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drawings/drawing5.xml" ContentType="application/vnd.openxmlformats-officedocument.drawingml.chartshapes+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1574" documentId="8_{EBEFB044-2100-4308-9BAB-E28EDE830611}" xr6:coauthVersionLast="45" xr6:coauthVersionMax="45" xr10:uidLastSave="{4165C402-B09D-48CD-943E-BC3B69EE919D}"/>
  <bookViews>
    <workbookView xWindow="-110" yWindow="490" windowWidth="25180" windowHeight="16260" tabRatio="920" activeTab="1" xr2:uid="{00000000-000D-0000-FFFF-FFFF00000000}"/>
  </bookViews>
  <sheets>
    <sheet name="Theater Outcomes By Launch Date" sheetId="18" r:id="rId1"/>
    <sheet name="Outcomes Based on Goals" sheetId="19" r:id="rId2"/>
    <sheet name="Displays" sheetId="12" r:id="rId3"/>
    <sheet name="Box and Whisker Graph" sheetId="11" r:id="rId4"/>
    <sheet name="Kickstarter" sheetId="1" r:id="rId5"/>
    <sheet name="Category Statistics" sheetId="2" r:id="rId6"/>
    <sheet name="Subcategory Statistics" sheetId="3" r:id="rId7"/>
    <sheet name="Goals" sheetId="17" r:id="rId8"/>
    <sheet name="Length of time and succeess" sheetId="15" r:id="rId9"/>
    <sheet name="Length of Time and Parent" sheetId="16" r:id="rId10"/>
    <sheet name="Successful U.S. Kickstarters" sheetId="6" r:id="rId11"/>
    <sheet name="Failed U.S. Kickstarters" sheetId="7" r:id="rId12"/>
    <sheet name="Outcomes Based on Launch Date" sheetId="4" r:id="rId13"/>
    <sheet name="Descriptive Statistics" sheetId="8" r:id="rId14"/>
    <sheet name="Top Countries and Ratios" sheetId="14" r:id="rId15"/>
    <sheet name="Practice" sheetId="5" r:id="rId16"/>
    <sheet name="Class information" sheetId="13" r:id="rId17"/>
  </sheets>
  <definedNames>
    <definedName name="_xlnm._FilterDatabase" localSheetId="4" hidden="1">Kickstarter!$A$1:$W$4115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Parent_Category">#N/A</definedName>
    <definedName name="Slicer_Parent_Category1">#N/A</definedName>
    <definedName name="Slicer_Subcategory">#N/A</definedName>
  </definedNames>
  <calcPr calcId="191029"/>
  <pivotCaches>
    <pivotCache cacheId="0" r:id="rId18"/>
    <pivotCache cacheId="1" r:id="rId19"/>
    <pivotCache cacheId="2" r:id="rId20"/>
    <pivotCache cacheId="3" r:id="rId21"/>
    <pivotCache cacheId="4" r:id="rId22"/>
    <pivotCache cacheId="5"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19" l="1" a="1"/>
  <c r="D2" i="19" s="1"/>
  <c r="E2" i="19" a="1"/>
  <c r="E2" i="19" s="1"/>
  <c r="F2" i="19" a="1"/>
  <c r="F2" i="19" s="1"/>
  <c r="F13" i="19"/>
  <c r="E13" i="19"/>
  <c r="D13" i="19"/>
  <c r="F3" i="19" l="1" a="1"/>
  <c r="F3" i="19" s="1"/>
  <c r="F4" i="19" a="1"/>
  <c r="F4" i="19" s="1"/>
  <c r="F5" i="19" a="1"/>
  <c r="F5" i="19"/>
  <c r="F6" i="19" a="1"/>
  <c r="F6" i="19"/>
  <c r="F7" i="19" a="1"/>
  <c r="F7" i="19" s="1"/>
  <c r="F8" i="19" a="1"/>
  <c r="F8" i="19" s="1"/>
  <c r="F9" i="19" a="1"/>
  <c r="F9" i="19"/>
  <c r="F10" i="19" a="1"/>
  <c r="F10" i="19" s="1"/>
  <c r="F11" i="19" a="1"/>
  <c r="F11" i="19" s="1"/>
  <c r="F12" i="19" a="1"/>
  <c r="F12" i="19" s="1"/>
  <c r="E3" i="19" a="1"/>
  <c r="E3" i="19" s="1"/>
  <c r="E4" i="19" a="1"/>
  <c r="E4" i="19" s="1"/>
  <c r="E5" i="19" a="1"/>
  <c r="E5" i="19" s="1"/>
  <c r="E6" i="19" a="1"/>
  <c r="E6" i="19"/>
  <c r="E7" i="19" a="1"/>
  <c r="E7" i="19" s="1"/>
  <c r="E8" i="19" a="1"/>
  <c r="E8" i="19" s="1"/>
  <c r="E9" i="19" a="1"/>
  <c r="E9" i="19" s="1"/>
  <c r="E10" i="19" a="1"/>
  <c r="E10" i="19" s="1"/>
  <c r="E11" i="19" a="1"/>
  <c r="E11" i="19" s="1"/>
  <c r="E12" i="19" a="1"/>
  <c r="E12" i="19" s="1"/>
  <c r="D3" i="19" a="1"/>
  <c r="D3" i="19" s="1"/>
  <c r="D4" i="19" a="1"/>
  <c r="D4" i="19" s="1"/>
  <c r="D5" i="19" a="1"/>
  <c r="D5" i="19" s="1"/>
  <c r="D6" i="19" a="1"/>
  <c r="D6" i="19" s="1"/>
  <c r="G6" i="19" s="1"/>
  <c r="D7" i="19" a="1"/>
  <c r="D7" i="19" s="1"/>
  <c r="D8" i="19" a="1"/>
  <c r="D8" i="19" s="1"/>
  <c r="D9" i="19" a="1"/>
  <c r="D9" i="19" s="1"/>
  <c r="D10" i="19" a="1"/>
  <c r="D10" i="19"/>
  <c r="D11" i="19" a="1"/>
  <c r="D11" i="19" s="1"/>
  <c r="D12" i="19" a="1"/>
  <c r="D12" i="19" s="1"/>
  <c r="G9" i="19" l="1"/>
  <c r="J9" i="19" s="1" a="1"/>
  <c r="J9" i="19" s="1"/>
  <c r="J6" i="19" a="1"/>
  <c r="J6" i="19" s="1"/>
  <c r="I6" i="19" a="1"/>
  <c r="I6" i="19" s="1"/>
  <c r="H6" i="19" a="1"/>
  <c r="H6" i="19" s="1"/>
  <c r="G3" i="19"/>
  <c r="G13" i="19"/>
  <c r="G5" i="19"/>
  <c r="G10" i="19"/>
  <c r="G4" i="19"/>
  <c r="G12" i="19"/>
  <c r="G8" i="19"/>
  <c r="G7" i="19"/>
  <c r="G11" i="19"/>
  <c r="G2" i="19"/>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2" i="1"/>
  <c r="H9" i="19" l="1" a="1"/>
  <c r="H9" i="19" s="1"/>
  <c r="I9" i="19" a="1"/>
  <c r="I9" i="19" s="1"/>
  <c r="J13" i="19" a="1"/>
  <c r="J13" i="19" s="1"/>
  <c r="I13" i="19" a="1"/>
  <c r="I13" i="19" s="1"/>
  <c r="H13" i="19" a="1"/>
  <c r="H13" i="19" s="1"/>
  <c r="I11" i="19" a="1"/>
  <c r="I11" i="19" s="1"/>
  <c r="H11" i="19" a="1"/>
  <c r="H11" i="19" s="1"/>
  <c r="J11" i="19" a="1"/>
  <c r="J11" i="19" s="1"/>
  <c r="J3" i="19" a="1"/>
  <c r="J3" i="19" s="1"/>
  <c r="H3" i="19" a="1"/>
  <c r="H3" i="19" s="1"/>
  <c r="I3" i="19" a="1"/>
  <c r="I3" i="19" s="1"/>
  <c r="I7" i="19" a="1"/>
  <c r="I7" i="19" s="1"/>
  <c r="J7" i="19" a="1"/>
  <c r="J7" i="19" s="1"/>
  <c r="H7" i="19" a="1"/>
  <c r="H7" i="19" s="1"/>
  <c r="J8" i="19" a="1"/>
  <c r="J8" i="19" s="1"/>
  <c r="I8" i="19" a="1"/>
  <c r="I8" i="19" s="1"/>
  <c r="H8" i="19" a="1"/>
  <c r="H8" i="19" s="1"/>
  <c r="J12" i="19" a="1"/>
  <c r="J12" i="19" s="1"/>
  <c r="H12" i="19" a="1"/>
  <c r="H12" i="19" s="1"/>
  <c r="I12" i="19" a="1"/>
  <c r="I12" i="19" s="1"/>
  <c r="H4" i="19" a="1"/>
  <c r="H4" i="19" s="1"/>
  <c r="I4" i="19" a="1"/>
  <c r="I4" i="19" s="1"/>
  <c r="J4" i="19" a="1"/>
  <c r="J4" i="19" s="1"/>
  <c r="H10" i="19" a="1"/>
  <c r="H10" i="19" s="1"/>
  <c r="J10" i="19" a="1"/>
  <c r="J10" i="19" s="1"/>
  <c r="I10" i="19" a="1"/>
  <c r="I10" i="19" s="1"/>
  <c r="H5" i="19" a="1"/>
  <c r="H5" i="19" s="1"/>
  <c r="I5" i="19" a="1"/>
  <c r="I5" i="19" s="1"/>
  <c r="J5" i="19" a="1"/>
  <c r="J5" i="19" s="1"/>
  <c r="H2" i="19" a="1"/>
  <c r="H2" i="19" s="1"/>
  <c r="I2" i="19" a="1"/>
  <c r="I2" i="19" s="1"/>
  <c r="J2" i="19" a="1"/>
  <c r="J2" i="19" s="1"/>
  <c r="G23" i="14"/>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U2046" i="1" s="1"/>
  <c r="T2047" i="1"/>
  <c r="T2048" i="1"/>
  <c r="T2049" i="1"/>
  <c r="T2050" i="1"/>
  <c r="T2051" i="1"/>
  <c r="T2052" i="1"/>
  <c r="T2053" i="1"/>
  <c r="T2054" i="1"/>
  <c r="U2054" i="1" s="1"/>
  <c r="T2055" i="1"/>
  <c r="T2056" i="1"/>
  <c r="T2057" i="1"/>
  <c r="T2058" i="1"/>
  <c r="T2059" i="1"/>
  <c r="T2060" i="1"/>
  <c r="T2061" i="1"/>
  <c r="T2062" i="1"/>
  <c r="U2062" i="1" s="1"/>
  <c r="T2063" i="1"/>
  <c r="T2064" i="1"/>
  <c r="T2065" i="1"/>
  <c r="T2066" i="1"/>
  <c r="T2067" i="1"/>
  <c r="T2068" i="1"/>
  <c r="T2069" i="1"/>
  <c r="T2070" i="1"/>
  <c r="U2070" i="1" s="1"/>
  <c r="T2071" i="1"/>
  <c r="T2072" i="1"/>
  <c r="T2073" i="1"/>
  <c r="T2074" i="1"/>
  <c r="T2075" i="1"/>
  <c r="T2076" i="1"/>
  <c r="T2077" i="1"/>
  <c r="T2078" i="1"/>
  <c r="U2078" i="1" s="1"/>
  <c r="T2079" i="1"/>
  <c r="T2080" i="1"/>
  <c r="T2081" i="1"/>
  <c r="T2082" i="1"/>
  <c r="T2083" i="1"/>
  <c r="T2084" i="1"/>
  <c r="T2085" i="1"/>
  <c r="T2086" i="1"/>
  <c r="U2086" i="1" s="1"/>
  <c r="T2087" i="1"/>
  <c r="T2088" i="1"/>
  <c r="T2089" i="1"/>
  <c r="T2090" i="1"/>
  <c r="T2091" i="1"/>
  <c r="T2092" i="1"/>
  <c r="T2093" i="1"/>
  <c r="T2094" i="1"/>
  <c r="U2094" i="1" s="1"/>
  <c r="T2095" i="1"/>
  <c r="T2096" i="1"/>
  <c r="T2097" i="1"/>
  <c r="T2098" i="1"/>
  <c r="T2099" i="1"/>
  <c r="T2100" i="1"/>
  <c r="T2101" i="1"/>
  <c r="T2102" i="1"/>
  <c r="U2102" i="1" s="1"/>
  <c r="T2103" i="1"/>
  <c r="T2104" i="1"/>
  <c r="T2105" i="1"/>
  <c r="T2106" i="1"/>
  <c r="T2107" i="1"/>
  <c r="T2108" i="1"/>
  <c r="T2109" i="1"/>
  <c r="T2110" i="1"/>
  <c r="U2110" i="1" s="1"/>
  <c r="T2111" i="1"/>
  <c r="T2112" i="1"/>
  <c r="T2113" i="1"/>
  <c r="T2114" i="1"/>
  <c r="T2115" i="1"/>
  <c r="T2116" i="1"/>
  <c r="T2117" i="1"/>
  <c r="T2118" i="1"/>
  <c r="U2118" i="1" s="1"/>
  <c r="T2119" i="1"/>
  <c r="T2120" i="1"/>
  <c r="T2121" i="1"/>
  <c r="T2122" i="1"/>
  <c r="T2123" i="1"/>
  <c r="T2124" i="1"/>
  <c r="T2125" i="1"/>
  <c r="T2126" i="1"/>
  <c r="U2126" i="1" s="1"/>
  <c r="T2127" i="1"/>
  <c r="T2128" i="1"/>
  <c r="T2129" i="1"/>
  <c r="T2130" i="1"/>
  <c r="T2131" i="1"/>
  <c r="T2132" i="1"/>
  <c r="T2133" i="1"/>
  <c r="T2134" i="1"/>
  <c r="U2134" i="1" s="1"/>
  <c r="T2135" i="1"/>
  <c r="T2136" i="1"/>
  <c r="T2137" i="1"/>
  <c r="T2138" i="1"/>
  <c r="T2139" i="1"/>
  <c r="T2140" i="1"/>
  <c r="T2141" i="1"/>
  <c r="T2142" i="1"/>
  <c r="U2142" i="1" s="1"/>
  <c r="T2143" i="1"/>
  <c r="T2144" i="1"/>
  <c r="T2145" i="1"/>
  <c r="T2146" i="1"/>
  <c r="T2147" i="1"/>
  <c r="T2148" i="1"/>
  <c r="T2149" i="1"/>
  <c r="T2150" i="1"/>
  <c r="U2150" i="1" s="1"/>
  <c r="T2151" i="1"/>
  <c r="T2152" i="1"/>
  <c r="T2153" i="1"/>
  <c r="T2154" i="1"/>
  <c r="T2155" i="1"/>
  <c r="T2156" i="1"/>
  <c r="T2157" i="1"/>
  <c r="T2158" i="1"/>
  <c r="U2158" i="1" s="1"/>
  <c r="T2159" i="1"/>
  <c r="T2160" i="1"/>
  <c r="T2161" i="1"/>
  <c r="T2162" i="1"/>
  <c r="T2163" i="1"/>
  <c r="T2164" i="1"/>
  <c r="T2165" i="1"/>
  <c r="T2166" i="1"/>
  <c r="U2166" i="1" s="1"/>
  <c r="T2167" i="1"/>
  <c r="T2168" i="1"/>
  <c r="T2169" i="1"/>
  <c r="T2170" i="1"/>
  <c r="T2171" i="1"/>
  <c r="T2172" i="1"/>
  <c r="T2173" i="1"/>
  <c r="T2174" i="1"/>
  <c r="U2174" i="1" s="1"/>
  <c r="T2175" i="1"/>
  <c r="T2176" i="1"/>
  <c r="T2177" i="1"/>
  <c r="T2178" i="1"/>
  <c r="T2179" i="1"/>
  <c r="T2180" i="1"/>
  <c r="T2181" i="1"/>
  <c r="T2182" i="1"/>
  <c r="U2182" i="1" s="1"/>
  <c r="T2183" i="1"/>
  <c r="T2184" i="1"/>
  <c r="T2185" i="1"/>
  <c r="T2186" i="1"/>
  <c r="T2187" i="1"/>
  <c r="T2188" i="1"/>
  <c r="T2189" i="1"/>
  <c r="T2190" i="1"/>
  <c r="U2190" i="1" s="1"/>
  <c r="T2191" i="1"/>
  <c r="T2192" i="1"/>
  <c r="T2193" i="1"/>
  <c r="T2194" i="1"/>
  <c r="T2195" i="1"/>
  <c r="T2196" i="1"/>
  <c r="T2197" i="1"/>
  <c r="T2198" i="1"/>
  <c r="U2198" i="1" s="1"/>
  <c r="T2199" i="1"/>
  <c r="T2200" i="1"/>
  <c r="T2201" i="1"/>
  <c r="T2202" i="1"/>
  <c r="T2203" i="1"/>
  <c r="T2204" i="1"/>
  <c r="T2205" i="1"/>
  <c r="T2206" i="1"/>
  <c r="U2206" i="1" s="1"/>
  <c r="T2207" i="1"/>
  <c r="T2208" i="1"/>
  <c r="T2209" i="1"/>
  <c r="T2210" i="1"/>
  <c r="T2211" i="1"/>
  <c r="T2212" i="1"/>
  <c r="T2213" i="1"/>
  <c r="T2214" i="1"/>
  <c r="U2214" i="1" s="1"/>
  <c r="T2215" i="1"/>
  <c r="T2216" i="1"/>
  <c r="T2217" i="1"/>
  <c r="T2218" i="1"/>
  <c r="T2219" i="1"/>
  <c r="T2220" i="1"/>
  <c r="T2221" i="1"/>
  <c r="T2222" i="1"/>
  <c r="U2222" i="1" s="1"/>
  <c r="T2223" i="1"/>
  <c r="T2224" i="1"/>
  <c r="T2225" i="1"/>
  <c r="T2226" i="1"/>
  <c r="T2227" i="1"/>
  <c r="T2228" i="1"/>
  <c r="T2229" i="1"/>
  <c r="T2230" i="1"/>
  <c r="U2230" i="1" s="1"/>
  <c r="T2231" i="1"/>
  <c r="T2232" i="1"/>
  <c r="T2233" i="1"/>
  <c r="T2234" i="1"/>
  <c r="T2235" i="1"/>
  <c r="T2236" i="1"/>
  <c r="T2237" i="1"/>
  <c r="T2238" i="1"/>
  <c r="U2238" i="1" s="1"/>
  <c r="T2239" i="1"/>
  <c r="T2240" i="1"/>
  <c r="T2241" i="1"/>
  <c r="T2242" i="1"/>
  <c r="T2243" i="1"/>
  <c r="T2244" i="1"/>
  <c r="T2245" i="1"/>
  <c r="T2246" i="1"/>
  <c r="U2246" i="1" s="1"/>
  <c r="T2247" i="1"/>
  <c r="T2248" i="1"/>
  <c r="T2249" i="1"/>
  <c r="T2250" i="1"/>
  <c r="T2251" i="1"/>
  <c r="T2252" i="1"/>
  <c r="T2253" i="1"/>
  <c r="T2254" i="1"/>
  <c r="U2254" i="1" s="1"/>
  <c r="T2255" i="1"/>
  <c r="T2256" i="1"/>
  <c r="T2257" i="1"/>
  <c r="T2258" i="1"/>
  <c r="T2259" i="1"/>
  <c r="T2260" i="1"/>
  <c r="T2261" i="1"/>
  <c r="T2262" i="1"/>
  <c r="U2262" i="1" s="1"/>
  <c r="T2263" i="1"/>
  <c r="T2264" i="1"/>
  <c r="T2265" i="1"/>
  <c r="T2266" i="1"/>
  <c r="T2267" i="1"/>
  <c r="T2268" i="1"/>
  <c r="T2269" i="1"/>
  <c r="T2270" i="1"/>
  <c r="U2270" i="1" s="1"/>
  <c r="T2271" i="1"/>
  <c r="T2272" i="1"/>
  <c r="T2273" i="1"/>
  <c r="T2274" i="1"/>
  <c r="T2275" i="1"/>
  <c r="T2276" i="1"/>
  <c r="T2277" i="1"/>
  <c r="T2278" i="1"/>
  <c r="U2278" i="1" s="1"/>
  <c r="T2279" i="1"/>
  <c r="T2280" i="1"/>
  <c r="T2281" i="1"/>
  <c r="T2282" i="1"/>
  <c r="T2283" i="1"/>
  <c r="T2284" i="1"/>
  <c r="T2285" i="1"/>
  <c r="T2286" i="1"/>
  <c r="U2286" i="1" s="1"/>
  <c r="T2287" i="1"/>
  <c r="T2288" i="1"/>
  <c r="T2289" i="1"/>
  <c r="T2290" i="1"/>
  <c r="T2291" i="1"/>
  <c r="T2292" i="1"/>
  <c r="T2293" i="1"/>
  <c r="T2294" i="1"/>
  <c r="U2294" i="1" s="1"/>
  <c r="T2295" i="1"/>
  <c r="T2296" i="1"/>
  <c r="T2297" i="1"/>
  <c r="T2298" i="1"/>
  <c r="T2299" i="1"/>
  <c r="T2300" i="1"/>
  <c r="T2301" i="1"/>
  <c r="T2302" i="1"/>
  <c r="U2302" i="1" s="1"/>
  <c r="T2303" i="1"/>
  <c r="T2304" i="1"/>
  <c r="T2305" i="1"/>
  <c r="T2306" i="1"/>
  <c r="T2307" i="1"/>
  <c r="T2308" i="1"/>
  <c r="T2309" i="1"/>
  <c r="T2310" i="1"/>
  <c r="U2310" i="1" s="1"/>
  <c r="T2311" i="1"/>
  <c r="T2312" i="1"/>
  <c r="T2313" i="1"/>
  <c r="T2314" i="1"/>
  <c r="T2315" i="1"/>
  <c r="T2316" i="1"/>
  <c r="T2317" i="1"/>
  <c r="T2318" i="1"/>
  <c r="U2318" i="1" s="1"/>
  <c r="T2319" i="1"/>
  <c r="T2320" i="1"/>
  <c r="T2321" i="1"/>
  <c r="T2322" i="1"/>
  <c r="T2323" i="1"/>
  <c r="T2324" i="1"/>
  <c r="T2325" i="1"/>
  <c r="T2326" i="1"/>
  <c r="U2326" i="1" s="1"/>
  <c r="T2327" i="1"/>
  <c r="T2328" i="1"/>
  <c r="T2329" i="1"/>
  <c r="T2330" i="1"/>
  <c r="T2331" i="1"/>
  <c r="T2332" i="1"/>
  <c r="T2333" i="1"/>
  <c r="T2334" i="1"/>
  <c r="U2334" i="1" s="1"/>
  <c r="T2335" i="1"/>
  <c r="T2336" i="1"/>
  <c r="T2337" i="1"/>
  <c r="T2338" i="1"/>
  <c r="T2339" i="1"/>
  <c r="T2340" i="1"/>
  <c r="T2341" i="1"/>
  <c r="T2342" i="1"/>
  <c r="U2342" i="1" s="1"/>
  <c r="T2343" i="1"/>
  <c r="T2344" i="1"/>
  <c r="T2345" i="1"/>
  <c r="T2346" i="1"/>
  <c r="T2347" i="1"/>
  <c r="T2348" i="1"/>
  <c r="T2349" i="1"/>
  <c r="T2350" i="1"/>
  <c r="U2350" i="1" s="1"/>
  <c r="T2351" i="1"/>
  <c r="T2352" i="1"/>
  <c r="T2353" i="1"/>
  <c r="T2354" i="1"/>
  <c r="T2355" i="1"/>
  <c r="T2356" i="1"/>
  <c r="T2357" i="1"/>
  <c r="T2358" i="1"/>
  <c r="U2358" i="1" s="1"/>
  <c r="T2359" i="1"/>
  <c r="T2360" i="1"/>
  <c r="T2361" i="1"/>
  <c r="T2362" i="1"/>
  <c r="T2363" i="1"/>
  <c r="T2364" i="1"/>
  <c r="T2365" i="1"/>
  <c r="T2366" i="1"/>
  <c r="U2366" i="1" s="1"/>
  <c r="T2367" i="1"/>
  <c r="T2368" i="1"/>
  <c r="T2369" i="1"/>
  <c r="T2370" i="1"/>
  <c r="T2371" i="1"/>
  <c r="T2372" i="1"/>
  <c r="T2373" i="1"/>
  <c r="T2374" i="1"/>
  <c r="U2374" i="1" s="1"/>
  <c r="T2375" i="1"/>
  <c r="T2376" i="1"/>
  <c r="T2377" i="1"/>
  <c r="T2378" i="1"/>
  <c r="T2379" i="1"/>
  <c r="T2380" i="1"/>
  <c r="T2381" i="1"/>
  <c r="T2382" i="1"/>
  <c r="U2382" i="1" s="1"/>
  <c r="T2383" i="1"/>
  <c r="T2384" i="1"/>
  <c r="T2385" i="1"/>
  <c r="T2386" i="1"/>
  <c r="T2387" i="1"/>
  <c r="T2388" i="1"/>
  <c r="T2389" i="1"/>
  <c r="T2390" i="1"/>
  <c r="U2390" i="1" s="1"/>
  <c r="T2391" i="1"/>
  <c r="T2392" i="1"/>
  <c r="T2393" i="1"/>
  <c r="T2394" i="1"/>
  <c r="T2395" i="1"/>
  <c r="T2396" i="1"/>
  <c r="T2397" i="1"/>
  <c r="T2398" i="1"/>
  <c r="U2398" i="1" s="1"/>
  <c r="T2399" i="1"/>
  <c r="T2400" i="1"/>
  <c r="T2401" i="1"/>
  <c r="T2402" i="1"/>
  <c r="T2403" i="1"/>
  <c r="T2404" i="1"/>
  <c r="T2405" i="1"/>
  <c r="T2406" i="1"/>
  <c r="U2406" i="1" s="1"/>
  <c r="T2407" i="1"/>
  <c r="T2408" i="1"/>
  <c r="T2409" i="1"/>
  <c r="T2410" i="1"/>
  <c r="T2411" i="1"/>
  <c r="T2412" i="1"/>
  <c r="T2413" i="1"/>
  <c r="T2414" i="1"/>
  <c r="U2414" i="1" s="1"/>
  <c r="T2415" i="1"/>
  <c r="T2416" i="1"/>
  <c r="T2417" i="1"/>
  <c r="T2418" i="1"/>
  <c r="T2419" i="1"/>
  <c r="T2420" i="1"/>
  <c r="T2421" i="1"/>
  <c r="T2422" i="1"/>
  <c r="U2422" i="1" s="1"/>
  <c r="T2423" i="1"/>
  <c r="T2424" i="1"/>
  <c r="T2425" i="1"/>
  <c r="T2426" i="1"/>
  <c r="T2427" i="1"/>
  <c r="T2428" i="1"/>
  <c r="T2429" i="1"/>
  <c r="T2430" i="1"/>
  <c r="U2430" i="1" s="1"/>
  <c r="T2431" i="1"/>
  <c r="T2432" i="1"/>
  <c r="T2433" i="1"/>
  <c r="T2434" i="1"/>
  <c r="T2435" i="1"/>
  <c r="T2436" i="1"/>
  <c r="T2437" i="1"/>
  <c r="T2438" i="1"/>
  <c r="U2438" i="1" s="1"/>
  <c r="T2439" i="1"/>
  <c r="T2440" i="1"/>
  <c r="T2441" i="1"/>
  <c r="T2442" i="1"/>
  <c r="T2443" i="1"/>
  <c r="T2444" i="1"/>
  <c r="T2445" i="1"/>
  <c r="T2446" i="1"/>
  <c r="U2446" i="1" s="1"/>
  <c r="T2447" i="1"/>
  <c r="T2448" i="1"/>
  <c r="T2449" i="1"/>
  <c r="T2450" i="1"/>
  <c r="T2451" i="1"/>
  <c r="T2452" i="1"/>
  <c r="T2453" i="1"/>
  <c r="T2454" i="1"/>
  <c r="U2454" i="1" s="1"/>
  <c r="T2455" i="1"/>
  <c r="T2456" i="1"/>
  <c r="T2457" i="1"/>
  <c r="T2458" i="1"/>
  <c r="T2459" i="1"/>
  <c r="T2460" i="1"/>
  <c r="T2461" i="1"/>
  <c r="T2462" i="1"/>
  <c r="U2462" i="1" s="1"/>
  <c r="T2463" i="1"/>
  <c r="T2464" i="1"/>
  <c r="T2465" i="1"/>
  <c r="T2466" i="1"/>
  <c r="T2467" i="1"/>
  <c r="T2468" i="1"/>
  <c r="T2469" i="1"/>
  <c r="T2470" i="1"/>
  <c r="U2470" i="1" s="1"/>
  <c r="T2471" i="1"/>
  <c r="T2472" i="1"/>
  <c r="T2473" i="1"/>
  <c r="T2474" i="1"/>
  <c r="T2475" i="1"/>
  <c r="T2476" i="1"/>
  <c r="T2477" i="1"/>
  <c r="T2478" i="1"/>
  <c r="U2478" i="1" s="1"/>
  <c r="T2479" i="1"/>
  <c r="T2480" i="1"/>
  <c r="T2481" i="1"/>
  <c r="T2482" i="1"/>
  <c r="T2483" i="1"/>
  <c r="T2484" i="1"/>
  <c r="T2485" i="1"/>
  <c r="T2486" i="1"/>
  <c r="U2486" i="1" s="1"/>
  <c r="T2487" i="1"/>
  <c r="T2488" i="1"/>
  <c r="T2489" i="1"/>
  <c r="T2490" i="1"/>
  <c r="T2491" i="1"/>
  <c r="T2492" i="1"/>
  <c r="T2493" i="1"/>
  <c r="T2494" i="1"/>
  <c r="U2494" i="1" s="1"/>
  <c r="T2495" i="1"/>
  <c r="T2496" i="1"/>
  <c r="T2497" i="1"/>
  <c r="T2498" i="1"/>
  <c r="T2499" i="1"/>
  <c r="T2500" i="1"/>
  <c r="T2501" i="1"/>
  <c r="T2502" i="1"/>
  <c r="U2502" i="1" s="1"/>
  <c r="T2503" i="1"/>
  <c r="T2504" i="1"/>
  <c r="T2505" i="1"/>
  <c r="T2506" i="1"/>
  <c r="T2507" i="1"/>
  <c r="T2508" i="1"/>
  <c r="T2509" i="1"/>
  <c r="T2510" i="1"/>
  <c r="U2510" i="1" s="1"/>
  <c r="T2511" i="1"/>
  <c r="T2512" i="1"/>
  <c r="T2513" i="1"/>
  <c r="T2514" i="1"/>
  <c r="T2515" i="1"/>
  <c r="T2516" i="1"/>
  <c r="T2517" i="1"/>
  <c r="T2518" i="1"/>
  <c r="U2518" i="1" s="1"/>
  <c r="T2519" i="1"/>
  <c r="T2520" i="1"/>
  <c r="T2521" i="1"/>
  <c r="T2522" i="1"/>
  <c r="T2523" i="1"/>
  <c r="T2524" i="1"/>
  <c r="T2525" i="1"/>
  <c r="T2526" i="1"/>
  <c r="U2526" i="1" s="1"/>
  <c r="T2527" i="1"/>
  <c r="T2528" i="1"/>
  <c r="T2529" i="1"/>
  <c r="T2530" i="1"/>
  <c r="T2531" i="1"/>
  <c r="T2532" i="1"/>
  <c r="T2533" i="1"/>
  <c r="T2534" i="1"/>
  <c r="U2534" i="1" s="1"/>
  <c r="T2535" i="1"/>
  <c r="T2536" i="1"/>
  <c r="T2537" i="1"/>
  <c r="T2538" i="1"/>
  <c r="T2539" i="1"/>
  <c r="T2540" i="1"/>
  <c r="T2541" i="1"/>
  <c r="T2542" i="1"/>
  <c r="U2542" i="1" s="1"/>
  <c r="T2543" i="1"/>
  <c r="T2544" i="1"/>
  <c r="T2545" i="1"/>
  <c r="T2546" i="1"/>
  <c r="T2547" i="1"/>
  <c r="T2548" i="1"/>
  <c r="T2549" i="1"/>
  <c r="T2550" i="1"/>
  <c r="U2550" i="1" s="1"/>
  <c r="T2551" i="1"/>
  <c r="T2552" i="1"/>
  <c r="T2553" i="1"/>
  <c r="T2554" i="1"/>
  <c r="T2555" i="1"/>
  <c r="T2556" i="1"/>
  <c r="T2557" i="1"/>
  <c r="T2558" i="1"/>
  <c r="U2558" i="1" s="1"/>
  <c r="T2559" i="1"/>
  <c r="T2560" i="1"/>
  <c r="T2561" i="1"/>
  <c r="T2562" i="1"/>
  <c r="T2563" i="1"/>
  <c r="T2564" i="1"/>
  <c r="T2565" i="1"/>
  <c r="T2566" i="1"/>
  <c r="U2566" i="1" s="1"/>
  <c r="T2567" i="1"/>
  <c r="T2568" i="1"/>
  <c r="T2569" i="1"/>
  <c r="T2570" i="1"/>
  <c r="T2571" i="1"/>
  <c r="T2572" i="1"/>
  <c r="T2573" i="1"/>
  <c r="T2574" i="1"/>
  <c r="U2574" i="1" s="1"/>
  <c r="T2575" i="1"/>
  <c r="T2576" i="1"/>
  <c r="T2577" i="1"/>
  <c r="T2578" i="1"/>
  <c r="T2579" i="1"/>
  <c r="T2580" i="1"/>
  <c r="T2581" i="1"/>
  <c r="T2582" i="1"/>
  <c r="U2582" i="1" s="1"/>
  <c r="T2583" i="1"/>
  <c r="T2584" i="1"/>
  <c r="T2585" i="1"/>
  <c r="T2586" i="1"/>
  <c r="T2587" i="1"/>
  <c r="T2588" i="1"/>
  <c r="T2589" i="1"/>
  <c r="T2590" i="1"/>
  <c r="U2590" i="1" s="1"/>
  <c r="T2591" i="1"/>
  <c r="T2592" i="1"/>
  <c r="T2593" i="1"/>
  <c r="T2594" i="1"/>
  <c r="T2595" i="1"/>
  <c r="T2596" i="1"/>
  <c r="T2597" i="1"/>
  <c r="T2598" i="1"/>
  <c r="U2598" i="1" s="1"/>
  <c r="T2599" i="1"/>
  <c r="T2600" i="1"/>
  <c r="T2601" i="1"/>
  <c r="T2602" i="1"/>
  <c r="T2603" i="1"/>
  <c r="T2604" i="1"/>
  <c r="T2605" i="1"/>
  <c r="T2606" i="1"/>
  <c r="U2606" i="1" s="1"/>
  <c r="T2607" i="1"/>
  <c r="T2608" i="1"/>
  <c r="T2609" i="1"/>
  <c r="T2610" i="1"/>
  <c r="T2611" i="1"/>
  <c r="T2612" i="1"/>
  <c r="T2613" i="1"/>
  <c r="T2614" i="1"/>
  <c r="U2614" i="1" s="1"/>
  <c r="T2615" i="1"/>
  <c r="T2616" i="1"/>
  <c r="T2617" i="1"/>
  <c r="T2618" i="1"/>
  <c r="T2619" i="1"/>
  <c r="T2620" i="1"/>
  <c r="T2621" i="1"/>
  <c r="T2622" i="1"/>
  <c r="U2622" i="1" s="1"/>
  <c r="T2623" i="1"/>
  <c r="T2624" i="1"/>
  <c r="T2625" i="1"/>
  <c r="T2626" i="1"/>
  <c r="T2627" i="1"/>
  <c r="T2628" i="1"/>
  <c r="T2629" i="1"/>
  <c r="T2630" i="1"/>
  <c r="U2630" i="1" s="1"/>
  <c r="T2631" i="1"/>
  <c r="T2632" i="1"/>
  <c r="T2633" i="1"/>
  <c r="T2634" i="1"/>
  <c r="T2635" i="1"/>
  <c r="T2636" i="1"/>
  <c r="T2637" i="1"/>
  <c r="T2638" i="1"/>
  <c r="U2638" i="1" s="1"/>
  <c r="T2639" i="1"/>
  <c r="T2640" i="1"/>
  <c r="T2641" i="1"/>
  <c r="T2642" i="1"/>
  <c r="T2643" i="1"/>
  <c r="T2644" i="1"/>
  <c r="T2645" i="1"/>
  <c r="T2646" i="1"/>
  <c r="U2646" i="1" s="1"/>
  <c r="T2647" i="1"/>
  <c r="T2648" i="1"/>
  <c r="T2649" i="1"/>
  <c r="T2650" i="1"/>
  <c r="T2651" i="1"/>
  <c r="T2652" i="1"/>
  <c r="T2653" i="1"/>
  <c r="T2654" i="1"/>
  <c r="U2654" i="1" s="1"/>
  <c r="T2655" i="1"/>
  <c r="T2656" i="1"/>
  <c r="T2657" i="1"/>
  <c r="T2658" i="1"/>
  <c r="T2659" i="1"/>
  <c r="T2660" i="1"/>
  <c r="T2661" i="1"/>
  <c r="T2662" i="1"/>
  <c r="U2662" i="1" s="1"/>
  <c r="T2663" i="1"/>
  <c r="T2664" i="1"/>
  <c r="T2665" i="1"/>
  <c r="T2666" i="1"/>
  <c r="T2667" i="1"/>
  <c r="T2668" i="1"/>
  <c r="T2669" i="1"/>
  <c r="T2670" i="1"/>
  <c r="U2670" i="1" s="1"/>
  <c r="T2671" i="1"/>
  <c r="T2672" i="1"/>
  <c r="T2673" i="1"/>
  <c r="T2674" i="1"/>
  <c r="T2675" i="1"/>
  <c r="T2676" i="1"/>
  <c r="T2677" i="1"/>
  <c r="T2678" i="1"/>
  <c r="U2678" i="1" s="1"/>
  <c r="T2679" i="1"/>
  <c r="T2680" i="1"/>
  <c r="T2681" i="1"/>
  <c r="T2682" i="1"/>
  <c r="T2683" i="1"/>
  <c r="T2684" i="1"/>
  <c r="T2685" i="1"/>
  <c r="T2686" i="1"/>
  <c r="U2686" i="1" s="1"/>
  <c r="T2687" i="1"/>
  <c r="T2688" i="1"/>
  <c r="T2689" i="1"/>
  <c r="T2690" i="1"/>
  <c r="T2691" i="1"/>
  <c r="T2692" i="1"/>
  <c r="T2693" i="1"/>
  <c r="T2694" i="1"/>
  <c r="U2694" i="1" s="1"/>
  <c r="T2695" i="1"/>
  <c r="T2696" i="1"/>
  <c r="T2697" i="1"/>
  <c r="T2698" i="1"/>
  <c r="T2699" i="1"/>
  <c r="T2700" i="1"/>
  <c r="T2701" i="1"/>
  <c r="T2702" i="1"/>
  <c r="U2702" i="1" s="1"/>
  <c r="T2703" i="1"/>
  <c r="T2704" i="1"/>
  <c r="T2705" i="1"/>
  <c r="T2706" i="1"/>
  <c r="T2707" i="1"/>
  <c r="T2708" i="1"/>
  <c r="T2709" i="1"/>
  <c r="T2710" i="1"/>
  <c r="U2710" i="1" s="1"/>
  <c r="T2711" i="1"/>
  <c r="T2712" i="1"/>
  <c r="T2713" i="1"/>
  <c r="T2714" i="1"/>
  <c r="T2715" i="1"/>
  <c r="T2716" i="1"/>
  <c r="T2717" i="1"/>
  <c r="T2718" i="1"/>
  <c r="U2718" i="1" s="1"/>
  <c r="T2719" i="1"/>
  <c r="T2720" i="1"/>
  <c r="T2721" i="1"/>
  <c r="T2722" i="1"/>
  <c r="T2723" i="1"/>
  <c r="T2724" i="1"/>
  <c r="T2725" i="1"/>
  <c r="T2726" i="1"/>
  <c r="U2726" i="1" s="1"/>
  <c r="T2727" i="1"/>
  <c r="T2728" i="1"/>
  <c r="T2729" i="1"/>
  <c r="T2730" i="1"/>
  <c r="T2731" i="1"/>
  <c r="T2732" i="1"/>
  <c r="T2733" i="1"/>
  <c r="T2734" i="1"/>
  <c r="U2734" i="1" s="1"/>
  <c r="T2735" i="1"/>
  <c r="T2736" i="1"/>
  <c r="T2737" i="1"/>
  <c r="T2738" i="1"/>
  <c r="T2739" i="1"/>
  <c r="T2740" i="1"/>
  <c r="T2741" i="1"/>
  <c r="T2742" i="1"/>
  <c r="U2742" i="1" s="1"/>
  <c r="T2743" i="1"/>
  <c r="T2744" i="1"/>
  <c r="T2745" i="1"/>
  <c r="T2746" i="1"/>
  <c r="T2747" i="1"/>
  <c r="T2748" i="1"/>
  <c r="T2749" i="1"/>
  <c r="T2750" i="1"/>
  <c r="U2750" i="1" s="1"/>
  <c r="T2751" i="1"/>
  <c r="T2752" i="1"/>
  <c r="T2753" i="1"/>
  <c r="T2754" i="1"/>
  <c r="T2755" i="1"/>
  <c r="T2756" i="1"/>
  <c r="T2757" i="1"/>
  <c r="T2758" i="1"/>
  <c r="U2758" i="1" s="1"/>
  <c r="T2759" i="1"/>
  <c r="T2760" i="1"/>
  <c r="T2761" i="1"/>
  <c r="T2762" i="1"/>
  <c r="T2763" i="1"/>
  <c r="T2764" i="1"/>
  <c r="T2765" i="1"/>
  <c r="T2766" i="1"/>
  <c r="U2766" i="1" s="1"/>
  <c r="T2767" i="1"/>
  <c r="T2768" i="1"/>
  <c r="T2769" i="1"/>
  <c r="T2770" i="1"/>
  <c r="T2771" i="1"/>
  <c r="T2772" i="1"/>
  <c r="T2773" i="1"/>
  <c r="T2774" i="1"/>
  <c r="U2774" i="1" s="1"/>
  <c r="T2775" i="1"/>
  <c r="T2776" i="1"/>
  <c r="T2777" i="1"/>
  <c r="T2778" i="1"/>
  <c r="T2779" i="1"/>
  <c r="T2780" i="1"/>
  <c r="T2781" i="1"/>
  <c r="T2782" i="1"/>
  <c r="U2782" i="1" s="1"/>
  <c r="T2783" i="1"/>
  <c r="T2784" i="1"/>
  <c r="T2785" i="1"/>
  <c r="T2786" i="1"/>
  <c r="T2787" i="1"/>
  <c r="T2788" i="1"/>
  <c r="T2789" i="1"/>
  <c r="T2790" i="1"/>
  <c r="U2790" i="1" s="1"/>
  <c r="T2791" i="1"/>
  <c r="T2792" i="1"/>
  <c r="T2793" i="1"/>
  <c r="T2794" i="1"/>
  <c r="T2795" i="1"/>
  <c r="T2796" i="1"/>
  <c r="T2797" i="1"/>
  <c r="T2798" i="1"/>
  <c r="U2798" i="1" s="1"/>
  <c r="T2799" i="1"/>
  <c r="T2800" i="1"/>
  <c r="T2801" i="1"/>
  <c r="T2802" i="1"/>
  <c r="T2803" i="1"/>
  <c r="T2804" i="1"/>
  <c r="T2805" i="1"/>
  <c r="T2806" i="1"/>
  <c r="U2806" i="1" s="1"/>
  <c r="T2807" i="1"/>
  <c r="T2808" i="1"/>
  <c r="T2809" i="1"/>
  <c r="T2810" i="1"/>
  <c r="T2811" i="1"/>
  <c r="T2812" i="1"/>
  <c r="T2813" i="1"/>
  <c r="T2814" i="1"/>
  <c r="U2814" i="1" s="1"/>
  <c r="T2815" i="1"/>
  <c r="T2816" i="1"/>
  <c r="T2817" i="1"/>
  <c r="T2818" i="1"/>
  <c r="T2819" i="1"/>
  <c r="T2820" i="1"/>
  <c r="T2821" i="1"/>
  <c r="T2822" i="1"/>
  <c r="U2822" i="1" s="1"/>
  <c r="T2823" i="1"/>
  <c r="T2824" i="1"/>
  <c r="T2825" i="1"/>
  <c r="T2826" i="1"/>
  <c r="T2827" i="1"/>
  <c r="T2828" i="1"/>
  <c r="T2829" i="1"/>
  <c r="T2830" i="1"/>
  <c r="U2830" i="1" s="1"/>
  <c r="T2831" i="1"/>
  <c r="T2832" i="1"/>
  <c r="T2833" i="1"/>
  <c r="T2834" i="1"/>
  <c r="T2835" i="1"/>
  <c r="T2836" i="1"/>
  <c r="T2837" i="1"/>
  <c r="T2838" i="1"/>
  <c r="U2838" i="1" s="1"/>
  <c r="T2839" i="1"/>
  <c r="T2840" i="1"/>
  <c r="T2841" i="1"/>
  <c r="T2842" i="1"/>
  <c r="T2843" i="1"/>
  <c r="T2844" i="1"/>
  <c r="T2845" i="1"/>
  <c r="T2846" i="1"/>
  <c r="U2846" i="1" s="1"/>
  <c r="T2847" i="1"/>
  <c r="T2848" i="1"/>
  <c r="T2849" i="1"/>
  <c r="T2850" i="1"/>
  <c r="T2851" i="1"/>
  <c r="T2852" i="1"/>
  <c r="T2853" i="1"/>
  <c r="T2854" i="1"/>
  <c r="U2854" i="1" s="1"/>
  <c r="T2855" i="1"/>
  <c r="T2856" i="1"/>
  <c r="T2857" i="1"/>
  <c r="T2858" i="1"/>
  <c r="T2859" i="1"/>
  <c r="T2860" i="1"/>
  <c r="T2861" i="1"/>
  <c r="T2862" i="1"/>
  <c r="U2862" i="1" s="1"/>
  <c r="T2863" i="1"/>
  <c r="T2864" i="1"/>
  <c r="T2865" i="1"/>
  <c r="T2866" i="1"/>
  <c r="T2867" i="1"/>
  <c r="T2868" i="1"/>
  <c r="T2869" i="1"/>
  <c r="T2870" i="1"/>
  <c r="U2870" i="1" s="1"/>
  <c r="T2871" i="1"/>
  <c r="T2872" i="1"/>
  <c r="T2873" i="1"/>
  <c r="T2874" i="1"/>
  <c r="T2875" i="1"/>
  <c r="T2876" i="1"/>
  <c r="T2877" i="1"/>
  <c r="T2878" i="1"/>
  <c r="U2878" i="1" s="1"/>
  <c r="T2879" i="1"/>
  <c r="T2880" i="1"/>
  <c r="T2881" i="1"/>
  <c r="T2882" i="1"/>
  <c r="T2883" i="1"/>
  <c r="T2884" i="1"/>
  <c r="T2885" i="1"/>
  <c r="T2886" i="1"/>
  <c r="U2886" i="1" s="1"/>
  <c r="T2887" i="1"/>
  <c r="T2888" i="1"/>
  <c r="T2889" i="1"/>
  <c r="T2890" i="1"/>
  <c r="T2891" i="1"/>
  <c r="T2892" i="1"/>
  <c r="T2893" i="1"/>
  <c r="T2894" i="1"/>
  <c r="U2894" i="1" s="1"/>
  <c r="T2895" i="1"/>
  <c r="T2896" i="1"/>
  <c r="T2897" i="1"/>
  <c r="T2898" i="1"/>
  <c r="T2899" i="1"/>
  <c r="T2900" i="1"/>
  <c r="T2901" i="1"/>
  <c r="T2902" i="1"/>
  <c r="U2902" i="1" s="1"/>
  <c r="T2903" i="1"/>
  <c r="T2904" i="1"/>
  <c r="T2905" i="1"/>
  <c r="T2906" i="1"/>
  <c r="T2907" i="1"/>
  <c r="T2908" i="1"/>
  <c r="T2909" i="1"/>
  <c r="T2910" i="1"/>
  <c r="U2910" i="1" s="1"/>
  <c r="T2911" i="1"/>
  <c r="T2912" i="1"/>
  <c r="T2913" i="1"/>
  <c r="T2914" i="1"/>
  <c r="T2915" i="1"/>
  <c r="T2916" i="1"/>
  <c r="T2917" i="1"/>
  <c r="T2918" i="1"/>
  <c r="U2918" i="1" s="1"/>
  <c r="T2919" i="1"/>
  <c r="T2920" i="1"/>
  <c r="T2921" i="1"/>
  <c r="T2922" i="1"/>
  <c r="T2923" i="1"/>
  <c r="T2924" i="1"/>
  <c r="T2925" i="1"/>
  <c r="T2926" i="1"/>
  <c r="U2926" i="1" s="1"/>
  <c r="T2927" i="1"/>
  <c r="T2928" i="1"/>
  <c r="T2929" i="1"/>
  <c r="T2930" i="1"/>
  <c r="T2931" i="1"/>
  <c r="T2932" i="1"/>
  <c r="T2933" i="1"/>
  <c r="T2934" i="1"/>
  <c r="U2934" i="1" s="1"/>
  <c r="T2935" i="1"/>
  <c r="T2936" i="1"/>
  <c r="T2937" i="1"/>
  <c r="T2938" i="1"/>
  <c r="T2939" i="1"/>
  <c r="T2940" i="1"/>
  <c r="T2941" i="1"/>
  <c r="T2942" i="1"/>
  <c r="U2942" i="1" s="1"/>
  <c r="T2943" i="1"/>
  <c r="T2944" i="1"/>
  <c r="T2945" i="1"/>
  <c r="T2946" i="1"/>
  <c r="T2947" i="1"/>
  <c r="T2948" i="1"/>
  <c r="T2949" i="1"/>
  <c r="T2950" i="1"/>
  <c r="U2950" i="1" s="1"/>
  <c r="T2951" i="1"/>
  <c r="T2952" i="1"/>
  <c r="T2953" i="1"/>
  <c r="T2954" i="1"/>
  <c r="T2955" i="1"/>
  <c r="T2956" i="1"/>
  <c r="T2957" i="1"/>
  <c r="T2958" i="1"/>
  <c r="U2958" i="1" s="1"/>
  <c r="T2959" i="1"/>
  <c r="T2960" i="1"/>
  <c r="T2961" i="1"/>
  <c r="T2962" i="1"/>
  <c r="T2963" i="1"/>
  <c r="T2964" i="1"/>
  <c r="T2965" i="1"/>
  <c r="T2966" i="1"/>
  <c r="U2966" i="1" s="1"/>
  <c r="T2967" i="1"/>
  <c r="T2968" i="1"/>
  <c r="T2969" i="1"/>
  <c r="T2970" i="1"/>
  <c r="T2971" i="1"/>
  <c r="T2972" i="1"/>
  <c r="T2973" i="1"/>
  <c r="T2974" i="1"/>
  <c r="U2974" i="1" s="1"/>
  <c r="T2975" i="1"/>
  <c r="T2976" i="1"/>
  <c r="T2977" i="1"/>
  <c r="T2978" i="1"/>
  <c r="T2979" i="1"/>
  <c r="T2980" i="1"/>
  <c r="T2981" i="1"/>
  <c r="T2982" i="1"/>
  <c r="U2982" i="1" s="1"/>
  <c r="T2983" i="1"/>
  <c r="T2984" i="1"/>
  <c r="T2985" i="1"/>
  <c r="T2986" i="1"/>
  <c r="T2987" i="1"/>
  <c r="T2988" i="1"/>
  <c r="T2989" i="1"/>
  <c r="T2990" i="1"/>
  <c r="U2990" i="1" s="1"/>
  <c r="T2991" i="1"/>
  <c r="T2992" i="1"/>
  <c r="T2993" i="1"/>
  <c r="T2994" i="1"/>
  <c r="T2995" i="1"/>
  <c r="T2996" i="1"/>
  <c r="T2997" i="1"/>
  <c r="T2998" i="1"/>
  <c r="U2998" i="1" s="1"/>
  <c r="T2999" i="1"/>
  <c r="T3000" i="1"/>
  <c r="T3001" i="1"/>
  <c r="T3002" i="1"/>
  <c r="T3003" i="1"/>
  <c r="T3004" i="1"/>
  <c r="T3005" i="1"/>
  <c r="T3006" i="1"/>
  <c r="U3006" i="1" s="1"/>
  <c r="T3007" i="1"/>
  <c r="T3008" i="1"/>
  <c r="T3009" i="1"/>
  <c r="T3010" i="1"/>
  <c r="T3011" i="1"/>
  <c r="T3012" i="1"/>
  <c r="T3013" i="1"/>
  <c r="T3014" i="1"/>
  <c r="U3014" i="1" s="1"/>
  <c r="T3015" i="1"/>
  <c r="T3016" i="1"/>
  <c r="T3017" i="1"/>
  <c r="T3018" i="1"/>
  <c r="T3019" i="1"/>
  <c r="T3020" i="1"/>
  <c r="T3021" i="1"/>
  <c r="T3022" i="1"/>
  <c r="U3022" i="1" s="1"/>
  <c r="T3023" i="1"/>
  <c r="T3024" i="1"/>
  <c r="T3025" i="1"/>
  <c r="T3026" i="1"/>
  <c r="T3027" i="1"/>
  <c r="T3028" i="1"/>
  <c r="T3029" i="1"/>
  <c r="T3030" i="1"/>
  <c r="U3030" i="1" s="1"/>
  <c r="T3031" i="1"/>
  <c r="T3032" i="1"/>
  <c r="T3033" i="1"/>
  <c r="T3034" i="1"/>
  <c r="T3035" i="1"/>
  <c r="T3036" i="1"/>
  <c r="T3037" i="1"/>
  <c r="T3038" i="1"/>
  <c r="U3038" i="1" s="1"/>
  <c r="T3039" i="1"/>
  <c r="T3040" i="1"/>
  <c r="T3041" i="1"/>
  <c r="T3042" i="1"/>
  <c r="T3043" i="1"/>
  <c r="T3044" i="1"/>
  <c r="T3045" i="1"/>
  <c r="T3046" i="1"/>
  <c r="U3046" i="1" s="1"/>
  <c r="T3047" i="1"/>
  <c r="T3048" i="1"/>
  <c r="T3049" i="1"/>
  <c r="T3050" i="1"/>
  <c r="T3051" i="1"/>
  <c r="T3052" i="1"/>
  <c r="T3053" i="1"/>
  <c r="T3054" i="1"/>
  <c r="U3054" i="1" s="1"/>
  <c r="T3055" i="1"/>
  <c r="T3056" i="1"/>
  <c r="T3057" i="1"/>
  <c r="T3058" i="1"/>
  <c r="T3059" i="1"/>
  <c r="T3060" i="1"/>
  <c r="T3061" i="1"/>
  <c r="T3062" i="1"/>
  <c r="U3062" i="1" s="1"/>
  <c r="T3063" i="1"/>
  <c r="T3064" i="1"/>
  <c r="T3065" i="1"/>
  <c r="T3066" i="1"/>
  <c r="T3067" i="1"/>
  <c r="T3068" i="1"/>
  <c r="T3069" i="1"/>
  <c r="T3070" i="1"/>
  <c r="U3070" i="1" s="1"/>
  <c r="T3071" i="1"/>
  <c r="T3072" i="1"/>
  <c r="T3073" i="1"/>
  <c r="T3074" i="1"/>
  <c r="T3075" i="1"/>
  <c r="T3076" i="1"/>
  <c r="T3077" i="1"/>
  <c r="T3078" i="1"/>
  <c r="U3078" i="1" s="1"/>
  <c r="T3079" i="1"/>
  <c r="T3080" i="1"/>
  <c r="T3081" i="1"/>
  <c r="T3082" i="1"/>
  <c r="T3083" i="1"/>
  <c r="T3084" i="1"/>
  <c r="T3085" i="1"/>
  <c r="T3086" i="1"/>
  <c r="U3086" i="1" s="1"/>
  <c r="T3087" i="1"/>
  <c r="T3088" i="1"/>
  <c r="T3089" i="1"/>
  <c r="T3090" i="1"/>
  <c r="T3091" i="1"/>
  <c r="T3092" i="1"/>
  <c r="T3093" i="1"/>
  <c r="T3094" i="1"/>
  <c r="U3094" i="1" s="1"/>
  <c r="T3095" i="1"/>
  <c r="T3096" i="1"/>
  <c r="T3097" i="1"/>
  <c r="T3098" i="1"/>
  <c r="T3099" i="1"/>
  <c r="T3100" i="1"/>
  <c r="T3101" i="1"/>
  <c r="T3102" i="1"/>
  <c r="U3102" i="1" s="1"/>
  <c r="T3103" i="1"/>
  <c r="T3104" i="1"/>
  <c r="T3105" i="1"/>
  <c r="T3106" i="1"/>
  <c r="T3107" i="1"/>
  <c r="T3108" i="1"/>
  <c r="T3109" i="1"/>
  <c r="T3110" i="1"/>
  <c r="U3110" i="1" s="1"/>
  <c r="T3111" i="1"/>
  <c r="T3112" i="1"/>
  <c r="T3113" i="1"/>
  <c r="T3114" i="1"/>
  <c r="T3115" i="1"/>
  <c r="T3116" i="1"/>
  <c r="T3117" i="1"/>
  <c r="T3118" i="1"/>
  <c r="U3118" i="1" s="1"/>
  <c r="T3119" i="1"/>
  <c r="T3120" i="1"/>
  <c r="T3121" i="1"/>
  <c r="T3122" i="1"/>
  <c r="T3123" i="1"/>
  <c r="T3124" i="1"/>
  <c r="T3125" i="1"/>
  <c r="T3126" i="1"/>
  <c r="U3126" i="1" s="1"/>
  <c r="T3127" i="1"/>
  <c r="T3128" i="1"/>
  <c r="T3129" i="1"/>
  <c r="T3130" i="1"/>
  <c r="T3131" i="1"/>
  <c r="T3132" i="1"/>
  <c r="T3133" i="1"/>
  <c r="T3134" i="1"/>
  <c r="U3134" i="1" s="1"/>
  <c r="T3135" i="1"/>
  <c r="T3136" i="1"/>
  <c r="T3137" i="1"/>
  <c r="T3138" i="1"/>
  <c r="T3139" i="1"/>
  <c r="T3140" i="1"/>
  <c r="T3141" i="1"/>
  <c r="T3142" i="1"/>
  <c r="U3142" i="1" s="1"/>
  <c r="T3143" i="1"/>
  <c r="T3144" i="1"/>
  <c r="T3145" i="1"/>
  <c r="T3146" i="1"/>
  <c r="T3147" i="1"/>
  <c r="T3148" i="1"/>
  <c r="T3149" i="1"/>
  <c r="T3150" i="1"/>
  <c r="U3150" i="1" s="1"/>
  <c r="T3151" i="1"/>
  <c r="T3152" i="1"/>
  <c r="T3153" i="1"/>
  <c r="T3154" i="1"/>
  <c r="T3155" i="1"/>
  <c r="T3156" i="1"/>
  <c r="T3157" i="1"/>
  <c r="T3158" i="1"/>
  <c r="U3158" i="1" s="1"/>
  <c r="T3159" i="1"/>
  <c r="T3160" i="1"/>
  <c r="T3161" i="1"/>
  <c r="T3162" i="1"/>
  <c r="T3163" i="1"/>
  <c r="T3164" i="1"/>
  <c r="T3165" i="1"/>
  <c r="T3166" i="1"/>
  <c r="U3166" i="1" s="1"/>
  <c r="T3167" i="1"/>
  <c r="T3168" i="1"/>
  <c r="T3169" i="1"/>
  <c r="T3170" i="1"/>
  <c r="T3171" i="1"/>
  <c r="T3172" i="1"/>
  <c r="T3173" i="1"/>
  <c r="T3174" i="1"/>
  <c r="U3174" i="1" s="1"/>
  <c r="T3175" i="1"/>
  <c r="T3176" i="1"/>
  <c r="T3177" i="1"/>
  <c r="T3178" i="1"/>
  <c r="T3179" i="1"/>
  <c r="T3180" i="1"/>
  <c r="T3181" i="1"/>
  <c r="T3182" i="1"/>
  <c r="U3182" i="1" s="1"/>
  <c r="T3183" i="1"/>
  <c r="T3184" i="1"/>
  <c r="T3185" i="1"/>
  <c r="T3186" i="1"/>
  <c r="T3187" i="1"/>
  <c r="T3188" i="1"/>
  <c r="T3189" i="1"/>
  <c r="T3190" i="1"/>
  <c r="U3190" i="1" s="1"/>
  <c r="T3191" i="1"/>
  <c r="T3192" i="1"/>
  <c r="T3193" i="1"/>
  <c r="T3194" i="1"/>
  <c r="T3195" i="1"/>
  <c r="T3196" i="1"/>
  <c r="T3197" i="1"/>
  <c r="T3198" i="1"/>
  <c r="U3198" i="1" s="1"/>
  <c r="T3199" i="1"/>
  <c r="T3200" i="1"/>
  <c r="T3201" i="1"/>
  <c r="T3202" i="1"/>
  <c r="T3203" i="1"/>
  <c r="T3204" i="1"/>
  <c r="T3205" i="1"/>
  <c r="T3206" i="1"/>
  <c r="U3206" i="1" s="1"/>
  <c r="T3207" i="1"/>
  <c r="T3208" i="1"/>
  <c r="T3209" i="1"/>
  <c r="T3210" i="1"/>
  <c r="T3211" i="1"/>
  <c r="T3212" i="1"/>
  <c r="T3213" i="1"/>
  <c r="T3214" i="1"/>
  <c r="U3214" i="1" s="1"/>
  <c r="T3215" i="1"/>
  <c r="T3216" i="1"/>
  <c r="T3217" i="1"/>
  <c r="T3218" i="1"/>
  <c r="T3219" i="1"/>
  <c r="T3220" i="1"/>
  <c r="T3221" i="1"/>
  <c r="T3222" i="1"/>
  <c r="U3222" i="1" s="1"/>
  <c r="T3223" i="1"/>
  <c r="T3224" i="1"/>
  <c r="T3225" i="1"/>
  <c r="T3226" i="1"/>
  <c r="T3227" i="1"/>
  <c r="T3228" i="1"/>
  <c r="T3229" i="1"/>
  <c r="T3230" i="1"/>
  <c r="U3230" i="1" s="1"/>
  <c r="T3231" i="1"/>
  <c r="T3232" i="1"/>
  <c r="T3233" i="1"/>
  <c r="T3234" i="1"/>
  <c r="T3235" i="1"/>
  <c r="T3236" i="1"/>
  <c r="T3237" i="1"/>
  <c r="T3238" i="1"/>
  <c r="U3238" i="1" s="1"/>
  <c r="T3239" i="1"/>
  <c r="T3240" i="1"/>
  <c r="T3241" i="1"/>
  <c r="T3242" i="1"/>
  <c r="T3243" i="1"/>
  <c r="T3244" i="1"/>
  <c r="T3245" i="1"/>
  <c r="T3246" i="1"/>
  <c r="U3246" i="1" s="1"/>
  <c r="T3247" i="1"/>
  <c r="T3248" i="1"/>
  <c r="T3249" i="1"/>
  <c r="T3250" i="1"/>
  <c r="T3251" i="1"/>
  <c r="T3252" i="1"/>
  <c r="T3253" i="1"/>
  <c r="T3254" i="1"/>
  <c r="U3254" i="1" s="1"/>
  <c r="T3255" i="1"/>
  <c r="T3256" i="1"/>
  <c r="T3257" i="1"/>
  <c r="T3258" i="1"/>
  <c r="T3259" i="1"/>
  <c r="T3260" i="1"/>
  <c r="T3261" i="1"/>
  <c r="T3262" i="1"/>
  <c r="U3262" i="1" s="1"/>
  <c r="T3263" i="1"/>
  <c r="T3264" i="1"/>
  <c r="T3265" i="1"/>
  <c r="T3266" i="1"/>
  <c r="T3267" i="1"/>
  <c r="T3268" i="1"/>
  <c r="T3269" i="1"/>
  <c r="T3270" i="1"/>
  <c r="U3270" i="1" s="1"/>
  <c r="T3271" i="1"/>
  <c r="T3272" i="1"/>
  <c r="T3273" i="1"/>
  <c r="T3274" i="1"/>
  <c r="T3275" i="1"/>
  <c r="T3276" i="1"/>
  <c r="T3277" i="1"/>
  <c r="T3278" i="1"/>
  <c r="U3278" i="1" s="1"/>
  <c r="T3279" i="1"/>
  <c r="T3280" i="1"/>
  <c r="T3281" i="1"/>
  <c r="T3282" i="1"/>
  <c r="T3283" i="1"/>
  <c r="T3284" i="1"/>
  <c r="T3285" i="1"/>
  <c r="T3286" i="1"/>
  <c r="U3286" i="1" s="1"/>
  <c r="T3287" i="1"/>
  <c r="T3288" i="1"/>
  <c r="T3289" i="1"/>
  <c r="T3290" i="1"/>
  <c r="T3291" i="1"/>
  <c r="T3292" i="1"/>
  <c r="T3293" i="1"/>
  <c r="T3294" i="1"/>
  <c r="U3294" i="1" s="1"/>
  <c r="T3295" i="1"/>
  <c r="T3296" i="1"/>
  <c r="T3297" i="1"/>
  <c r="T3298" i="1"/>
  <c r="T3299" i="1"/>
  <c r="T3300" i="1"/>
  <c r="T3301" i="1"/>
  <c r="T3302" i="1"/>
  <c r="U3302" i="1" s="1"/>
  <c r="T3303" i="1"/>
  <c r="T3304" i="1"/>
  <c r="T3305" i="1"/>
  <c r="T3306" i="1"/>
  <c r="T3307" i="1"/>
  <c r="T3308" i="1"/>
  <c r="T3309" i="1"/>
  <c r="T3310" i="1"/>
  <c r="U3310" i="1" s="1"/>
  <c r="T3311" i="1"/>
  <c r="T3312" i="1"/>
  <c r="T3313" i="1"/>
  <c r="T3314" i="1"/>
  <c r="T3315" i="1"/>
  <c r="T3316" i="1"/>
  <c r="T3317" i="1"/>
  <c r="T3318" i="1"/>
  <c r="U3318" i="1" s="1"/>
  <c r="T3319" i="1"/>
  <c r="T3320" i="1"/>
  <c r="T3321" i="1"/>
  <c r="T3322" i="1"/>
  <c r="T3323" i="1"/>
  <c r="T3324" i="1"/>
  <c r="T3325" i="1"/>
  <c r="T3326" i="1"/>
  <c r="U3326" i="1" s="1"/>
  <c r="T3327" i="1"/>
  <c r="T3328" i="1"/>
  <c r="T3329" i="1"/>
  <c r="T3330" i="1"/>
  <c r="T3331" i="1"/>
  <c r="T3332" i="1"/>
  <c r="T3333" i="1"/>
  <c r="T3334" i="1"/>
  <c r="U3334" i="1" s="1"/>
  <c r="T3335" i="1"/>
  <c r="T3336" i="1"/>
  <c r="T3337" i="1"/>
  <c r="T3338" i="1"/>
  <c r="T3339" i="1"/>
  <c r="T3340" i="1"/>
  <c r="T3341" i="1"/>
  <c r="T3342" i="1"/>
  <c r="U3342" i="1" s="1"/>
  <c r="T3343" i="1"/>
  <c r="T3344" i="1"/>
  <c r="T3345" i="1"/>
  <c r="T3346" i="1"/>
  <c r="T3347" i="1"/>
  <c r="T3348" i="1"/>
  <c r="T3349" i="1"/>
  <c r="T3350" i="1"/>
  <c r="U3350" i="1" s="1"/>
  <c r="T3351" i="1"/>
  <c r="T3352" i="1"/>
  <c r="T3353" i="1"/>
  <c r="T3354" i="1"/>
  <c r="T3355" i="1"/>
  <c r="T3356" i="1"/>
  <c r="T3357" i="1"/>
  <c r="T3358" i="1"/>
  <c r="U3358" i="1" s="1"/>
  <c r="T3359" i="1"/>
  <c r="T3360" i="1"/>
  <c r="T3361" i="1"/>
  <c r="T3362" i="1"/>
  <c r="T3363" i="1"/>
  <c r="T3364" i="1"/>
  <c r="T3365" i="1"/>
  <c r="T3366" i="1"/>
  <c r="U3366" i="1" s="1"/>
  <c r="T3367" i="1"/>
  <c r="T3368" i="1"/>
  <c r="T3369" i="1"/>
  <c r="T3370" i="1"/>
  <c r="T3371" i="1"/>
  <c r="T3372" i="1"/>
  <c r="T3373" i="1"/>
  <c r="T3374" i="1"/>
  <c r="U3374" i="1" s="1"/>
  <c r="T3375" i="1"/>
  <c r="T3376" i="1"/>
  <c r="T3377" i="1"/>
  <c r="T3378" i="1"/>
  <c r="T3379" i="1"/>
  <c r="T3380" i="1"/>
  <c r="T3381" i="1"/>
  <c r="T3382" i="1"/>
  <c r="U3382" i="1" s="1"/>
  <c r="T3383" i="1"/>
  <c r="T3384" i="1"/>
  <c r="T3385" i="1"/>
  <c r="T3386" i="1"/>
  <c r="T3387" i="1"/>
  <c r="T3388" i="1"/>
  <c r="T3389" i="1"/>
  <c r="T3390" i="1"/>
  <c r="U3390" i="1" s="1"/>
  <c r="T3391" i="1"/>
  <c r="T3392" i="1"/>
  <c r="T3393" i="1"/>
  <c r="T3394" i="1"/>
  <c r="T3395" i="1"/>
  <c r="T3396" i="1"/>
  <c r="T3397" i="1"/>
  <c r="T3398" i="1"/>
  <c r="U3398" i="1" s="1"/>
  <c r="T3399" i="1"/>
  <c r="T3400" i="1"/>
  <c r="T3401" i="1"/>
  <c r="T3402" i="1"/>
  <c r="T3403" i="1"/>
  <c r="T3404" i="1"/>
  <c r="T3405" i="1"/>
  <c r="T3406" i="1"/>
  <c r="U3406" i="1" s="1"/>
  <c r="T3407" i="1"/>
  <c r="T3408" i="1"/>
  <c r="T3409" i="1"/>
  <c r="T3410" i="1"/>
  <c r="T3411" i="1"/>
  <c r="T3412" i="1"/>
  <c r="T3413" i="1"/>
  <c r="T3414" i="1"/>
  <c r="U3414" i="1" s="1"/>
  <c r="T3415" i="1"/>
  <c r="T3416" i="1"/>
  <c r="T3417" i="1"/>
  <c r="T3418" i="1"/>
  <c r="T3419" i="1"/>
  <c r="T3420" i="1"/>
  <c r="T3421" i="1"/>
  <c r="T3422" i="1"/>
  <c r="U3422" i="1" s="1"/>
  <c r="T3423" i="1"/>
  <c r="T3424" i="1"/>
  <c r="T3425" i="1"/>
  <c r="T3426" i="1"/>
  <c r="T3427" i="1"/>
  <c r="T3428" i="1"/>
  <c r="T3429" i="1"/>
  <c r="T3430" i="1"/>
  <c r="U3430" i="1" s="1"/>
  <c r="T3431" i="1"/>
  <c r="T3432" i="1"/>
  <c r="T3433" i="1"/>
  <c r="T3434" i="1"/>
  <c r="T3435" i="1"/>
  <c r="T3436" i="1"/>
  <c r="T3437" i="1"/>
  <c r="T3438" i="1"/>
  <c r="U3438" i="1" s="1"/>
  <c r="T3439" i="1"/>
  <c r="T3440" i="1"/>
  <c r="T3441" i="1"/>
  <c r="T3442" i="1"/>
  <c r="T3443" i="1"/>
  <c r="T3444" i="1"/>
  <c r="T3445" i="1"/>
  <c r="T3446" i="1"/>
  <c r="U3446" i="1" s="1"/>
  <c r="T3447" i="1"/>
  <c r="T3448" i="1"/>
  <c r="T3449" i="1"/>
  <c r="T3450" i="1"/>
  <c r="T3451" i="1"/>
  <c r="T3452" i="1"/>
  <c r="T3453" i="1"/>
  <c r="T3454" i="1"/>
  <c r="U3454" i="1" s="1"/>
  <c r="T3455" i="1"/>
  <c r="T3456" i="1"/>
  <c r="T3457" i="1"/>
  <c r="T3458" i="1"/>
  <c r="T3459" i="1"/>
  <c r="T3460" i="1"/>
  <c r="T3461" i="1"/>
  <c r="T3462" i="1"/>
  <c r="U3462" i="1" s="1"/>
  <c r="T3463" i="1"/>
  <c r="T3464" i="1"/>
  <c r="T3465" i="1"/>
  <c r="T3466" i="1"/>
  <c r="T3467" i="1"/>
  <c r="T3468" i="1"/>
  <c r="T3469" i="1"/>
  <c r="T3470" i="1"/>
  <c r="U3470" i="1" s="1"/>
  <c r="T3471" i="1"/>
  <c r="T3472" i="1"/>
  <c r="T3473" i="1"/>
  <c r="T3474" i="1"/>
  <c r="T3475" i="1"/>
  <c r="T3476" i="1"/>
  <c r="T3477" i="1"/>
  <c r="T3478" i="1"/>
  <c r="U3478" i="1" s="1"/>
  <c r="T3479" i="1"/>
  <c r="T3480" i="1"/>
  <c r="T3481" i="1"/>
  <c r="T3482" i="1"/>
  <c r="T3483" i="1"/>
  <c r="T3484" i="1"/>
  <c r="T3485" i="1"/>
  <c r="T3486" i="1"/>
  <c r="U3486" i="1" s="1"/>
  <c r="T3487" i="1"/>
  <c r="T3488" i="1"/>
  <c r="T3489" i="1"/>
  <c r="T3490" i="1"/>
  <c r="T3491" i="1"/>
  <c r="T3492" i="1"/>
  <c r="T3493" i="1"/>
  <c r="T3494" i="1"/>
  <c r="U3494" i="1" s="1"/>
  <c r="T3495" i="1"/>
  <c r="T3496" i="1"/>
  <c r="T3497" i="1"/>
  <c r="T3498" i="1"/>
  <c r="T3499" i="1"/>
  <c r="T3500" i="1"/>
  <c r="T3501" i="1"/>
  <c r="T3502" i="1"/>
  <c r="U3502" i="1" s="1"/>
  <c r="T3503" i="1"/>
  <c r="T3504" i="1"/>
  <c r="T3505" i="1"/>
  <c r="T3506" i="1"/>
  <c r="T3507" i="1"/>
  <c r="T3508" i="1"/>
  <c r="T3509" i="1"/>
  <c r="T3510" i="1"/>
  <c r="U3510" i="1" s="1"/>
  <c r="T3511" i="1"/>
  <c r="T3512" i="1"/>
  <c r="T3513" i="1"/>
  <c r="T3514" i="1"/>
  <c r="T3515" i="1"/>
  <c r="T3516" i="1"/>
  <c r="T3517" i="1"/>
  <c r="T3518" i="1"/>
  <c r="U3518" i="1" s="1"/>
  <c r="T3519" i="1"/>
  <c r="T3520" i="1"/>
  <c r="T3521" i="1"/>
  <c r="T3522" i="1"/>
  <c r="T3523" i="1"/>
  <c r="T3524" i="1"/>
  <c r="T3525" i="1"/>
  <c r="T3526" i="1"/>
  <c r="U3526" i="1" s="1"/>
  <c r="T3527" i="1"/>
  <c r="T3528" i="1"/>
  <c r="T3529" i="1"/>
  <c r="T3530" i="1"/>
  <c r="T3531" i="1"/>
  <c r="T3532" i="1"/>
  <c r="T3533" i="1"/>
  <c r="T3534" i="1"/>
  <c r="U3534" i="1" s="1"/>
  <c r="T3535" i="1"/>
  <c r="T3536" i="1"/>
  <c r="T3537" i="1"/>
  <c r="T3538" i="1"/>
  <c r="T3539" i="1"/>
  <c r="T3540" i="1"/>
  <c r="T3541" i="1"/>
  <c r="T3542" i="1"/>
  <c r="U3542" i="1" s="1"/>
  <c r="T3543" i="1"/>
  <c r="T3544" i="1"/>
  <c r="T3545" i="1"/>
  <c r="T3546" i="1"/>
  <c r="T3547" i="1"/>
  <c r="T3548" i="1"/>
  <c r="T3549" i="1"/>
  <c r="T3550" i="1"/>
  <c r="U3550" i="1" s="1"/>
  <c r="T3551" i="1"/>
  <c r="T3552" i="1"/>
  <c r="T3553" i="1"/>
  <c r="T3554" i="1"/>
  <c r="T3555" i="1"/>
  <c r="T3556" i="1"/>
  <c r="T3557" i="1"/>
  <c r="T3558" i="1"/>
  <c r="U3558" i="1" s="1"/>
  <c r="T3559" i="1"/>
  <c r="T3560" i="1"/>
  <c r="T3561" i="1"/>
  <c r="T3562" i="1"/>
  <c r="T3563" i="1"/>
  <c r="T3564" i="1"/>
  <c r="T3565" i="1"/>
  <c r="T3566" i="1"/>
  <c r="U3566" i="1" s="1"/>
  <c r="T3567" i="1"/>
  <c r="T3568" i="1"/>
  <c r="T3569" i="1"/>
  <c r="T3570" i="1"/>
  <c r="T3571" i="1"/>
  <c r="T3572" i="1"/>
  <c r="T3573" i="1"/>
  <c r="T3574" i="1"/>
  <c r="U3574" i="1" s="1"/>
  <c r="T3575" i="1"/>
  <c r="T3576" i="1"/>
  <c r="T3577" i="1"/>
  <c r="T3578" i="1"/>
  <c r="T3579" i="1"/>
  <c r="T3580" i="1"/>
  <c r="T3581" i="1"/>
  <c r="T3582" i="1"/>
  <c r="U3582" i="1" s="1"/>
  <c r="T3583" i="1"/>
  <c r="T3584" i="1"/>
  <c r="T3585" i="1"/>
  <c r="T3586" i="1"/>
  <c r="T3587" i="1"/>
  <c r="T3588" i="1"/>
  <c r="T3589" i="1"/>
  <c r="T3590" i="1"/>
  <c r="U3590" i="1" s="1"/>
  <c r="T3591" i="1"/>
  <c r="T3592" i="1"/>
  <c r="T3593" i="1"/>
  <c r="T3594" i="1"/>
  <c r="T3595" i="1"/>
  <c r="T3596" i="1"/>
  <c r="T3597" i="1"/>
  <c r="T3598" i="1"/>
  <c r="U3598" i="1" s="1"/>
  <c r="T3599" i="1"/>
  <c r="T3600" i="1"/>
  <c r="T3601" i="1"/>
  <c r="T3602" i="1"/>
  <c r="T3603" i="1"/>
  <c r="T3604" i="1"/>
  <c r="T3605" i="1"/>
  <c r="T3606" i="1"/>
  <c r="U3606" i="1" s="1"/>
  <c r="T3607" i="1"/>
  <c r="T3608" i="1"/>
  <c r="T3609" i="1"/>
  <c r="T3610" i="1"/>
  <c r="T3611" i="1"/>
  <c r="T3612" i="1"/>
  <c r="T3613" i="1"/>
  <c r="T3614" i="1"/>
  <c r="U3614" i="1" s="1"/>
  <c r="T3615" i="1"/>
  <c r="T3616" i="1"/>
  <c r="T3617" i="1"/>
  <c r="T3618" i="1"/>
  <c r="T3619" i="1"/>
  <c r="T3620" i="1"/>
  <c r="T3621" i="1"/>
  <c r="T3622" i="1"/>
  <c r="U3622" i="1" s="1"/>
  <c r="T3623" i="1"/>
  <c r="T3624" i="1"/>
  <c r="T3625" i="1"/>
  <c r="T3626" i="1"/>
  <c r="T3627" i="1"/>
  <c r="T3628" i="1"/>
  <c r="T3629" i="1"/>
  <c r="T3630" i="1"/>
  <c r="U3630" i="1" s="1"/>
  <c r="T3631" i="1"/>
  <c r="T3632" i="1"/>
  <c r="T3633" i="1"/>
  <c r="T3634" i="1"/>
  <c r="T3635" i="1"/>
  <c r="T3636" i="1"/>
  <c r="T3637" i="1"/>
  <c r="T3638" i="1"/>
  <c r="U3638" i="1" s="1"/>
  <c r="T3639" i="1"/>
  <c r="T3640" i="1"/>
  <c r="T3641" i="1"/>
  <c r="T3642" i="1"/>
  <c r="T3643" i="1"/>
  <c r="T3644" i="1"/>
  <c r="T3645" i="1"/>
  <c r="T3646" i="1"/>
  <c r="U3646" i="1" s="1"/>
  <c r="T3647" i="1"/>
  <c r="T3648" i="1"/>
  <c r="T3649" i="1"/>
  <c r="T3650" i="1"/>
  <c r="T3651" i="1"/>
  <c r="T3652" i="1"/>
  <c r="T3653" i="1"/>
  <c r="T3654" i="1"/>
  <c r="U3654" i="1" s="1"/>
  <c r="T3655" i="1"/>
  <c r="T3656" i="1"/>
  <c r="T3657" i="1"/>
  <c r="T3658" i="1"/>
  <c r="T3659" i="1"/>
  <c r="T3660" i="1"/>
  <c r="T3661" i="1"/>
  <c r="T3662" i="1"/>
  <c r="U3662" i="1" s="1"/>
  <c r="T3663" i="1"/>
  <c r="T3664" i="1"/>
  <c r="T3665" i="1"/>
  <c r="T3666" i="1"/>
  <c r="T3667" i="1"/>
  <c r="T3668" i="1"/>
  <c r="T3669" i="1"/>
  <c r="T3670" i="1"/>
  <c r="U3670" i="1" s="1"/>
  <c r="T3671" i="1"/>
  <c r="T3672" i="1"/>
  <c r="T3673" i="1"/>
  <c r="T3674" i="1"/>
  <c r="T3675" i="1"/>
  <c r="T3676" i="1"/>
  <c r="T3677" i="1"/>
  <c r="T3678" i="1"/>
  <c r="U3678" i="1" s="1"/>
  <c r="T3679" i="1"/>
  <c r="T3680" i="1"/>
  <c r="T3681" i="1"/>
  <c r="T3682" i="1"/>
  <c r="T3683" i="1"/>
  <c r="T3684" i="1"/>
  <c r="T3685" i="1"/>
  <c r="T3686" i="1"/>
  <c r="U3686" i="1" s="1"/>
  <c r="T3687" i="1"/>
  <c r="T3688" i="1"/>
  <c r="T3689" i="1"/>
  <c r="T3690" i="1"/>
  <c r="T3691" i="1"/>
  <c r="T3692" i="1"/>
  <c r="T3693" i="1"/>
  <c r="T3694" i="1"/>
  <c r="U3694" i="1" s="1"/>
  <c r="T3695" i="1"/>
  <c r="T3696" i="1"/>
  <c r="T3697" i="1"/>
  <c r="T3698" i="1"/>
  <c r="T3699" i="1"/>
  <c r="T3700" i="1"/>
  <c r="T3701" i="1"/>
  <c r="T3702" i="1"/>
  <c r="U3702" i="1" s="1"/>
  <c r="T3703" i="1"/>
  <c r="T3704" i="1"/>
  <c r="T3705" i="1"/>
  <c r="T3706" i="1"/>
  <c r="T3707" i="1"/>
  <c r="T3708" i="1"/>
  <c r="T3709" i="1"/>
  <c r="T3710" i="1"/>
  <c r="U3710" i="1" s="1"/>
  <c r="T3711" i="1"/>
  <c r="T3712" i="1"/>
  <c r="T3713" i="1"/>
  <c r="T3714" i="1"/>
  <c r="T3715" i="1"/>
  <c r="T3716" i="1"/>
  <c r="T3717" i="1"/>
  <c r="T3718" i="1"/>
  <c r="U3718" i="1" s="1"/>
  <c r="T3719" i="1"/>
  <c r="T3720" i="1"/>
  <c r="T3721" i="1"/>
  <c r="T3722" i="1"/>
  <c r="T3723" i="1"/>
  <c r="T3724" i="1"/>
  <c r="T3725" i="1"/>
  <c r="T3726" i="1"/>
  <c r="U3726" i="1" s="1"/>
  <c r="T3727" i="1"/>
  <c r="T3728" i="1"/>
  <c r="T3729" i="1"/>
  <c r="T3730" i="1"/>
  <c r="T3731" i="1"/>
  <c r="T3732" i="1"/>
  <c r="T3733" i="1"/>
  <c r="T3734" i="1"/>
  <c r="U3734" i="1" s="1"/>
  <c r="T3735" i="1"/>
  <c r="T3736" i="1"/>
  <c r="T3737" i="1"/>
  <c r="T3738" i="1"/>
  <c r="T3739" i="1"/>
  <c r="T3740" i="1"/>
  <c r="T3741" i="1"/>
  <c r="T3742" i="1"/>
  <c r="U3742" i="1" s="1"/>
  <c r="T3743" i="1"/>
  <c r="T3744" i="1"/>
  <c r="T3745" i="1"/>
  <c r="T3746" i="1"/>
  <c r="T3747" i="1"/>
  <c r="T3748" i="1"/>
  <c r="T3749" i="1"/>
  <c r="T3750" i="1"/>
  <c r="U3750" i="1" s="1"/>
  <c r="T3751" i="1"/>
  <c r="T3752" i="1"/>
  <c r="T3753" i="1"/>
  <c r="T3754" i="1"/>
  <c r="T3755" i="1"/>
  <c r="T3756" i="1"/>
  <c r="T3757" i="1"/>
  <c r="T3758" i="1"/>
  <c r="U3758" i="1" s="1"/>
  <c r="T3759" i="1"/>
  <c r="T3760" i="1"/>
  <c r="T3761" i="1"/>
  <c r="T3762" i="1"/>
  <c r="T3763" i="1"/>
  <c r="T3764" i="1"/>
  <c r="T3765" i="1"/>
  <c r="T3766" i="1"/>
  <c r="U3766" i="1" s="1"/>
  <c r="T3767" i="1"/>
  <c r="T3768" i="1"/>
  <c r="T3769" i="1"/>
  <c r="T3770" i="1"/>
  <c r="T3771" i="1"/>
  <c r="T3772" i="1"/>
  <c r="T3773" i="1"/>
  <c r="T3774" i="1"/>
  <c r="U3774" i="1" s="1"/>
  <c r="T3775" i="1"/>
  <c r="T3776" i="1"/>
  <c r="T3777" i="1"/>
  <c r="T3778" i="1"/>
  <c r="T3779" i="1"/>
  <c r="T3780" i="1"/>
  <c r="T3781" i="1"/>
  <c r="T3782" i="1"/>
  <c r="U3782" i="1" s="1"/>
  <c r="T3783" i="1"/>
  <c r="T3784" i="1"/>
  <c r="T3785" i="1"/>
  <c r="T3786" i="1"/>
  <c r="T3787" i="1"/>
  <c r="T3788" i="1"/>
  <c r="T3789" i="1"/>
  <c r="T3790" i="1"/>
  <c r="U3790" i="1" s="1"/>
  <c r="T3791" i="1"/>
  <c r="T3792" i="1"/>
  <c r="T3793" i="1"/>
  <c r="T3794" i="1"/>
  <c r="T3795" i="1"/>
  <c r="T3796" i="1"/>
  <c r="T3797" i="1"/>
  <c r="T3798" i="1"/>
  <c r="U3798" i="1" s="1"/>
  <c r="T3799" i="1"/>
  <c r="T3800" i="1"/>
  <c r="T3801" i="1"/>
  <c r="T3802" i="1"/>
  <c r="T3803" i="1"/>
  <c r="T3804" i="1"/>
  <c r="T3805" i="1"/>
  <c r="T3806" i="1"/>
  <c r="U3806" i="1" s="1"/>
  <c r="T3807" i="1"/>
  <c r="T3808" i="1"/>
  <c r="T3809" i="1"/>
  <c r="T3810" i="1"/>
  <c r="T3811" i="1"/>
  <c r="T3812" i="1"/>
  <c r="T3813" i="1"/>
  <c r="T3814" i="1"/>
  <c r="U3814" i="1" s="1"/>
  <c r="T3815" i="1"/>
  <c r="T3816" i="1"/>
  <c r="T3817" i="1"/>
  <c r="T3818" i="1"/>
  <c r="T3819" i="1"/>
  <c r="T3820" i="1"/>
  <c r="T3821" i="1"/>
  <c r="T3822" i="1"/>
  <c r="U3822" i="1" s="1"/>
  <c r="T3823" i="1"/>
  <c r="T3824" i="1"/>
  <c r="T3825" i="1"/>
  <c r="T3826" i="1"/>
  <c r="T3827" i="1"/>
  <c r="T3828" i="1"/>
  <c r="T3829" i="1"/>
  <c r="T3830" i="1"/>
  <c r="U3830" i="1" s="1"/>
  <c r="T3831" i="1"/>
  <c r="T3832" i="1"/>
  <c r="T3833" i="1"/>
  <c r="T3834" i="1"/>
  <c r="T3835" i="1"/>
  <c r="T3836" i="1"/>
  <c r="T3837" i="1"/>
  <c r="T3838" i="1"/>
  <c r="U3838" i="1" s="1"/>
  <c r="T3839" i="1"/>
  <c r="T3840" i="1"/>
  <c r="T3841" i="1"/>
  <c r="T3842" i="1"/>
  <c r="T3843" i="1"/>
  <c r="T3844" i="1"/>
  <c r="T3845" i="1"/>
  <c r="T3846" i="1"/>
  <c r="U3846" i="1" s="1"/>
  <c r="T3847" i="1"/>
  <c r="T3848" i="1"/>
  <c r="T3849" i="1"/>
  <c r="T3850" i="1"/>
  <c r="T3851" i="1"/>
  <c r="T3852" i="1"/>
  <c r="T3853" i="1"/>
  <c r="T3854" i="1"/>
  <c r="U3854" i="1" s="1"/>
  <c r="T3855" i="1"/>
  <c r="T3856" i="1"/>
  <c r="T3857" i="1"/>
  <c r="T3858" i="1"/>
  <c r="T3859" i="1"/>
  <c r="T3860" i="1"/>
  <c r="T3861" i="1"/>
  <c r="T3862" i="1"/>
  <c r="U3862" i="1" s="1"/>
  <c r="T3863" i="1"/>
  <c r="T3864" i="1"/>
  <c r="T3865" i="1"/>
  <c r="T3866" i="1"/>
  <c r="T3867" i="1"/>
  <c r="T3868" i="1"/>
  <c r="T3869" i="1"/>
  <c r="T3870" i="1"/>
  <c r="U3870" i="1" s="1"/>
  <c r="T3871" i="1"/>
  <c r="T3872" i="1"/>
  <c r="T3873" i="1"/>
  <c r="T3874" i="1"/>
  <c r="T3875" i="1"/>
  <c r="T3876" i="1"/>
  <c r="T3877" i="1"/>
  <c r="T3878" i="1"/>
  <c r="U3878" i="1" s="1"/>
  <c r="T3879" i="1"/>
  <c r="T3880" i="1"/>
  <c r="T3881" i="1"/>
  <c r="T3882" i="1"/>
  <c r="T3883" i="1"/>
  <c r="T3884" i="1"/>
  <c r="T3885" i="1"/>
  <c r="T3886" i="1"/>
  <c r="U3886" i="1" s="1"/>
  <c r="T3887" i="1"/>
  <c r="T3888" i="1"/>
  <c r="T3889" i="1"/>
  <c r="T3890" i="1"/>
  <c r="T3891" i="1"/>
  <c r="T3892" i="1"/>
  <c r="T3893" i="1"/>
  <c r="T3894" i="1"/>
  <c r="U3894" i="1" s="1"/>
  <c r="T3895" i="1"/>
  <c r="T3896" i="1"/>
  <c r="T3897" i="1"/>
  <c r="T3898" i="1"/>
  <c r="T3899" i="1"/>
  <c r="T3900" i="1"/>
  <c r="T3901" i="1"/>
  <c r="T3902" i="1"/>
  <c r="U3902" i="1" s="1"/>
  <c r="T3903" i="1"/>
  <c r="T3904" i="1"/>
  <c r="T3905" i="1"/>
  <c r="T3906" i="1"/>
  <c r="T3907" i="1"/>
  <c r="T3908" i="1"/>
  <c r="T3909" i="1"/>
  <c r="T3910" i="1"/>
  <c r="U3910" i="1" s="1"/>
  <c r="T3911" i="1"/>
  <c r="T3912" i="1"/>
  <c r="T3913" i="1"/>
  <c r="T3914" i="1"/>
  <c r="T3915" i="1"/>
  <c r="T3916" i="1"/>
  <c r="T3917" i="1"/>
  <c r="T3918" i="1"/>
  <c r="U3918" i="1" s="1"/>
  <c r="T3919" i="1"/>
  <c r="T3920" i="1"/>
  <c r="T3921" i="1"/>
  <c r="T3922" i="1"/>
  <c r="T3923" i="1"/>
  <c r="T3924" i="1"/>
  <c r="T3925" i="1"/>
  <c r="T3926" i="1"/>
  <c r="U3926" i="1" s="1"/>
  <c r="T3927" i="1"/>
  <c r="T3928" i="1"/>
  <c r="T3929" i="1"/>
  <c r="T3930" i="1"/>
  <c r="T3931" i="1"/>
  <c r="T3932" i="1"/>
  <c r="T3933" i="1"/>
  <c r="T3934" i="1"/>
  <c r="U3934" i="1" s="1"/>
  <c r="T3935" i="1"/>
  <c r="T3936" i="1"/>
  <c r="T3937" i="1"/>
  <c r="T3938" i="1"/>
  <c r="T3939" i="1"/>
  <c r="T3940" i="1"/>
  <c r="T3941" i="1"/>
  <c r="T3942" i="1"/>
  <c r="U3942" i="1" s="1"/>
  <c r="T3943" i="1"/>
  <c r="T3944" i="1"/>
  <c r="T3945" i="1"/>
  <c r="T3946" i="1"/>
  <c r="T3947" i="1"/>
  <c r="T3948" i="1"/>
  <c r="T3949" i="1"/>
  <c r="T3950" i="1"/>
  <c r="U3950" i="1" s="1"/>
  <c r="T3951" i="1"/>
  <c r="T3952" i="1"/>
  <c r="T3953" i="1"/>
  <c r="T3954" i="1"/>
  <c r="T3955" i="1"/>
  <c r="T3956" i="1"/>
  <c r="T3957" i="1"/>
  <c r="T3958" i="1"/>
  <c r="U3958" i="1" s="1"/>
  <c r="T3959" i="1"/>
  <c r="T3960" i="1"/>
  <c r="T3961" i="1"/>
  <c r="T3962" i="1"/>
  <c r="T3963" i="1"/>
  <c r="T3964" i="1"/>
  <c r="T3965" i="1"/>
  <c r="T3966" i="1"/>
  <c r="U3966" i="1" s="1"/>
  <c r="T3967" i="1"/>
  <c r="T3968" i="1"/>
  <c r="T3969" i="1"/>
  <c r="T3970" i="1"/>
  <c r="T3971" i="1"/>
  <c r="T3972" i="1"/>
  <c r="T3973" i="1"/>
  <c r="T3974" i="1"/>
  <c r="U3974" i="1" s="1"/>
  <c r="T3975" i="1"/>
  <c r="T3976" i="1"/>
  <c r="T3977" i="1"/>
  <c r="T3978" i="1"/>
  <c r="T3979" i="1"/>
  <c r="T3980" i="1"/>
  <c r="T3981" i="1"/>
  <c r="T3982" i="1"/>
  <c r="U3982" i="1" s="1"/>
  <c r="T3983" i="1"/>
  <c r="T3984" i="1"/>
  <c r="T3985" i="1"/>
  <c r="T3986" i="1"/>
  <c r="T3987" i="1"/>
  <c r="T3988" i="1"/>
  <c r="T3989" i="1"/>
  <c r="T3990" i="1"/>
  <c r="U3990" i="1" s="1"/>
  <c r="T3991" i="1"/>
  <c r="T3992" i="1"/>
  <c r="T3993" i="1"/>
  <c r="T3994" i="1"/>
  <c r="T3995" i="1"/>
  <c r="T3996" i="1"/>
  <c r="T3997" i="1"/>
  <c r="T3998" i="1"/>
  <c r="U3998" i="1" s="1"/>
  <c r="T3999" i="1"/>
  <c r="T4000" i="1"/>
  <c r="T4001" i="1"/>
  <c r="T4002" i="1"/>
  <c r="T4003" i="1"/>
  <c r="T4004" i="1"/>
  <c r="T4005" i="1"/>
  <c r="T4006" i="1"/>
  <c r="U4006" i="1" s="1"/>
  <c r="T4007" i="1"/>
  <c r="T4008" i="1"/>
  <c r="T4009" i="1"/>
  <c r="T4010" i="1"/>
  <c r="T4011" i="1"/>
  <c r="T4012" i="1"/>
  <c r="T4013" i="1"/>
  <c r="T4014" i="1"/>
  <c r="U4014" i="1" s="1"/>
  <c r="T4015" i="1"/>
  <c r="T4016" i="1"/>
  <c r="T4017" i="1"/>
  <c r="T4018" i="1"/>
  <c r="T4019" i="1"/>
  <c r="T4020" i="1"/>
  <c r="T4021" i="1"/>
  <c r="T4022" i="1"/>
  <c r="U4022" i="1" s="1"/>
  <c r="T4023" i="1"/>
  <c r="T4024" i="1"/>
  <c r="T4025" i="1"/>
  <c r="T4026" i="1"/>
  <c r="T4027" i="1"/>
  <c r="T4028" i="1"/>
  <c r="T4029" i="1"/>
  <c r="T4030" i="1"/>
  <c r="U4030" i="1" s="1"/>
  <c r="T4031" i="1"/>
  <c r="T4032" i="1"/>
  <c r="T4033" i="1"/>
  <c r="T4034" i="1"/>
  <c r="T4035" i="1"/>
  <c r="T4036" i="1"/>
  <c r="T4037" i="1"/>
  <c r="T4038" i="1"/>
  <c r="U4038" i="1" s="1"/>
  <c r="T4039" i="1"/>
  <c r="T4040" i="1"/>
  <c r="T4041" i="1"/>
  <c r="T4042" i="1"/>
  <c r="T4043" i="1"/>
  <c r="T4044" i="1"/>
  <c r="T4045" i="1"/>
  <c r="T4046" i="1"/>
  <c r="U4046" i="1" s="1"/>
  <c r="T4047" i="1"/>
  <c r="T4048" i="1"/>
  <c r="T4049" i="1"/>
  <c r="T4050" i="1"/>
  <c r="T4051" i="1"/>
  <c r="T4052" i="1"/>
  <c r="T4053" i="1"/>
  <c r="T4054" i="1"/>
  <c r="U4054" i="1" s="1"/>
  <c r="T4055" i="1"/>
  <c r="T4056" i="1"/>
  <c r="T4057" i="1"/>
  <c r="T4058" i="1"/>
  <c r="T4059" i="1"/>
  <c r="T4060" i="1"/>
  <c r="T4061" i="1"/>
  <c r="T4062" i="1"/>
  <c r="U4062" i="1" s="1"/>
  <c r="T4063" i="1"/>
  <c r="T4064" i="1"/>
  <c r="T4065" i="1"/>
  <c r="T4066" i="1"/>
  <c r="T4067" i="1"/>
  <c r="T4068" i="1"/>
  <c r="T4069" i="1"/>
  <c r="T4070" i="1"/>
  <c r="U4070" i="1" s="1"/>
  <c r="T4071" i="1"/>
  <c r="T4072" i="1"/>
  <c r="T4073" i="1"/>
  <c r="T4074" i="1"/>
  <c r="T4075" i="1"/>
  <c r="T4076" i="1"/>
  <c r="T4077" i="1"/>
  <c r="T4078" i="1"/>
  <c r="U4078" i="1" s="1"/>
  <c r="T4079" i="1"/>
  <c r="T4080" i="1"/>
  <c r="T4081" i="1"/>
  <c r="T4082" i="1"/>
  <c r="T4083" i="1"/>
  <c r="T4084" i="1"/>
  <c r="T4085" i="1"/>
  <c r="T4086" i="1"/>
  <c r="U4086" i="1" s="1"/>
  <c r="T4087" i="1"/>
  <c r="T4088" i="1"/>
  <c r="T4089" i="1"/>
  <c r="T4090" i="1"/>
  <c r="T4091" i="1"/>
  <c r="T4092" i="1"/>
  <c r="T4093" i="1"/>
  <c r="T4094" i="1"/>
  <c r="U4094" i="1" s="1"/>
  <c r="T4095" i="1"/>
  <c r="T4096" i="1"/>
  <c r="T4097" i="1"/>
  <c r="T4098" i="1"/>
  <c r="T4099" i="1"/>
  <c r="T4100" i="1"/>
  <c r="T4101" i="1"/>
  <c r="T4102" i="1"/>
  <c r="U4102" i="1" s="1"/>
  <c r="T4103" i="1"/>
  <c r="T4104" i="1"/>
  <c r="T4105" i="1"/>
  <c r="T4106" i="1"/>
  <c r="T4107" i="1"/>
  <c r="T4108" i="1"/>
  <c r="T4109" i="1"/>
  <c r="T4110" i="1"/>
  <c r="U4110" i="1" s="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038" i="1" l="1"/>
  <c r="U2030" i="1"/>
  <c r="U2022" i="1"/>
  <c r="U2014" i="1"/>
  <c r="U2006" i="1"/>
  <c r="U1998" i="1"/>
  <c r="U1990" i="1"/>
  <c r="U1982" i="1"/>
  <c r="W1982" i="1" s="1" a="1"/>
  <c r="W1982" i="1" s="1"/>
  <c r="U1974" i="1"/>
  <c r="U1966" i="1"/>
  <c r="U1958" i="1"/>
  <c r="U1950" i="1"/>
  <c r="U1942" i="1"/>
  <c r="U1934" i="1"/>
  <c r="U1926" i="1"/>
  <c r="U1918" i="1"/>
  <c r="W1918" i="1" s="1" a="1"/>
  <c r="W1918" i="1" s="1"/>
  <c r="U1910" i="1"/>
  <c r="U1902" i="1"/>
  <c r="U1894" i="1"/>
  <c r="U1886" i="1"/>
  <c r="U1878" i="1"/>
  <c r="U1870" i="1"/>
  <c r="U1862" i="1"/>
  <c r="U1854" i="1"/>
  <c r="W1854" i="1" s="1" a="1"/>
  <c r="W1854" i="1" s="1"/>
  <c r="U1846" i="1"/>
  <c r="U1838" i="1"/>
  <c r="U1830" i="1"/>
  <c r="U1822" i="1"/>
  <c r="U1814" i="1"/>
  <c r="U1806" i="1"/>
  <c r="U1798" i="1"/>
  <c r="U1790" i="1"/>
  <c r="W1790" i="1" s="1" a="1"/>
  <c r="W1790" i="1" s="1"/>
  <c r="U1782" i="1"/>
  <c r="U1774" i="1"/>
  <c r="U1766" i="1"/>
  <c r="U1758" i="1"/>
  <c r="U1750" i="1"/>
  <c r="U1742" i="1"/>
  <c r="U1734" i="1"/>
  <c r="U1726" i="1"/>
  <c r="W1726" i="1" s="1" a="1"/>
  <c r="W1726" i="1" s="1"/>
  <c r="U1718" i="1"/>
  <c r="U1710" i="1"/>
  <c r="U1702" i="1"/>
  <c r="U1694" i="1"/>
  <c r="U1686" i="1"/>
  <c r="U1678" i="1"/>
  <c r="U1670" i="1"/>
  <c r="U1662" i="1"/>
  <c r="V1662" i="1" s="1" a="1"/>
  <c r="V1662" i="1" s="1"/>
  <c r="U1654" i="1"/>
  <c r="U1646" i="1"/>
  <c r="U1638" i="1"/>
  <c r="U1630" i="1"/>
  <c r="U1622" i="1"/>
  <c r="U1614" i="1"/>
  <c r="U1606" i="1"/>
  <c r="U1598" i="1"/>
  <c r="W1598" i="1" s="1" a="1"/>
  <c r="W1598" i="1" s="1"/>
  <c r="U1590" i="1"/>
  <c r="U1582" i="1"/>
  <c r="U1574" i="1"/>
  <c r="U1566" i="1"/>
  <c r="U1558" i="1"/>
  <c r="U1550" i="1"/>
  <c r="U1542" i="1"/>
  <c r="U1534" i="1"/>
  <c r="W1534" i="1" s="1" a="1"/>
  <c r="W1534" i="1" s="1"/>
  <c r="U1526" i="1"/>
  <c r="U1518" i="1"/>
  <c r="U1510" i="1"/>
  <c r="U1502" i="1"/>
  <c r="U1494" i="1"/>
  <c r="U1486" i="1"/>
  <c r="U1478" i="1"/>
  <c r="U1470" i="1"/>
  <c r="W1470" i="1" s="1" a="1"/>
  <c r="W1470" i="1" s="1"/>
  <c r="U1462" i="1"/>
  <c r="U1454" i="1"/>
  <c r="U1446" i="1"/>
  <c r="U1438" i="1"/>
  <c r="U1430" i="1"/>
  <c r="U1422" i="1"/>
  <c r="U1414" i="1"/>
  <c r="U1406" i="1"/>
  <c r="W1406" i="1" s="1" a="1"/>
  <c r="W1406" i="1" s="1"/>
  <c r="U1398" i="1"/>
  <c r="U1390" i="1"/>
  <c r="U1382" i="1"/>
  <c r="U1374" i="1"/>
  <c r="U1366" i="1"/>
  <c r="U1358" i="1"/>
  <c r="U1350" i="1"/>
  <c r="U1342" i="1"/>
  <c r="W1342" i="1" s="1" a="1"/>
  <c r="W1342" i="1" s="1"/>
  <c r="U1334" i="1"/>
  <c r="U1326" i="1"/>
  <c r="U1318" i="1"/>
  <c r="U1310" i="1"/>
  <c r="W1310" i="1" s="1" a="1"/>
  <c r="W1310" i="1" s="1"/>
  <c r="U1302" i="1"/>
  <c r="W1302" i="1" s="1" a="1"/>
  <c r="W1302" i="1" s="1"/>
  <c r="U1294" i="1"/>
  <c r="U1286" i="1"/>
  <c r="U1278" i="1"/>
  <c r="W1278" i="1" s="1" a="1"/>
  <c r="W1278" i="1" s="1"/>
  <c r="U1270" i="1"/>
  <c r="U1262" i="1"/>
  <c r="U1254" i="1"/>
  <c r="U1246" i="1"/>
  <c r="W1246" i="1" s="1" a="1"/>
  <c r="W1246" i="1" s="1"/>
  <c r="U1238" i="1"/>
  <c r="W1238" i="1" s="1" a="1"/>
  <c r="W1238" i="1" s="1"/>
  <c r="U1230" i="1"/>
  <c r="U1222" i="1"/>
  <c r="U1214" i="1"/>
  <c r="W1214" i="1" s="1" a="1"/>
  <c r="W1214" i="1" s="1"/>
  <c r="U1206" i="1"/>
  <c r="U1198" i="1"/>
  <c r="U1190" i="1"/>
  <c r="U1182" i="1"/>
  <c r="W1182" i="1" s="1" a="1"/>
  <c r="W1182" i="1" s="1"/>
  <c r="U1174" i="1"/>
  <c r="W1174" i="1" s="1" a="1"/>
  <c r="W1174" i="1" s="1"/>
  <c r="U1166" i="1"/>
  <c r="U1158" i="1"/>
  <c r="U1150" i="1"/>
  <c r="W1150" i="1" s="1" a="1"/>
  <c r="W1150" i="1" s="1"/>
  <c r="U1142" i="1"/>
  <c r="U1134" i="1"/>
  <c r="U1126" i="1"/>
  <c r="U1118" i="1"/>
  <c r="U1110" i="1"/>
  <c r="W1110" i="1" s="1" a="1"/>
  <c r="W1110" i="1" s="1"/>
  <c r="U1102" i="1"/>
  <c r="U1094" i="1"/>
  <c r="U1086" i="1"/>
  <c r="W1086" i="1" s="1" a="1"/>
  <c r="W1086" i="1" s="1"/>
  <c r="U1078" i="1"/>
  <c r="U1070" i="1"/>
  <c r="U1062" i="1"/>
  <c r="U1054" i="1"/>
  <c r="W1054" i="1" s="1" a="1"/>
  <c r="W1054" i="1" s="1"/>
  <c r="U1046" i="1"/>
  <c r="W1046" i="1" s="1" a="1"/>
  <c r="W1046" i="1" s="1"/>
  <c r="U1038" i="1"/>
  <c r="U1030" i="1"/>
  <c r="U1022" i="1"/>
  <c r="W1022" i="1" s="1" a="1"/>
  <c r="W1022" i="1" s="1"/>
  <c r="U1014" i="1"/>
  <c r="U1006" i="1"/>
  <c r="U998" i="1"/>
  <c r="U990" i="1"/>
  <c r="W990" i="1" s="1" a="1"/>
  <c r="W990" i="1" s="1"/>
  <c r="U982" i="1"/>
  <c r="W982" i="1" s="1" a="1"/>
  <c r="W982" i="1" s="1"/>
  <c r="U974" i="1"/>
  <c r="U966" i="1"/>
  <c r="U958" i="1"/>
  <c r="W958" i="1" s="1" a="1"/>
  <c r="W958" i="1" s="1"/>
  <c r="U950" i="1"/>
  <c r="U942" i="1"/>
  <c r="U934" i="1"/>
  <c r="U926" i="1"/>
  <c r="W926" i="1" s="1" a="1"/>
  <c r="W926" i="1" s="1"/>
  <c r="U918" i="1"/>
  <c r="W918" i="1" s="1" a="1"/>
  <c r="W918" i="1" s="1"/>
  <c r="U910" i="1"/>
  <c r="U902" i="1"/>
  <c r="U894" i="1"/>
  <c r="W894" i="1" s="1" a="1"/>
  <c r="W894" i="1" s="1"/>
  <c r="U886" i="1"/>
  <c r="U878" i="1"/>
  <c r="U870" i="1"/>
  <c r="U862" i="1"/>
  <c r="W862" i="1" s="1" a="1"/>
  <c r="W862" i="1" s="1"/>
  <c r="U854" i="1"/>
  <c r="W854" i="1" s="1" a="1"/>
  <c r="W854" i="1" s="1"/>
  <c r="U846" i="1"/>
  <c r="U838" i="1"/>
  <c r="U830" i="1"/>
  <c r="W830" i="1" s="1" a="1"/>
  <c r="W830" i="1" s="1"/>
  <c r="U822" i="1"/>
  <c r="U814" i="1"/>
  <c r="U806" i="1"/>
  <c r="U798" i="1"/>
  <c r="W798" i="1" s="1" a="1"/>
  <c r="W798" i="1" s="1"/>
  <c r="U790" i="1"/>
  <c r="W790" i="1" s="1" a="1"/>
  <c r="W790" i="1" s="1"/>
  <c r="U782" i="1"/>
  <c r="U774" i="1"/>
  <c r="U766" i="1"/>
  <c r="W766" i="1" s="1" a="1"/>
  <c r="W766" i="1" s="1"/>
  <c r="U758" i="1"/>
  <c r="U750" i="1"/>
  <c r="U742" i="1"/>
  <c r="U734" i="1"/>
  <c r="W734" i="1" s="1" a="1"/>
  <c r="W734" i="1" s="1"/>
  <c r="U726" i="1"/>
  <c r="W726" i="1" s="1" a="1"/>
  <c r="W726" i="1" s="1"/>
  <c r="U718" i="1"/>
  <c r="U710" i="1"/>
  <c r="U702" i="1"/>
  <c r="W702" i="1" s="1" a="1"/>
  <c r="W702" i="1" s="1"/>
  <c r="U694" i="1"/>
  <c r="U686" i="1"/>
  <c r="U2" i="1"/>
  <c r="W694" i="1" a="1"/>
  <c r="W694" i="1" s="1"/>
  <c r="V694" i="1" a="1"/>
  <c r="V694" i="1" s="1"/>
  <c r="W4078" i="1" a="1"/>
  <c r="W4078" i="1" s="1"/>
  <c r="V4078" i="1" a="1"/>
  <c r="V4078" i="1" s="1"/>
  <c r="W4022" i="1" a="1"/>
  <c r="W4022" i="1" s="1"/>
  <c r="V4022" i="1" a="1"/>
  <c r="V4022" i="1" s="1"/>
  <c r="W3966" i="1" a="1"/>
  <c r="W3966" i="1" s="1"/>
  <c r="V3966" i="1" a="1"/>
  <c r="V3966" i="1" s="1"/>
  <c r="W3918" i="1" a="1"/>
  <c r="W3918" i="1" s="1"/>
  <c r="V3918" i="1" a="1"/>
  <c r="V3918" i="1" s="1"/>
  <c r="W3846" i="1" a="1"/>
  <c r="W3846" i="1" s="1"/>
  <c r="V3846" i="1" a="1"/>
  <c r="V3846" i="1" s="1"/>
  <c r="W3790" i="1" a="1"/>
  <c r="W3790" i="1" s="1"/>
  <c r="V3790" i="1" a="1"/>
  <c r="V3790" i="1" s="1"/>
  <c r="W3742" i="1" a="1"/>
  <c r="W3742" i="1" s="1"/>
  <c r="V3742" i="1" a="1"/>
  <c r="V3742" i="1" s="1"/>
  <c r="W3694" i="1" a="1"/>
  <c r="W3694" i="1" s="1"/>
  <c r="V3694" i="1" a="1"/>
  <c r="V3694" i="1" s="1"/>
  <c r="W3654" i="1" a="1"/>
  <c r="W3654" i="1" s="1"/>
  <c r="V3654" i="1" a="1"/>
  <c r="V3654" i="1" s="1"/>
  <c r="W3614" i="1" a="1"/>
  <c r="W3614" i="1" s="1"/>
  <c r="V3614" i="1" a="1"/>
  <c r="V3614" i="1" s="1"/>
  <c r="W3598" i="1" a="1"/>
  <c r="W3598" i="1" s="1"/>
  <c r="V3598" i="1" a="1"/>
  <c r="V3598" i="1" s="1"/>
  <c r="W3550" i="1" a="1"/>
  <c r="W3550" i="1" s="1"/>
  <c r="V3550" i="1" a="1"/>
  <c r="V3550" i="1" s="1"/>
  <c r="W3534" i="1" a="1"/>
  <c r="W3534" i="1" s="1"/>
  <c r="V3534" i="1" a="1"/>
  <c r="V3534" i="1" s="1"/>
  <c r="W3518" i="1" a="1"/>
  <c r="W3518" i="1" s="1"/>
  <c r="V3518" i="1" a="1"/>
  <c r="V3518" i="1" s="1"/>
  <c r="W3494" i="1" a="1"/>
  <c r="W3494" i="1" s="1"/>
  <c r="V3494" i="1" a="1"/>
  <c r="V3494" i="1" s="1"/>
  <c r="W3478" i="1" a="1"/>
  <c r="W3478" i="1" s="1"/>
  <c r="V3478" i="1" a="1"/>
  <c r="V3478" i="1" s="1"/>
  <c r="W3462" i="1" a="1"/>
  <c r="W3462" i="1" s="1"/>
  <c r="V3462" i="1" a="1"/>
  <c r="V3462" i="1" s="1"/>
  <c r="W3446" i="1" a="1"/>
  <c r="W3446" i="1" s="1"/>
  <c r="V3446" i="1" a="1"/>
  <c r="V3446" i="1" s="1"/>
  <c r="W3422" i="1" a="1"/>
  <c r="W3422" i="1" s="1"/>
  <c r="V3422" i="1" a="1"/>
  <c r="V3422" i="1" s="1"/>
  <c r="W3406" i="1" a="1"/>
  <c r="W3406" i="1" s="1"/>
  <c r="V3406" i="1" a="1"/>
  <c r="V3406" i="1" s="1"/>
  <c r="W3390" i="1" a="1"/>
  <c r="W3390" i="1" s="1"/>
  <c r="V3390" i="1" a="1"/>
  <c r="V3390" i="1" s="1"/>
  <c r="W3374" i="1" a="1"/>
  <c r="W3374" i="1" s="1"/>
  <c r="V3374" i="1" a="1"/>
  <c r="V3374" i="1" s="1"/>
  <c r="W3350" i="1" a="1"/>
  <c r="W3350" i="1" s="1"/>
  <c r="V3350" i="1" a="1"/>
  <c r="V3350" i="1" s="1"/>
  <c r="W3334" i="1" a="1"/>
  <c r="W3334" i="1" s="1"/>
  <c r="V3334" i="1" a="1"/>
  <c r="V3334" i="1" s="1"/>
  <c r="W3318" i="1" a="1"/>
  <c r="W3318" i="1" s="1"/>
  <c r="V3318" i="1" a="1"/>
  <c r="V3318" i="1" s="1"/>
  <c r="W3302" i="1" a="1"/>
  <c r="W3302" i="1" s="1"/>
  <c r="V3302" i="1" a="1"/>
  <c r="V3302" i="1" s="1"/>
  <c r="W3286" i="1" a="1"/>
  <c r="W3286" i="1" s="1"/>
  <c r="V3286" i="1" a="1"/>
  <c r="V3286" i="1" s="1"/>
  <c r="W3262" i="1" a="1"/>
  <c r="W3262" i="1" s="1"/>
  <c r="V3262" i="1" a="1"/>
  <c r="V3262" i="1" s="1"/>
  <c r="W3246" i="1" a="1"/>
  <c r="W3246" i="1" s="1"/>
  <c r="V3246" i="1" a="1"/>
  <c r="V3246" i="1" s="1"/>
  <c r="W3230" i="1" a="1"/>
  <c r="W3230" i="1" s="1"/>
  <c r="V3230" i="1" a="1"/>
  <c r="V3230" i="1" s="1"/>
  <c r="W3206" i="1" a="1"/>
  <c r="W3206" i="1" s="1"/>
  <c r="V3206" i="1" a="1"/>
  <c r="V3206" i="1" s="1"/>
  <c r="W3190" i="1" a="1"/>
  <c r="W3190" i="1" s="1"/>
  <c r="V3190" i="1" a="1"/>
  <c r="V3190" i="1" s="1"/>
  <c r="W3166" i="1" a="1"/>
  <c r="W3166" i="1" s="1"/>
  <c r="V3166" i="1" a="1"/>
  <c r="V3166" i="1" s="1"/>
  <c r="W3150" i="1" a="1"/>
  <c r="W3150" i="1" s="1"/>
  <c r="V3150" i="1" a="1"/>
  <c r="V3150" i="1" s="1"/>
  <c r="W3134" i="1" a="1"/>
  <c r="W3134" i="1" s="1"/>
  <c r="V3134" i="1" a="1"/>
  <c r="V3134" i="1" s="1"/>
  <c r="W3118" i="1" a="1"/>
  <c r="W3118" i="1" s="1"/>
  <c r="V3118" i="1" a="1"/>
  <c r="V3118" i="1" s="1"/>
  <c r="W3102" i="1" a="1"/>
  <c r="W3102" i="1" s="1"/>
  <c r="V3102" i="1" a="1"/>
  <c r="V3102" i="1" s="1"/>
  <c r="W3086" i="1" a="1"/>
  <c r="W3086" i="1" s="1"/>
  <c r="V3086" i="1" a="1"/>
  <c r="V3086" i="1" s="1"/>
  <c r="W3062" i="1" a="1"/>
  <c r="W3062" i="1" s="1"/>
  <c r="V3062" i="1" a="1"/>
  <c r="V3062" i="1" s="1"/>
  <c r="W3046" i="1" a="1"/>
  <c r="W3046" i="1" s="1"/>
  <c r="V3046" i="1" a="1"/>
  <c r="V3046" i="1" s="1"/>
  <c r="W3014" i="1" a="1"/>
  <c r="W3014" i="1" s="1"/>
  <c r="V3014" i="1" a="1"/>
  <c r="V3014" i="1" s="1"/>
  <c r="W2982" i="1" a="1"/>
  <c r="W2982" i="1" s="1"/>
  <c r="V2982" i="1" a="1"/>
  <c r="V2982" i="1" s="1"/>
  <c r="W2966" i="1" a="1"/>
  <c r="W2966" i="1" s="1"/>
  <c r="V2966" i="1" a="1"/>
  <c r="V2966" i="1" s="1"/>
  <c r="W2950" i="1" a="1"/>
  <c r="W2950" i="1" s="1"/>
  <c r="V2950" i="1" a="1"/>
  <c r="V2950" i="1" s="1"/>
  <c r="W2926" i="1" a="1"/>
  <c r="W2926" i="1" s="1"/>
  <c r="V2926" i="1" a="1"/>
  <c r="V2926" i="1" s="1"/>
  <c r="W2910" i="1" a="1"/>
  <c r="W2910" i="1" s="1"/>
  <c r="V2910" i="1" a="1"/>
  <c r="V2910" i="1" s="1"/>
  <c r="W2894" i="1" a="1"/>
  <c r="W2894" i="1" s="1"/>
  <c r="V2894" i="1" a="1"/>
  <c r="V2894" i="1" s="1"/>
  <c r="W2870" i="1" a="1"/>
  <c r="W2870" i="1" s="1"/>
  <c r="V2870" i="1" a="1"/>
  <c r="V2870" i="1" s="1"/>
  <c r="W2854" i="1" a="1"/>
  <c r="W2854" i="1" s="1"/>
  <c r="V2854" i="1" a="1"/>
  <c r="V2854" i="1" s="1"/>
  <c r="W2838" i="1" a="1"/>
  <c r="W2838" i="1" s="1"/>
  <c r="V2838" i="1" a="1"/>
  <c r="V2838" i="1" s="1"/>
  <c r="W2822" i="1" a="1"/>
  <c r="W2822" i="1" s="1"/>
  <c r="V2822" i="1" a="1"/>
  <c r="V2822" i="1" s="1"/>
  <c r="W2798" i="1" a="1"/>
  <c r="W2798" i="1" s="1"/>
  <c r="V2798" i="1" a="1"/>
  <c r="V2798" i="1" s="1"/>
  <c r="W2782" i="1" a="1"/>
  <c r="W2782" i="1" s="1"/>
  <c r="V2782" i="1" a="1"/>
  <c r="V2782" i="1" s="1"/>
  <c r="W2758" i="1" a="1"/>
  <c r="W2758" i="1" s="1"/>
  <c r="V2758" i="1" a="1"/>
  <c r="V2758" i="1" s="1"/>
  <c r="W2742" i="1" a="1"/>
  <c r="W2742" i="1" s="1"/>
  <c r="V2742" i="1" a="1"/>
  <c r="V2742" i="1" s="1"/>
  <c r="W2726" i="1" a="1"/>
  <c r="W2726" i="1" s="1"/>
  <c r="V2726" i="1" a="1"/>
  <c r="V2726" i="1" s="1"/>
  <c r="W2702" i="1" a="1"/>
  <c r="W2702" i="1" s="1"/>
  <c r="V2702" i="1" a="1"/>
  <c r="V2702" i="1" s="1"/>
  <c r="W2686" i="1" a="1"/>
  <c r="W2686" i="1" s="1"/>
  <c r="V2686" i="1" a="1"/>
  <c r="V2686" i="1" s="1"/>
  <c r="W2670" i="1" a="1"/>
  <c r="W2670" i="1" s="1"/>
  <c r="V2670" i="1" a="1"/>
  <c r="V2670" i="1" s="1"/>
  <c r="W2654" i="1" a="1"/>
  <c r="W2654" i="1" s="1"/>
  <c r="V2654" i="1" a="1"/>
  <c r="V2654" i="1" s="1"/>
  <c r="W2630" i="1" a="1"/>
  <c r="W2630" i="1" s="1"/>
  <c r="V2630" i="1" a="1"/>
  <c r="V2630" i="1" s="1"/>
  <c r="W2614" i="1" a="1"/>
  <c r="W2614" i="1" s="1"/>
  <c r="V2614" i="1" a="1"/>
  <c r="V2614" i="1" s="1"/>
  <c r="W2590" i="1" a="1"/>
  <c r="W2590" i="1" s="1"/>
  <c r="V2590" i="1" a="1"/>
  <c r="V2590" i="1" s="1"/>
  <c r="W2574" i="1" a="1"/>
  <c r="W2574" i="1" s="1"/>
  <c r="V2574" i="1" a="1"/>
  <c r="V2574" i="1" s="1"/>
  <c r="W2558" i="1" a="1"/>
  <c r="W2558" i="1" s="1"/>
  <c r="V2558" i="1" a="1"/>
  <c r="V2558" i="1" s="1"/>
  <c r="W2542" i="1" a="1"/>
  <c r="W2542" i="1" s="1"/>
  <c r="V2542" i="1" a="1"/>
  <c r="V2542" i="1" s="1"/>
  <c r="W2526" i="1" a="1"/>
  <c r="W2526" i="1" s="1"/>
  <c r="V2526" i="1" a="1"/>
  <c r="V2526" i="1" s="1"/>
  <c r="W2502" i="1" a="1"/>
  <c r="W2502" i="1" s="1"/>
  <c r="V2502" i="1" a="1"/>
  <c r="V2502" i="1" s="1"/>
  <c r="W2486" i="1" a="1"/>
  <c r="W2486" i="1" s="1"/>
  <c r="V2486" i="1" a="1"/>
  <c r="V2486" i="1" s="1"/>
  <c r="W2470" i="1" a="1"/>
  <c r="W2470" i="1" s="1"/>
  <c r="V2470" i="1" a="1"/>
  <c r="V2470" i="1" s="1"/>
  <c r="W2454" i="1" a="1"/>
  <c r="W2454" i="1" s="1"/>
  <c r="V2454" i="1" a="1"/>
  <c r="V2454" i="1" s="1"/>
  <c r="W2430" i="1" a="1"/>
  <c r="W2430" i="1" s="1"/>
  <c r="V2430" i="1" a="1"/>
  <c r="V2430" i="1" s="1"/>
  <c r="W2414" i="1" a="1"/>
  <c r="W2414" i="1" s="1"/>
  <c r="V2414" i="1" a="1"/>
  <c r="V2414" i="1" s="1"/>
  <c r="W2398" i="1" a="1"/>
  <c r="W2398" i="1" s="1"/>
  <c r="V2398" i="1" a="1"/>
  <c r="V2398" i="1" s="1"/>
  <c r="W2374" i="1" a="1"/>
  <c r="W2374" i="1" s="1"/>
  <c r="V2374" i="1" a="1"/>
  <c r="V2374" i="1" s="1"/>
  <c r="W2358" i="1" a="1"/>
  <c r="W2358" i="1" s="1"/>
  <c r="V2358" i="1" a="1"/>
  <c r="V2358" i="1" s="1"/>
  <c r="W2342" i="1" a="1"/>
  <c r="W2342" i="1" s="1"/>
  <c r="V2342" i="1" a="1"/>
  <c r="V2342" i="1" s="1"/>
  <c r="W2326" i="1" a="1"/>
  <c r="W2326" i="1" s="1"/>
  <c r="V2326" i="1" a="1"/>
  <c r="V2326" i="1" s="1"/>
  <c r="W2302" i="1" a="1"/>
  <c r="W2302" i="1" s="1"/>
  <c r="V2302" i="1" a="1"/>
  <c r="V2302" i="1" s="1"/>
  <c r="W2286" i="1" a="1"/>
  <c r="W2286" i="1" s="1"/>
  <c r="V2286" i="1" a="1"/>
  <c r="V2286" i="1" s="1"/>
  <c r="W2270" i="1" a="1"/>
  <c r="W2270" i="1" s="1"/>
  <c r="V2270" i="1" a="1"/>
  <c r="V2270" i="1" s="1"/>
  <c r="W2246" i="1" a="1"/>
  <c r="W2246" i="1" s="1"/>
  <c r="V2246" i="1" a="1"/>
  <c r="V2246" i="1" s="1"/>
  <c r="W2222" i="1" a="1"/>
  <c r="W2222" i="1" s="1"/>
  <c r="V2222" i="1" a="1"/>
  <c r="V2222" i="1" s="1"/>
  <c r="W2206" i="1" a="1"/>
  <c r="W2206" i="1" s="1"/>
  <c r="V2206" i="1" a="1"/>
  <c r="V2206" i="1" s="1"/>
  <c r="W2190" i="1" a="1"/>
  <c r="W2190" i="1" s="1"/>
  <c r="V2190" i="1" a="1"/>
  <c r="V2190" i="1" s="1"/>
  <c r="W2174" i="1" a="1"/>
  <c r="W2174" i="1" s="1"/>
  <c r="V2174" i="1" a="1"/>
  <c r="V2174" i="1" s="1"/>
  <c r="W2150" i="1" a="1"/>
  <c r="W2150" i="1" s="1"/>
  <c r="V2150" i="1" a="1"/>
  <c r="V2150" i="1" s="1"/>
  <c r="W2134" i="1" a="1"/>
  <c r="W2134" i="1" s="1"/>
  <c r="V2134" i="1" a="1"/>
  <c r="V2134" i="1" s="1"/>
  <c r="W2118" i="1" a="1"/>
  <c r="W2118" i="1" s="1"/>
  <c r="V2118" i="1" a="1"/>
  <c r="V2118" i="1" s="1"/>
  <c r="W2094" i="1" a="1"/>
  <c r="W2094" i="1" s="1"/>
  <c r="V2094" i="1" a="1"/>
  <c r="V2094" i="1" s="1"/>
  <c r="W2078" i="1" a="1"/>
  <c r="W2078" i="1" s="1"/>
  <c r="V2078" i="1" a="1"/>
  <c r="V2078" i="1" s="1"/>
  <c r="W2062" i="1" a="1"/>
  <c r="W2062" i="1" s="1"/>
  <c r="V2062" i="1" a="1"/>
  <c r="V2062" i="1" s="1"/>
  <c r="W2046" i="1" a="1"/>
  <c r="W2046" i="1" s="1"/>
  <c r="V2046" i="1" a="1"/>
  <c r="V2046" i="1" s="1"/>
  <c r="W2022" i="1" a="1"/>
  <c r="W2022" i="1" s="1"/>
  <c r="V2022" i="1" a="1"/>
  <c r="V2022" i="1" s="1"/>
  <c r="W2006" i="1" a="1"/>
  <c r="W2006" i="1" s="1"/>
  <c r="V2006" i="1" a="1"/>
  <c r="V2006" i="1" s="1"/>
  <c r="W1990" i="1" a="1"/>
  <c r="W1990" i="1" s="1"/>
  <c r="V1990" i="1" a="1"/>
  <c r="V1990" i="1" s="1"/>
  <c r="W1966" i="1" a="1"/>
  <c r="W1966" i="1" s="1"/>
  <c r="V1966" i="1" a="1"/>
  <c r="V1966" i="1" s="1"/>
  <c r="W1950" i="1" a="1"/>
  <c r="W1950" i="1" s="1"/>
  <c r="V1950" i="1" a="1"/>
  <c r="V1950" i="1" s="1"/>
  <c r="W1934" i="1" a="1"/>
  <c r="W1934" i="1" s="1"/>
  <c r="V1934" i="1" a="1"/>
  <c r="V1934" i="1" s="1"/>
  <c r="W1894" i="1" a="1"/>
  <c r="W1894" i="1" s="1"/>
  <c r="V1894" i="1" a="1"/>
  <c r="V1894" i="1" s="1"/>
  <c r="W1878" i="1" a="1"/>
  <c r="W1878" i="1" s="1"/>
  <c r="V1878" i="1" a="1"/>
  <c r="V1878" i="1" s="1"/>
  <c r="W1862" i="1" a="1"/>
  <c r="W1862" i="1" s="1"/>
  <c r="V1862" i="1" a="1"/>
  <c r="V1862" i="1" s="1"/>
  <c r="W1846" i="1" a="1"/>
  <c r="W1846" i="1" s="1"/>
  <c r="V1846" i="1" a="1"/>
  <c r="V1846" i="1" s="1"/>
  <c r="W1822" i="1" a="1"/>
  <c r="W1822" i="1" s="1"/>
  <c r="V1822" i="1" a="1"/>
  <c r="V1822" i="1" s="1"/>
  <c r="W1806" i="1" a="1"/>
  <c r="W1806" i="1" s="1"/>
  <c r="V1806" i="1" a="1"/>
  <c r="V1806" i="1" s="1"/>
  <c r="W1774" i="1" a="1"/>
  <c r="W1774" i="1" s="1"/>
  <c r="V1774" i="1" a="1"/>
  <c r="V1774" i="1" s="1"/>
  <c r="W1750" i="1" a="1"/>
  <c r="W1750" i="1" s="1"/>
  <c r="V1750" i="1" a="1"/>
  <c r="V1750" i="1" s="1"/>
  <c r="W1734" i="1" a="1"/>
  <c r="W1734" i="1" s="1"/>
  <c r="V1734" i="1" a="1"/>
  <c r="V1734" i="1" s="1"/>
  <c r="W1710" i="1" a="1"/>
  <c r="W1710" i="1" s="1"/>
  <c r="V1710" i="1" a="1"/>
  <c r="V1710" i="1" s="1"/>
  <c r="W1694" i="1" a="1"/>
  <c r="W1694" i="1" s="1"/>
  <c r="V1694" i="1" a="1"/>
  <c r="V1694" i="1" s="1"/>
  <c r="W1678" i="1" a="1"/>
  <c r="W1678" i="1" s="1"/>
  <c r="V1678" i="1" a="1"/>
  <c r="V1678" i="1" s="1"/>
  <c r="W1662" i="1" a="1"/>
  <c r="W1662" i="1" s="1"/>
  <c r="W1646" i="1" a="1"/>
  <c r="W1646" i="1" s="1"/>
  <c r="V1646" i="1" a="1"/>
  <c r="V1646" i="1" s="1"/>
  <c r="W1630" i="1" a="1"/>
  <c r="W1630" i="1" s="1"/>
  <c r="V1630" i="1" a="1"/>
  <c r="V1630" i="1" s="1"/>
  <c r="W1606" i="1" a="1"/>
  <c r="W1606" i="1" s="1"/>
  <c r="V1606" i="1" a="1"/>
  <c r="V1606" i="1" s="1"/>
  <c r="W1590" i="1" a="1"/>
  <c r="W1590" i="1" s="1"/>
  <c r="V1590" i="1" a="1"/>
  <c r="V1590" i="1" s="1"/>
  <c r="W1574" i="1" a="1"/>
  <c r="W1574" i="1" s="1"/>
  <c r="V1574" i="1" a="1"/>
  <c r="V1574" i="1" s="1"/>
  <c r="W1558" i="1" a="1"/>
  <c r="W1558" i="1" s="1"/>
  <c r="V1558" i="1" a="1"/>
  <c r="V1558" i="1" s="1"/>
  <c r="W1542" i="1" a="1"/>
  <c r="W1542" i="1" s="1"/>
  <c r="V1542" i="1" a="1"/>
  <c r="V1542" i="1" s="1"/>
  <c r="W1518" i="1" a="1"/>
  <c r="W1518" i="1" s="1"/>
  <c r="V1518" i="1" a="1"/>
  <c r="V1518" i="1" s="1"/>
  <c r="W1502" i="1" a="1"/>
  <c r="W1502" i="1" s="1"/>
  <c r="V1502" i="1" a="1"/>
  <c r="V1502" i="1" s="1"/>
  <c r="W1486" i="1" a="1"/>
  <c r="W1486" i="1" s="1"/>
  <c r="V1486" i="1" a="1"/>
  <c r="V1486" i="1" s="1"/>
  <c r="W1454" i="1" a="1"/>
  <c r="W1454" i="1" s="1"/>
  <c r="V1454" i="1" a="1"/>
  <c r="V1454" i="1" s="1"/>
  <c r="W1438" i="1" a="1"/>
  <c r="W1438" i="1" s="1"/>
  <c r="V1438" i="1" a="1"/>
  <c r="V1438" i="1" s="1"/>
  <c r="W1414" i="1" a="1"/>
  <c r="W1414" i="1" s="1"/>
  <c r="V1414" i="1" a="1"/>
  <c r="V1414" i="1" s="1"/>
  <c r="W1398" i="1" a="1"/>
  <c r="W1398" i="1" s="1"/>
  <c r="V1398" i="1" a="1"/>
  <c r="V1398" i="1" s="1"/>
  <c r="W1374" i="1" a="1"/>
  <c r="W1374" i="1" s="1"/>
  <c r="V1374" i="1" a="1"/>
  <c r="V1374" i="1" s="1"/>
  <c r="W1358" i="1" a="1"/>
  <c r="W1358" i="1" s="1"/>
  <c r="V1358" i="1" a="1"/>
  <c r="V1358" i="1" s="1"/>
  <c r="W1326" i="1" a="1"/>
  <c r="W1326" i="1" s="1"/>
  <c r="V1326" i="1" a="1"/>
  <c r="V1326" i="1" s="1"/>
  <c r="W1286" i="1" a="1"/>
  <c r="W1286" i="1" s="1"/>
  <c r="V1286" i="1" a="1"/>
  <c r="V1286" i="1" s="1"/>
  <c r="W1270" i="1" a="1"/>
  <c r="W1270" i="1" s="1"/>
  <c r="V1270" i="1" a="1"/>
  <c r="V1270" i="1" s="1"/>
  <c r="W1230" i="1" a="1"/>
  <c r="W1230" i="1" s="1"/>
  <c r="V1230" i="1" a="1"/>
  <c r="V1230" i="1" s="1"/>
  <c r="W1198" i="1" a="1"/>
  <c r="W1198" i="1" s="1"/>
  <c r="V1198" i="1" a="1"/>
  <c r="V1198" i="1" s="1"/>
  <c r="W1158" i="1" a="1"/>
  <c r="W1158" i="1" s="1"/>
  <c r="V1158" i="1" a="1"/>
  <c r="V1158" i="1" s="1"/>
  <c r="W1142" i="1" a="1"/>
  <c r="W1142" i="1" s="1"/>
  <c r="V1142" i="1" a="1"/>
  <c r="V1142" i="1" s="1"/>
  <c r="W1118" i="1" a="1"/>
  <c r="W1118" i="1" s="1"/>
  <c r="V1118" i="1" a="1"/>
  <c r="V1118" i="1" s="1"/>
  <c r="W1102" i="1" a="1"/>
  <c r="W1102" i="1" s="1"/>
  <c r="V1102" i="1" a="1"/>
  <c r="V1102" i="1" s="1"/>
  <c r="W1070" i="1" a="1"/>
  <c r="W1070" i="1" s="1"/>
  <c r="V1070" i="1" a="1"/>
  <c r="V1070" i="1" s="1"/>
  <c r="V1054" i="1" a="1"/>
  <c r="V1054" i="1" s="1"/>
  <c r="W1030" i="1" a="1"/>
  <c r="W1030" i="1" s="1"/>
  <c r="V1030" i="1" a="1"/>
  <c r="V1030" i="1" s="1"/>
  <c r="W1014" i="1" a="1"/>
  <c r="W1014" i="1" s="1"/>
  <c r="V1014" i="1" a="1"/>
  <c r="V1014" i="1" s="1"/>
  <c r="W998" i="1" a="1"/>
  <c r="W998" i="1" s="1"/>
  <c r="V998" i="1" a="1"/>
  <c r="V998" i="1" s="1"/>
  <c r="W974" i="1" a="1"/>
  <c r="W974" i="1" s="1"/>
  <c r="V974" i="1" a="1"/>
  <c r="V974" i="1" s="1"/>
  <c r="V958" i="1" a="1"/>
  <c r="V958" i="1" s="1"/>
  <c r="W942" i="1" a="1"/>
  <c r="W942" i="1" s="1"/>
  <c r="V942" i="1" a="1"/>
  <c r="V942" i="1" s="1"/>
  <c r="W902" i="1" a="1"/>
  <c r="W902" i="1" s="1"/>
  <c r="V902" i="1" a="1"/>
  <c r="V902" i="1" s="1"/>
  <c r="W886" i="1" a="1"/>
  <c r="W886" i="1" s="1"/>
  <c r="V886" i="1" a="1"/>
  <c r="V886" i="1" s="1"/>
  <c r="W846" i="1" a="1"/>
  <c r="W846" i="1" s="1"/>
  <c r="V846" i="1" a="1"/>
  <c r="V846" i="1" s="1"/>
  <c r="W814" i="1" a="1"/>
  <c r="W814" i="1" s="1"/>
  <c r="V814" i="1" a="1"/>
  <c r="V814" i="1" s="1"/>
  <c r="W774" i="1" a="1"/>
  <c r="W774" i="1" s="1"/>
  <c r="V774" i="1" a="1"/>
  <c r="V774" i="1" s="1"/>
  <c r="W758" i="1" a="1"/>
  <c r="W758" i="1" s="1"/>
  <c r="V758" i="1" a="1"/>
  <c r="V758" i="1" s="1"/>
  <c r="W742" i="1" a="1"/>
  <c r="W742" i="1" s="1"/>
  <c r="V742" i="1" a="1"/>
  <c r="V742" i="1" s="1"/>
  <c r="W710" i="1" a="1"/>
  <c r="W710" i="1" s="1"/>
  <c r="V710" i="1" a="1"/>
  <c r="V710" i="1" s="1"/>
  <c r="W4094" i="1" a="1"/>
  <c r="W4094" i="1" s="1"/>
  <c r="V4094" i="1" a="1"/>
  <c r="V4094" i="1" s="1"/>
  <c r="W4038" i="1" a="1"/>
  <c r="W4038" i="1" s="1"/>
  <c r="V4038" i="1" a="1"/>
  <c r="V4038" i="1" s="1"/>
  <c r="W3990" i="1" a="1"/>
  <c r="W3990" i="1" s="1"/>
  <c r="V3990" i="1" a="1"/>
  <c r="V3990" i="1" s="1"/>
  <c r="W3942" i="1" a="1"/>
  <c r="W3942" i="1" s="1"/>
  <c r="V3942" i="1" a="1"/>
  <c r="V3942" i="1" s="1"/>
  <c r="W3902" i="1" a="1"/>
  <c r="W3902" i="1" s="1"/>
  <c r="V3902" i="1" a="1"/>
  <c r="V3902" i="1" s="1"/>
  <c r="W3870" i="1" a="1"/>
  <c r="W3870" i="1" s="1"/>
  <c r="V3870" i="1" a="1"/>
  <c r="V3870" i="1" s="1"/>
  <c r="W3822" i="1" a="1"/>
  <c r="W3822" i="1" s="1"/>
  <c r="V3822" i="1" a="1"/>
  <c r="V3822" i="1" s="1"/>
  <c r="W3774" i="1" a="1"/>
  <c r="W3774" i="1" s="1"/>
  <c r="V3774" i="1" a="1"/>
  <c r="V3774" i="1" s="1"/>
  <c r="W3734" i="1" a="1"/>
  <c r="W3734" i="1" s="1"/>
  <c r="V3734" i="1" a="1"/>
  <c r="V3734" i="1" s="1"/>
  <c r="W3710" i="1" a="1"/>
  <c r="W3710" i="1" s="1"/>
  <c r="V3710" i="1" a="1"/>
  <c r="V3710" i="1" s="1"/>
  <c r="W3686" i="1" a="1"/>
  <c r="W3686" i="1" s="1"/>
  <c r="V3686" i="1" a="1"/>
  <c r="V3686" i="1" s="1"/>
  <c r="W3646" i="1" a="1"/>
  <c r="W3646" i="1" s="1"/>
  <c r="V3646" i="1" a="1"/>
  <c r="V3646" i="1" s="1"/>
  <c r="W3606" i="1" a="1"/>
  <c r="W3606" i="1" s="1"/>
  <c r="V3606" i="1" a="1"/>
  <c r="V3606" i="1" s="1"/>
  <c r="W3590" i="1" a="1"/>
  <c r="W3590" i="1" s="1"/>
  <c r="V3590" i="1" a="1"/>
  <c r="V3590" i="1" s="1"/>
  <c r="W3558" i="1" a="1"/>
  <c r="W3558" i="1" s="1"/>
  <c r="V3558" i="1" a="1"/>
  <c r="V3558" i="1" s="1"/>
  <c r="W3542" i="1" a="1"/>
  <c r="W3542" i="1" s="1"/>
  <c r="V3542" i="1" a="1"/>
  <c r="V3542" i="1" s="1"/>
  <c r="W3526" i="1" a="1"/>
  <c r="W3526" i="1" s="1"/>
  <c r="V3526" i="1" a="1"/>
  <c r="V3526" i="1" s="1"/>
  <c r="W3510" i="1" a="1"/>
  <c r="W3510" i="1" s="1"/>
  <c r="V3510" i="1" a="1"/>
  <c r="V3510" i="1" s="1"/>
  <c r="W3502" i="1" a="1"/>
  <c r="W3502" i="1" s="1"/>
  <c r="V3502" i="1" a="1"/>
  <c r="V3502" i="1" s="1"/>
  <c r="W3486" i="1" a="1"/>
  <c r="W3486" i="1" s="1"/>
  <c r="V3486" i="1" a="1"/>
  <c r="V3486" i="1" s="1"/>
  <c r="W3470" i="1" a="1"/>
  <c r="W3470" i="1" s="1"/>
  <c r="V3470" i="1" a="1"/>
  <c r="V3470" i="1" s="1"/>
  <c r="W3454" i="1" a="1"/>
  <c r="W3454" i="1" s="1"/>
  <c r="V3454" i="1" a="1"/>
  <c r="V3454" i="1" s="1"/>
  <c r="W3438" i="1" a="1"/>
  <c r="W3438" i="1" s="1"/>
  <c r="V3438" i="1" a="1"/>
  <c r="V3438" i="1" s="1"/>
  <c r="W3430" i="1" a="1"/>
  <c r="W3430" i="1" s="1"/>
  <c r="V3430" i="1" a="1"/>
  <c r="V3430" i="1" s="1"/>
  <c r="W3414" i="1" a="1"/>
  <c r="W3414" i="1" s="1"/>
  <c r="V3414" i="1" a="1"/>
  <c r="V3414" i="1" s="1"/>
  <c r="W3398" i="1" a="1"/>
  <c r="W3398" i="1" s="1"/>
  <c r="V3398" i="1" a="1"/>
  <c r="V3398" i="1" s="1"/>
  <c r="W3382" i="1" a="1"/>
  <c r="W3382" i="1" s="1"/>
  <c r="V3382" i="1" a="1"/>
  <c r="V3382" i="1" s="1"/>
  <c r="W3366" i="1" a="1"/>
  <c r="W3366" i="1" s="1"/>
  <c r="V3366" i="1" a="1"/>
  <c r="V3366" i="1" s="1"/>
  <c r="W3358" i="1" a="1"/>
  <c r="W3358" i="1" s="1"/>
  <c r="V3358" i="1" a="1"/>
  <c r="V3358" i="1" s="1"/>
  <c r="W3342" i="1" a="1"/>
  <c r="W3342" i="1" s="1"/>
  <c r="V3342" i="1" a="1"/>
  <c r="V3342" i="1" s="1"/>
  <c r="W3326" i="1" a="1"/>
  <c r="W3326" i="1" s="1"/>
  <c r="V3326" i="1" a="1"/>
  <c r="V3326" i="1" s="1"/>
  <c r="W3310" i="1" a="1"/>
  <c r="W3310" i="1" s="1"/>
  <c r="V3310" i="1" a="1"/>
  <c r="V3310" i="1" s="1"/>
  <c r="W3294" i="1" a="1"/>
  <c r="W3294" i="1" s="1"/>
  <c r="V3294" i="1" a="1"/>
  <c r="V3294" i="1" s="1"/>
  <c r="W3278" i="1" a="1"/>
  <c r="W3278" i="1" s="1"/>
  <c r="V3278" i="1" a="1"/>
  <c r="V3278" i="1" s="1"/>
  <c r="W3254" i="1" a="1"/>
  <c r="W3254" i="1" s="1"/>
  <c r="V3254" i="1" a="1"/>
  <c r="V3254" i="1" s="1"/>
  <c r="W3238" i="1" a="1"/>
  <c r="W3238" i="1" s="1"/>
  <c r="V3238" i="1" a="1"/>
  <c r="V3238" i="1" s="1"/>
  <c r="W3222" i="1" a="1"/>
  <c r="W3222" i="1" s="1"/>
  <c r="V3222" i="1" a="1"/>
  <c r="V3222" i="1" s="1"/>
  <c r="W3214" i="1" a="1"/>
  <c r="W3214" i="1" s="1"/>
  <c r="V3214" i="1" a="1"/>
  <c r="V3214" i="1" s="1"/>
  <c r="W3198" i="1" a="1"/>
  <c r="W3198" i="1" s="1"/>
  <c r="V3198" i="1" a="1"/>
  <c r="V3198" i="1" s="1"/>
  <c r="W3182" i="1" a="1"/>
  <c r="W3182" i="1" s="1"/>
  <c r="V3182" i="1" a="1"/>
  <c r="V3182" i="1" s="1"/>
  <c r="W3174" i="1" a="1"/>
  <c r="W3174" i="1" s="1"/>
  <c r="V3174" i="1" a="1"/>
  <c r="V3174" i="1" s="1"/>
  <c r="W3158" i="1" a="1"/>
  <c r="W3158" i="1" s="1"/>
  <c r="V3158" i="1" a="1"/>
  <c r="V3158" i="1" s="1"/>
  <c r="W3142" i="1" a="1"/>
  <c r="W3142" i="1" s="1"/>
  <c r="V3142" i="1" a="1"/>
  <c r="V3142" i="1" s="1"/>
  <c r="W3126" i="1" a="1"/>
  <c r="W3126" i="1" s="1"/>
  <c r="V3126" i="1" a="1"/>
  <c r="V3126" i="1" s="1"/>
  <c r="W3110" i="1" a="1"/>
  <c r="W3110" i="1" s="1"/>
  <c r="V3110" i="1" a="1"/>
  <c r="V3110" i="1" s="1"/>
  <c r="W3094" i="1" a="1"/>
  <c r="W3094" i="1" s="1"/>
  <c r="V3094" i="1" a="1"/>
  <c r="V3094" i="1" s="1"/>
  <c r="W3078" i="1" a="1"/>
  <c r="W3078" i="1" s="1"/>
  <c r="V3078" i="1" a="1"/>
  <c r="V3078" i="1" s="1"/>
  <c r="W3070" i="1" a="1"/>
  <c r="W3070" i="1" s="1"/>
  <c r="V3070" i="1" a="1"/>
  <c r="V3070" i="1" s="1"/>
  <c r="W3054" i="1" a="1"/>
  <c r="W3054" i="1" s="1"/>
  <c r="V3054" i="1" a="1"/>
  <c r="V3054" i="1" s="1"/>
  <c r="W3038" i="1" a="1"/>
  <c r="W3038" i="1" s="1"/>
  <c r="V3038" i="1" a="1"/>
  <c r="V3038" i="1" s="1"/>
  <c r="W2998" i="1" a="1"/>
  <c r="W2998" i="1" s="1"/>
  <c r="V2998" i="1" a="1"/>
  <c r="V2998" i="1" s="1"/>
  <c r="W2990" i="1" a="1"/>
  <c r="W2990" i="1" s="1"/>
  <c r="V2990" i="1" a="1"/>
  <c r="V2990" i="1" s="1"/>
  <c r="W2974" i="1" a="1"/>
  <c r="W2974" i="1" s="1"/>
  <c r="V2974" i="1" a="1"/>
  <c r="V2974" i="1" s="1"/>
  <c r="W2958" i="1" a="1"/>
  <c r="W2958" i="1" s="1"/>
  <c r="V2958" i="1" a="1"/>
  <c r="V2958" i="1" s="1"/>
  <c r="W2942" i="1" a="1"/>
  <c r="W2942" i="1" s="1"/>
  <c r="V2942" i="1" a="1"/>
  <c r="V2942" i="1" s="1"/>
  <c r="W2934" i="1" a="1"/>
  <c r="W2934" i="1" s="1"/>
  <c r="V2934" i="1" a="1"/>
  <c r="V2934" i="1" s="1"/>
  <c r="W2918" i="1" a="1"/>
  <c r="W2918" i="1" s="1"/>
  <c r="V2918" i="1" a="1"/>
  <c r="V2918" i="1" s="1"/>
  <c r="W2902" i="1" a="1"/>
  <c r="W2902" i="1" s="1"/>
  <c r="V2902" i="1" a="1"/>
  <c r="V2902" i="1" s="1"/>
  <c r="W2886" i="1" a="1"/>
  <c r="W2886" i="1" s="1"/>
  <c r="V2886" i="1" a="1"/>
  <c r="V2886" i="1" s="1"/>
  <c r="W2878" i="1" a="1"/>
  <c r="W2878" i="1" s="1"/>
  <c r="V2878" i="1" a="1"/>
  <c r="V2878" i="1" s="1"/>
  <c r="W2862" i="1" a="1"/>
  <c r="W2862" i="1" s="1"/>
  <c r="V2862" i="1" a="1"/>
  <c r="V2862" i="1" s="1"/>
  <c r="W2846" i="1" a="1"/>
  <c r="W2846" i="1" s="1"/>
  <c r="V2846" i="1" a="1"/>
  <c r="V2846" i="1" s="1"/>
  <c r="W2830" i="1" a="1"/>
  <c r="W2830" i="1" s="1"/>
  <c r="V2830" i="1" a="1"/>
  <c r="V2830" i="1" s="1"/>
  <c r="W2814" i="1" a="1"/>
  <c r="W2814" i="1" s="1"/>
  <c r="V2814" i="1" a="1"/>
  <c r="V2814" i="1" s="1"/>
  <c r="W2806" i="1" a="1"/>
  <c r="W2806" i="1" s="1"/>
  <c r="V2806" i="1" a="1"/>
  <c r="V2806" i="1" s="1"/>
  <c r="W2790" i="1" a="1"/>
  <c r="W2790" i="1" s="1"/>
  <c r="V2790" i="1" a="1"/>
  <c r="V2790" i="1" s="1"/>
  <c r="W2774" i="1" a="1"/>
  <c r="W2774" i="1" s="1"/>
  <c r="V2774" i="1" a="1"/>
  <c r="V2774" i="1" s="1"/>
  <c r="W2766" i="1" a="1"/>
  <c r="W2766" i="1" s="1"/>
  <c r="V2766" i="1" a="1"/>
  <c r="V2766" i="1" s="1"/>
  <c r="W2750" i="1" a="1"/>
  <c r="W2750" i="1" s="1"/>
  <c r="V2750" i="1" a="1"/>
  <c r="V2750" i="1" s="1"/>
  <c r="W2734" i="1" a="1"/>
  <c r="W2734" i="1" s="1"/>
  <c r="V2734" i="1" a="1"/>
  <c r="V2734" i="1" s="1"/>
  <c r="W2718" i="1" a="1"/>
  <c r="W2718" i="1" s="1"/>
  <c r="V2718" i="1" a="1"/>
  <c r="V2718" i="1" s="1"/>
  <c r="W2710" i="1" a="1"/>
  <c r="W2710" i="1" s="1"/>
  <c r="V2710" i="1" a="1"/>
  <c r="V2710" i="1" s="1"/>
  <c r="W2694" i="1" a="1"/>
  <c r="W2694" i="1" s="1"/>
  <c r="V2694" i="1" a="1"/>
  <c r="V2694" i="1" s="1"/>
  <c r="W2678" i="1" a="1"/>
  <c r="W2678" i="1" s="1"/>
  <c r="V2678" i="1" a="1"/>
  <c r="V2678" i="1" s="1"/>
  <c r="W2662" i="1" a="1"/>
  <c r="W2662" i="1" s="1"/>
  <c r="V2662" i="1" a="1"/>
  <c r="V2662" i="1" s="1"/>
  <c r="W2646" i="1" a="1"/>
  <c r="W2646" i="1" s="1"/>
  <c r="V2646" i="1" a="1"/>
  <c r="V2646" i="1" s="1"/>
  <c r="W2638" i="1" a="1"/>
  <c r="W2638" i="1" s="1"/>
  <c r="V2638" i="1" a="1"/>
  <c r="V2638" i="1" s="1"/>
  <c r="W2622" i="1" a="1"/>
  <c r="W2622" i="1" s="1"/>
  <c r="V2622" i="1" a="1"/>
  <c r="V2622" i="1" s="1"/>
  <c r="W2606" i="1" a="1"/>
  <c r="W2606" i="1" s="1"/>
  <c r="V2606" i="1" a="1"/>
  <c r="V2606" i="1" s="1"/>
  <c r="W2598" i="1" a="1"/>
  <c r="W2598" i="1" s="1"/>
  <c r="V2598" i="1" a="1"/>
  <c r="V2598" i="1" s="1"/>
  <c r="W2582" i="1" a="1"/>
  <c r="W2582" i="1" s="1"/>
  <c r="V2582" i="1" a="1"/>
  <c r="V2582" i="1" s="1"/>
  <c r="W2566" i="1" a="1"/>
  <c r="W2566" i="1" s="1"/>
  <c r="V2566" i="1" a="1"/>
  <c r="V2566" i="1" s="1"/>
  <c r="W2550" i="1" a="1"/>
  <c r="W2550" i="1" s="1"/>
  <c r="V2550" i="1" a="1"/>
  <c r="V2550" i="1" s="1"/>
  <c r="W2534" i="1" a="1"/>
  <c r="W2534" i="1" s="1"/>
  <c r="V2534" i="1" a="1"/>
  <c r="V2534" i="1" s="1"/>
  <c r="W2518" i="1" a="1"/>
  <c r="W2518" i="1" s="1"/>
  <c r="V2518" i="1" a="1"/>
  <c r="V2518" i="1" s="1"/>
  <c r="W2510" i="1" a="1"/>
  <c r="W2510" i="1" s="1"/>
  <c r="V2510" i="1" a="1"/>
  <c r="V2510" i="1" s="1"/>
  <c r="W2494" i="1" a="1"/>
  <c r="W2494" i="1" s="1"/>
  <c r="V2494" i="1" a="1"/>
  <c r="V2494" i="1" s="1"/>
  <c r="W2478" i="1" a="1"/>
  <c r="W2478" i="1" s="1"/>
  <c r="V2478" i="1" a="1"/>
  <c r="V2478" i="1" s="1"/>
  <c r="W2462" i="1" a="1"/>
  <c r="W2462" i="1" s="1"/>
  <c r="V2462" i="1" a="1"/>
  <c r="V2462" i="1" s="1"/>
  <c r="W2446" i="1" a="1"/>
  <c r="W2446" i="1" s="1"/>
  <c r="V2446" i="1" a="1"/>
  <c r="V2446" i="1" s="1"/>
  <c r="W2438" i="1" a="1"/>
  <c r="W2438" i="1" s="1"/>
  <c r="V2438" i="1" a="1"/>
  <c r="V2438" i="1" s="1"/>
  <c r="W2422" i="1" a="1"/>
  <c r="W2422" i="1" s="1"/>
  <c r="V2422" i="1" a="1"/>
  <c r="V2422" i="1" s="1"/>
  <c r="W2406" i="1" a="1"/>
  <c r="W2406" i="1" s="1"/>
  <c r="V2406" i="1" a="1"/>
  <c r="V2406" i="1" s="1"/>
  <c r="W2390" i="1" a="1"/>
  <c r="W2390" i="1" s="1"/>
  <c r="V2390" i="1" a="1"/>
  <c r="V2390" i="1" s="1"/>
  <c r="W2382" i="1" a="1"/>
  <c r="W2382" i="1" s="1"/>
  <c r="V2382" i="1" a="1"/>
  <c r="V2382" i="1" s="1"/>
  <c r="W2366" i="1" a="1"/>
  <c r="W2366" i="1" s="1"/>
  <c r="V2366" i="1" a="1"/>
  <c r="V2366" i="1" s="1"/>
  <c r="W2350" i="1" a="1"/>
  <c r="W2350" i="1" s="1"/>
  <c r="V2350" i="1" a="1"/>
  <c r="V2350" i="1" s="1"/>
  <c r="W2334" i="1" a="1"/>
  <c r="W2334" i="1" s="1"/>
  <c r="V2334" i="1" a="1"/>
  <c r="V2334" i="1" s="1"/>
  <c r="W2318" i="1" a="1"/>
  <c r="W2318" i="1" s="1"/>
  <c r="V2318" i="1" a="1"/>
  <c r="V2318" i="1" s="1"/>
  <c r="W2310" i="1" a="1"/>
  <c r="W2310" i="1" s="1"/>
  <c r="V2310" i="1" a="1"/>
  <c r="V2310" i="1" s="1"/>
  <c r="W2294" i="1" a="1"/>
  <c r="W2294" i="1" s="1"/>
  <c r="V2294" i="1" a="1"/>
  <c r="V2294" i="1" s="1"/>
  <c r="W2278" i="1" a="1"/>
  <c r="W2278" i="1" s="1"/>
  <c r="V2278" i="1" a="1"/>
  <c r="V2278" i="1" s="1"/>
  <c r="W2262" i="1" a="1"/>
  <c r="W2262" i="1" s="1"/>
  <c r="V2262" i="1" a="1"/>
  <c r="V2262" i="1" s="1"/>
  <c r="W2254" i="1" a="1"/>
  <c r="W2254" i="1" s="1"/>
  <c r="V2254" i="1" a="1"/>
  <c r="V2254" i="1" s="1"/>
  <c r="W2238" i="1" a="1"/>
  <c r="W2238" i="1" s="1"/>
  <c r="V2238" i="1" a="1"/>
  <c r="V2238" i="1" s="1"/>
  <c r="W2230" i="1" a="1"/>
  <c r="W2230" i="1" s="1"/>
  <c r="V2230" i="1" a="1"/>
  <c r="V2230" i="1" s="1"/>
  <c r="W2214" i="1" a="1"/>
  <c r="W2214" i="1" s="1"/>
  <c r="V2214" i="1" a="1"/>
  <c r="V2214" i="1" s="1"/>
  <c r="W2198" i="1" a="1"/>
  <c r="W2198" i="1" s="1"/>
  <c r="V2198" i="1" a="1"/>
  <c r="V2198" i="1" s="1"/>
  <c r="W2182" i="1" a="1"/>
  <c r="W2182" i="1" s="1"/>
  <c r="V2182" i="1" a="1"/>
  <c r="V2182" i="1" s="1"/>
  <c r="W2166" i="1" a="1"/>
  <c r="W2166" i="1" s="1"/>
  <c r="V2166" i="1" a="1"/>
  <c r="V2166" i="1" s="1"/>
  <c r="W2158" i="1" a="1"/>
  <c r="W2158" i="1" s="1"/>
  <c r="V2158" i="1" a="1"/>
  <c r="V2158" i="1" s="1"/>
  <c r="W2142" i="1" a="1"/>
  <c r="W2142" i="1" s="1"/>
  <c r="V2142" i="1" a="1"/>
  <c r="V2142" i="1" s="1"/>
  <c r="W2126" i="1" a="1"/>
  <c r="W2126" i="1" s="1"/>
  <c r="V2126" i="1" a="1"/>
  <c r="V2126" i="1" s="1"/>
  <c r="W2110" i="1" a="1"/>
  <c r="W2110" i="1" s="1"/>
  <c r="V2110" i="1" a="1"/>
  <c r="V2110" i="1" s="1"/>
  <c r="W2102" i="1" a="1"/>
  <c r="W2102" i="1" s="1"/>
  <c r="V2102" i="1" a="1"/>
  <c r="V2102" i="1" s="1"/>
  <c r="W2086" i="1" a="1"/>
  <c r="W2086" i="1" s="1"/>
  <c r="V2086" i="1" a="1"/>
  <c r="V2086" i="1" s="1"/>
  <c r="W2070" i="1" a="1"/>
  <c r="W2070" i="1" s="1"/>
  <c r="V2070" i="1" a="1"/>
  <c r="V2070" i="1" s="1"/>
  <c r="W2054" i="1" a="1"/>
  <c r="W2054" i="1" s="1"/>
  <c r="V2054" i="1" a="1"/>
  <c r="V2054" i="1" s="1"/>
  <c r="W2038" i="1" a="1"/>
  <c r="W2038" i="1" s="1"/>
  <c r="V2038" i="1" a="1"/>
  <c r="V2038" i="1" s="1"/>
  <c r="W2030" i="1" a="1"/>
  <c r="W2030" i="1" s="1"/>
  <c r="V2030" i="1" a="1"/>
  <c r="V2030" i="1" s="1"/>
  <c r="W2014" i="1" a="1"/>
  <c r="W2014" i="1" s="1"/>
  <c r="V2014" i="1" a="1"/>
  <c r="V2014" i="1" s="1"/>
  <c r="W1998" i="1" a="1"/>
  <c r="W1998" i="1" s="1"/>
  <c r="V1998" i="1" a="1"/>
  <c r="V1998" i="1" s="1"/>
  <c r="W1974" i="1" a="1"/>
  <c r="W1974" i="1" s="1"/>
  <c r="V1974" i="1" a="1"/>
  <c r="V1974" i="1" s="1"/>
  <c r="W1958" i="1" a="1"/>
  <c r="W1958" i="1" s="1"/>
  <c r="V1958" i="1" a="1"/>
  <c r="V1958" i="1" s="1"/>
  <c r="W1942" i="1" a="1"/>
  <c r="W1942" i="1" s="1"/>
  <c r="V1942" i="1" a="1"/>
  <c r="V1942" i="1" s="1"/>
  <c r="W1926" i="1" a="1"/>
  <c r="W1926" i="1" s="1"/>
  <c r="V1926" i="1" a="1"/>
  <c r="V1926" i="1" s="1"/>
  <c r="W1910" i="1" a="1"/>
  <c r="W1910" i="1" s="1"/>
  <c r="V1910" i="1" a="1"/>
  <c r="V1910" i="1" s="1"/>
  <c r="W1902" i="1" a="1"/>
  <c r="W1902" i="1" s="1"/>
  <c r="V1902" i="1" a="1"/>
  <c r="V1902" i="1" s="1"/>
  <c r="W1886" i="1" a="1"/>
  <c r="W1886" i="1" s="1"/>
  <c r="V1886" i="1" a="1"/>
  <c r="V1886" i="1" s="1"/>
  <c r="W1870" i="1" a="1"/>
  <c r="W1870" i="1" s="1"/>
  <c r="V1870" i="1" a="1"/>
  <c r="V1870" i="1" s="1"/>
  <c r="W1838" i="1" a="1"/>
  <c r="W1838" i="1" s="1"/>
  <c r="V1838" i="1" a="1"/>
  <c r="V1838" i="1" s="1"/>
  <c r="W1830" i="1" a="1"/>
  <c r="W1830" i="1" s="1"/>
  <c r="V1830" i="1" a="1"/>
  <c r="V1830" i="1" s="1"/>
  <c r="W1814" i="1" a="1"/>
  <c r="W1814" i="1" s="1"/>
  <c r="V1814" i="1" a="1"/>
  <c r="V1814" i="1" s="1"/>
  <c r="W1798" i="1" a="1"/>
  <c r="W1798" i="1" s="1"/>
  <c r="V1798" i="1" a="1"/>
  <c r="V1798" i="1" s="1"/>
  <c r="W1782" i="1" a="1"/>
  <c r="W1782" i="1" s="1"/>
  <c r="V1782" i="1" a="1"/>
  <c r="V1782" i="1" s="1"/>
  <c r="W1766" i="1" a="1"/>
  <c r="W1766" i="1" s="1"/>
  <c r="V1766" i="1" a="1"/>
  <c r="V1766" i="1" s="1"/>
  <c r="W1758" i="1" a="1"/>
  <c r="W1758" i="1" s="1"/>
  <c r="V1758" i="1" a="1"/>
  <c r="V1758" i="1" s="1"/>
  <c r="W1742" i="1" a="1"/>
  <c r="W1742" i="1" s="1"/>
  <c r="V1742" i="1" a="1"/>
  <c r="V1742" i="1" s="1"/>
  <c r="W1718" i="1" a="1"/>
  <c r="W1718" i="1" s="1"/>
  <c r="V1718" i="1" a="1"/>
  <c r="V1718" i="1" s="1"/>
  <c r="W1702" i="1" a="1"/>
  <c r="W1702" i="1" s="1"/>
  <c r="V1702" i="1" a="1"/>
  <c r="V1702" i="1" s="1"/>
  <c r="W1686" i="1" a="1"/>
  <c r="W1686" i="1" s="1"/>
  <c r="V1686" i="1" a="1"/>
  <c r="V1686" i="1" s="1"/>
  <c r="W1670" i="1" a="1"/>
  <c r="W1670" i="1" s="1"/>
  <c r="V1670" i="1" a="1"/>
  <c r="V1670" i="1" s="1"/>
  <c r="W1654" i="1" a="1"/>
  <c r="W1654" i="1" s="1"/>
  <c r="V1654" i="1" a="1"/>
  <c r="V1654" i="1" s="1"/>
  <c r="W1638" i="1" a="1"/>
  <c r="W1638" i="1" s="1"/>
  <c r="V1638" i="1" a="1"/>
  <c r="V1638" i="1" s="1"/>
  <c r="W1622" i="1" a="1"/>
  <c r="W1622" i="1" s="1"/>
  <c r="V1622" i="1" a="1"/>
  <c r="V1622" i="1" s="1"/>
  <c r="W1614" i="1" a="1"/>
  <c r="W1614" i="1" s="1"/>
  <c r="V1614" i="1" a="1"/>
  <c r="V1614" i="1" s="1"/>
  <c r="V1598" i="1" a="1"/>
  <c r="V1598" i="1" s="1"/>
  <c r="W1582" i="1" a="1"/>
  <c r="W1582" i="1" s="1"/>
  <c r="V1582" i="1" a="1"/>
  <c r="V1582" i="1" s="1"/>
  <c r="W1566" i="1" a="1"/>
  <c r="W1566" i="1" s="1"/>
  <c r="V1566" i="1" a="1"/>
  <c r="V1566" i="1" s="1"/>
  <c r="W1550" i="1" a="1"/>
  <c r="W1550" i="1" s="1"/>
  <c r="V1550" i="1" a="1"/>
  <c r="V1550" i="1" s="1"/>
  <c r="V1534" i="1" a="1"/>
  <c r="V1534" i="1" s="1"/>
  <c r="W1526" i="1" a="1"/>
  <c r="W1526" i="1" s="1"/>
  <c r="V1526" i="1" a="1"/>
  <c r="V1526" i="1" s="1"/>
  <c r="W1510" i="1" a="1"/>
  <c r="W1510" i="1" s="1"/>
  <c r="V1510" i="1" a="1"/>
  <c r="V1510" i="1" s="1"/>
  <c r="W1494" i="1" a="1"/>
  <c r="W1494" i="1" s="1"/>
  <c r="V1494" i="1" a="1"/>
  <c r="V1494" i="1" s="1"/>
  <c r="W1478" i="1" a="1"/>
  <c r="W1478" i="1" s="1"/>
  <c r="V1478" i="1" a="1"/>
  <c r="V1478" i="1" s="1"/>
  <c r="W1462" i="1" a="1"/>
  <c r="W1462" i="1" s="1"/>
  <c r="V1462" i="1" a="1"/>
  <c r="V1462" i="1" s="1"/>
  <c r="W1446" i="1" a="1"/>
  <c r="W1446" i="1" s="1"/>
  <c r="V1446" i="1" a="1"/>
  <c r="V1446" i="1" s="1"/>
  <c r="W1430" i="1" a="1"/>
  <c r="W1430" i="1" s="1"/>
  <c r="V1430" i="1" a="1"/>
  <c r="V1430" i="1" s="1"/>
  <c r="W1422" i="1" a="1"/>
  <c r="W1422" i="1" s="1"/>
  <c r="V1422" i="1" a="1"/>
  <c r="V1422" i="1" s="1"/>
  <c r="W1390" i="1" a="1"/>
  <c r="W1390" i="1" s="1"/>
  <c r="V1390" i="1" a="1"/>
  <c r="V1390" i="1" s="1"/>
  <c r="W1382" i="1" a="1"/>
  <c r="W1382" i="1" s="1"/>
  <c r="V1382" i="1" a="1"/>
  <c r="V1382" i="1" s="1"/>
  <c r="W1366" i="1" a="1"/>
  <c r="W1366" i="1" s="1"/>
  <c r="V1366" i="1" a="1"/>
  <c r="V1366" i="1" s="1"/>
  <c r="W1350" i="1" a="1"/>
  <c r="W1350" i="1" s="1"/>
  <c r="V1350" i="1" a="1"/>
  <c r="V1350" i="1" s="1"/>
  <c r="W1334" i="1" a="1"/>
  <c r="W1334" i="1" s="1"/>
  <c r="V1334" i="1" a="1"/>
  <c r="V1334" i="1" s="1"/>
  <c r="W1318" i="1" a="1"/>
  <c r="W1318" i="1" s="1"/>
  <c r="V1318" i="1" a="1"/>
  <c r="V1318" i="1" s="1"/>
  <c r="W1294" i="1" a="1"/>
  <c r="W1294" i="1" s="1"/>
  <c r="V1294" i="1" a="1"/>
  <c r="V1294" i="1" s="1"/>
  <c r="W1262" i="1" a="1"/>
  <c r="W1262" i="1" s="1"/>
  <c r="V1262" i="1" a="1"/>
  <c r="V1262" i="1" s="1"/>
  <c r="W1254" i="1" a="1"/>
  <c r="W1254" i="1" s="1"/>
  <c r="V1254" i="1" a="1"/>
  <c r="V1254" i="1" s="1"/>
  <c r="W1222" i="1" a="1"/>
  <c r="W1222" i="1" s="1"/>
  <c r="V1222" i="1" a="1"/>
  <c r="V1222" i="1" s="1"/>
  <c r="W1206" i="1" a="1"/>
  <c r="W1206" i="1" s="1"/>
  <c r="V1206" i="1" a="1"/>
  <c r="V1206" i="1" s="1"/>
  <c r="W1190" i="1" a="1"/>
  <c r="W1190" i="1" s="1"/>
  <c r="V1190" i="1" a="1"/>
  <c r="V1190" i="1" s="1"/>
  <c r="W1166" i="1" a="1"/>
  <c r="W1166" i="1" s="1"/>
  <c r="V1166" i="1" a="1"/>
  <c r="V1166" i="1" s="1"/>
  <c r="V1150" i="1" a="1"/>
  <c r="V1150" i="1" s="1"/>
  <c r="W1134" i="1" a="1"/>
  <c r="W1134" i="1" s="1"/>
  <c r="V1134" i="1" a="1"/>
  <c r="V1134" i="1" s="1"/>
  <c r="W1126" i="1" a="1"/>
  <c r="W1126" i="1" s="1"/>
  <c r="V1126" i="1" a="1"/>
  <c r="V1126" i="1" s="1"/>
  <c r="W1094" i="1" a="1"/>
  <c r="W1094" i="1" s="1"/>
  <c r="V1094" i="1" a="1"/>
  <c r="V1094" i="1" s="1"/>
  <c r="W1078" i="1" a="1"/>
  <c r="W1078" i="1" s="1"/>
  <c r="V1078" i="1" a="1"/>
  <c r="V1078" i="1" s="1"/>
  <c r="W1062" i="1" a="1"/>
  <c r="W1062" i="1" s="1"/>
  <c r="V1062" i="1" a="1"/>
  <c r="V1062" i="1" s="1"/>
  <c r="W1038" i="1" a="1"/>
  <c r="W1038" i="1" s="1"/>
  <c r="V1038" i="1" a="1"/>
  <c r="V1038" i="1" s="1"/>
  <c r="W1006" i="1" a="1"/>
  <c r="W1006" i="1" s="1"/>
  <c r="V1006" i="1" a="1"/>
  <c r="V1006" i="1" s="1"/>
  <c r="V982" i="1" a="1"/>
  <c r="V982" i="1" s="1"/>
  <c r="W966" i="1" a="1"/>
  <c r="W966" i="1" s="1"/>
  <c r="V966" i="1" a="1"/>
  <c r="V966" i="1" s="1"/>
  <c r="W950" i="1" a="1"/>
  <c r="W950" i="1" s="1"/>
  <c r="V950" i="1" a="1"/>
  <c r="V950" i="1" s="1"/>
  <c r="W934" i="1" a="1"/>
  <c r="W934" i="1" s="1"/>
  <c r="V934" i="1" a="1"/>
  <c r="V934" i="1" s="1"/>
  <c r="V918" i="1" a="1"/>
  <c r="V918" i="1" s="1"/>
  <c r="W910" i="1" a="1"/>
  <c r="W910" i="1" s="1"/>
  <c r="V910" i="1" a="1"/>
  <c r="V910" i="1" s="1"/>
  <c r="W878" i="1" a="1"/>
  <c r="W878" i="1" s="1"/>
  <c r="V878" i="1" a="1"/>
  <c r="V878" i="1" s="1"/>
  <c r="W870" i="1" a="1"/>
  <c r="W870" i="1" s="1"/>
  <c r="V870" i="1" a="1"/>
  <c r="V870" i="1" s="1"/>
  <c r="W838" i="1" a="1"/>
  <c r="W838" i="1" s="1"/>
  <c r="V838" i="1" a="1"/>
  <c r="V838" i="1" s="1"/>
  <c r="W822" i="1" a="1"/>
  <c r="W822" i="1" s="1"/>
  <c r="V822" i="1" a="1"/>
  <c r="V822" i="1" s="1"/>
  <c r="W806" i="1" a="1"/>
  <c r="W806" i="1" s="1"/>
  <c r="V806" i="1" a="1"/>
  <c r="V806" i="1" s="1"/>
  <c r="W782" i="1" a="1"/>
  <c r="W782" i="1" s="1"/>
  <c r="V782" i="1" a="1"/>
  <c r="V782" i="1" s="1"/>
  <c r="W750" i="1" a="1"/>
  <c r="W750" i="1" s="1"/>
  <c r="V750" i="1" a="1"/>
  <c r="V750" i="1" s="1"/>
  <c r="W718" i="1" a="1"/>
  <c r="W718" i="1" s="1"/>
  <c r="V718" i="1" a="1"/>
  <c r="V718" i="1" s="1"/>
  <c r="V702" i="1" a="1"/>
  <c r="V702" i="1" s="1"/>
  <c r="W4102" i="1" a="1"/>
  <c r="W4102" i="1" s="1"/>
  <c r="V4102" i="1" a="1"/>
  <c r="V4102" i="1" s="1"/>
  <c r="W4070" i="1" a="1"/>
  <c r="W4070" i="1" s="1"/>
  <c r="V4070" i="1" a="1"/>
  <c r="V4070" i="1" s="1"/>
  <c r="W4030" i="1" a="1"/>
  <c r="W4030" i="1" s="1"/>
  <c r="V4030" i="1" a="1"/>
  <c r="V4030" i="1" s="1"/>
  <c r="W3982" i="1" a="1"/>
  <c r="W3982" i="1" s="1"/>
  <c r="V3982" i="1" a="1"/>
  <c r="V3982" i="1" s="1"/>
  <c r="W3926" i="1" a="1"/>
  <c r="W3926" i="1" s="1"/>
  <c r="V3926" i="1" a="1"/>
  <c r="V3926" i="1" s="1"/>
  <c r="W3878" i="1" a="1"/>
  <c r="W3878" i="1" s="1"/>
  <c r="V3878" i="1" a="1"/>
  <c r="V3878" i="1" s="1"/>
  <c r="W3830" i="1" a="1"/>
  <c r="W3830" i="1" s="1"/>
  <c r="V3830" i="1" a="1"/>
  <c r="V3830" i="1" s="1"/>
  <c r="W3798" i="1" a="1"/>
  <c r="W3798" i="1" s="1"/>
  <c r="V3798" i="1" a="1"/>
  <c r="V3798" i="1" s="1"/>
  <c r="W3758" i="1" a="1"/>
  <c r="W3758" i="1" s="1"/>
  <c r="V3758" i="1" a="1"/>
  <c r="V3758" i="1" s="1"/>
  <c r="W3702" i="1" a="1"/>
  <c r="W3702" i="1" s="1"/>
  <c r="V3702" i="1" a="1"/>
  <c r="V3702" i="1" s="1"/>
  <c r="W3678" i="1" a="1"/>
  <c r="W3678" i="1" s="1"/>
  <c r="V3678" i="1" a="1"/>
  <c r="V3678" i="1" s="1"/>
  <c r="W3638" i="1" a="1"/>
  <c r="W3638" i="1" s="1"/>
  <c r="V3638" i="1" a="1"/>
  <c r="V3638" i="1" s="1"/>
  <c r="W3582" i="1" a="1"/>
  <c r="W3582" i="1" s="1"/>
  <c r="V3582" i="1" a="1"/>
  <c r="V3582" i="1" s="1"/>
  <c r="W3030" i="1" a="1"/>
  <c r="W3030" i="1" s="1"/>
  <c r="V3030" i="1" a="1"/>
  <c r="V3030" i="1" s="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W4054" i="1" a="1"/>
  <c r="W4054" i="1" s="1"/>
  <c r="V4054" i="1" a="1"/>
  <c r="V4054" i="1" s="1"/>
  <c r="W4006" i="1" a="1"/>
  <c r="W4006" i="1" s="1"/>
  <c r="V4006" i="1" a="1"/>
  <c r="V4006" i="1" s="1"/>
  <c r="W3958" i="1" a="1"/>
  <c r="W3958" i="1" s="1"/>
  <c r="V3958" i="1" a="1"/>
  <c r="V3958" i="1" s="1"/>
  <c r="W3894" i="1" a="1"/>
  <c r="W3894" i="1" s="1"/>
  <c r="V3894" i="1" a="1"/>
  <c r="V3894" i="1" s="1"/>
  <c r="W3854" i="1" a="1"/>
  <c r="W3854" i="1" s="1"/>
  <c r="V3854" i="1" a="1"/>
  <c r="V3854" i="1" s="1"/>
  <c r="W3814" i="1" a="1"/>
  <c r="W3814" i="1" s="1"/>
  <c r="V3814" i="1" a="1"/>
  <c r="V3814" i="1" s="1"/>
  <c r="W3766" i="1" a="1"/>
  <c r="W3766" i="1" s="1"/>
  <c r="V3766" i="1" a="1"/>
  <c r="V3766" i="1" s="1"/>
  <c r="W3726" i="1" a="1"/>
  <c r="W3726" i="1" s="1"/>
  <c r="V3726" i="1" a="1"/>
  <c r="V3726" i="1" s="1"/>
  <c r="W3662" i="1" a="1"/>
  <c r="W3662" i="1" s="1"/>
  <c r="V3662" i="1" a="1"/>
  <c r="V3662" i="1" s="1"/>
  <c r="W3622" i="1" a="1"/>
  <c r="W3622" i="1" s="1"/>
  <c r="V3622" i="1" a="1"/>
  <c r="V3622" i="1" s="1"/>
  <c r="W3574" i="1" a="1"/>
  <c r="W3574" i="1" s="1"/>
  <c r="V3574" i="1" a="1"/>
  <c r="V3574" i="1" s="1"/>
  <c r="W3022" i="1" a="1"/>
  <c r="W3022" i="1" s="1"/>
  <c r="V3022" i="1" a="1"/>
  <c r="V3022" i="1" s="1"/>
  <c r="W4086" i="1" a="1"/>
  <c r="W4086" i="1" s="1"/>
  <c r="V4086" i="1" a="1"/>
  <c r="V4086" i="1" s="1"/>
  <c r="W4046" i="1" a="1"/>
  <c r="W4046" i="1" s="1"/>
  <c r="V4046" i="1" a="1"/>
  <c r="V4046" i="1" s="1"/>
  <c r="W3998" i="1" a="1"/>
  <c r="W3998" i="1" s="1"/>
  <c r="V3998" i="1" a="1"/>
  <c r="V3998" i="1" s="1"/>
  <c r="W3950" i="1" a="1"/>
  <c r="W3950" i="1" s="1"/>
  <c r="V3950" i="1" a="1"/>
  <c r="V3950" i="1" s="1"/>
  <c r="W3910" i="1" a="1"/>
  <c r="W3910" i="1" s="1"/>
  <c r="V3910" i="1" a="1"/>
  <c r="V3910" i="1" s="1"/>
  <c r="W3862" i="1" a="1"/>
  <c r="W3862" i="1" s="1"/>
  <c r="V3862" i="1" a="1"/>
  <c r="V3862" i="1" s="1"/>
  <c r="W3782" i="1" a="1"/>
  <c r="W3782" i="1" s="1"/>
  <c r="V3782" i="1" a="1"/>
  <c r="V3782" i="1" s="1"/>
  <c r="W3270" i="1" a="1"/>
  <c r="W3270" i="1" s="1"/>
  <c r="V3270" i="1" a="1"/>
  <c r="V3270" i="1" s="1"/>
  <c r="W4110" i="1" a="1"/>
  <c r="W4110" i="1" s="1"/>
  <c r="V4110" i="1" a="1"/>
  <c r="V4110" i="1" s="1"/>
  <c r="W4062" i="1" a="1"/>
  <c r="W4062" i="1" s="1"/>
  <c r="V4062" i="1" a="1"/>
  <c r="V4062" i="1" s="1"/>
  <c r="W4014" i="1" a="1"/>
  <c r="W4014" i="1" s="1"/>
  <c r="V4014" i="1" a="1"/>
  <c r="V4014" i="1" s="1"/>
  <c r="W3974" i="1" a="1"/>
  <c r="W3974" i="1" s="1"/>
  <c r="V3974" i="1" a="1"/>
  <c r="V3974" i="1" s="1"/>
  <c r="W3934" i="1" a="1"/>
  <c r="W3934" i="1" s="1"/>
  <c r="V3934" i="1" a="1"/>
  <c r="V3934" i="1" s="1"/>
  <c r="W3886" i="1" a="1"/>
  <c r="W3886" i="1" s="1"/>
  <c r="V3886" i="1" a="1"/>
  <c r="V3886" i="1" s="1"/>
  <c r="W3838" i="1" a="1"/>
  <c r="W3838" i="1" s="1"/>
  <c r="V3838" i="1" a="1"/>
  <c r="V3838" i="1" s="1"/>
  <c r="W3806" i="1" a="1"/>
  <c r="W3806" i="1" s="1"/>
  <c r="V3806" i="1" a="1"/>
  <c r="V3806" i="1" s="1"/>
  <c r="W3750" i="1" a="1"/>
  <c r="W3750" i="1" s="1"/>
  <c r="V3750" i="1" a="1"/>
  <c r="V3750" i="1" s="1"/>
  <c r="W3718" i="1" a="1"/>
  <c r="W3718" i="1" s="1"/>
  <c r="V3718" i="1" a="1"/>
  <c r="V3718" i="1" s="1"/>
  <c r="W3670" i="1" a="1"/>
  <c r="W3670" i="1" s="1"/>
  <c r="V3670" i="1" a="1"/>
  <c r="V3670" i="1" s="1"/>
  <c r="W3630" i="1" a="1"/>
  <c r="W3630" i="1" s="1"/>
  <c r="V3630" i="1" a="1"/>
  <c r="V3630" i="1" s="1"/>
  <c r="W3566" i="1" a="1"/>
  <c r="W3566" i="1" s="1"/>
  <c r="V3566" i="1" a="1"/>
  <c r="V3566" i="1" s="1"/>
  <c r="W3006" i="1" a="1"/>
  <c r="W3006" i="1" s="1"/>
  <c r="V3006" i="1" a="1"/>
  <c r="V3006" i="1" s="1"/>
  <c r="W686" i="1" a="1"/>
  <c r="W686" i="1" s="1"/>
  <c r="V686" i="1" a="1"/>
  <c r="V686" i="1" s="1"/>
  <c r="U4109" i="1"/>
  <c r="U4101" i="1"/>
  <c r="U4093" i="1"/>
  <c r="U4085" i="1"/>
  <c r="U4077" i="1"/>
  <c r="U4069" i="1"/>
  <c r="U4061" i="1"/>
  <c r="U4053" i="1"/>
  <c r="U4045" i="1"/>
  <c r="U4037" i="1"/>
  <c r="U4029" i="1"/>
  <c r="U4021" i="1"/>
  <c r="U4013" i="1"/>
  <c r="U4005" i="1"/>
  <c r="U3997" i="1"/>
  <c r="W2" i="1" a="1"/>
  <c r="W2" i="1" s="1"/>
  <c r="V2" i="1" a="1"/>
  <c r="V2" i="1" s="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C13" i="8"/>
  <c r="B7" i="8"/>
  <c r="V1214" i="1" l="1" a="1"/>
  <c r="V1214" i="1" s="1"/>
  <c r="V1470" i="1" a="1"/>
  <c r="V1470" i="1" s="1"/>
  <c r="V1022" i="1" a="1"/>
  <c r="V1022" i="1" s="1"/>
  <c r="V1726" i="1" a="1"/>
  <c r="V1726" i="1" s="1"/>
  <c r="V1342" i="1" a="1"/>
  <c r="V1342" i="1" s="1"/>
  <c r="V1918" i="1" a="1"/>
  <c r="V1918" i="1" s="1"/>
  <c r="V894" i="1" a="1"/>
  <c r="V894" i="1" s="1"/>
  <c r="V1854" i="1" a="1"/>
  <c r="V1854" i="1" s="1"/>
  <c r="V1086" i="1" a="1"/>
  <c r="V1086" i="1" s="1"/>
  <c r="V1790" i="1" a="1"/>
  <c r="V1790" i="1" s="1"/>
  <c r="V766" i="1" a="1"/>
  <c r="V766" i="1" s="1"/>
  <c r="V1278" i="1" a="1"/>
  <c r="V1278" i="1" s="1"/>
  <c r="V1406" i="1" a="1"/>
  <c r="V1406" i="1" s="1"/>
  <c r="V1982" i="1" a="1"/>
  <c r="V1982" i="1" s="1"/>
  <c r="V830" i="1" a="1"/>
  <c r="V830" i="1" s="1"/>
  <c r="V990" i="1" a="1"/>
  <c r="V990" i="1" s="1"/>
  <c r="V1046" i="1" a="1"/>
  <c r="V1046" i="1" s="1"/>
  <c r="V1110" i="1" a="1"/>
  <c r="V1110" i="1" s="1"/>
  <c r="V926" i="1" a="1"/>
  <c r="V926" i="1" s="1"/>
  <c r="V1182" i="1" a="1"/>
  <c r="V1182" i="1" s="1"/>
  <c r="V1238" i="1" a="1"/>
  <c r="V1238" i="1" s="1"/>
  <c r="V726" i="1" a="1"/>
  <c r="V726" i="1" s="1"/>
  <c r="V790" i="1" a="1"/>
  <c r="V790" i="1" s="1"/>
  <c r="V862" i="1" a="1"/>
  <c r="V862" i="1" s="1"/>
  <c r="V1302" i="1" a="1"/>
  <c r="V1302" i="1" s="1"/>
  <c r="V734" i="1" a="1"/>
  <c r="V734" i="1" s="1"/>
  <c r="V798" i="1" a="1"/>
  <c r="V798" i="1" s="1"/>
  <c r="V854" i="1" a="1"/>
  <c r="V854" i="1" s="1"/>
  <c r="V1310" i="1" a="1"/>
  <c r="V1310" i="1" s="1"/>
  <c r="V1174" i="1" a="1"/>
  <c r="V1174" i="1" s="1"/>
  <c r="V1246" i="1" a="1"/>
  <c r="V1246" i="1" s="1"/>
  <c r="W279" i="1" a="1"/>
  <c r="W279" i="1" s="1"/>
  <c r="V279" i="1" a="1"/>
  <c r="V279" i="1" s="1"/>
  <c r="W727" i="1" a="1"/>
  <c r="W727" i="1" s="1"/>
  <c r="V727" i="1" a="1"/>
  <c r="V727" i="1" s="1"/>
  <c r="W344" i="1" a="1"/>
  <c r="W344" i="1" s="1"/>
  <c r="V344" i="1" a="1"/>
  <c r="V344" i="1" s="1"/>
  <c r="W792" i="1" a="1"/>
  <c r="W792" i="1" s="1"/>
  <c r="V792" i="1" a="1"/>
  <c r="V792" i="1" s="1"/>
  <c r="W531" i="1" a="1"/>
  <c r="W531" i="1" s="1"/>
  <c r="V531" i="1" a="1"/>
  <c r="V531" i="1" s="1"/>
  <c r="W276" i="1" a="1"/>
  <c r="W276" i="1" s="1"/>
  <c r="V276" i="1" a="1"/>
  <c r="V276" i="1" s="1"/>
  <c r="W13" i="1" a="1"/>
  <c r="W13" i="1" s="1"/>
  <c r="V13" i="1" a="1"/>
  <c r="V13" i="1" s="1"/>
  <c r="W589" i="1" a="1"/>
  <c r="W589" i="1" s="1"/>
  <c r="V589" i="1" a="1"/>
  <c r="V589" i="1" s="1"/>
  <c r="W1101" i="1" a="1"/>
  <c r="W1101" i="1" s="1"/>
  <c r="V1101" i="1" a="1"/>
  <c r="V1101" i="1" s="1"/>
  <c r="W190" i="1" a="1"/>
  <c r="W190" i="1" s="1"/>
  <c r="V190" i="1" a="1"/>
  <c r="V190" i="1" s="1"/>
  <c r="W574" i="1" a="1"/>
  <c r="W574" i="1" s="1"/>
  <c r="V574" i="1" a="1"/>
  <c r="V574" i="1" s="1"/>
  <c r="W1239" i="1" a="1"/>
  <c r="W1239" i="1" s="1"/>
  <c r="V1239" i="1" a="1"/>
  <c r="V1239" i="1" s="1"/>
  <c r="W1623" i="1" a="1"/>
  <c r="W1623" i="1" s="1"/>
  <c r="V1623" i="1" a="1"/>
  <c r="V1623" i="1" s="1"/>
  <c r="W2007" i="1" a="1"/>
  <c r="W2007" i="1" s="1"/>
  <c r="V2007" i="1" a="1"/>
  <c r="V2007" i="1" s="1"/>
  <c r="W2519" i="1" a="1"/>
  <c r="W2519" i="1" s="1"/>
  <c r="V2519" i="1" a="1"/>
  <c r="V2519" i="1" s="1"/>
  <c r="W976" i="1" a="1"/>
  <c r="W976" i="1" s="1"/>
  <c r="V976" i="1" a="1"/>
  <c r="V976" i="1" s="1"/>
  <c r="W1360" i="1" a="1"/>
  <c r="W1360" i="1" s="1"/>
  <c r="V1360" i="1" a="1"/>
  <c r="V1360" i="1" s="1"/>
  <c r="W1808" i="1" a="1"/>
  <c r="W1808" i="1" s="1"/>
  <c r="V1808" i="1" a="1"/>
  <c r="V1808" i="1" s="1"/>
  <c r="W2256" i="1" a="1"/>
  <c r="W2256" i="1" s="1"/>
  <c r="V2256" i="1" a="1"/>
  <c r="V2256" i="1" s="1"/>
  <c r="W2512" i="1" a="1"/>
  <c r="W2512" i="1" s="1"/>
  <c r="V2512" i="1" a="1"/>
  <c r="V2512" i="1" s="1"/>
  <c r="W2960" i="1" a="1"/>
  <c r="W2960" i="1" s="1"/>
  <c r="V2960" i="1" a="1"/>
  <c r="V2960" i="1" s="1"/>
  <c r="W3472" i="1" a="1"/>
  <c r="W3472" i="1" s="1"/>
  <c r="V3472" i="1" a="1"/>
  <c r="V3472" i="1" s="1"/>
  <c r="W265" i="1" a="1"/>
  <c r="W265" i="1" s="1"/>
  <c r="V265" i="1" a="1"/>
  <c r="V265" i="1" s="1"/>
  <c r="W777" i="1" a="1"/>
  <c r="W777" i="1" s="1"/>
  <c r="V777" i="1" a="1"/>
  <c r="V777" i="1" s="1"/>
  <c r="W1225" i="1" a="1"/>
  <c r="W1225" i="1" s="1"/>
  <c r="V1225" i="1" a="1"/>
  <c r="V1225" i="1" s="1"/>
  <c r="W1673" i="1" a="1"/>
  <c r="W1673" i="1" s="1"/>
  <c r="V1673" i="1" a="1"/>
  <c r="V1673" i="1" s="1"/>
  <c r="W202" i="1" a="1"/>
  <c r="W202" i="1" s="1"/>
  <c r="V202" i="1" a="1"/>
  <c r="V202" i="1" s="1"/>
  <c r="W714" i="1" a="1"/>
  <c r="W714" i="1" s="1"/>
  <c r="V714" i="1" a="1"/>
  <c r="V714" i="1" s="1"/>
  <c r="W1083" i="1" a="1"/>
  <c r="W1083" i="1" s="1"/>
  <c r="V1083" i="1" a="1"/>
  <c r="V1083" i="1" s="1"/>
  <c r="W1531" i="1" a="1"/>
  <c r="W1531" i="1" s="1"/>
  <c r="V1531" i="1" a="1"/>
  <c r="V1531" i="1" s="1"/>
  <c r="W1979" i="1" a="1"/>
  <c r="W1979" i="1" s="1"/>
  <c r="V1979" i="1" a="1"/>
  <c r="V1979" i="1" s="1"/>
  <c r="W2491" i="1" a="1"/>
  <c r="W2491" i="1" s="1"/>
  <c r="V2491" i="1" a="1"/>
  <c r="V2491" i="1" s="1"/>
  <c r="W1228" i="1" a="1"/>
  <c r="W1228" i="1" s="1"/>
  <c r="V1228" i="1" a="1"/>
  <c r="V1228" i="1" s="1"/>
  <c r="W1676" i="1" a="1"/>
  <c r="W1676" i="1" s="1"/>
  <c r="V1676" i="1" a="1"/>
  <c r="V1676" i="1" s="1"/>
  <c r="W2188" i="1" a="1"/>
  <c r="W2188" i="1" s="1"/>
  <c r="V2188" i="1" a="1"/>
  <c r="V2188" i="1" s="1"/>
  <c r="W2636" i="1" a="1"/>
  <c r="W2636" i="1" s="1"/>
  <c r="V2636" i="1" a="1"/>
  <c r="V2636" i="1" s="1"/>
  <c r="W3148" i="1" a="1"/>
  <c r="W3148" i="1" s="1"/>
  <c r="V3148" i="1" a="1"/>
  <c r="V3148" i="1" s="1"/>
  <c r="W1453" i="1" a="1"/>
  <c r="W1453" i="1" s="1"/>
  <c r="V1453" i="1" a="1"/>
  <c r="V1453" i="1" s="1"/>
  <c r="W1901" i="1" a="1"/>
  <c r="W1901" i="1" s="1"/>
  <c r="V1901" i="1" a="1"/>
  <c r="V1901" i="1" s="1"/>
  <c r="W2349" i="1" a="1"/>
  <c r="W2349" i="1" s="1"/>
  <c r="V2349" i="1" a="1"/>
  <c r="V2349" i="1" s="1"/>
  <c r="W2733" i="1" a="1"/>
  <c r="W2733" i="1" s="1"/>
  <c r="V2733" i="1" a="1"/>
  <c r="V2733" i="1" s="1"/>
  <c r="W3181" i="1" a="1"/>
  <c r="W3181" i="1" s="1"/>
  <c r="V3181" i="1" a="1"/>
  <c r="V3181" i="1" s="1"/>
  <c r="W3693" i="1" a="1"/>
  <c r="W3693" i="1" s="1"/>
  <c r="V3693" i="1" a="1"/>
  <c r="V3693" i="1" s="1"/>
  <c r="W3103" i="1" a="1"/>
  <c r="W3103" i="1" s="1"/>
  <c r="V3103" i="1" a="1"/>
  <c r="V3103" i="1" s="1"/>
  <c r="W3615" i="1" a="1"/>
  <c r="W3615" i="1" s="1"/>
  <c r="V3615" i="1" a="1"/>
  <c r="V3615" i="1" s="1"/>
  <c r="W3736" i="1" a="1"/>
  <c r="W3736" i="1" s="1"/>
  <c r="V3736" i="1" a="1"/>
  <c r="V3736" i="1" s="1"/>
  <c r="W1993" i="1" a="1"/>
  <c r="W1993" i="1" s="1"/>
  <c r="V1993" i="1" a="1"/>
  <c r="V1993" i="1" s="1"/>
  <c r="W2569" i="1" a="1"/>
  <c r="W2569" i="1" s="1"/>
  <c r="V2569" i="1" a="1"/>
  <c r="V2569" i="1" s="1"/>
  <c r="W3017" i="1" a="1"/>
  <c r="W3017" i="1" s="1"/>
  <c r="V3017" i="1" a="1"/>
  <c r="V3017" i="1" s="1"/>
  <c r="W3529" i="1" a="1"/>
  <c r="W3529" i="1" s="1"/>
  <c r="V3529" i="1" a="1"/>
  <c r="V3529" i="1" s="1"/>
  <c r="W4041" i="1" a="1"/>
  <c r="W4041" i="1" s="1"/>
  <c r="V4041" i="1" a="1"/>
  <c r="V4041" i="1" s="1"/>
  <c r="W1218" i="1" a="1"/>
  <c r="W1218" i="1" s="1"/>
  <c r="V1218" i="1" a="1"/>
  <c r="V1218" i="1" s="1"/>
  <c r="W1666" i="1" a="1"/>
  <c r="W1666" i="1" s="1"/>
  <c r="V1666" i="1" a="1"/>
  <c r="V1666" i="1" s="1"/>
  <c r="W2178" i="1" a="1"/>
  <c r="W2178" i="1" s="1"/>
  <c r="V2178" i="1" a="1"/>
  <c r="V2178" i="1" s="1"/>
  <c r="W2626" i="1" a="1"/>
  <c r="W2626" i="1" s="1"/>
  <c r="V2626" i="1" a="1"/>
  <c r="V2626" i="1" s="1"/>
  <c r="W3074" i="1" a="1"/>
  <c r="W3074" i="1" s="1"/>
  <c r="V3074" i="1" a="1"/>
  <c r="V3074" i="1" s="1"/>
  <c r="W2691" i="1" a="1"/>
  <c r="W2691" i="1" s="1"/>
  <c r="V2691" i="1" a="1"/>
  <c r="V2691" i="1" s="1"/>
  <c r="W2947" i="1" a="1"/>
  <c r="W2947" i="1" s="1"/>
  <c r="V2947" i="1" a="1"/>
  <c r="V2947" i="1" s="1"/>
  <c r="W3331" i="1" a="1"/>
  <c r="W3331" i="1" s="1"/>
  <c r="V3331" i="1" a="1"/>
  <c r="V3331" i="1" s="1"/>
  <c r="W3715" i="1" a="1"/>
  <c r="W3715" i="1" s="1"/>
  <c r="V3715" i="1" a="1"/>
  <c r="V3715" i="1" s="1"/>
  <c r="W4099" i="1" a="1"/>
  <c r="W4099" i="1" s="1"/>
  <c r="V4099" i="1" a="1"/>
  <c r="V4099" i="1" s="1"/>
  <c r="W3740" i="1" a="1"/>
  <c r="W3740" i="1" s="1"/>
  <c r="V3740" i="1" a="1"/>
  <c r="V3740" i="1" s="1"/>
  <c r="W3932" i="1" a="1"/>
  <c r="W3932" i="1" s="1"/>
  <c r="V3932" i="1" a="1"/>
  <c r="V3932" i="1" s="1"/>
  <c r="W3594" i="1" a="1"/>
  <c r="W3594" i="1" s="1"/>
  <c r="V3594" i="1" a="1"/>
  <c r="V3594" i="1" s="1"/>
  <c r="W7" i="1" a="1"/>
  <c r="W7" i="1" s="1"/>
  <c r="V7" i="1" a="1"/>
  <c r="V7" i="1" s="1"/>
  <c r="W135" i="1" a="1"/>
  <c r="W135" i="1" s="1"/>
  <c r="V135" i="1" a="1"/>
  <c r="V135" i="1" s="1"/>
  <c r="W263" i="1" a="1"/>
  <c r="W263" i="1" s="1"/>
  <c r="V263" i="1" a="1"/>
  <c r="V263" i="1" s="1"/>
  <c r="W391" i="1" a="1"/>
  <c r="W391" i="1" s="1"/>
  <c r="V391" i="1" a="1"/>
  <c r="V391" i="1" s="1"/>
  <c r="W519" i="1" a="1"/>
  <c r="W519" i="1" s="1"/>
  <c r="V519" i="1" a="1"/>
  <c r="V519" i="1" s="1"/>
  <c r="W647" i="1" a="1"/>
  <c r="W647" i="1" s="1"/>
  <c r="V647" i="1" a="1"/>
  <c r="V647" i="1" s="1"/>
  <c r="W775" i="1" a="1"/>
  <c r="W775" i="1" s="1"/>
  <c r="V775" i="1" a="1"/>
  <c r="V775" i="1" s="1"/>
  <c r="W903" i="1" a="1"/>
  <c r="W903" i="1" s="1"/>
  <c r="V903" i="1" a="1"/>
  <c r="V903" i="1" s="1"/>
  <c r="W72" i="1" a="1"/>
  <c r="W72" i="1" s="1"/>
  <c r="V72" i="1" a="1"/>
  <c r="V72" i="1" s="1"/>
  <c r="W200" i="1" a="1"/>
  <c r="W200" i="1" s="1"/>
  <c r="V200" i="1" a="1"/>
  <c r="V200" i="1" s="1"/>
  <c r="W328" i="1" a="1"/>
  <c r="W328" i="1" s="1"/>
  <c r="V328" i="1" a="1"/>
  <c r="V328" i="1" s="1"/>
  <c r="W456" i="1" a="1"/>
  <c r="W456" i="1" s="1"/>
  <c r="V456" i="1" a="1"/>
  <c r="V456" i="1" s="1"/>
  <c r="W584" i="1" a="1"/>
  <c r="W584" i="1" s="1"/>
  <c r="V584" i="1" a="1"/>
  <c r="V584" i="1" s="1"/>
  <c r="W712" i="1" a="1"/>
  <c r="W712" i="1" s="1"/>
  <c r="V712" i="1" a="1"/>
  <c r="V712" i="1" s="1"/>
  <c r="W840" i="1" a="1"/>
  <c r="W840" i="1" s="1"/>
  <c r="V840" i="1" a="1"/>
  <c r="V840" i="1" s="1"/>
  <c r="W3" i="1" a="1"/>
  <c r="W3" i="1" s="1"/>
  <c r="V3" i="1" a="1"/>
  <c r="V3" i="1" s="1"/>
  <c r="W131" i="1" a="1"/>
  <c r="W131" i="1" s="1"/>
  <c r="V131" i="1" a="1"/>
  <c r="V131" i="1" s="1"/>
  <c r="W259" i="1" a="1"/>
  <c r="W259" i="1" s="1"/>
  <c r="V259" i="1" a="1"/>
  <c r="V259" i="1" s="1"/>
  <c r="W387" i="1" a="1"/>
  <c r="W387" i="1" s="1"/>
  <c r="V387" i="1" a="1"/>
  <c r="V387" i="1" s="1"/>
  <c r="W579" i="1" a="1"/>
  <c r="W579" i="1" s="1"/>
  <c r="V579" i="1" a="1"/>
  <c r="V579" i="1" s="1"/>
  <c r="W4" i="1" a="1"/>
  <c r="W4" i="1" s="1"/>
  <c r="V4" i="1" a="1"/>
  <c r="V4" i="1" s="1"/>
  <c r="W132" i="1" a="1"/>
  <c r="W132" i="1" s="1"/>
  <c r="V132" i="1" a="1"/>
  <c r="V132" i="1" s="1"/>
  <c r="W324" i="1" a="1"/>
  <c r="W324" i="1" s="1"/>
  <c r="V324" i="1" a="1"/>
  <c r="V324" i="1" s="1"/>
  <c r="W452" i="1" a="1"/>
  <c r="W452" i="1" s="1"/>
  <c r="V452" i="1" a="1"/>
  <c r="V452" i="1" s="1"/>
  <c r="W580" i="1" a="1"/>
  <c r="W580" i="1" s="1"/>
  <c r="V580" i="1" a="1"/>
  <c r="V580" i="1" s="1"/>
  <c r="W708" i="1" a="1"/>
  <c r="W708" i="1" s="1"/>
  <c r="V708" i="1" a="1"/>
  <c r="V708" i="1" s="1"/>
  <c r="W836" i="1" a="1"/>
  <c r="W836" i="1" s="1"/>
  <c r="V836" i="1" a="1"/>
  <c r="V836" i="1" s="1"/>
  <c r="W125" i="1" a="1"/>
  <c r="W125" i="1" s="1"/>
  <c r="V125" i="1" a="1"/>
  <c r="V125" i="1" s="1"/>
  <c r="W253" i="1" a="1"/>
  <c r="W253" i="1" s="1"/>
  <c r="V253" i="1" a="1"/>
  <c r="V253" i="1" s="1"/>
  <c r="W381" i="1" a="1"/>
  <c r="W381" i="1" s="1"/>
  <c r="V381" i="1" a="1"/>
  <c r="V381" i="1" s="1"/>
  <c r="W573" i="1" a="1"/>
  <c r="W573" i="1" s="1"/>
  <c r="V573" i="1" a="1"/>
  <c r="V573" i="1" s="1"/>
  <c r="W701" i="1" a="1"/>
  <c r="W701" i="1" s="1"/>
  <c r="V701" i="1" a="1"/>
  <c r="V701" i="1" s="1"/>
  <c r="W829" i="1" a="1"/>
  <c r="W829" i="1" s="1"/>
  <c r="V829" i="1" a="1"/>
  <c r="V829" i="1" s="1"/>
  <c r="W957" i="1" a="1"/>
  <c r="W957" i="1" s="1"/>
  <c r="V957" i="1" a="1"/>
  <c r="V957" i="1" s="1"/>
  <c r="W1085" i="1" a="1"/>
  <c r="W1085" i="1" s="1"/>
  <c r="V1085" i="1" a="1"/>
  <c r="V1085" i="1" s="1"/>
  <c r="W1213" i="1" a="1"/>
  <c r="W1213" i="1" s="1"/>
  <c r="V1213" i="1" a="1"/>
  <c r="V1213" i="1" s="1"/>
  <c r="W1341" i="1" a="1"/>
  <c r="W1341" i="1" s="1"/>
  <c r="V1341" i="1" a="1"/>
  <c r="V1341" i="1" s="1"/>
  <c r="W46" i="1" a="1"/>
  <c r="W46" i="1" s="1"/>
  <c r="V46" i="1" a="1"/>
  <c r="V46" i="1" s="1"/>
  <c r="W174" i="1" a="1"/>
  <c r="W174" i="1" s="1"/>
  <c r="V174" i="1" a="1"/>
  <c r="V174" i="1" s="1"/>
  <c r="W302" i="1" a="1"/>
  <c r="W302" i="1" s="1"/>
  <c r="V302" i="1" a="1"/>
  <c r="V302" i="1" s="1"/>
  <c r="W430" i="1" a="1"/>
  <c r="W430" i="1" s="1"/>
  <c r="V430" i="1" a="1"/>
  <c r="V430" i="1" s="1"/>
  <c r="W622" i="1" a="1"/>
  <c r="W622" i="1" s="1"/>
  <c r="V622" i="1" a="1"/>
  <c r="V622" i="1" s="1"/>
  <c r="W1031" i="1" a="1"/>
  <c r="W1031" i="1" s="1"/>
  <c r="V1031" i="1" a="1"/>
  <c r="V1031" i="1" s="1"/>
  <c r="W1159" i="1" a="1"/>
  <c r="W1159" i="1" s="1"/>
  <c r="V1159" i="1" a="1"/>
  <c r="V1159" i="1" s="1"/>
  <c r="W1287" i="1" a="1"/>
  <c r="W1287" i="1" s="1"/>
  <c r="V1287" i="1" a="1"/>
  <c r="V1287" i="1" s="1"/>
  <c r="W1415" i="1" a="1"/>
  <c r="W1415" i="1" s="1"/>
  <c r="V1415" i="1" a="1"/>
  <c r="V1415" i="1" s="1"/>
  <c r="W1543" i="1" a="1"/>
  <c r="W1543" i="1" s="1"/>
  <c r="V1543" i="1" a="1"/>
  <c r="V1543" i="1" s="1"/>
  <c r="W1735" i="1" a="1"/>
  <c r="W1735" i="1" s="1"/>
  <c r="V1735" i="1" a="1"/>
  <c r="V1735" i="1" s="1"/>
  <c r="W1863" i="1" a="1"/>
  <c r="W1863" i="1" s="1"/>
  <c r="V1863" i="1" a="1"/>
  <c r="V1863" i="1" s="1"/>
  <c r="W1991" i="1" a="1"/>
  <c r="W1991" i="1" s="1"/>
  <c r="V1991" i="1" a="1"/>
  <c r="V1991" i="1" s="1"/>
  <c r="W2119" i="1" a="1"/>
  <c r="W2119" i="1" s="1"/>
  <c r="V2119" i="1" a="1"/>
  <c r="V2119" i="1" s="1"/>
  <c r="W2247" i="1" a="1"/>
  <c r="W2247" i="1" s="1"/>
  <c r="V2247" i="1" a="1"/>
  <c r="V2247" i="1" s="1"/>
  <c r="W2375" i="1" a="1"/>
  <c r="W2375" i="1" s="1"/>
  <c r="V2375" i="1" a="1"/>
  <c r="V2375" i="1" s="1"/>
  <c r="W2567" i="1" a="1"/>
  <c r="W2567" i="1" s="1"/>
  <c r="V2567" i="1" a="1"/>
  <c r="V2567" i="1" s="1"/>
  <c r="W2695" i="1" a="1"/>
  <c r="W2695" i="1" s="1"/>
  <c r="V2695" i="1" a="1"/>
  <c r="V2695" i="1" s="1"/>
  <c r="W2823" i="1" a="1"/>
  <c r="W2823" i="1" s="1"/>
  <c r="V2823" i="1" a="1"/>
  <c r="V2823" i="1" s="1"/>
  <c r="W2951" i="1" a="1"/>
  <c r="W2951" i="1" s="1"/>
  <c r="V2951" i="1" a="1"/>
  <c r="V2951" i="1" s="1"/>
  <c r="W1088" i="1" a="1"/>
  <c r="W1088" i="1" s="1"/>
  <c r="V1088" i="1" a="1"/>
  <c r="V1088" i="1" s="1"/>
  <c r="W1152" i="1" a="1"/>
  <c r="W1152" i="1" s="1"/>
  <c r="V1152" i="1" a="1"/>
  <c r="V1152" i="1" s="1"/>
  <c r="W1280" i="1" a="1"/>
  <c r="W1280" i="1" s="1"/>
  <c r="V1280" i="1" a="1"/>
  <c r="V1280" i="1" s="1"/>
  <c r="W1408" i="1" a="1"/>
  <c r="W1408" i="1" s="1"/>
  <c r="V1408" i="1" a="1"/>
  <c r="V1408" i="1" s="1"/>
  <c r="W1536" i="1" a="1"/>
  <c r="W1536" i="1" s="1"/>
  <c r="V1536" i="1" a="1"/>
  <c r="V1536" i="1" s="1"/>
  <c r="W1600" i="1" a="1"/>
  <c r="W1600" i="1" s="1"/>
  <c r="V1600" i="1" a="1"/>
  <c r="V1600" i="1" s="1"/>
  <c r="W1728" i="1" a="1"/>
  <c r="W1728" i="1" s="1"/>
  <c r="V1728" i="1" a="1"/>
  <c r="V1728" i="1" s="1"/>
  <c r="W1856" i="1" a="1"/>
  <c r="W1856" i="1" s="1"/>
  <c r="V1856" i="1" a="1"/>
  <c r="V1856" i="1" s="1"/>
  <c r="W1984" i="1" a="1"/>
  <c r="W1984" i="1" s="1"/>
  <c r="V1984" i="1" a="1"/>
  <c r="V1984" i="1" s="1"/>
  <c r="W2112" i="1" a="1"/>
  <c r="W2112" i="1" s="1"/>
  <c r="V2112" i="1" a="1"/>
  <c r="V2112" i="1" s="1"/>
  <c r="W2240" i="1" a="1"/>
  <c r="W2240" i="1" s="1"/>
  <c r="V2240" i="1" a="1"/>
  <c r="V2240" i="1" s="1"/>
  <c r="W2368" i="1" a="1"/>
  <c r="W2368" i="1" s="1"/>
  <c r="V2368" i="1" a="1"/>
  <c r="V2368" i="1" s="1"/>
  <c r="W2496" i="1" a="1"/>
  <c r="W2496" i="1" s="1"/>
  <c r="V2496" i="1" a="1"/>
  <c r="V2496" i="1" s="1"/>
  <c r="W2624" i="1" a="1"/>
  <c r="W2624" i="1" s="1"/>
  <c r="V2624" i="1" a="1"/>
  <c r="V2624" i="1" s="1"/>
  <c r="W2752" i="1" a="1"/>
  <c r="W2752" i="1" s="1"/>
  <c r="V2752" i="1" a="1"/>
  <c r="V2752" i="1" s="1"/>
  <c r="W2880" i="1" a="1"/>
  <c r="W2880" i="1" s="1"/>
  <c r="V2880" i="1" a="1"/>
  <c r="V2880" i="1" s="1"/>
  <c r="W3008" i="1" a="1"/>
  <c r="W3008" i="1" s="1"/>
  <c r="V3008" i="1" a="1"/>
  <c r="V3008" i="1" s="1"/>
  <c r="W3136" i="1" a="1"/>
  <c r="W3136" i="1" s="1"/>
  <c r="V3136" i="1" a="1"/>
  <c r="V3136" i="1" s="1"/>
  <c r="W3264" i="1" a="1"/>
  <c r="W3264" i="1" s="1"/>
  <c r="V3264" i="1" a="1"/>
  <c r="V3264" i="1" s="1"/>
  <c r="W3328" i="1" a="1"/>
  <c r="W3328" i="1" s="1"/>
  <c r="V3328" i="1" a="1"/>
  <c r="V3328" i="1" s="1"/>
  <c r="W3456" i="1" a="1"/>
  <c r="W3456" i="1" s="1"/>
  <c r="V3456" i="1" a="1"/>
  <c r="V3456" i="1" s="1"/>
  <c r="W3648" i="1" a="1"/>
  <c r="W3648" i="1" s="1"/>
  <c r="V3648" i="1" a="1"/>
  <c r="V3648" i="1" s="1"/>
  <c r="W57" i="1" a="1"/>
  <c r="W57" i="1" s="1"/>
  <c r="V57" i="1" a="1"/>
  <c r="V57" i="1" s="1"/>
  <c r="W185" i="1" a="1"/>
  <c r="W185" i="1" s="1"/>
  <c r="V185" i="1" a="1"/>
  <c r="V185" i="1" s="1"/>
  <c r="W313" i="1" a="1"/>
  <c r="W313" i="1" s="1"/>
  <c r="V313" i="1" a="1"/>
  <c r="V313" i="1" s="1"/>
  <c r="W441" i="1" a="1"/>
  <c r="W441" i="1" s="1"/>
  <c r="V441" i="1" a="1"/>
  <c r="V441" i="1" s="1"/>
  <c r="W569" i="1" a="1"/>
  <c r="W569" i="1" s="1"/>
  <c r="V569" i="1" a="1"/>
  <c r="V569" i="1" s="1"/>
  <c r="W633" i="1" a="1"/>
  <c r="W633" i="1" s="1"/>
  <c r="V633" i="1" a="1"/>
  <c r="V633" i="1" s="1"/>
  <c r="W697" i="1" a="1"/>
  <c r="W697" i="1" s="1"/>
  <c r="V697" i="1" a="1"/>
  <c r="V697" i="1" s="1"/>
  <c r="W761" i="1" a="1"/>
  <c r="W761" i="1" s="1"/>
  <c r="V761" i="1" a="1"/>
  <c r="V761" i="1" s="1"/>
  <c r="W825" i="1" a="1"/>
  <c r="W825" i="1" s="1"/>
  <c r="V825" i="1" a="1"/>
  <c r="V825" i="1" s="1"/>
  <c r="W889" i="1" a="1"/>
  <c r="W889" i="1" s="1"/>
  <c r="V889" i="1" a="1"/>
  <c r="V889" i="1" s="1"/>
  <c r="W953" i="1" a="1"/>
  <c r="W953" i="1" s="1"/>
  <c r="V953" i="1" a="1"/>
  <c r="V953" i="1" s="1"/>
  <c r="W1017" i="1" a="1"/>
  <c r="W1017" i="1" s="1"/>
  <c r="V1017" i="1" a="1"/>
  <c r="V1017" i="1" s="1"/>
  <c r="W1145" i="1" a="1"/>
  <c r="W1145" i="1" s="1"/>
  <c r="V1145" i="1" a="1"/>
  <c r="V1145" i="1" s="1"/>
  <c r="W1209" i="1" a="1"/>
  <c r="W1209" i="1" s="1"/>
  <c r="V1209" i="1" a="1"/>
  <c r="V1209" i="1" s="1"/>
  <c r="W1273" i="1" a="1"/>
  <c r="W1273" i="1" s="1"/>
  <c r="V1273" i="1" a="1"/>
  <c r="V1273" i="1" s="1"/>
  <c r="W1337" i="1" a="1"/>
  <c r="W1337" i="1" s="1"/>
  <c r="V1337" i="1" a="1"/>
  <c r="V1337" i="1" s="1"/>
  <c r="W1401" i="1" a="1"/>
  <c r="W1401" i="1" s="1"/>
  <c r="V1401" i="1" a="1"/>
  <c r="V1401" i="1" s="1"/>
  <c r="W1465" i="1" a="1"/>
  <c r="W1465" i="1" s="1"/>
  <c r="V1465" i="1" a="1"/>
  <c r="V1465" i="1" s="1"/>
  <c r="W1529" i="1" a="1"/>
  <c r="W1529" i="1" s="1"/>
  <c r="V1529" i="1" a="1"/>
  <c r="V1529" i="1" s="1"/>
  <c r="W1593" i="1" a="1"/>
  <c r="W1593" i="1" s="1"/>
  <c r="V1593" i="1" a="1"/>
  <c r="V1593" i="1" s="1"/>
  <c r="W1657" i="1" a="1"/>
  <c r="W1657" i="1" s="1"/>
  <c r="V1657" i="1" a="1"/>
  <c r="V1657" i="1" s="1"/>
  <c r="W1721" i="1" a="1"/>
  <c r="W1721" i="1" s="1"/>
  <c r="V1721" i="1" a="1"/>
  <c r="V1721" i="1" s="1"/>
  <c r="W1785" i="1" a="1"/>
  <c r="W1785" i="1" s="1"/>
  <c r="V1785" i="1" a="1"/>
  <c r="V1785" i="1" s="1"/>
  <c r="W1849" i="1" a="1"/>
  <c r="W1849" i="1" s="1"/>
  <c r="V1849" i="1" a="1"/>
  <c r="V1849" i="1" s="1"/>
  <c r="W1913" i="1" a="1"/>
  <c r="W1913" i="1" s="1"/>
  <c r="V1913" i="1" a="1"/>
  <c r="V1913" i="1" s="1"/>
  <c r="W1977" i="1" a="1"/>
  <c r="W1977" i="1" s="1"/>
  <c r="V1977" i="1" a="1"/>
  <c r="V1977" i="1" s="1"/>
  <c r="W58" i="1" a="1"/>
  <c r="W58" i="1" s="1"/>
  <c r="V58" i="1" a="1"/>
  <c r="V58" i="1" s="1"/>
  <c r="W122" i="1" a="1"/>
  <c r="W122" i="1" s="1"/>
  <c r="V122" i="1" a="1"/>
  <c r="V122" i="1" s="1"/>
  <c r="W186" i="1" a="1"/>
  <c r="W186" i="1" s="1"/>
  <c r="V186" i="1" a="1"/>
  <c r="V186" i="1" s="1"/>
  <c r="W250" i="1" a="1"/>
  <c r="W250" i="1" s="1"/>
  <c r="V250" i="1" a="1"/>
  <c r="V250" i="1" s="1"/>
  <c r="W314" i="1" a="1"/>
  <c r="W314" i="1" s="1"/>
  <c r="V314" i="1" a="1"/>
  <c r="V314" i="1" s="1"/>
  <c r="W378" i="1" a="1"/>
  <c r="W378" i="1" s="1"/>
  <c r="V378" i="1" a="1"/>
  <c r="V378" i="1" s="1"/>
  <c r="W442" i="1" a="1"/>
  <c r="W442" i="1" s="1"/>
  <c r="V442" i="1" a="1"/>
  <c r="V442" i="1" s="1"/>
  <c r="W506" i="1" a="1"/>
  <c r="W506" i="1" s="1"/>
  <c r="V506" i="1" a="1"/>
  <c r="V506" i="1" s="1"/>
  <c r="W570" i="1" a="1"/>
  <c r="W570" i="1" s="1"/>
  <c r="V570" i="1" a="1"/>
  <c r="V570" i="1" s="1"/>
  <c r="W634" i="1" a="1"/>
  <c r="W634" i="1" s="1"/>
  <c r="V634" i="1" a="1"/>
  <c r="V634" i="1" s="1"/>
  <c r="W698" i="1" a="1"/>
  <c r="W698" i="1" s="1"/>
  <c r="V698" i="1" a="1"/>
  <c r="V698" i="1" s="1"/>
  <c r="W747" i="1" a="1"/>
  <c r="W747" i="1" s="1"/>
  <c r="V747" i="1" a="1"/>
  <c r="V747" i="1" s="1"/>
  <c r="W811" i="1" a="1"/>
  <c r="W811" i="1" s="1"/>
  <c r="V811" i="1" a="1"/>
  <c r="V811" i="1" s="1"/>
  <c r="W875" i="1" a="1"/>
  <c r="W875" i="1" s="1"/>
  <c r="V875" i="1" a="1"/>
  <c r="V875" i="1" s="1"/>
  <c r="W939" i="1" a="1"/>
  <c r="W939" i="1" s="1"/>
  <c r="V939" i="1" a="1"/>
  <c r="V939" i="1" s="1"/>
  <c r="W1003" i="1" a="1"/>
  <c r="W1003" i="1" s="1"/>
  <c r="V1003" i="1" a="1"/>
  <c r="V1003" i="1" s="1"/>
  <c r="W1067" i="1" a="1"/>
  <c r="W1067" i="1" s="1"/>
  <c r="V1067" i="1" a="1"/>
  <c r="V1067" i="1" s="1"/>
  <c r="W1131" i="1" a="1"/>
  <c r="W1131" i="1" s="1"/>
  <c r="V1131" i="1" a="1"/>
  <c r="V1131" i="1" s="1"/>
  <c r="W1195" i="1" a="1"/>
  <c r="W1195" i="1" s="1"/>
  <c r="V1195" i="1" a="1"/>
  <c r="V1195" i="1" s="1"/>
  <c r="W1259" i="1" a="1"/>
  <c r="W1259" i="1" s="1"/>
  <c r="V1259" i="1" a="1"/>
  <c r="V1259" i="1" s="1"/>
  <c r="W1323" i="1" a="1"/>
  <c r="W1323" i="1" s="1"/>
  <c r="V1323" i="1" a="1"/>
  <c r="V1323" i="1" s="1"/>
  <c r="W1387" i="1" a="1"/>
  <c r="W1387" i="1" s="1"/>
  <c r="V1387" i="1" a="1"/>
  <c r="V1387" i="1" s="1"/>
  <c r="W1451" i="1" a="1"/>
  <c r="W1451" i="1" s="1"/>
  <c r="V1451" i="1" a="1"/>
  <c r="V1451" i="1" s="1"/>
  <c r="W1515" i="1" a="1"/>
  <c r="W1515" i="1" s="1"/>
  <c r="V1515" i="1" a="1"/>
  <c r="V1515" i="1" s="1"/>
  <c r="W1579" i="1" a="1"/>
  <c r="W1579" i="1" s="1"/>
  <c r="V1579" i="1" a="1"/>
  <c r="V1579" i="1" s="1"/>
  <c r="W1643" i="1" a="1"/>
  <c r="W1643" i="1" s="1"/>
  <c r="V1643" i="1" a="1"/>
  <c r="V1643" i="1" s="1"/>
  <c r="W1707" i="1" a="1"/>
  <c r="W1707" i="1" s="1"/>
  <c r="V1707" i="1" a="1"/>
  <c r="V1707" i="1" s="1"/>
  <c r="W1771" i="1" a="1"/>
  <c r="W1771" i="1" s="1"/>
  <c r="V1771" i="1" a="1"/>
  <c r="V1771" i="1" s="1"/>
  <c r="W1835" i="1" a="1"/>
  <c r="W1835" i="1" s="1"/>
  <c r="V1835" i="1" a="1"/>
  <c r="V1835" i="1" s="1"/>
  <c r="W1899" i="1" a="1"/>
  <c r="W1899" i="1" s="1"/>
  <c r="V1899" i="1" a="1"/>
  <c r="V1899" i="1" s="1"/>
  <c r="W1963" i="1" a="1"/>
  <c r="W1963" i="1" s="1"/>
  <c r="V1963" i="1" a="1"/>
  <c r="V1963" i="1" s="1"/>
  <c r="W2027" i="1" a="1"/>
  <c r="W2027" i="1" s="1"/>
  <c r="V2027" i="1" a="1"/>
  <c r="V2027" i="1" s="1"/>
  <c r="W2091" i="1" a="1"/>
  <c r="W2091" i="1" s="1"/>
  <c r="V2091" i="1" a="1"/>
  <c r="V2091" i="1" s="1"/>
  <c r="W2155" i="1" a="1"/>
  <c r="W2155" i="1" s="1"/>
  <c r="V2155" i="1" a="1"/>
  <c r="V2155" i="1" s="1"/>
  <c r="W2219" i="1" a="1"/>
  <c r="W2219" i="1" s="1"/>
  <c r="V2219" i="1" a="1"/>
  <c r="V2219" i="1" s="1"/>
  <c r="W2283" i="1" a="1"/>
  <c r="W2283" i="1" s="1"/>
  <c r="V2283" i="1" a="1"/>
  <c r="V2283" i="1" s="1"/>
  <c r="W2347" i="1" a="1"/>
  <c r="W2347" i="1" s="1"/>
  <c r="V2347" i="1" a="1"/>
  <c r="V2347" i="1" s="1"/>
  <c r="W2411" i="1" a="1"/>
  <c r="W2411" i="1" s="1"/>
  <c r="V2411" i="1" a="1"/>
  <c r="V2411" i="1" s="1"/>
  <c r="W2475" i="1" a="1"/>
  <c r="W2475" i="1" s="1"/>
  <c r="V2475" i="1" a="1"/>
  <c r="V2475" i="1" s="1"/>
  <c r="W2539" i="1" a="1"/>
  <c r="W2539" i="1" s="1"/>
  <c r="V2539" i="1" a="1"/>
  <c r="V2539" i="1" s="1"/>
  <c r="W892" i="1" a="1"/>
  <c r="W892" i="1" s="1"/>
  <c r="V892" i="1" a="1"/>
  <c r="V892" i="1" s="1"/>
  <c r="W956" i="1" a="1"/>
  <c r="W956" i="1" s="1"/>
  <c r="V956" i="1" a="1"/>
  <c r="V956" i="1" s="1"/>
  <c r="W1020" i="1" a="1"/>
  <c r="W1020" i="1" s="1"/>
  <c r="V1020" i="1" a="1"/>
  <c r="V1020" i="1" s="1"/>
  <c r="W1084" i="1" a="1"/>
  <c r="W1084" i="1" s="1"/>
  <c r="V1084" i="1" a="1"/>
  <c r="V1084" i="1" s="1"/>
  <c r="W1148" i="1" a="1"/>
  <c r="W1148" i="1" s="1"/>
  <c r="V1148" i="1" a="1"/>
  <c r="V1148" i="1" s="1"/>
  <c r="W1212" i="1" a="1"/>
  <c r="W1212" i="1" s="1"/>
  <c r="V1212" i="1" a="1"/>
  <c r="V1212" i="1" s="1"/>
  <c r="W1276" i="1" a="1"/>
  <c r="W1276" i="1" s="1"/>
  <c r="V1276" i="1" a="1"/>
  <c r="V1276" i="1" s="1"/>
  <c r="W1340" i="1" a="1"/>
  <c r="W1340" i="1" s="1"/>
  <c r="V1340" i="1" a="1"/>
  <c r="V1340" i="1" s="1"/>
  <c r="W1404" i="1" a="1"/>
  <c r="W1404" i="1" s="1"/>
  <c r="V1404" i="1" a="1"/>
  <c r="V1404" i="1" s="1"/>
  <c r="W1468" i="1" a="1"/>
  <c r="W1468" i="1" s="1"/>
  <c r="V1468" i="1" a="1"/>
  <c r="V1468" i="1" s="1"/>
  <c r="W1532" i="1" a="1"/>
  <c r="W1532" i="1" s="1"/>
  <c r="V1532" i="1" a="1"/>
  <c r="V1532" i="1" s="1"/>
  <c r="W1596" i="1" a="1"/>
  <c r="W1596" i="1" s="1"/>
  <c r="V1596" i="1" a="1"/>
  <c r="V1596" i="1" s="1"/>
  <c r="W1660" i="1" a="1"/>
  <c r="W1660" i="1" s="1"/>
  <c r="V1660" i="1" a="1"/>
  <c r="V1660" i="1" s="1"/>
  <c r="W1724" i="1" a="1"/>
  <c r="W1724" i="1" s="1"/>
  <c r="V1724" i="1" a="1"/>
  <c r="V1724" i="1" s="1"/>
  <c r="W1788" i="1" a="1"/>
  <c r="W1788" i="1" s="1"/>
  <c r="V1788" i="1" a="1"/>
  <c r="V1788" i="1" s="1"/>
  <c r="W1852" i="1" a="1"/>
  <c r="W1852" i="1" s="1"/>
  <c r="V1852" i="1" a="1"/>
  <c r="V1852" i="1" s="1"/>
  <c r="W1916" i="1" a="1"/>
  <c r="W1916" i="1" s="1"/>
  <c r="V1916" i="1" a="1"/>
  <c r="V1916" i="1" s="1"/>
  <c r="W1980" i="1" a="1"/>
  <c r="W1980" i="1" s="1"/>
  <c r="V1980" i="1" a="1"/>
  <c r="V1980" i="1" s="1"/>
  <c r="W2044" i="1" a="1"/>
  <c r="W2044" i="1" s="1"/>
  <c r="V2044" i="1" a="1"/>
  <c r="V2044" i="1" s="1"/>
  <c r="W2108" i="1" a="1"/>
  <c r="W2108" i="1" s="1"/>
  <c r="V2108" i="1" a="1"/>
  <c r="V2108" i="1" s="1"/>
  <c r="W2172" i="1" a="1"/>
  <c r="W2172" i="1" s="1"/>
  <c r="V2172" i="1" a="1"/>
  <c r="V2172" i="1" s="1"/>
  <c r="W2236" i="1" a="1"/>
  <c r="W2236" i="1" s="1"/>
  <c r="V2236" i="1" a="1"/>
  <c r="V2236" i="1" s="1"/>
  <c r="W2300" i="1" a="1"/>
  <c r="W2300" i="1" s="1"/>
  <c r="V2300" i="1" a="1"/>
  <c r="V2300" i="1" s="1"/>
  <c r="W2364" i="1" a="1"/>
  <c r="W2364" i="1" s="1"/>
  <c r="V2364" i="1" a="1"/>
  <c r="V2364" i="1" s="1"/>
  <c r="W2428" i="1" a="1"/>
  <c r="W2428" i="1" s="1"/>
  <c r="V2428" i="1" a="1"/>
  <c r="V2428" i="1" s="1"/>
  <c r="W2492" i="1" a="1"/>
  <c r="W2492" i="1" s="1"/>
  <c r="V2492" i="1" a="1"/>
  <c r="V2492" i="1" s="1"/>
  <c r="W2556" i="1" a="1"/>
  <c r="W2556" i="1" s="1"/>
  <c r="V2556" i="1" a="1"/>
  <c r="V2556" i="1" s="1"/>
  <c r="W2620" i="1" a="1"/>
  <c r="W2620" i="1" s="1"/>
  <c r="V2620" i="1" a="1"/>
  <c r="V2620" i="1" s="1"/>
  <c r="W2684" i="1" a="1"/>
  <c r="W2684" i="1" s="1"/>
  <c r="V2684" i="1" a="1"/>
  <c r="V2684" i="1" s="1"/>
  <c r="W2748" i="1" a="1"/>
  <c r="W2748" i="1" s="1"/>
  <c r="V2748" i="1" a="1"/>
  <c r="V2748" i="1" s="1"/>
  <c r="W2812" i="1" a="1"/>
  <c r="W2812" i="1" s="1"/>
  <c r="V2812" i="1" a="1"/>
  <c r="V2812" i="1" s="1"/>
  <c r="W2876" i="1" a="1"/>
  <c r="W2876" i="1" s="1"/>
  <c r="V2876" i="1" a="1"/>
  <c r="V2876" i="1" s="1"/>
  <c r="W2940" i="1" a="1"/>
  <c r="W2940" i="1" s="1"/>
  <c r="V2940" i="1" a="1"/>
  <c r="V2940" i="1" s="1"/>
  <c r="W3004" i="1" a="1"/>
  <c r="W3004" i="1" s="1"/>
  <c r="V3004" i="1" a="1"/>
  <c r="V3004" i="1" s="1"/>
  <c r="W3068" i="1" a="1"/>
  <c r="W3068" i="1" s="1"/>
  <c r="V3068" i="1" a="1"/>
  <c r="V3068" i="1" s="1"/>
  <c r="W3132" i="1" a="1"/>
  <c r="W3132" i="1" s="1"/>
  <c r="V3132" i="1" a="1"/>
  <c r="V3132" i="1" s="1"/>
  <c r="W3196" i="1" a="1"/>
  <c r="W3196" i="1" s="1"/>
  <c r="V3196" i="1" a="1"/>
  <c r="V3196" i="1" s="1"/>
  <c r="W3260" i="1" a="1"/>
  <c r="W3260" i="1" s="1"/>
  <c r="V3260" i="1" a="1"/>
  <c r="V3260" i="1" s="1"/>
  <c r="W3324" i="1" a="1"/>
  <c r="W3324" i="1" s="1"/>
  <c r="V3324" i="1" a="1"/>
  <c r="V3324" i="1" s="1"/>
  <c r="W3388" i="1" a="1"/>
  <c r="W3388" i="1" s="1"/>
  <c r="V3388" i="1" a="1"/>
  <c r="V3388" i="1" s="1"/>
  <c r="W3452" i="1" a="1"/>
  <c r="W3452" i="1" s="1"/>
  <c r="V3452" i="1" a="1"/>
  <c r="V3452" i="1" s="1"/>
  <c r="W3516" i="1" a="1"/>
  <c r="W3516" i="1" s="1"/>
  <c r="V3516" i="1" a="1"/>
  <c r="V3516" i="1" s="1"/>
  <c r="W1437" i="1" a="1"/>
  <c r="W1437" i="1" s="1"/>
  <c r="V1437" i="1" a="1"/>
  <c r="V1437" i="1" s="1"/>
  <c r="W1501" i="1" a="1"/>
  <c r="W1501" i="1" s="1"/>
  <c r="V1501" i="1" a="1"/>
  <c r="V1501" i="1" s="1"/>
  <c r="W1565" i="1" a="1"/>
  <c r="W1565" i="1" s="1"/>
  <c r="V1565" i="1" a="1"/>
  <c r="V1565" i="1" s="1"/>
  <c r="W1629" i="1" a="1"/>
  <c r="W1629" i="1" s="1"/>
  <c r="V1629" i="1" a="1"/>
  <c r="V1629" i="1" s="1"/>
  <c r="W1693" i="1" a="1"/>
  <c r="W1693" i="1" s="1"/>
  <c r="V1693" i="1" a="1"/>
  <c r="V1693" i="1" s="1"/>
  <c r="W1757" i="1" a="1"/>
  <c r="W1757" i="1" s="1"/>
  <c r="V1757" i="1" a="1"/>
  <c r="V1757" i="1" s="1"/>
  <c r="W1821" i="1" a="1"/>
  <c r="W1821" i="1" s="1"/>
  <c r="V1821" i="1" a="1"/>
  <c r="V1821" i="1" s="1"/>
  <c r="W1885" i="1" a="1"/>
  <c r="W1885" i="1" s="1"/>
  <c r="V1885" i="1" a="1"/>
  <c r="V1885" i="1" s="1"/>
  <c r="W1949" i="1" a="1"/>
  <c r="W1949" i="1" s="1"/>
  <c r="V1949" i="1" a="1"/>
  <c r="V1949" i="1" s="1"/>
  <c r="W2013" i="1" a="1"/>
  <c r="W2013" i="1" s="1"/>
  <c r="V2013" i="1" a="1"/>
  <c r="V2013" i="1" s="1"/>
  <c r="W2077" i="1" a="1"/>
  <c r="W2077" i="1" s="1"/>
  <c r="V2077" i="1" a="1"/>
  <c r="V2077" i="1" s="1"/>
  <c r="W2141" i="1" a="1"/>
  <c r="W2141" i="1" s="1"/>
  <c r="V2141" i="1" a="1"/>
  <c r="V2141" i="1" s="1"/>
  <c r="W2205" i="1" a="1"/>
  <c r="W2205" i="1" s="1"/>
  <c r="V2205" i="1" a="1"/>
  <c r="V2205" i="1" s="1"/>
  <c r="W2269" i="1" a="1"/>
  <c r="W2269" i="1" s="1"/>
  <c r="V2269" i="1" a="1"/>
  <c r="V2269" i="1" s="1"/>
  <c r="W2333" i="1" a="1"/>
  <c r="W2333" i="1" s="1"/>
  <c r="V2333" i="1" a="1"/>
  <c r="V2333" i="1" s="1"/>
  <c r="W2397" i="1" a="1"/>
  <c r="W2397" i="1" s="1"/>
  <c r="V2397" i="1" a="1"/>
  <c r="V2397" i="1" s="1"/>
  <c r="W2461" i="1" a="1"/>
  <c r="W2461" i="1" s="1"/>
  <c r="V2461" i="1" a="1"/>
  <c r="V2461" i="1" s="1"/>
  <c r="W2525" i="1" a="1"/>
  <c r="W2525" i="1" s="1"/>
  <c r="V2525" i="1" a="1"/>
  <c r="V2525" i="1" s="1"/>
  <c r="W2589" i="1" a="1"/>
  <c r="W2589" i="1" s="1"/>
  <c r="V2589" i="1" a="1"/>
  <c r="V2589" i="1" s="1"/>
  <c r="W2653" i="1" a="1"/>
  <c r="W2653" i="1" s="1"/>
  <c r="V2653" i="1" a="1"/>
  <c r="V2653" i="1" s="1"/>
  <c r="W2717" i="1" a="1"/>
  <c r="W2717" i="1" s="1"/>
  <c r="V2717" i="1" a="1"/>
  <c r="V2717" i="1" s="1"/>
  <c r="W2781" i="1" a="1"/>
  <c r="W2781" i="1" s="1"/>
  <c r="V2781" i="1" a="1"/>
  <c r="V2781" i="1" s="1"/>
  <c r="W2845" i="1" a="1"/>
  <c r="W2845" i="1" s="1"/>
  <c r="V2845" i="1" a="1"/>
  <c r="V2845" i="1" s="1"/>
  <c r="W2909" i="1" a="1"/>
  <c r="W2909" i="1" s="1"/>
  <c r="V2909" i="1" a="1"/>
  <c r="V2909" i="1" s="1"/>
  <c r="W2973" i="1" a="1"/>
  <c r="W2973" i="1" s="1"/>
  <c r="V2973" i="1" a="1"/>
  <c r="V2973" i="1" s="1"/>
  <c r="W3037" i="1" a="1"/>
  <c r="W3037" i="1" s="1"/>
  <c r="V3037" i="1" a="1"/>
  <c r="V3037" i="1" s="1"/>
  <c r="W3101" i="1" a="1"/>
  <c r="W3101" i="1" s="1"/>
  <c r="V3101" i="1" a="1"/>
  <c r="V3101" i="1" s="1"/>
  <c r="W3165" i="1" a="1"/>
  <c r="W3165" i="1" s="1"/>
  <c r="V3165" i="1" a="1"/>
  <c r="V3165" i="1" s="1"/>
  <c r="W3229" i="1" a="1"/>
  <c r="W3229" i="1" s="1"/>
  <c r="V3229" i="1" a="1"/>
  <c r="V3229" i="1" s="1"/>
  <c r="W3293" i="1" a="1"/>
  <c r="W3293" i="1" s="1"/>
  <c r="V3293" i="1" a="1"/>
  <c r="V3293" i="1" s="1"/>
  <c r="W3357" i="1" a="1"/>
  <c r="W3357" i="1" s="1"/>
  <c r="V3357" i="1" a="1"/>
  <c r="V3357" i="1" s="1"/>
  <c r="W3421" i="1" a="1"/>
  <c r="W3421" i="1" s="1"/>
  <c r="V3421" i="1" a="1"/>
  <c r="V3421" i="1" s="1"/>
  <c r="W3485" i="1" a="1"/>
  <c r="W3485" i="1" s="1"/>
  <c r="V3485" i="1" a="1"/>
  <c r="V3485" i="1" s="1"/>
  <c r="W3549" i="1" a="1"/>
  <c r="W3549" i="1" s="1"/>
  <c r="V3549" i="1" a="1"/>
  <c r="V3549" i="1" s="1"/>
  <c r="W3613" i="1" a="1"/>
  <c r="W3613" i="1" s="1"/>
  <c r="V3613" i="1" a="1"/>
  <c r="V3613" i="1" s="1"/>
  <c r="W3677" i="1" a="1"/>
  <c r="W3677" i="1" s="1"/>
  <c r="V3677" i="1" a="1"/>
  <c r="V3677" i="1" s="1"/>
  <c r="W3741" i="1" a="1"/>
  <c r="W3741" i="1" s="1"/>
  <c r="V3741" i="1" a="1"/>
  <c r="V3741" i="1" s="1"/>
  <c r="W3805" i="1" a="1"/>
  <c r="W3805" i="1" s="1"/>
  <c r="V3805" i="1" a="1"/>
  <c r="V3805" i="1" s="1"/>
  <c r="W3869" i="1" a="1"/>
  <c r="W3869" i="1" s="1"/>
  <c r="V3869" i="1" a="1"/>
  <c r="V3869" i="1" s="1"/>
  <c r="W3933" i="1" a="1"/>
  <c r="W3933" i="1" s="1"/>
  <c r="V3933" i="1" a="1"/>
  <c r="V3933" i="1" s="1"/>
  <c r="W2959" i="1" a="1"/>
  <c r="W2959" i="1" s="1"/>
  <c r="V2959" i="1" a="1"/>
  <c r="V2959" i="1" s="1"/>
  <c r="W3023" i="1" a="1"/>
  <c r="W3023" i="1" s="1"/>
  <c r="V3023" i="1" a="1"/>
  <c r="V3023" i="1" s="1"/>
  <c r="W3087" i="1" a="1"/>
  <c r="W3087" i="1" s="1"/>
  <c r="V3087" i="1" a="1"/>
  <c r="V3087" i="1" s="1"/>
  <c r="W3151" i="1" a="1"/>
  <c r="W3151" i="1" s="1"/>
  <c r="V3151" i="1" a="1"/>
  <c r="V3151" i="1" s="1"/>
  <c r="W3215" i="1" a="1"/>
  <c r="W3215" i="1" s="1"/>
  <c r="V3215" i="1" a="1"/>
  <c r="V3215" i="1" s="1"/>
  <c r="W3279" i="1" a="1"/>
  <c r="W3279" i="1" s="1"/>
  <c r="V3279" i="1" a="1"/>
  <c r="V3279" i="1" s="1"/>
  <c r="W3343" i="1" a="1"/>
  <c r="W3343" i="1" s="1"/>
  <c r="V3343" i="1" a="1"/>
  <c r="V3343" i="1" s="1"/>
  <c r="W3407" i="1" a="1"/>
  <c r="W3407" i="1" s="1"/>
  <c r="V3407" i="1" a="1"/>
  <c r="V3407" i="1" s="1"/>
  <c r="W3471" i="1" a="1"/>
  <c r="W3471" i="1" s="1"/>
  <c r="V3471" i="1" a="1"/>
  <c r="V3471" i="1" s="1"/>
  <c r="W3535" i="1" a="1"/>
  <c r="W3535" i="1" s="1"/>
  <c r="V3535" i="1" a="1"/>
  <c r="V3535" i="1" s="1"/>
  <c r="W3599" i="1" a="1"/>
  <c r="W3599" i="1" s="1"/>
  <c r="V3599" i="1" a="1"/>
  <c r="V3599" i="1" s="1"/>
  <c r="W3663" i="1" a="1"/>
  <c r="W3663" i="1" s="1"/>
  <c r="V3663" i="1" a="1"/>
  <c r="V3663" i="1" s="1"/>
  <c r="W3727" i="1" a="1"/>
  <c r="W3727" i="1" s="1"/>
  <c r="V3727" i="1" a="1"/>
  <c r="V3727" i="1" s="1"/>
  <c r="W3791" i="1" a="1"/>
  <c r="W3791" i="1" s="1"/>
  <c r="V3791" i="1" a="1"/>
  <c r="V3791" i="1" s="1"/>
  <c r="W3855" i="1" a="1"/>
  <c r="W3855" i="1" s="1"/>
  <c r="V3855" i="1" a="1"/>
  <c r="V3855" i="1" s="1"/>
  <c r="W3919" i="1" a="1"/>
  <c r="W3919" i="1" s="1"/>
  <c r="V3919" i="1" a="1"/>
  <c r="V3919" i="1" s="1"/>
  <c r="W3983" i="1" a="1"/>
  <c r="W3983" i="1" s="1"/>
  <c r="V3983" i="1" a="1"/>
  <c r="V3983" i="1" s="1"/>
  <c r="W4047" i="1" a="1"/>
  <c r="W4047" i="1" s="1"/>
  <c r="V4047" i="1" a="1"/>
  <c r="V4047" i="1" s="1"/>
  <c r="W4111" i="1" a="1"/>
  <c r="W4111" i="1" s="1"/>
  <c r="V4111" i="1" a="1"/>
  <c r="V4111" i="1" s="1"/>
  <c r="W3784" i="1" a="1"/>
  <c r="W3784" i="1" s="1"/>
  <c r="V3784" i="1" a="1"/>
  <c r="V3784" i="1" s="1"/>
  <c r="W3848" i="1" a="1"/>
  <c r="W3848" i="1" s="1"/>
  <c r="V3848" i="1" a="1"/>
  <c r="V3848" i="1" s="1"/>
  <c r="W3912" i="1" a="1"/>
  <c r="W3912" i="1" s="1"/>
  <c r="V3912" i="1" a="1"/>
  <c r="V3912" i="1" s="1"/>
  <c r="W3976" i="1" a="1"/>
  <c r="W3976" i="1" s="1"/>
  <c r="V3976" i="1" a="1"/>
  <c r="V3976" i="1" s="1"/>
  <c r="W4040" i="1" a="1"/>
  <c r="W4040" i="1" s="1"/>
  <c r="V4040" i="1" a="1"/>
  <c r="V4040" i="1" s="1"/>
  <c r="W4104" i="1" a="1"/>
  <c r="W4104" i="1" s="1"/>
  <c r="V4104" i="1" a="1"/>
  <c r="V4104" i="1" s="1"/>
  <c r="W2041" i="1" a="1"/>
  <c r="W2041" i="1" s="1"/>
  <c r="V2041" i="1" a="1"/>
  <c r="V2041" i="1" s="1"/>
  <c r="W2105" i="1" a="1"/>
  <c r="W2105" i="1" s="1"/>
  <c r="V2105" i="1" a="1"/>
  <c r="V2105" i="1" s="1"/>
  <c r="W2169" i="1" a="1"/>
  <c r="W2169" i="1" s="1"/>
  <c r="V2169" i="1" a="1"/>
  <c r="V2169" i="1" s="1"/>
  <c r="W2233" i="1" a="1"/>
  <c r="W2233" i="1" s="1"/>
  <c r="V2233" i="1" a="1"/>
  <c r="V2233" i="1" s="1"/>
  <c r="W2297" i="1" a="1"/>
  <c r="W2297" i="1" s="1"/>
  <c r="V2297" i="1" a="1"/>
  <c r="V2297" i="1" s="1"/>
  <c r="W2361" i="1" a="1"/>
  <c r="W2361" i="1" s="1"/>
  <c r="V2361" i="1" a="1"/>
  <c r="V2361" i="1" s="1"/>
  <c r="W2425" i="1" a="1"/>
  <c r="W2425" i="1" s="1"/>
  <c r="V2425" i="1" a="1"/>
  <c r="V2425" i="1" s="1"/>
  <c r="W2489" i="1" a="1"/>
  <c r="W2489" i="1" s="1"/>
  <c r="V2489" i="1" a="1"/>
  <c r="V2489" i="1" s="1"/>
  <c r="W2553" i="1" a="1"/>
  <c r="W2553" i="1" s="1"/>
  <c r="V2553" i="1" a="1"/>
  <c r="V2553" i="1" s="1"/>
  <c r="W2617" i="1" a="1"/>
  <c r="W2617" i="1" s="1"/>
  <c r="V2617" i="1" a="1"/>
  <c r="V2617" i="1" s="1"/>
  <c r="W2681" i="1" a="1"/>
  <c r="W2681" i="1" s="1"/>
  <c r="V2681" i="1" a="1"/>
  <c r="V2681" i="1" s="1"/>
  <c r="W2745" i="1" a="1"/>
  <c r="W2745" i="1" s="1"/>
  <c r="V2745" i="1" a="1"/>
  <c r="V2745" i="1" s="1"/>
  <c r="W2809" i="1" a="1"/>
  <c r="W2809" i="1" s="1"/>
  <c r="V2809" i="1" a="1"/>
  <c r="V2809" i="1" s="1"/>
  <c r="W2873" i="1" a="1"/>
  <c r="W2873" i="1" s="1"/>
  <c r="V2873" i="1" a="1"/>
  <c r="V2873" i="1" s="1"/>
  <c r="W2937" i="1" a="1"/>
  <c r="W2937" i="1" s="1"/>
  <c r="V2937" i="1" a="1"/>
  <c r="V2937" i="1" s="1"/>
  <c r="W3001" i="1" a="1"/>
  <c r="W3001" i="1" s="1"/>
  <c r="V3001" i="1" a="1"/>
  <c r="V3001" i="1" s="1"/>
  <c r="W3065" i="1" a="1"/>
  <c r="W3065" i="1" s="1"/>
  <c r="V3065" i="1" a="1"/>
  <c r="V3065" i="1" s="1"/>
  <c r="W3129" i="1" a="1"/>
  <c r="W3129" i="1" s="1"/>
  <c r="V3129" i="1" a="1"/>
  <c r="V3129" i="1" s="1"/>
  <c r="W3193" i="1" a="1"/>
  <c r="W3193" i="1" s="1"/>
  <c r="V3193" i="1" a="1"/>
  <c r="V3193" i="1" s="1"/>
  <c r="W3257" i="1" a="1"/>
  <c r="W3257" i="1" s="1"/>
  <c r="V3257" i="1" a="1"/>
  <c r="V3257" i="1" s="1"/>
  <c r="W3321" i="1" a="1"/>
  <c r="W3321" i="1" s="1"/>
  <c r="V3321" i="1" a="1"/>
  <c r="V3321" i="1" s="1"/>
  <c r="W3385" i="1" a="1"/>
  <c r="W3385" i="1" s="1"/>
  <c r="V3385" i="1" a="1"/>
  <c r="V3385" i="1" s="1"/>
  <c r="W3449" i="1" a="1"/>
  <c r="W3449" i="1" s="1"/>
  <c r="V3449" i="1" a="1"/>
  <c r="V3449" i="1" s="1"/>
  <c r="W3513" i="1" a="1"/>
  <c r="W3513" i="1" s="1"/>
  <c r="V3513" i="1" a="1"/>
  <c r="V3513" i="1" s="1"/>
  <c r="W3577" i="1" a="1"/>
  <c r="W3577" i="1" s="1"/>
  <c r="V3577" i="1" a="1"/>
  <c r="V3577" i="1" s="1"/>
  <c r="W3641" i="1" a="1"/>
  <c r="W3641" i="1" s="1"/>
  <c r="V3641" i="1" a="1"/>
  <c r="V3641" i="1" s="1"/>
  <c r="W3705" i="1" a="1"/>
  <c r="W3705" i="1" s="1"/>
  <c r="V3705" i="1" a="1"/>
  <c r="V3705" i="1" s="1"/>
  <c r="W3769" i="1" a="1"/>
  <c r="W3769" i="1" s="1"/>
  <c r="V3769" i="1" a="1"/>
  <c r="V3769" i="1" s="1"/>
  <c r="W3833" i="1" a="1"/>
  <c r="W3833" i="1" s="1"/>
  <c r="V3833" i="1" a="1"/>
  <c r="V3833" i="1" s="1"/>
  <c r="W3897" i="1" a="1"/>
  <c r="W3897" i="1" s="1"/>
  <c r="V3897" i="1" a="1"/>
  <c r="V3897" i="1" s="1"/>
  <c r="W3961" i="1" a="1"/>
  <c r="W3961" i="1" s="1"/>
  <c r="V3961" i="1" a="1"/>
  <c r="V3961" i="1" s="1"/>
  <c r="W4025" i="1" a="1"/>
  <c r="W4025" i="1" s="1"/>
  <c r="V4025" i="1" a="1"/>
  <c r="V4025" i="1" s="1"/>
  <c r="W4089" i="1" a="1"/>
  <c r="W4089" i="1" s="1"/>
  <c r="V4089" i="1" a="1"/>
  <c r="V4089" i="1" s="1"/>
  <c r="W754" i="1" a="1"/>
  <c r="W754" i="1" s="1"/>
  <c r="V754" i="1" a="1"/>
  <c r="V754" i="1" s="1"/>
  <c r="W818" i="1" a="1"/>
  <c r="W818" i="1" s="1"/>
  <c r="V818" i="1" a="1"/>
  <c r="V818" i="1" s="1"/>
  <c r="W882" i="1" a="1"/>
  <c r="W882" i="1" s="1"/>
  <c r="V882" i="1" a="1"/>
  <c r="V882" i="1" s="1"/>
  <c r="W946" i="1" a="1"/>
  <c r="W946" i="1" s="1"/>
  <c r="V946" i="1" a="1"/>
  <c r="V946" i="1" s="1"/>
  <c r="W1010" i="1" a="1"/>
  <c r="W1010" i="1" s="1"/>
  <c r="V1010" i="1" a="1"/>
  <c r="V1010" i="1" s="1"/>
  <c r="W1074" i="1" a="1"/>
  <c r="W1074" i="1" s="1"/>
  <c r="V1074" i="1" a="1"/>
  <c r="V1074" i="1" s="1"/>
  <c r="W1138" i="1" a="1"/>
  <c r="W1138" i="1" s="1"/>
  <c r="V1138" i="1" a="1"/>
  <c r="V1138" i="1" s="1"/>
  <c r="W1202" i="1" a="1"/>
  <c r="W1202" i="1" s="1"/>
  <c r="V1202" i="1" a="1"/>
  <c r="V1202" i="1" s="1"/>
  <c r="W1266" i="1" a="1"/>
  <c r="W1266" i="1" s="1"/>
  <c r="V1266" i="1" a="1"/>
  <c r="V1266" i="1" s="1"/>
  <c r="W1330" i="1" a="1"/>
  <c r="W1330" i="1" s="1"/>
  <c r="V1330" i="1" a="1"/>
  <c r="V1330" i="1" s="1"/>
  <c r="W1394" i="1" a="1"/>
  <c r="W1394" i="1" s="1"/>
  <c r="V1394" i="1" a="1"/>
  <c r="V1394" i="1" s="1"/>
  <c r="W1458" i="1" a="1"/>
  <c r="W1458" i="1" s="1"/>
  <c r="V1458" i="1" a="1"/>
  <c r="V1458" i="1" s="1"/>
  <c r="W1522" i="1" a="1"/>
  <c r="W1522" i="1" s="1"/>
  <c r="V1522" i="1" a="1"/>
  <c r="V1522" i="1" s="1"/>
  <c r="W1586" i="1" a="1"/>
  <c r="W1586" i="1" s="1"/>
  <c r="V1586" i="1" a="1"/>
  <c r="V1586" i="1" s="1"/>
  <c r="W1650" i="1" a="1"/>
  <c r="W1650" i="1" s="1"/>
  <c r="V1650" i="1" a="1"/>
  <c r="V1650" i="1" s="1"/>
  <c r="W1714" i="1" a="1"/>
  <c r="W1714" i="1" s="1"/>
  <c r="V1714" i="1" a="1"/>
  <c r="V1714" i="1" s="1"/>
  <c r="W1778" i="1" a="1"/>
  <c r="W1778" i="1" s="1"/>
  <c r="V1778" i="1" a="1"/>
  <c r="V1778" i="1" s="1"/>
  <c r="W1842" i="1" a="1"/>
  <c r="W1842" i="1" s="1"/>
  <c r="V1842" i="1" a="1"/>
  <c r="V1842" i="1" s="1"/>
  <c r="W1906" i="1" a="1"/>
  <c r="W1906" i="1" s="1"/>
  <c r="V1906" i="1" a="1"/>
  <c r="V1906" i="1" s="1"/>
  <c r="W1970" i="1" a="1"/>
  <c r="W1970" i="1" s="1"/>
  <c r="V1970" i="1" a="1"/>
  <c r="V1970" i="1" s="1"/>
  <c r="W2034" i="1" a="1"/>
  <c r="W2034" i="1" s="1"/>
  <c r="V2034" i="1" a="1"/>
  <c r="V2034" i="1" s="1"/>
  <c r="W2098" i="1" a="1"/>
  <c r="W2098" i="1" s="1"/>
  <c r="V2098" i="1" a="1"/>
  <c r="V2098" i="1" s="1"/>
  <c r="W2162" i="1" a="1"/>
  <c r="W2162" i="1" s="1"/>
  <c r="V2162" i="1" a="1"/>
  <c r="V2162" i="1" s="1"/>
  <c r="W2226" i="1" a="1"/>
  <c r="W2226" i="1" s="1"/>
  <c r="V2226" i="1" a="1"/>
  <c r="V2226" i="1" s="1"/>
  <c r="W2290" i="1" a="1"/>
  <c r="W2290" i="1" s="1"/>
  <c r="V2290" i="1" a="1"/>
  <c r="V2290" i="1" s="1"/>
  <c r="W2354" i="1" a="1"/>
  <c r="W2354" i="1" s="1"/>
  <c r="V2354" i="1" a="1"/>
  <c r="V2354" i="1" s="1"/>
  <c r="W2418" i="1" a="1"/>
  <c r="W2418" i="1" s="1"/>
  <c r="V2418" i="1" a="1"/>
  <c r="V2418" i="1" s="1"/>
  <c r="W2482" i="1" a="1"/>
  <c r="W2482" i="1" s="1"/>
  <c r="V2482" i="1" a="1"/>
  <c r="V2482" i="1" s="1"/>
  <c r="W2546" i="1" a="1"/>
  <c r="W2546" i="1" s="1"/>
  <c r="V2546" i="1" a="1"/>
  <c r="V2546" i="1" s="1"/>
  <c r="W2610" i="1" a="1"/>
  <c r="W2610" i="1" s="1"/>
  <c r="V2610" i="1" a="1"/>
  <c r="V2610" i="1" s="1"/>
  <c r="W2674" i="1" a="1"/>
  <c r="W2674" i="1" s="1"/>
  <c r="V2674" i="1" a="1"/>
  <c r="V2674" i="1" s="1"/>
  <c r="W2738" i="1" a="1"/>
  <c r="W2738" i="1" s="1"/>
  <c r="V2738" i="1" a="1"/>
  <c r="V2738" i="1" s="1"/>
  <c r="W2802" i="1" a="1"/>
  <c r="W2802" i="1" s="1"/>
  <c r="V2802" i="1" a="1"/>
  <c r="V2802" i="1" s="1"/>
  <c r="W2866" i="1" a="1"/>
  <c r="W2866" i="1" s="1"/>
  <c r="V2866" i="1" a="1"/>
  <c r="V2866" i="1" s="1"/>
  <c r="W2930" i="1" a="1"/>
  <c r="W2930" i="1" s="1"/>
  <c r="V2930" i="1" a="1"/>
  <c r="V2930" i="1" s="1"/>
  <c r="W2994" i="1" a="1"/>
  <c r="W2994" i="1" s="1"/>
  <c r="V2994" i="1" a="1"/>
  <c r="V2994" i="1" s="1"/>
  <c r="W3058" i="1" a="1"/>
  <c r="W3058" i="1" s="1"/>
  <c r="V3058" i="1" a="1"/>
  <c r="V3058" i="1" s="1"/>
  <c r="W3122" i="1" a="1"/>
  <c r="W3122" i="1" s="1"/>
  <c r="V3122" i="1" a="1"/>
  <c r="V3122" i="1" s="1"/>
  <c r="W3186" i="1" a="1"/>
  <c r="W3186" i="1" s="1"/>
  <c r="V3186" i="1" a="1"/>
  <c r="V3186" i="1" s="1"/>
  <c r="W3250" i="1" a="1"/>
  <c r="W3250" i="1" s="1"/>
  <c r="V3250" i="1" a="1"/>
  <c r="V3250" i="1" s="1"/>
  <c r="W3314" i="1" a="1"/>
  <c r="W3314" i="1" s="1"/>
  <c r="V3314" i="1" a="1"/>
  <c r="V3314" i="1" s="1"/>
  <c r="W3378" i="1" a="1"/>
  <c r="W3378" i="1" s="1"/>
  <c r="V3378" i="1" a="1"/>
  <c r="V3378" i="1" s="1"/>
  <c r="W3442" i="1" a="1"/>
  <c r="W3442" i="1" s="1"/>
  <c r="V3442" i="1" a="1"/>
  <c r="V3442" i="1" s="1"/>
  <c r="W2611" i="1" a="1"/>
  <c r="W2611" i="1" s="1"/>
  <c r="V2611" i="1" a="1"/>
  <c r="V2611" i="1" s="1"/>
  <c r="W2675" i="1" a="1"/>
  <c r="W2675" i="1" s="1"/>
  <c r="V2675" i="1" a="1"/>
  <c r="V2675" i="1" s="1"/>
  <c r="W2739" i="1" a="1"/>
  <c r="W2739" i="1" s="1"/>
  <c r="V2739" i="1" a="1"/>
  <c r="V2739" i="1" s="1"/>
  <c r="W2803" i="1" a="1"/>
  <c r="W2803" i="1" s="1"/>
  <c r="V2803" i="1" a="1"/>
  <c r="V2803" i="1" s="1"/>
  <c r="W2867" i="1" a="1"/>
  <c r="W2867" i="1" s="1"/>
  <c r="V2867" i="1" a="1"/>
  <c r="V2867" i="1" s="1"/>
  <c r="W2931" i="1" a="1"/>
  <c r="W2931" i="1" s="1"/>
  <c r="V2931" i="1" a="1"/>
  <c r="V2931" i="1" s="1"/>
  <c r="W2995" i="1" a="1"/>
  <c r="W2995" i="1" s="1"/>
  <c r="V2995" i="1" a="1"/>
  <c r="V2995" i="1" s="1"/>
  <c r="W3059" i="1" a="1"/>
  <c r="W3059" i="1" s="1"/>
  <c r="V3059" i="1" a="1"/>
  <c r="V3059" i="1" s="1"/>
  <c r="W3123" i="1" a="1"/>
  <c r="W3123" i="1" s="1"/>
  <c r="V3123" i="1" a="1"/>
  <c r="V3123" i="1" s="1"/>
  <c r="W3187" i="1" a="1"/>
  <c r="W3187" i="1" s="1"/>
  <c r="V3187" i="1" a="1"/>
  <c r="V3187" i="1" s="1"/>
  <c r="W3251" i="1" a="1"/>
  <c r="W3251" i="1" s="1"/>
  <c r="V3251" i="1" a="1"/>
  <c r="V3251" i="1" s="1"/>
  <c r="W3315" i="1" a="1"/>
  <c r="W3315" i="1" s="1"/>
  <c r="V3315" i="1" a="1"/>
  <c r="V3315" i="1" s="1"/>
  <c r="W3379" i="1" a="1"/>
  <c r="W3379" i="1" s="1"/>
  <c r="V3379" i="1" a="1"/>
  <c r="V3379" i="1" s="1"/>
  <c r="W3443" i="1" a="1"/>
  <c r="W3443" i="1" s="1"/>
  <c r="V3443" i="1" a="1"/>
  <c r="V3443" i="1" s="1"/>
  <c r="W3507" i="1" a="1"/>
  <c r="W3507" i="1" s="1"/>
  <c r="V3507" i="1" a="1"/>
  <c r="V3507" i="1" s="1"/>
  <c r="W3571" i="1" a="1"/>
  <c r="W3571" i="1" s="1"/>
  <c r="V3571" i="1" a="1"/>
  <c r="V3571" i="1" s="1"/>
  <c r="W3635" i="1" a="1"/>
  <c r="W3635" i="1" s="1"/>
  <c r="V3635" i="1" a="1"/>
  <c r="V3635" i="1" s="1"/>
  <c r="W3699" i="1" a="1"/>
  <c r="W3699" i="1" s="1"/>
  <c r="V3699" i="1" a="1"/>
  <c r="V3699" i="1" s="1"/>
  <c r="W3763" i="1" a="1"/>
  <c r="W3763" i="1" s="1"/>
  <c r="V3763" i="1" a="1"/>
  <c r="V3763" i="1" s="1"/>
  <c r="W3827" i="1" a="1"/>
  <c r="W3827" i="1" s="1"/>
  <c r="V3827" i="1" a="1"/>
  <c r="V3827" i="1" s="1"/>
  <c r="W3891" i="1" a="1"/>
  <c r="W3891" i="1" s="1"/>
  <c r="V3891" i="1" a="1"/>
  <c r="V3891" i="1" s="1"/>
  <c r="W3955" i="1" a="1"/>
  <c r="W3955" i="1" s="1"/>
  <c r="V3955" i="1" a="1"/>
  <c r="V3955" i="1" s="1"/>
  <c r="W4019" i="1" a="1"/>
  <c r="W4019" i="1" s="1"/>
  <c r="V4019" i="1" a="1"/>
  <c r="V4019" i="1" s="1"/>
  <c r="W4083" i="1" a="1"/>
  <c r="W4083" i="1" s="1"/>
  <c r="V4083" i="1" a="1"/>
  <c r="V4083" i="1" s="1"/>
  <c r="W3596" i="1" a="1"/>
  <c r="W3596" i="1" s="1"/>
  <c r="V3596" i="1" a="1"/>
  <c r="V3596" i="1" s="1"/>
  <c r="W3660" i="1" a="1"/>
  <c r="W3660" i="1" s="1"/>
  <c r="V3660" i="1" a="1"/>
  <c r="V3660" i="1" s="1"/>
  <c r="W3724" i="1" a="1"/>
  <c r="W3724" i="1" s="1"/>
  <c r="V3724" i="1" a="1"/>
  <c r="V3724" i="1" s="1"/>
  <c r="W3788" i="1" a="1"/>
  <c r="W3788" i="1" s="1"/>
  <c r="V3788" i="1" a="1"/>
  <c r="V3788" i="1" s="1"/>
  <c r="W3852" i="1" a="1"/>
  <c r="W3852" i="1" s="1"/>
  <c r="V3852" i="1" a="1"/>
  <c r="V3852" i="1" s="1"/>
  <c r="W3916" i="1" a="1"/>
  <c r="W3916" i="1" s="1"/>
  <c r="V3916" i="1" a="1"/>
  <c r="V3916" i="1" s="1"/>
  <c r="W3980" i="1" a="1"/>
  <c r="W3980" i="1" s="1"/>
  <c r="V3980" i="1" a="1"/>
  <c r="V3980" i="1" s="1"/>
  <c r="W4044" i="1" a="1"/>
  <c r="W4044" i="1" s="1"/>
  <c r="V4044" i="1" a="1"/>
  <c r="V4044" i="1" s="1"/>
  <c r="W4108" i="1" a="1"/>
  <c r="W4108" i="1" s="1"/>
  <c r="V4108" i="1" a="1"/>
  <c r="V4108" i="1" s="1"/>
  <c r="W4037" i="1" a="1"/>
  <c r="W4037" i="1" s="1"/>
  <c r="V4037" i="1" a="1"/>
  <c r="V4037" i="1" s="1"/>
  <c r="W4101" i="1" a="1"/>
  <c r="W4101" i="1" s="1"/>
  <c r="V4101" i="1" a="1"/>
  <c r="V4101" i="1" s="1"/>
  <c r="W3450" i="1" a="1"/>
  <c r="W3450" i="1" s="1"/>
  <c r="V3450" i="1" a="1"/>
  <c r="V3450" i="1" s="1"/>
  <c r="W3514" i="1" a="1"/>
  <c r="W3514" i="1" s="1"/>
  <c r="V3514" i="1" a="1"/>
  <c r="V3514" i="1" s="1"/>
  <c r="W3578" i="1" a="1"/>
  <c r="W3578" i="1" s="1"/>
  <c r="V3578" i="1" a="1"/>
  <c r="V3578" i="1" s="1"/>
  <c r="W3642" i="1" a="1"/>
  <c r="W3642" i="1" s="1"/>
  <c r="V3642" i="1" a="1"/>
  <c r="V3642" i="1" s="1"/>
  <c r="W3706" i="1" a="1"/>
  <c r="W3706" i="1" s="1"/>
  <c r="V3706" i="1" a="1"/>
  <c r="V3706" i="1" s="1"/>
  <c r="W3770" i="1" a="1"/>
  <c r="W3770" i="1" s="1"/>
  <c r="V3770" i="1" a="1"/>
  <c r="V3770" i="1" s="1"/>
  <c r="W3834" i="1" a="1"/>
  <c r="W3834" i="1" s="1"/>
  <c r="V3834" i="1" a="1"/>
  <c r="V3834" i="1" s="1"/>
  <c r="W3898" i="1" a="1"/>
  <c r="W3898" i="1" s="1"/>
  <c r="V3898" i="1" a="1"/>
  <c r="V3898" i="1" s="1"/>
  <c r="W3962" i="1" a="1"/>
  <c r="W3962" i="1" s="1"/>
  <c r="V3962" i="1" a="1"/>
  <c r="V3962" i="1" s="1"/>
  <c r="W4026" i="1" a="1"/>
  <c r="W4026" i="1" s="1"/>
  <c r="V4026" i="1" a="1"/>
  <c r="V4026" i="1" s="1"/>
  <c r="W4090" i="1" a="1"/>
  <c r="W4090" i="1" s="1"/>
  <c r="V4090" i="1" a="1"/>
  <c r="V4090" i="1" s="1"/>
  <c r="W343" i="1" a="1"/>
  <c r="W343" i="1" s="1"/>
  <c r="V343" i="1" a="1"/>
  <c r="V343" i="1" s="1"/>
  <c r="W855" i="1" a="1"/>
  <c r="W855" i="1" s="1"/>
  <c r="V855" i="1" a="1"/>
  <c r="V855" i="1" s="1"/>
  <c r="W408" i="1" a="1"/>
  <c r="W408" i="1" s="1"/>
  <c r="V408" i="1" a="1"/>
  <c r="V408" i="1" s="1"/>
  <c r="W920" i="1" a="1"/>
  <c r="W920" i="1" s="1"/>
  <c r="V920" i="1" a="1"/>
  <c r="V920" i="1" s="1"/>
  <c r="W403" i="1" a="1"/>
  <c r="W403" i="1" s="1"/>
  <c r="V403" i="1" a="1"/>
  <c r="V403" i="1" s="1"/>
  <c r="W212" i="1" a="1"/>
  <c r="W212" i="1" s="1"/>
  <c r="V212" i="1" a="1"/>
  <c r="V212" i="1" s="1"/>
  <c r="W788" i="1" a="1"/>
  <c r="W788" i="1" s="1"/>
  <c r="V788" i="1" a="1"/>
  <c r="V788" i="1" s="1"/>
  <c r="W333" i="1" a="1"/>
  <c r="W333" i="1" s="1"/>
  <c r="V333" i="1" a="1"/>
  <c r="V333" i="1" s="1"/>
  <c r="W781" i="1" a="1"/>
  <c r="W781" i="1" s="1"/>
  <c r="V781" i="1" a="1"/>
  <c r="V781" i="1" s="1"/>
  <c r="W1293" i="1" a="1"/>
  <c r="W1293" i="1" s="1"/>
  <c r="V1293" i="1" a="1"/>
  <c r="V1293" i="1" s="1"/>
  <c r="W318" i="1" a="1"/>
  <c r="W318" i="1" s="1"/>
  <c r="V318" i="1" a="1"/>
  <c r="V318" i="1" s="1"/>
  <c r="W1047" i="1" a="1"/>
  <c r="W1047" i="1" s="1"/>
  <c r="V1047" i="1" a="1"/>
  <c r="V1047" i="1" s="1"/>
  <c r="W1495" i="1" a="1"/>
  <c r="W1495" i="1" s="1"/>
  <c r="V1495" i="1" a="1"/>
  <c r="V1495" i="1" s="1"/>
  <c r="W2199" i="1" a="1"/>
  <c r="W2199" i="1" s="1"/>
  <c r="V2199" i="1" a="1"/>
  <c r="V2199" i="1" s="1"/>
  <c r="W2647" i="1" a="1"/>
  <c r="W2647" i="1" s="1"/>
  <c r="V2647" i="1" a="1"/>
  <c r="V2647" i="1" s="1"/>
  <c r="W1104" i="1" a="1"/>
  <c r="W1104" i="1" s="1"/>
  <c r="V1104" i="1" a="1"/>
  <c r="V1104" i="1" s="1"/>
  <c r="W1616" i="1" a="1"/>
  <c r="W1616" i="1" s="1"/>
  <c r="V1616" i="1" a="1"/>
  <c r="V1616" i="1" s="1"/>
  <c r="W2128" i="1" a="1"/>
  <c r="W2128" i="1" s="1"/>
  <c r="V2128" i="1" a="1"/>
  <c r="V2128" i="1" s="1"/>
  <c r="W2640" i="1" a="1"/>
  <c r="W2640" i="1" s="1"/>
  <c r="V2640" i="1" a="1"/>
  <c r="V2640" i="1" s="1"/>
  <c r="W3088" i="1" a="1"/>
  <c r="W3088" i="1" s="1"/>
  <c r="V3088" i="1" a="1"/>
  <c r="V3088" i="1" s="1"/>
  <c r="W3664" i="1" a="1"/>
  <c r="W3664" i="1" s="1"/>
  <c r="V3664" i="1" a="1"/>
  <c r="V3664" i="1" s="1"/>
  <c r="W457" i="1" a="1"/>
  <c r="W457" i="1" s="1"/>
  <c r="V457" i="1" a="1"/>
  <c r="V457" i="1" s="1"/>
  <c r="W905" i="1" a="1"/>
  <c r="W905" i="1" s="1"/>
  <c r="V905" i="1" a="1"/>
  <c r="V905" i="1" s="1"/>
  <c r="W1289" i="1" a="1"/>
  <c r="W1289" i="1" s="1"/>
  <c r="V1289" i="1" a="1"/>
  <c r="V1289" i="1" s="1"/>
  <c r="W1929" i="1" a="1"/>
  <c r="W1929" i="1" s="1"/>
  <c r="V1929" i="1" a="1"/>
  <c r="V1929" i="1" s="1"/>
  <c r="W394" i="1" a="1"/>
  <c r="W394" i="1" s="1"/>
  <c r="V394" i="1" a="1"/>
  <c r="V394" i="1" s="1"/>
  <c r="W827" i="1" a="1"/>
  <c r="W827" i="1" s="1"/>
  <c r="V827" i="1" a="1"/>
  <c r="V827" i="1" s="1"/>
  <c r="W1467" i="1" a="1"/>
  <c r="W1467" i="1" s="1"/>
  <c r="V1467" i="1" a="1"/>
  <c r="V1467" i="1" s="1"/>
  <c r="W1915" i="1" a="1"/>
  <c r="W1915" i="1" s="1"/>
  <c r="V1915" i="1" a="1"/>
  <c r="V1915" i="1" s="1"/>
  <c r="W2363" i="1" a="1"/>
  <c r="W2363" i="1" s="1"/>
  <c r="V2363" i="1" a="1"/>
  <c r="V2363" i="1" s="1"/>
  <c r="W1100" i="1" a="1"/>
  <c r="W1100" i="1" s="1"/>
  <c r="V1100" i="1" a="1"/>
  <c r="V1100" i="1" s="1"/>
  <c r="W1548" i="1" a="1"/>
  <c r="W1548" i="1" s="1"/>
  <c r="V1548" i="1" a="1"/>
  <c r="V1548" i="1" s="1"/>
  <c r="W2060" i="1" a="1"/>
  <c r="W2060" i="1" s="1"/>
  <c r="V2060" i="1" a="1"/>
  <c r="V2060" i="1" s="1"/>
  <c r="W2508" i="1" a="1"/>
  <c r="W2508" i="1" s="1"/>
  <c r="V2508" i="1" a="1"/>
  <c r="V2508" i="1" s="1"/>
  <c r="W2828" i="1" a="1"/>
  <c r="W2828" i="1" s="1"/>
  <c r="V2828" i="1" a="1"/>
  <c r="V2828" i="1" s="1"/>
  <c r="W3404" i="1" a="1"/>
  <c r="W3404" i="1" s="1"/>
  <c r="V3404" i="1" a="1"/>
  <c r="V3404" i="1" s="1"/>
  <c r="W1837" i="1" a="1"/>
  <c r="W1837" i="1" s="1"/>
  <c r="V1837" i="1" a="1"/>
  <c r="V1837" i="1" s="1"/>
  <c r="W2221" i="1" a="1"/>
  <c r="W2221" i="1" s="1"/>
  <c r="V2221" i="1" a="1"/>
  <c r="V2221" i="1" s="1"/>
  <c r="W2797" i="1" a="1"/>
  <c r="W2797" i="1" s="1"/>
  <c r="V2797" i="1" a="1"/>
  <c r="V2797" i="1" s="1"/>
  <c r="W3373" i="1" a="1"/>
  <c r="W3373" i="1" s="1"/>
  <c r="V3373" i="1" a="1"/>
  <c r="V3373" i="1" s="1"/>
  <c r="W3821" i="1" a="1"/>
  <c r="W3821" i="1" s="1"/>
  <c r="V3821" i="1" a="1"/>
  <c r="V3821" i="1" s="1"/>
  <c r="W3295" i="1" a="1"/>
  <c r="W3295" i="1" s="1"/>
  <c r="V3295" i="1" a="1"/>
  <c r="V3295" i="1" s="1"/>
  <c r="W3807" i="1" a="1"/>
  <c r="W3807" i="1" s="1"/>
  <c r="V3807" i="1" a="1"/>
  <c r="V3807" i="1" s="1"/>
  <c r="W3864" i="1" a="1"/>
  <c r="W3864" i="1" s="1"/>
  <c r="V3864" i="1" a="1"/>
  <c r="V3864" i="1" s="1"/>
  <c r="W2377" i="1" a="1"/>
  <c r="W2377" i="1" s="1"/>
  <c r="V2377" i="1" a="1"/>
  <c r="V2377" i="1" s="1"/>
  <c r="W2953" i="1" a="1"/>
  <c r="W2953" i="1" s="1"/>
  <c r="V2953" i="1" a="1"/>
  <c r="V2953" i="1" s="1"/>
  <c r="W3401" i="1" a="1"/>
  <c r="W3401" i="1" s="1"/>
  <c r="V3401" i="1" a="1"/>
  <c r="V3401" i="1" s="1"/>
  <c r="W3913" i="1" a="1"/>
  <c r="W3913" i="1" s="1"/>
  <c r="V3913" i="1" a="1"/>
  <c r="V3913" i="1" s="1"/>
  <c r="W834" i="1" a="1"/>
  <c r="W834" i="1" s="1"/>
  <c r="V834" i="1" a="1"/>
  <c r="V834" i="1" s="1"/>
  <c r="W1282" i="1" a="1"/>
  <c r="W1282" i="1" s="1"/>
  <c r="V1282" i="1" a="1"/>
  <c r="V1282" i="1" s="1"/>
  <c r="W1794" i="1" a="1"/>
  <c r="W1794" i="1" s="1"/>
  <c r="V1794" i="1" a="1"/>
  <c r="V1794" i="1" s="1"/>
  <c r="W2306" i="1" a="1"/>
  <c r="W2306" i="1" s="1"/>
  <c r="V2306" i="1" a="1"/>
  <c r="V2306" i="1" s="1"/>
  <c r="W2946" i="1" a="1"/>
  <c r="W2946" i="1" s="1"/>
  <c r="V2946" i="1" a="1"/>
  <c r="V2946" i="1" s="1"/>
  <c r="W3394" i="1" a="1"/>
  <c r="W3394" i="1" s="1"/>
  <c r="V3394" i="1" a="1"/>
  <c r="V3394" i="1" s="1"/>
  <c r="W3203" i="1" a="1"/>
  <c r="W3203" i="1" s="1"/>
  <c r="V3203" i="1" a="1"/>
  <c r="V3203" i="1" s="1"/>
  <c r="W3779" i="1" a="1"/>
  <c r="W3779" i="1" s="1"/>
  <c r="V3779" i="1" a="1"/>
  <c r="V3779" i="1" s="1"/>
  <c r="W3612" i="1" a="1"/>
  <c r="W3612" i="1" s="1"/>
  <c r="V3612" i="1" a="1"/>
  <c r="V3612" i="1" s="1"/>
  <c r="W3868" i="1" a="1"/>
  <c r="W3868" i="1" s="1"/>
  <c r="V3868" i="1" a="1"/>
  <c r="V3868" i="1" s="1"/>
  <c r="W4053" i="1" a="1"/>
  <c r="W4053" i="1" s="1"/>
  <c r="V4053" i="1" a="1"/>
  <c r="V4053" i="1" s="1"/>
  <c r="W3914" i="1" a="1"/>
  <c r="W3914" i="1" s="1"/>
  <c r="V3914" i="1" a="1"/>
  <c r="V3914" i="1" s="1"/>
  <c r="W71" i="1" a="1"/>
  <c r="W71" i="1" s="1"/>
  <c r="V71" i="1" a="1"/>
  <c r="V71" i="1" s="1"/>
  <c r="W199" i="1" a="1"/>
  <c r="W199" i="1" s="1"/>
  <c r="V199" i="1" a="1"/>
  <c r="V199" i="1" s="1"/>
  <c r="W327" i="1" a="1"/>
  <c r="W327" i="1" s="1"/>
  <c r="V327" i="1" a="1"/>
  <c r="V327" i="1" s="1"/>
  <c r="W455" i="1" a="1"/>
  <c r="W455" i="1" s="1"/>
  <c r="V455" i="1" a="1"/>
  <c r="V455" i="1" s="1"/>
  <c r="W583" i="1" a="1"/>
  <c r="W583" i="1" s="1"/>
  <c r="V583" i="1" a="1"/>
  <c r="V583" i="1" s="1"/>
  <c r="W711" i="1" a="1"/>
  <c r="W711" i="1" s="1"/>
  <c r="V711" i="1" a="1"/>
  <c r="V711" i="1" s="1"/>
  <c r="W839" i="1" a="1"/>
  <c r="W839" i="1" s="1"/>
  <c r="V839" i="1" a="1"/>
  <c r="V839" i="1" s="1"/>
  <c r="W8" i="1" a="1"/>
  <c r="W8" i="1" s="1"/>
  <c r="V8" i="1" a="1"/>
  <c r="V8" i="1" s="1"/>
  <c r="W136" i="1" a="1"/>
  <c r="W136" i="1" s="1"/>
  <c r="V136" i="1" a="1"/>
  <c r="V136" i="1" s="1"/>
  <c r="W264" i="1" a="1"/>
  <c r="W264" i="1" s="1"/>
  <c r="V264" i="1" a="1"/>
  <c r="V264" i="1" s="1"/>
  <c r="W392" i="1" a="1"/>
  <c r="W392" i="1" s="1"/>
  <c r="V392" i="1" a="1"/>
  <c r="V392" i="1" s="1"/>
  <c r="W520" i="1" a="1"/>
  <c r="W520" i="1" s="1"/>
  <c r="V520" i="1" a="1"/>
  <c r="V520" i="1" s="1"/>
  <c r="W648" i="1" a="1"/>
  <c r="W648" i="1" s="1"/>
  <c r="V648" i="1" a="1"/>
  <c r="V648" i="1" s="1"/>
  <c r="W776" i="1" a="1"/>
  <c r="W776" i="1" s="1"/>
  <c r="V776" i="1" a="1"/>
  <c r="V776" i="1" s="1"/>
  <c r="W904" i="1" a="1"/>
  <c r="W904" i="1" s="1"/>
  <c r="V904" i="1" a="1"/>
  <c r="V904" i="1" s="1"/>
  <c r="W67" i="1" a="1"/>
  <c r="W67" i="1" s="1"/>
  <c r="V67" i="1" a="1"/>
  <c r="V67" i="1" s="1"/>
  <c r="W195" i="1" a="1"/>
  <c r="W195" i="1" s="1"/>
  <c r="V195" i="1" a="1"/>
  <c r="V195" i="1" s="1"/>
  <c r="W323" i="1" a="1"/>
  <c r="W323" i="1" s="1"/>
  <c r="V323" i="1" a="1"/>
  <c r="V323" i="1" s="1"/>
  <c r="W451" i="1" a="1"/>
  <c r="W451" i="1" s="1"/>
  <c r="V451" i="1" a="1"/>
  <c r="V451" i="1" s="1"/>
  <c r="W515" i="1" a="1"/>
  <c r="W515" i="1" s="1"/>
  <c r="V515" i="1" a="1"/>
  <c r="V515" i="1" s="1"/>
  <c r="W643" i="1" a="1"/>
  <c r="W643" i="1" s="1"/>
  <c r="V643" i="1" a="1"/>
  <c r="V643" i="1" s="1"/>
  <c r="W68" i="1" a="1"/>
  <c r="W68" i="1" s="1"/>
  <c r="V68" i="1" a="1"/>
  <c r="V68" i="1" s="1"/>
  <c r="W196" i="1" a="1"/>
  <c r="W196" i="1" s="1"/>
  <c r="V196" i="1" a="1"/>
  <c r="V196" i="1" s="1"/>
  <c r="W260" i="1" a="1"/>
  <c r="W260" i="1" s="1"/>
  <c r="V260" i="1" a="1"/>
  <c r="V260" i="1" s="1"/>
  <c r="W388" i="1" a="1"/>
  <c r="W388" i="1" s="1"/>
  <c r="V388" i="1" a="1"/>
  <c r="V388" i="1" s="1"/>
  <c r="W516" i="1" a="1"/>
  <c r="W516" i="1" s="1"/>
  <c r="V516" i="1" a="1"/>
  <c r="V516" i="1" s="1"/>
  <c r="W644" i="1" a="1"/>
  <c r="W644" i="1" s="1"/>
  <c r="V644" i="1" a="1"/>
  <c r="V644" i="1" s="1"/>
  <c r="W772" i="1" a="1"/>
  <c r="W772" i="1" s="1"/>
  <c r="V772" i="1" a="1"/>
  <c r="V772" i="1" s="1"/>
  <c r="W61" i="1" a="1"/>
  <c r="W61" i="1" s="1"/>
  <c r="V61" i="1" a="1"/>
  <c r="V61" i="1" s="1"/>
  <c r="W189" i="1" a="1"/>
  <c r="W189" i="1" s="1"/>
  <c r="V189" i="1" a="1"/>
  <c r="V189" i="1" s="1"/>
  <c r="W317" i="1" a="1"/>
  <c r="W317" i="1" s="1"/>
  <c r="V317" i="1" a="1"/>
  <c r="V317" i="1" s="1"/>
  <c r="W445" i="1" a="1"/>
  <c r="W445" i="1" s="1"/>
  <c r="V445" i="1" a="1"/>
  <c r="V445" i="1" s="1"/>
  <c r="W509" i="1" a="1"/>
  <c r="W509" i="1" s="1"/>
  <c r="V509" i="1" a="1"/>
  <c r="V509" i="1" s="1"/>
  <c r="W637" i="1" a="1"/>
  <c r="W637" i="1" s="1"/>
  <c r="V637" i="1" a="1"/>
  <c r="V637" i="1" s="1"/>
  <c r="W765" i="1" a="1"/>
  <c r="W765" i="1" s="1"/>
  <c r="V765" i="1" a="1"/>
  <c r="V765" i="1" s="1"/>
  <c r="W893" i="1" a="1"/>
  <c r="W893" i="1" s="1"/>
  <c r="V893" i="1" a="1"/>
  <c r="V893" i="1" s="1"/>
  <c r="W1021" i="1" a="1"/>
  <c r="W1021" i="1" s="1"/>
  <c r="V1021" i="1" a="1"/>
  <c r="V1021" i="1" s="1"/>
  <c r="W1149" i="1" a="1"/>
  <c r="W1149" i="1" s="1"/>
  <c r="V1149" i="1" a="1"/>
  <c r="V1149" i="1" s="1"/>
  <c r="W1277" i="1" a="1"/>
  <c r="W1277" i="1" s="1"/>
  <c r="V1277" i="1" a="1"/>
  <c r="V1277" i="1" s="1"/>
  <c r="W1405" i="1" a="1"/>
  <c r="W1405" i="1" s="1"/>
  <c r="V1405" i="1" a="1"/>
  <c r="V1405" i="1" s="1"/>
  <c r="W110" i="1" a="1"/>
  <c r="W110" i="1" s="1"/>
  <c r="V110" i="1" a="1"/>
  <c r="V110" i="1" s="1"/>
  <c r="W238" i="1" a="1"/>
  <c r="W238" i="1" s="1"/>
  <c r="V238" i="1" a="1"/>
  <c r="V238" i="1" s="1"/>
  <c r="W366" i="1" a="1"/>
  <c r="W366" i="1" s="1"/>
  <c r="V366" i="1" a="1"/>
  <c r="V366" i="1" s="1"/>
  <c r="W494" i="1" a="1"/>
  <c r="W494" i="1" s="1"/>
  <c r="V494" i="1" a="1"/>
  <c r="V494" i="1" s="1"/>
  <c r="W558" i="1" a="1"/>
  <c r="W558" i="1" s="1"/>
  <c r="V558" i="1" a="1"/>
  <c r="V558" i="1" s="1"/>
  <c r="W967" i="1" a="1"/>
  <c r="W967" i="1" s="1"/>
  <c r="V967" i="1" a="1"/>
  <c r="V967" i="1" s="1"/>
  <c r="W1095" i="1" a="1"/>
  <c r="W1095" i="1" s="1"/>
  <c r="V1095" i="1" a="1"/>
  <c r="V1095" i="1" s="1"/>
  <c r="W1223" i="1" a="1"/>
  <c r="W1223" i="1" s="1"/>
  <c r="V1223" i="1" a="1"/>
  <c r="V1223" i="1" s="1"/>
  <c r="W1351" i="1" a="1"/>
  <c r="W1351" i="1" s="1"/>
  <c r="V1351" i="1" a="1"/>
  <c r="V1351" i="1" s="1"/>
  <c r="W1479" i="1" a="1"/>
  <c r="W1479" i="1" s="1"/>
  <c r="V1479" i="1" a="1"/>
  <c r="V1479" i="1" s="1"/>
  <c r="W1607" i="1" a="1"/>
  <c r="W1607" i="1" s="1"/>
  <c r="V1607" i="1" a="1"/>
  <c r="V1607" i="1" s="1"/>
  <c r="W1671" i="1" a="1"/>
  <c r="W1671" i="1" s="1"/>
  <c r="V1671" i="1" a="1"/>
  <c r="V1671" i="1" s="1"/>
  <c r="W1799" i="1" a="1"/>
  <c r="W1799" i="1" s="1"/>
  <c r="V1799" i="1" a="1"/>
  <c r="V1799" i="1" s="1"/>
  <c r="W1927" i="1" a="1"/>
  <c r="W1927" i="1" s="1"/>
  <c r="V1927" i="1" a="1"/>
  <c r="V1927" i="1" s="1"/>
  <c r="W2055" i="1" a="1"/>
  <c r="W2055" i="1" s="1"/>
  <c r="V2055" i="1" a="1"/>
  <c r="V2055" i="1" s="1"/>
  <c r="W2183" i="1" a="1"/>
  <c r="W2183" i="1" s="1"/>
  <c r="V2183" i="1" a="1"/>
  <c r="V2183" i="1" s="1"/>
  <c r="W2311" i="1" a="1"/>
  <c r="W2311" i="1" s="1"/>
  <c r="V2311" i="1" a="1"/>
  <c r="V2311" i="1" s="1"/>
  <c r="W2439" i="1" a="1"/>
  <c r="W2439" i="1" s="1"/>
  <c r="V2439" i="1" a="1"/>
  <c r="V2439" i="1" s="1"/>
  <c r="W2503" i="1" a="1"/>
  <c r="W2503" i="1" s="1"/>
  <c r="V2503" i="1" a="1"/>
  <c r="V2503" i="1" s="1"/>
  <c r="W2631" i="1" a="1"/>
  <c r="W2631" i="1" s="1"/>
  <c r="V2631" i="1" a="1"/>
  <c r="V2631" i="1" s="1"/>
  <c r="W2759" i="1" a="1"/>
  <c r="W2759" i="1" s="1"/>
  <c r="V2759" i="1" a="1"/>
  <c r="V2759" i="1" s="1"/>
  <c r="W2887" i="1" a="1"/>
  <c r="W2887" i="1" s="1"/>
  <c r="V2887" i="1" a="1"/>
  <c r="V2887" i="1" s="1"/>
  <c r="W1024" i="1" a="1"/>
  <c r="W1024" i="1" s="1"/>
  <c r="V1024" i="1" a="1"/>
  <c r="V1024" i="1" s="1"/>
  <c r="W1216" i="1" a="1"/>
  <c r="W1216" i="1" s="1"/>
  <c r="V1216" i="1" a="1"/>
  <c r="V1216" i="1" s="1"/>
  <c r="W1344" i="1" a="1"/>
  <c r="W1344" i="1" s="1"/>
  <c r="V1344" i="1" a="1"/>
  <c r="V1344" i="1" s="1"/>
  <c r="W1472" i="1" a="1"/>
  <c r="W1472" i="1" s="1"/>
  <c r="V1472" i="1" a="1"/>
  <c r="V1472" i="1" s="1"/>
  <c r="W1664" i="1" a="1"/>
  <c r="W1664" i="1" s="1"/>
  <c r="V1664" i="1" a="1"/>
  <c r="V1664" i="1" s="1"/>
  <c r="W1792" i="1" a="1"/>
  <c r="W1792" i="1" s="1"/>
  <c r="V1792" i="1" a="1"/>
  <c r="V1792" i="1" s="1"/>
  <c r="W1920" i="1" a="1"/>
  <c r="W1920" i="1" s="1"/>
  <c r="V1920" i="1" a="1"/>
  <c r="V1920" i="1" s="1"/>
  <c r="W2048" i="1" a="1"/>
  <c r="W2048" i="1" s="1"/>
  <c r="V2048" i="1" a="1"/>
  <c r="V2048" i="1" s="1"/>
  <c r="W2176" i="1" a="1"/>
  <c r="W2176" i="1" s="1"/>
  <c r="V2176" i="1" a="1"/>
  <c r="V2176" i="1" s="1"/>
  <c r="W2304" i="1" a="1"/>
  <c r="W2304" i="1" s="1"/>
  <c r="V2304" i="1" a="1"/>
  <c r="V2304" i="1" s="1"/>
  <c r="W2432" i="1" a="1"/>
  <c r="W2432" i="1" s="1"/>
  <c r="V2432" i="1" a="1"/>
  <c r="V2432" i="1" s="1"/>
  <c r="W2560" i="1" a="1"/>
  <c r="W2560" i="1" s="1"/>
  <c r="V2560" i="1" a="1"/>
  <c r="V2560" i="1" s="1"/>
  <c r="W2688" i="1" a="1"/>
  <c r="W2688" i="1" s="1"/>
  <c r="V2688" i="1" a="1"/>
  <c r="V2688" i="1" s="1"/>
  <c r="W2816" i="1" a="1"/>
  <c r="W2816" i="1" s="1"/>
  <c r="V2816" i="1" a="1"/>
  <c r="V2816" i="1" s="1"/>
  <c r="W2944" i="1" a="1"/>
  <c r="W2944" i="1" s="1"/>
  <c r="V2944" i="1" a="1"/>
  <c r="V2944" i="1" s="1"/>
  <c r="W3072" i="1" a="1"/>
  <c r="W3072" i="1" s="1"/>
  <c r="V3072" i="1" a="1"/>
  <c r="V3072" i="1" s="1"/>
  <c r="W3200" i="1" a="1"/>
  <c r="W3200" i="1" s="1"/>
  <c r="V3200" i="1" a="1"/>
  <c r="V3200" i="1" s="1"/>
  <c r="W3392" i="1" a="1"/>
  <c r="W3392" i="1" s="1"/>
  <c r="V3392" i="1" a="1"/>
  <c r="V3392" i="1" s="1"/>
  <c r="W3520" i="1" a="1"/>
  <c r="W3520" i="1" s="1"/>
  <c r="V3520" i="1" a="1"/>
  <c r="V3520" i="1" s="1"/>
  <c r="W3584" i="1" a="1"/>
  <c r="W3584" i="1" s="1"/>
  <c r="V3584" i="1" a="1"/>
  <c r="V3584" i="1" s="1"/>
  <c r="W3712" i="1" a="1"/>
  <c r="W3712" i="1" s="1"/>
  <c r="V3712" i="1" a="1"/>
  <c r="V3712" i="1" s="1"/>
  <c r="W121" i="1" a="1"/>
  <c r="W121" i="1" s="1"/>
  <c r="V121" i="1" a="1"/>
  <c r="V121" i="1" s="1"/>
  <c r="W249" i="1" a="1"/>
  <c r="W249" i="1" s="1"/>
  <c r="V249" i="1" a="1"/>
  <c r="V249" i="1" s="1"/>
  <c r="W377" i="1" a="1"/>
  <c r="W377" i="1" s="1"/>
  <c r="V377" i="1" a="1"/>
  <c r="V377" i="1" s="1"/>
  <c r="W505" i="1" a="1"/>
  <c r="W505" i="1" s="1"/>
  <c r="V505" i="1" a="1"/>
  <c r="V505" i="1" s="1"/>
  <c r="W1081" i="1" a="1"/>
  <c r="W1081" i="1" s="1"/>
  <c r="V1081" i="1" a="1"/>
  <c r="V1081" i="1" s="1"/>
  <c r="W15" i="1" a="1"/>
  <c r="W15" i="1" s="1"/>
  <c r="V15" i="1" a="1"/>
  <c r="V15" i="1" s="1"/>
  <c r="W79" i="1" a="1"/>
  <c r="W79" i="1" s="1"/>
  <c r="V79" i="1" a="1"/>
  <c r="V79" i="1" s="1"/>
  <c r="W143" i="1" a="1"/>
  <c r="W143" i="1" s="1"/>
  <c r="V143" i="1" a="1"/>
  <c r="V143" i="1" s="1"/>
  <c r="W207" i="1" a="1"/>
  <c r="W207" i="1" s="1"/>
  <c r="V207" i="1" a="1"/>
  <c r="V207" i="1" s="1"/>
  <c r="W271" i="1" a="1"/>
  <c r="W271" i="1" s="1"/>
  <c r="V271" i="1" a="1"/>
  <c r="V271" i="1" s="1"/>
  <c r="W335" i="1" a="1"/>
  <c r="W335" i="1" s="1"/>
  <c r="V335" i="1" a="1"/>
  <c r="V335" i="1" s="1"/>
  <c r="W399" i="1" a="1"/>
  <c r="W399" i="1" s="1"/>
  <c r="V399" i="1" a="1"/>
  <c r="V399" i="1" s="1"/>
  <c r="W463" i="1" a="1"/>
  <c r="W463" i="1" s="1"/>
  <c r="V463" i="1" a="1"/>
  <c r="V463" i="1" s="1"/>
  <c r="W527" i="1" a="1"/>
  <c r="W527" i="1" s="1"/>
  <c r="V527" i="1" a="1"/>
  <c r="V527" i="1" s="1"/>
  <c r="W591" i="1" a="1"/>
  <c r="W591" i="1" s="1"/>
  <c r="V591" i="1" a="1"/>
  <c r="V591" i="1" s="1"/>
  <c r="W655" i="1" a="1"/>
  <c r="W655" i="1" s="1"/>
  <c r="V655" i="1" a="1"/>
  <c r="V655" i="1" s="1"/>
  <c r="W719" i="1" a="1"/>
  <c r="W719" i="1" s="1"/>
  <c r="V719" i="1" a="1"/>
  <c r="V719" i="1" s="1"/>
  <c r="W783" i="1" a="1"/>
  <c r="W783" i="1" s="1"/>
  <c r="V783" i="1" a="1"/>
  <c r="V783" i="1" s="1"/>
  <c r="W847" i="1" a="1"/>
  <c r="W847" i="1" s="1"/>
  <c r="V847" i="1" a="1"/>
  <c r="V847" i="1" s="1"/>
  <c r="W911" i="1" a="1"/>
  <c r="W911" i="1" s="1"/>
  <c r="V911" i="1" a="1"/>
  <c r="V911" i="1" s="1"/>
  <c r="W16" i="1" a="1"/>
  <c r="W16" i="1" s="1"/>
  <c r="V16" i="1" a="1"/>
  <c r="V16" i="1" s="1"/>
  <c r="W80" i="1" a="1"/>
  <c r="W80" i="1" s="1"/>
  <c r="V80" i="1" a="1"/>
  <c r="V80" i="1" s="1"/>
  <c r="W144" i="1" a="1"/>
  <c r="W144" i="1" s="1"/>
  <c r="V144" i="1" a="1"/>
  <c r="V144" i="1" s="1"/>
  <c r="W208" i="1" a="1"/>
  <c r="W208" i="1" s="1"/>
  <c r="V208" i="1" a="1"/>
  <c r="V208" i="1" s="1"/>
  <c r="W272" i="1" a="1"/>
  <c r="W272" i="1" s="1"/>
  <c r="V272" i="1" a="1"/>
  <c r="V272" i="1" s="1"/>
  <c r="W336" i="1" a="1"/>
  <c r="W336" i="1" s="1"/>
  <c r="V336" i="1" a="1"/>
  <c r="V336" i="1" s="1"/>
  <c r="W400" i="1" a="1"/>
  <c r="W400" i="1" s="1"/>
  <c r="V400" i="1" a="1"/>
  <c r="V400" i="1" s="1"/>
  <c r="W464" i="1" a="1"/>
  <c r="W464" i="1" s="1"/>
  <c r="V464" i="1" a="1"/>
  <c r="V464" i="1" s="1"/>
  <c r="W528" i="1" a="1"/>
  <c r="W528" i="1" s="1"/>
  <c r="V528" i="1" a="1"/>
  <c r="V528" i="1" s="1"/>
  <c r="W592" i="1" a="1"/>
  <c r="W592" i="1" s="1"/>
  <c r="V592" i="1" a="1"/>
  <c r="V592" i="1" s="1"/>
  <c r="W656" i="1" a="1"/>
  <c r="W656" i="1" s="1"/>
  <c r="V656" i="1" a="1"/>
  <c r="V656" i="1" s="1"/>
  <c r="W720" i="1" a="1"/>
  <c r="W720" i="1" s="1"/>
  <c r="V720" i="1" a="1"/>
  <c r="V720" i="1" s="1"/>
  <c r="W784" i="1" a="1"/>
  <c r="W784" i="1" s="1"/>
  <c r="V784" i="1" a="1"/>
  <c r="V784" i="1" s="1"/>
  <c r="W848" i="1" a="1"/>
  <c r="W848" i="1" s="1"/>
  <c r="V848" i="1" a="1"/>
  <c r="V848" i="1" s="1"/>
  <c r="W912" i="1" a="1"/>
  <c r="W912" i="1" s="1"/>
  <c r="V912" i="1" a="1"/>
  <c r="V912" i="1" s="1"/>
  <c r="W11" i="1" a="1"/>
  <c r="W11" i="1" s="1"/>
  <c r="V11" i="1" a="1"/>
  <c r="V11" i="1" s="1"/>
  <c r="W75" i="1" a="1"/>
  <c r="W75" i="1" s="1"/>
  <c r="V75" i="1" a="1"/>
  <c r="V75" i="1" s="1"/>
  <c r="W139" i="1" a="1"/>
  <c r="W139" i="1" s="1"/>
  <c r="V139" i="1" a="1"/>
  <c r="V139" i="1" s="1"/>
  <c r="W203" i="1" a="1"/>
  <c r="W203" i="1" s="1"/>
  <c r="V203" i="1" a="1"/>
  <c r="V203" i="1" s="1"/>
  <c r="W267" i="1" a="1"/>
  <c r="W267" i="1" s="1"/>
  <c r="V267" i="1" a="1"/>
  <c r="V267" i="1" s="1"/>
  <c r="W331" i="1" a="1"/>
  <c r="W331" i="1" s="1"/>
  <c r="V331" i="1" a="1"/>
  <c r="V331" i="1" s="1"/>
  <c r="W395" i="1" a="1"/>
  <c r="W395" i="1" s="1"/>
  <c r="V395" i="1" a="1"/>
  <c r="V395" i="1" s="1"/>
  <c r="W459" i="1" a="1"/>
  <c r="W459" i="1" s="1"/>
  <c r="V459" i="1" a="1"/>
  <c r="V459" i="1" s="1"/>
  <c r="W523" i="1" a="1"/>
  <c r="W523" i="1" s="1"/>
  <c r="V523" i="1" a="1"/>
  <c r="V523" i="1" s="1"/>
  <c r="W587" i="1" a="1"/>
  <c r="W587" i="1" s="1"/>
  <c r="V587" i="1" a="1"/>
  <c r="V587" i="1" s="1"/>
  <c r="W651" i="1" a="1"/>
  <c r="W651" i="1" s="1"/>
  <c r="V651" i="1" a="1"/>
  <c r="V651" i="1" s="1"/>
  <c r="W12" i="1" a="1"/>
  <c r="W12" i="1" s="1"/>
  <c r="V12" i="1" a="1"/>
  <c r="V12" i="1" s="1"/>
  <c r="W76" i="1" a="1"/>
  <c r="W76" i="1" s="1"/>
  <c r="V76" i="1" a="1"/>
  <c r="V76" i="1" s="1"/>
  <c r="W140" i="1" a="1"/>
  <c r="W140" i="1" s="1"/>
  <c r="V140" i="1" a="1"/>
  <c r="V140" i="1" s="1"/>
  <c r="W204" i="1" a="1"/>
  <c r="W204" i="1" s="1"/>
  <c r="V204" i="1" a="1"/>
  <c r="V204" i="1" s="1"/>
  <c r="W268" i="1" a="1"/>
  <c r="W268" i="1" s="1"/>
  <c r="V268" i="1" a="1"/>
  <c r="V268" i="1" s="1"/>
  <c r="W332" i="1" a="1"/>
  <c r="W332" i="1" s="1"/>
  <c r="V332" i="1" a="1"/>
  <c r="V332" i="1" s="1"/>
  <c r="W396" i="1" a="1"/>
  <c r="W396" i="1" s="1"/>
  <c r="V396" i="1" a="1"/>
  <c r="V396" i="1" s="1"/>
  <c r="W460" i="1" a="1"/>
  <c r="W460" i="1" s="1"/>
  <c r="V460" i="1" a="1"/>
  <c r="V460" i="1" s="1"/>
  <c r="W524" i="1" a="1"/>
  <c r="W524" i="1" s="1"/>
  <c r="V524" i="1" a="1"/>
  <c r="V524" i="1" s="1"/>
  <c r="W588" i="1" a="1"/>
  <c r="W588" i="1" s="1"/>
  <c r="V588" i="1" a="1"/>
  <c r="V588" i="1" s="1"/>
  <c r="W652" i="1" a="1"/>
  <c r="W652" i="1" s="1"/>
  <c r="V652" i="1" a="1"/>
  <c r="V652" i="1" s="1"/>
  <c r="W716" i="1" a="1"/>
  <c r="W716" i="1" s="1"/>
  <c r="V716" i="1" a="1"/>
  <c r="V716" i="1" s="1"/>
  <c r="W780" i="1" a="1"/>
  <c r="W780" i="1" s="1"/>
  <c r="V780" i="1" a="1"/>
  <c r="V780" i="1" s="1"/>
  <c r="W5" i="1" a="1"/>
  <c r="W5" i="1" s="1"/>
  <c r="V5" i="1" a="1"/>
  <c r="V5" i="1" s="1"/>
  <c r="W69" i="1" a="1"/>
  <c r="W69" i="1" s="1"/>
  <c r="V69" i="1" a="1"/>
  <c r="V69" i="1" s="1"/>
  <c r="W133" i="1" a="1"/>
  <c r="W133" i="1" s="1"/>
  <c r="V133" i="1" a="1"/>
  <c r="V133" i="1" s="1"/>
  <c r="W197" i="1" a="1"/>
  <c r="W197" i="1" s="1"/>
  <c r="V197" i="1" a="1"/>
  <c r="V197" i="1" s="1"/>
  <c r="W261" i="1" a="1"/>
  <c r="W261" i="1" s="1"/>
  <c r="V261" i="1" a="1"/>
  <c r="V261" i="1" s="1"/>
  <c r="W325" i="1" a="1"/>
  <c r="W325" i="1" s="1"/>
  <c r="V325" i="1" a="1"/>
  <c r="V325" i="1" s="1"/>
  <c r="W389" i="1" a="1"/>
  <c r="W389" i="1" s="1"/>
  <c r="V389" i="1" a="1"/>
  <c r="V389" i="1" s="1"/>
  <c r="W453" i="1" a="1"/>
  <c r="W453" i="1" s="1"/>
  <c r="V453" i="1" a="1"/>
  <c r="V453" i="1" s="1"/>
  <c r="W517" i="1" a="1"/>
  <c r="W517" i="1" s="1"/>
  <c r="V517" i="1" a="1"/>
  <c r="V517" i="1" s="1"/>
  <c r="W581" i="1" a="1"/>
  <c r="W581" i="1" s="1"/>
  <c r="V581" i="1" a="1"/>
  <c r="V581" i="1" s="1"/>
  <c r="W645" i="1" a="1"/>
  <c r="W645" i="1" s="1"/>
  <c r="V645" i="1" a="1"/>
  <c r="V645" i="1" s="1"/>
  <c r="W709" i="1" a="1"/>
  <c r="W709" i="1" s="1"/>
  <c r="V709" i="1" a="1"/>
  <c r="V709" i="1" s="1"/>
  <c r="W773" i="1" a="1"/>
  <c r="W773" i="1" s="1"/>
  <c r="V773" i="1" a="1"/>
  <c r="V773" i="1" s="1"/>
  <c r="W837" i="1" a="1"/>
  <c r="W837" i="1" s="1"/>
  <c r="V837" i="1" a="1"/>
  <c r="V837" i="1" s="1"/>
  <c r="W901" i="1" a="1"/>
  <c r="W901" i="1" s="1"/>
  <c r="V901" i="1" a="1"/>
  <c r="V901" i="1" s="1"/>
  <c r="W965" i="1" a="1"/>
  <c r="W965" i="1" s="1"/>
  <c r="V965" i="1" a="1"/>
  <c r="V965" i="1" s="1"/>
  <c r="W1029" i="1" a="1"/>
  <c r="W1029" i="1" s="1"/>
  <c r="V1029" i="1" a="1"/>
  <c r="V1029" i="1" s="1"/>
  <c r="W1093" i="1" a="1"/>
  <c r="W1093" i="1" s="1"/>
  <c r="V1093" i="1" a="1"/>
  <c r="V1093" i="1" s="1"/>
  <c r="W1157" i="1" a="1"/>
  <c r="W1157" i="1" s="1"/>
  <c r="V1157" i="1" a="1"/>
  <c r="V1157" i="1" s="1"/>
  <c r="W1221" i="1" a="1"/>
  <c r="W1221" i="1" s="1"/>
  <c r="V1221" i="1" a="1"/>
  <c r="V1221" i="1" s="1"/>
  <c r="W1285" i="1" a="1"/>
  <c r="W1285" i="1" s="1"/>
  <c r="V1285" i="1" a="1"/>
  <c r="V1285" i="1" s="1"/>
  <c r="W1349" i="1" a="1"/>
  <c r="W1349" i="1" s="1"/>
  <c r="V1349" i="1" a="1"/>
  <c r="V1349" i="1" s="1"/>
  <c r="W1413" i="1" a="1"/>
  <c r="W1413" i="1" s="1"/>
  <c r="V1413" i="1" a="1"/>
  <c r="V1413" i="1" s="1"/>
  <c r="W54" i="1" a="1"/>
  <c r="W54" i="1" s="1"/>
  <c r="V54" i="1" a="1"/>
  <c r="V54" i="1" s="1"/>
  <c r="W118" i="1" a="1"/>
  <c r="W118" i="1" s="1"/>
  <c r="V118" i="1" a="1"/>
  <c r="V118" i="1" s="1"/>
  <c r="W182" i="1" a="1"/>
  <c r="W182" i="1" s="1"/>
  <c r="V182" i="1" a="1"/>
  <c r="V182" i="1" s="1"/>
  <c r="W246" i="1" a="1"/>
  <c r="W246" i="1" s="1"/>
  <c r="V246" i="1" a="1"/>
  <c r="V246" i="1" s="1"/>
  <c r="W310" i="1" a="1"/>
  <c r="W310" i="1" s="1"/>
  <c r="V310" i="1" a="1"/>
  <c r="V310" i="1" s="1"/>
  <c r="W374" i="1" a="1"/>
  <c r="W374" i="1" s="1"/>
  <c r="V374" i="1" a="1"/>
  <c r="V374" i="1" s="1"/>
  <c r="W438" i="1" a="1"/>
  <c r="W438" i="1" s="1"/>
  <c r="V438" i="1" a="1"/>
  <c r="V438" i="1" s="1"/>
  <c r="W502" i="1" a="1"/>
  <c r="W502" i="1" s="1"/>
  <c r="V502" i="1" a="1"/>
  <c r="V502" i="1" s="1"/>
  <c r="W566" i="1" a="1"/>
  <c r="W566" i="1" s="1"/>
  <c r="V566" i="1" a="1"/>
  <c r="V566" i="1" s="1"/>
  <c r="W630" i="1" a="1"/>
  <c r="W630" i="1" s="1"/>
  <c r="V630" i="1" a="1"/>
  <c r="V630" i="1" s="1"/>
  <c r="W975" i="1" a="1"/>
  <c r="W975" i="1" s="1"/>
  <c r="V975" i="1" a="1"/>
  <c r="V975" i="1" s="1"/>
  <c r="W1039" i="1" a="1"/>
  <c r="W1039" i="1" s="1"/>
  <c r="V1039" i="1" a="1"/>
  <c r="V1039" i="1" s="1"/>
  <c r="W1103" i="1" a="1"/>
  <c r="W1103" i="1" s="1"/>
  <c r="V1103" i="1" a="1"/>
  <c r="V1103" i="1" s="1"/>
  <c r="W1167" i="1" a="1"/>
  <c r="W1167" i="1" s="1"/>
  <c r="V1167" i="1" a="1"/>
  <c r="V1167" i="1" s="1"/>
  <c r="W1231" i="1" a="1"/>
  <c r="W1231" i="1" s="1"/>
  <c r="V1231" i="1" a="1"/>
  <c r="V1231" i="1" s="1"/>
  <c r="W1295" i="1" a="1"/>
  <c r="W1295" i="1" s="1"/>
  <c r="V1295" i="1" a="1"/>
  <c r="V1295" i="1" s="1"/>
  <c r="W1359" i="1" a="1"/>
  <c r="W1359" i="1" s="1"/>
  <c r="V1359" i="1" a="1"/>
  <c r="V1359" i="1" s="1"/>
  <c r="W1423" i="1" a="1"/>
  <c r="W1423" i="1" s="1"/>
  <c r="V1423" i="1" a="1"/>
  <c r="V1423" i="1" s="1"/>
  <c r="W1487" i="1" a="1"/>
  <c r="W1487" i="1" s="1"/>
  <c r="V1487" i="1" a="1"/>
  <c r="V1487" i="1" s="1"/>
  <c r="W1551" i="1" a="1"/>
  <c r="W1551" i="1" s="1"/>
  <c r="V1551" i="1" a="1"/>
  <c r="V1551" i="1" s="1"/>
  <c r="W1615" i="1" a="1"/>
  <c r="W1615" i="1" s="1"/>
  <c r="V1615" i="1" a="1"/>
  <c r="V1615" i="1" s="1"/>
  <c r="W1679" i="1" a="1"/>
  <c r="W1679" i="1" s="1"/>
  <c r="V1679" i="1" a="1"/>
  <c r="V1679" i="1" s="1"/>
  <c r="W1743" i="1" a="1"/>
  <c r="W1743" i="1" s="1"/>
  <c r="V1743" i="1" a="1"/>
  <c r="V1743" i="1" s="1"/>
  <c r="W1807" i="1" a="1"/>
  <c r="W1807" i="1" s="1"/>
  <c r="V1807" i="1" a="1"/>
  <c r="V1807" i="1" s="1"/>
  <c r="W1871" i="1" a="1"/>
  <c r="W1871" i="1" s="1"/>
  <c r="V1871" i="1" a="1"/>
  <c r="V1871" i="1" s="1"/>
  <c r="W1935" i="1" a="1"/>
  <c r="W1935" i="1" s="1"/>
  <c r="V1935" i="1" a="1"/>
  <c r="V1935" i="1" s="1"/>
  <c r="W1999" i="1" a="1"/>
  <c r="W1999" i="1" s="1"/>
  <c r="V1999" i="1" a="1"/>
  <c r="V1999" i="1" s="1"/>
  <c r="W2063" i="1" a="1"/>
  <c r="W2063" i="1" s="1"/>
  <c r="V2063" i="1" a="1"/>
  <c r="V2063" i="1" s="1"/>
  <c r="W2127" i="1" a="1"/>
  <c r="W2127" i="1" s="1"/>
  <c r="V2127" i="1" a="1"/>
  <c r="V2127" i="1" s="1"/>
  <c r="W2191" i="1" a="1"/>
  <c r="W2191" i="1" s="1"/>
  <c r="V2191" i="1" a="1"/>
  <c r="V2191" i="1" s="1"/>
  <c r="W2255" i="1" a="1"/>
  <c r="W2255" i="1" s="1"/>
  <c r="V2255" i="1" a="1"/>
  <c r="V2255" i="1" s="1"/>
  <c r="W2319" i="1" a="1"/>
  <c r="W2319" i="1" s="1"/>
  <c r="V2319" i="1" a="1"/>
  <c r="V2319" i="1" s="1"/>
  <c r="W2383" i="1" a="1"/>
  <c r="W2383" i="1" s="1"/>
  <c r="V2383" i="1" a="1"/>
  <c r="V2383" i="1" s="1"/>
  <c r="W2447" i="1" a="1"/>
  <c r="W2447" i="1" s="1"/>
  <c r="V2447" i="1" a="1"/>
  <c r="V2447" i="1" s="1"/>
  <c r="W2511" i="1" a="1"/>
  <c r="W2511" i="1" s="1"/>
  <c r="V2511" i="1" a="1"/>
  <c r="V2511" i="1" s="1"/>
  <c r="W2575" i="1" a="1"/>
  <c r="W2575" i="1" s="1"/>
  <c r="V2575" i="1" a="1"/>
  <c r="V2575" i="1" s="1"/>
  <c r="W2639" i="1" a="1"/>
  <c r="W2639" i="1" s="1"/>
  <c r="V2639" i="1" a="1"/>
  <c r="V2639" i="1" s="1"/>
  <c r="W2703" i="1" a="1"/>
  <c r="W2703" i="1" s="1"/>
  <c r="V2703" i="1" a="1"/>
  <c r="V2703" i="1" s="1"/>
  <c r="W2767" i="1" a="1"/>
  <c r="W2767" i="1" s="1"/>
  <c r="V2767" i="1" a="1"/>
  <c r="V2767" i="1" s="1"/>
  <c r="W2831" i="1" a="1"/>
  <c r="W2831" i="1" s="1"/>
  <c r="V2831" i="1" a="1"/>
  <c r="V2831" i="1" s="1"/>
  <c r="W2895" i="1" a="1"/>
  <c r="W2895" i="1" s="1"/>
  <c r="V2895" i="1" a="1"/>
  <c r="V2895" i="1" s="1"/>
  <c r="W968" i="1" a="1"/>
  <c r="W968" i="1" s="1"/>
  <c r="V968" i="1" a="1"/>
  <c r="V968" i="1" s="1"/>
  <c r="W1032" i="1" a="1"/>
  <c r="W1032" i="1" s="1"/>
  <c r="V1032" i="1" a="1"/>
  <c r="V1032" i="1" s="1"/>
  <c r="W1096" i="1" a="1"/>
  <c r="W1096" i="1" s="1"/>
  <c r="V1096" i="1" a="1"/>
  <c r="V1096" i="1" s="1"/>
  <c r="W1160" i="1" a="1"/>
  <c r="W1160" i="1" s="1"/>
  <c r="V1160" i="1" a="1"/>
  <c r="V1160" i="1" s="1"/>
  <c r="W1224" i="1" a="1"/>
  <c r="W1224" i="1" s="1"/>
  <c r="V1224" i="1" a="1"/>
  <c r="V1224" i="1" s="1"/>
  <c r="W1288" i="1" a="1"/>
  <c r="W1288" i="1" s="1"/>
  <c r="V1288" i="1" a="1"/>
  <c r="V1288" i="1" s="1"/>
  <c r="W1352" i="1" a="1"/>
  <c r="W1352" i="1" s="1"/>
  <c r="V1352" i="1" a="1"/>
  <c r="V1352" i="1" s="1"/>
  <c r="W1416" i="1" a="1"/>
  <c r="W1416" i="1" s="1"/>
  <c r="V1416" i="1" a="1"/>
  <c r="V1416" i="1" s="1"/>
  <c r="W1480" i="1" a="1"/>
  <c r="W1480" i="1" s="1"/>
  <c r="V1480" i="1" a="1"/>
  <c r="V1480" i="1" s="1"/>
  <c r="W1544" i="1" a="1"/>
  <c r="W1544" i="1" s="1"/>
  <c r="V1544" i="1" a="1"/>
  <c r="V1544" i="1" s="1"/>
  <c r="W1608" i="1" a="1"/>
  <c r="W1608" i="1" s="1"/>
  <c r="V1608" i="1" a="1"/>
  <c r="V1608" i="1" s="1"/>
  <c r="W1672" i="1" a="1"/>
  <c r="W1672" i="1" s="1"/>
  <c r="V1672" i="1" a="1"/>
  <c r="V1672" i="1" s="1"/>
  <c r="W1736" i="1" a="1"/>
  <c r="W1736" i="1" s="1"/>
  <c r="V1736" i="1" a="1"/>
  <c r="V1736" i="1" s="1"/>
  <c r="W1800" i="1" a="1"/>
  <c r="W1800" i="1" s="1"/>
  <c r="V1800" i="1" a="1"/>
  <c r="V1800" i="1" s="1"/>
  <c r="W1864" i="1" a="1"/>
  <c r="W1864" i="1" s="1"/>
  <c r="V1864" i="1" a="1"/>
  <c r="V1864" i="1" s="1"/>
  <c r="W1928" i="1" a="1"/>
  <c r="W1928" i="1" s="1"/>
  <c r="V1928" i="1" a="1"/>
  <c r="V1928" i="1" s="1"/>
  <c r="W1992" i="1" a="1"/>
  <c r="W1992" i="1" s="1"/>
  <c r="V1992" i="1" a="1"/>
  <c r="V1992" i="1" s="1"/>
  <c r="W2056" i="1" a="1"/>
  <c r="W2056" i="1" s="1"/>
  <c r="V2056" i="1" a="1"/>
  <c r="V2056" i="1" s="1"/>
  <c r="W2120" i="1" a="1"/>
  <c r="W2120" i="1" s="1"/>
  <c r="V2120" i="1" a="1"/>
  <c r="V2120" i="1" s="1"/>
  <c r="W2184" i="1" a="1"/>
  <c r="W2184" i="1" s="1"/>
  <c r="V2184" i="1" a="1"/>
  <c r="V2184" i="1" s="1"/>
  <c r="W2248" i="1" a="1"/>
  <c r="W2248" i="1" s="1"/>
  <c r="V2248" i="1" a="1"/>
  <c r="V2248" i="1" s="1"/>
  <c r="W2312" i="1" a="1"/>
  <c r="W2312" i="1" s="1"/>
  <c r="V2312" i="1" a="1"/>
  <c r="V2312" i="1" s="1"/>
  <c r="W2376" i="1" a="1"/>
  <c r="W2376" i="1" s="1"/>
  <c r="V2376" i="1" a="1"/>
  <c r="V2376" i="1" s="1"/>
  <c r="W2440" i="1" a="1"/>
  <c r="W2440" i="1" s="1"/>
  <c r="V2440" i="1" a="1"/>
  <c r="V2440" i="1" s="1"/>
  <c r="W2504" i="1" a="1"/>
  <c r="W2504" i="1" s="1"/>
  <c r="V2504" i="1" a="1"/>
  <c r="V2504" i="1" s="1"/>
  <c r="W2568" i="1" a="1"/>
  <c r="W2568" i="1" s="1"/>
  <c r="V2568" i="1" a="1"/>
  <c r="V2568" i="1" s="1"/>
  <c r="W2632" i="1" a="1"/>
  <c r="W2632" i="1" s="1"/>
  <c r="V2632" i="1" a="1"/>
  <c r="V2632" i="1" s="1"/>
  <c r="W2696" i="1" a="1"/>
  <c r="W2696" i="1" s="1"/>
  <c r="V2696" i="1" a="1"/>
  <c r="V2696" i="1" s="1"/>
  <c r="W2760" i="1" a="1"/>
  <c r="W2760" i="1" s="1"/>
  <c r="V2760" i="1" a="1"/>
  <c r="V2760" i="1" s="1"/>
  <c r="W2824" i="1" a="1"/>
  <c r="W2824" i="1" s="1"/>
  <c r="V2824" i="1" a="1"/>
  <c r="V2824" i="1" s="1"/>
  <c r="W2888" i="1" a="1"/>
  <c r="W2888" i="1" s="1"/>
  <c r="V2888" i="1" a="1"/>
  <c r="V2888" i="1" s="1"/>
  <c r="W2952" i="1" a="1"/>
  <c r="W2952" i="1" s="1"/>
  <c r="V2952" i="1" a="1"/>
  <c r="V2952" i="1" s="1"/>
  <c r="W3016" i="1" a="1"/>
  <c r="W3016" i="1" s="1"/>
  <c r="V3016" i="1" a="1"/>
  <c r="V3016" i="1" s="1"/>
  <c r="W3080" i="1" a="1"/>
  <c r="W3080" i="1" s="1"/>
  <c r="V3080" i="1" a="1"/>
  <c r="V3080" i="1" s="1"/>
  <c r="W3144" i="1" a="1"/>
  <c r="W3144" i="1" s="1"/>
  <c r="V3144" i="1" a="1"/>
  <c r="V3144" i="1" s="1"/>
  <c r="W3208" i="1" a="1"/>
  <c r="W3208" i="1" s="1"/>
  <c r="V3208" i="1" a="1"/>
  <c r="V3208" i="1" s="1"/>
  <c r="W3272" i="1" a="1"/>
  <c r="W3272" i="1" s="1"/>
  <c r="V3272" i="1" a="1"/>
  <c r="V3272" i="1" s="1"/>
  <c r="W3336" i="1" a="1"/>
  <c r="W3336" i="1" s="1"/>
  <c r="V3336" i="1" a="1"/>
  <c r="V3336" i="1" s="1"/>
  <c r="W3400" i="1" a="1"/>
  <c r="W3400" i="1" s="1"/>
  <c r="V3400" i="1" a="1"/>
  <c r="V3400" i="1" s="1"/>
  <c r="W3464" i="1" a="1"/>
  <c r="W3464" i="1" s="1"/>
  <c r="V3464" i="1" a="1"/>
  <c r="V3464" i="1" s="1"/>
  <c r="W3528" i="1" a="1"/>
  <c r="W3528" i="1" s="1"/>
  <c r="V3528" i="1" a="1"/>
  <c r="V3528" i="1" s="1"/>
  <c r="W3592" i="1" a="1"/>
  <c r="W3592" i="1" s="1"/>
  <c r="V3592" i="1" a="1"/>
  <c r="V3592" i="1" s="1"/>
  <c r="W3656" i="1" a="1"/>
  <c r="W3656" i="1" s="1"/>
  <c r="V3656" i="1" a="1"/>
  <c r="V3656" i="1" s="1"/>
  <c r="W3720" i="1" a="1"/>
  <c r="W3720" i="1" s="1"/>
  <c r="V3720" i="1" a="1"/>
  <c r="V3720" i="1" s="1"/>
  <c r="W65" i="1" a="1"/>
  <c r="W65" i="1" s="1"/>
  <c r="V65" i="1" a="1"/>
  <c r="V65" i="1" s="1"/>
  <c r="W129" i="1" a="1"/>
  <c r="W129" i="1" s="1"/>
  <c r="V129" i="1" a="1"/>
  <c r="V129" i="1" s="1"/>
  <c r="W193" i="1" a="1"/>
  <c r="W193" i="1" s="1"/>
  <c r="V193" i="1" a="1"/>
  <c r="V193" i="1" s="1"/>
  <c r="W257" i="1" a="1"/>
  <c r="W257" i="1" s="1"/>
  <c r="V257" i="1" a="1"/>
  <c r="V257" i="1" s="1"/>
  <c r="W321" i="1" a="1"/>
  <c r="W321" i="1" s="1"/>
  <c r="V321" i="1" a="1"/>
  <c r="V321" i="1" s="1"/>
  <c r="W385" i="1" a="1"/>
  <c r="W385" i="1" s="1"/>
  <c r="V385" i="1" a="1"/>
  <c r="V385" i="1" s="1"/>
  <c r="W449" i="1" a="1"/>
  <c r="W449" i="1" s="1"/>
  <c r="V449" i="1" a="1"/>
  <c r="V449" i="1" s="1"/>
  <c r="W513" i="1" a="1"/>
  <c r="W513" i="1" s="1"/>
  <c r="V513" i="1" a="1"/>
  <c r="V513" i="1" s="1"/>
  <c r="W577" i="1" a="1"/>
  <c r="W577" i="1" s="1"/>
  <c r="V577" i="1" a="1"/>
  <c r="V577" i="1" s="1"/>
  <c r="W641" i="1" a="1"/>
  <c r="W641" i="1" s="1"/>
  <c r="V641" i="1" a="1"/>
  <c r="V641" i="1" s="1"/>
  <c r="W705" i="1" a="1"/>
  <c r="W705" i="1" s="1"/>
  <c r="V705" i="1" a="1"/>
  <c r="V705" i="1" s="1"/>
  <c r="W769" i="1" a="1"/>
  <c r="W769" i="1" s="1"/>
  <c r="V769" i="1" a="1"/>
  <c r="V769" i="1" s="1"/>
  <c r="W833" i="1" a="1"/>
  <c r="W833" i="1" s="1"/>
  <c r="V833" i="1" a="1"/>
  <c r="V833" i="1" s="1"/>
  <c r="W897" i="1" a="1"/>
  <c r="W897" i="1" s="1"/>
  <c r="V897" i="1" a="1"/>
  <c r="V897" i="1" s="1"/>
  <c r="W961" i="1" a="1"/>
  <c r="W961" i="1" s="1"/>
  <c r="V961" i="1" a="1"/>
  <c r="V961" i="1" s="1"/>
  <c r="W1025" i="1" a="1"/>
  <c r="W1025" i="1" s="1"/>
  <c r="V1025" i="1" a="1"/>
  <c r="V1025" i="1" s="1"/>
  <c r="W1089" i="1" a="1"/>
  <c r="W1089" i="1" s="1"/>
  <c r="V1089" i="1" a="1"/>
  <c r="V1089" i="1" s="1"/>
  <c r="W1153" i="1" a="1"/>
  <c r="W1153" i="1" s="1"/>
  <c r="V1153" i="1" a="1"/>
  <c r="V1153" i="1" s="1"/>
  <c r="W1217" i="1" a="1"/>
  <c r="W1217" i="1" s="1"/>
  <c r="V1217" i="1" a="1"/>
  <c r="V1217" i="1" s="1"/>
  <c r="W1281" i="1" a="1"/>
  <c r="W1281" i="1" s="1"/>
  <c r="V1281" i="1" a="1"/>
  <c r="V1281" i="1" s="1"/>
  <c r="W1345" i="1" a="1"/>
  <c r="W1345" i="1" s="1"/>
  <c r="V1345" i="1" a="1"/>
  <c r="V1345" i="1" s="1"/>
  <c r="W1409" i="1" a="1"/>
  <c r="W1409" i="1" s="1"/>
  <c r="V1409" i="1" a="1"/>
  <c r="V1409" i="1" s="1"/>
  <c r="W1473" i="1" a="1"/>
  <c r="W1473" i="1" s="1"/>
  <c r="V1473" i="1" a="1"/>
  <c r="V1473" i="1" s="1"/>
  <c r="W1537" i="1" a="1"/>
  <c r="W1537" i="1" s="1"/>
  <c r="V1537" i="1" a="1"/>
  <c r="V1537" i="1" s="1"/>
  <c r="W1601" i="1" a="1"/>
  <c r="W1601" i="1" s="1"/>
  <c r="V1601" i="1" a="1"/>
  <c r="V1601" i="1" s="1"/>
  <c r="W1665" i="1" a="1"/>
  <c r="W1665" i="1" s="1"/>
  <c r="V1665" i="1" a="1"/>
  <c r="V1665" i="1" s="1"/>
  <c r="W1729" i="1" a="1"/>
  <c r="W1729" i="1" s="1"/>
  <c r="V1729" i="1" a="1"/>
  <c r="V1729" i="1" s="1"/>
  <c r="W1793" i="1" a="1"/>
  <c r="W1793" i="1" s="1"/>
  <c r="V1793" i="1" a="1"/>
  <c r="V1793" i="1" s="1"/>
  <c r="W1857" i="1" a="1"/>
  <c r="W1857" i="1" s="1"/>
  <c r="V1857" i="1" a="1"/>
  <c r="V1857" i="1" s="1"/>
  <c r="W1921" i="1" a="1"/>
  <c r="W1921" i="1" s="1"/>
  <c r="V1921" i="1" a="1"/>
  <c r="V1921" i="1" s="1"/>
  <c r="W1985" i="1" a="1"/>
  <c r="W1985" i="1" s="1"/>
  <c r="V1985" i="1" a="1"/>
  <c r="V1985" i="1" s="1"/>
  <c r="W66" i="1" a="1"/>
  <c r="W66" i="1" s="1"/>
  <c r="V66" i="1" a="1"/>
  <c r="V66" i="1" s="1"/>
  <c r="W130" i="1" a="1"/>
  <c r="W130" i="1" s="1"/>
  <c r="V130" i="1" a="1"/>
  <c r="V130" i="1" s="1"/>
  <c r="W194" i="1" a="1"/>
  <c r="W194" i="1" s="1"/>
  <c r="V194" i="1" a="1"/>
  <c r="V194" i="1" s="1"/>
  <c r="W258" i="1" a="1"/>
  <c r="W258" i="1" s="1"/>
  <c r="V258" i="1" a="1"/>
  <c r="V258" i="1" s="1"/>
  <c r="W322" i="1" a="1"/>
  <c r="W322" i="1" s="1"/>
  <c r="V322" i="1" a="1"/>
  <c r="V322" i="1" s="1"/>
  <c r="W386" i="1" a="1"/>
  <c r="W386" i="1" s="1"/>
  <c r="V386" i="1" a="1"/>
  <c r="V386" i="1" s="1"/>
  <c r="W450" i="1" a="1"/>
  <c r="W450" i="1" s="1"/>
  <c r="V450" i="1" a="1"/>
  <c r="V450" i="1" s="1"/>
  <c r="W514" i="1" a="1"/>
  <c r="W514" i="1" s="1"/>
  <c r="V514" i="1" a="1"/>
  <c r="V514" i="1" s="1"/>
  <c r="W578" i="1" a="1"/>
  <c r="W578" i="1" s="1"/>
  <c r="V578" i="1" a="1"/>
  <c r="V578" i="1" s="1"/>
  <c r="W642" i="1" a="1"/>
  <c r="W642" i="1" s="1"/>
  <c r="V642" i="1" a="1"/>
  <c r="V642" i="1" s="1"/>
  <c r="W706" i="1" a="1"/>
  <c r="W706" i="1" s="1"/>
  <c r="V706" i="1" a="1"/>
  <c r="V706" i="1" s="1"/>
  <c r="W755" i="1" a="1"/>
  <c r="W755" i="1" s="1"/>
  <c r="V755" i="1" a="1"/>
  <c r="V755" i="1" s="1"/>
  <c r="W819" i="1" a="1"/>
  <c r="W819" i="1" s="1"/>
  <c r="V819" i="1" a="1"/>
  <c r="V819" i="1" s="1"/>
  <c r="W883" i="1" a="1"/>
  <c r="W883" i="1" s="1"/>
  <c r="V883" i="1" a="1"/>
  <c r="V883" i="1" s="1"/>
  <c r="W947" i="1" a="1"/>
  <c r="W947" i="1" s="1"/>
  <c r="V947" i="1" a="1"/>
  <c r="V947" i="1" s="1"/>
  <c r="W1011" i="1" a="1"/>
  <c r="W1011" i="1" s="1"/>
  <c r="V1011" i="1" a="1"/>
  <c r="V1011" i="1" s="1"/>
  <c r="W1075" i="1" a="1"/>
  <c r="W1075" i="1" s="1"/>
  <c r="V1075" i="1" a="1"/>
  <c r="V1075" i="1" s="1"/>
  <c r="W1139" i="1" a="1"/>
  <c r="W1139" i="1" s="1"/>
  <c r="V1139" i="1" a="1"/>
  <c r="V1139" i="1" s="1"/>
  <c r="W1203" i="1" a="1"/>
  <c r="W1203" i="1" s="1"/>
  <c r="V1203" i="1" a="1"/>
  <c r="V1203" i="1" s="1"/>
  <c r="W1267" i="1" a="1"/>
  <c r="W1267" i="1" s="1"/>
  <c r="V1267" i="1" a="1"/>
  <c r="V1267" i="1" s="1"/>
  <c r="W1331" i="1" a="1"/>
  <c r="W1331" i="1" s="1"/>
  <c r="V1331" i="1" a="1"/>
  <c r="V1331" i="1" s="1"/>
  <c r="W1395" i="1" a="1"/>
  <c r="W1395" i="1" s="1"/>
  <c r="V1395" i="1" a="1"/>
  <c r="V1395" i="1" s="1"/>
  <c r="W1459" i="1" a="1"/>
  <c r="W1459" i="1" s="1"/>
  <c r="V1459" i="1" a="1"/>
  <c r="V1459" i="1" s="1"/>
  <c r="W1523" i="1" a="1"/>
  <c r="W1523" i="1" s="1"/>
  <c r="V1523" i="1" a="1"/>
  <c r="V1523" i="1" s="1"/>
  <c r="W1587" i="1" a="1"/>
  <c r="W1587" i="1" s="1"/>
  <c r="V1587" i="1" a="1"/>
  <c r="V1587" i="1" s="1"/>
  <c r="W1651" i="1" a="1"/>
  <c r="W1651" i="1" s="1"/>
  <c r="V1651" i="1" a="1"/>
  <c r="V1651" i="1" s="1"/>
  <c r="W1715" i="1" a="1"/>
  <c r="W1715" i="1" s="1"/>
  <c r="V1715" i="1" a="1"/>
  <c r="V1715" i="1" s="1"/>
  <c r="W1779" i="1" a="1"/>
  <c r="W1779" i="1" s="1"/>
  <c r="V1779" i="1" a="1"/>
  <c r="V1779" i="1" s="1"/>
  <c r="W1843" i="1" a="1"/>
  <c r="W1843" i="1" s="1"/>
  <c r="V1843" i="1" a="1"/>
  <c r="V1843" i="1" s="1"/>
  <c r="W1907" i="1" a="1"/>
  <c r="W1907" i="1" s="1"/>
  <c r="V1907" i="1" a="1"/>
  <c r="V1907" i="1" s="1"/>
  <c r="W1971" i="1" a="1"/>
  <c r="W1971" i="1" s="1"/>
  <c r="V1971" i="1" a="1"/>
  <c r="V1971" i="1" s="1"/>
  <c r="W2035" i="1" a="1"/>
  <c r="W2035" i="1" s="1"/>
  <c r="V2035" i="1" a="1"/>
  <c r="V2035" i="1" s="1"/>
  <c r="W2099" i="1" a="1"/>
  <c r="W2099" i="1" s="1"/>
  <c r="V2099" i="1" a="1"/>
  <c r="V2099" i="1" s="1"/>
  <c r="W2163" i="1" a="1"/>
  <c r="W2163" i="1" s="1"/>
  <c r="V2163" i="1" a="1"/>
  <c r="V2163" i="1" s="1"/>
  <c r="W2227" i="1" a="1"/>
  <c r="W2227" i="1" s="1"/>
  <c r="V2227" i="1" a="1"/>
  <c r="V2227" i="1" s="1"/>
  <c r="W2291" i="1" a="1"/>
  <c r="W2291" i="1" s="1"/>
  <c r="V2291" i="1" a="1"/>
  <c r="V2291" i="1" s="1"/>
  <c r="W2355" i="1" a="1"/>
  <c r="W2355" i="1" s="1"/>
  <c r="V2355" i="1" a="1"/>
  <c r="V2355" i="1" s="1"/>
  <c r="W2419" i="1" a="1"/>
  <c r="W2419" i="1" s="1"/>
  <c r="V2419" i="1" a="1"/>
  <c r="V2419" i="1" s="1"/>
  <c r="W2483" i="1" a="1"/>
  <c r="W2483" i="1" s="1"/>
  <c r="V2483" i="1" a="1"/>
  <c r="V2483" i="1" s="1"/>
  <c r="W2547" i="1" a="1"/>
  <c r="W2547" i="1" s="1"/>
  <c r="V2547" i="1" a="1"/>
  <c r="V2547" i="1" s="1"/>
  <c r="W900" i="1" a="1"/>
  <c r="W900" i="1" s="1"/>
  <c r="V900" i="1" a="1"/>
  <c r="V900" i="1" s="1"/>
  <c r="W964" i="1" a="1"/>
  <c r="W964" i="1" s="1"/>
  <c r="V964" i="1" a="1"/>
  <c r="V964" i="1" s="1"/>
  <c r="W1028" i="1" a="1"/>
  <c r="W1028" i="1" s="1"/>
  <c r="V1028" i="1" a="1"/>
  <c r="V1028" i="1" s="1"/>
  <c r="W1092" i="1" a="1"/>
  <c r="W1092" i="1" s="1"/>
  <c r="V1092" i="1" a="1"/>
  <c r="V1092" i="1" s="1"/>
  <c r="W1156" i="1" a="1"/>
  <c r="W1156" i="1" s="1"/>
  <c r="V1156" i="1" a="1"/>
  <c r="V1156" i="1" s="1"/>
  <c r="W1220" i="1" a="1"/>
  <c r="W1220" i="1" s="1"/>
  <c r="V1220" i="1" a="1"/>
  <c r="V1220" i="1" s="1"/>
  <c r="W1284" i="1" a="1"/>
  <c r="W1284" i="1" s="1"/>
  <c r="V1284" i="1" a="1"/>
  <c r="V1284" i="1" s="1"/>
  <c r="W1348" i="1" a="1"/>
  <c r="W1348" i="1" s="1"/>
  <c r="V1348" i="1" a="1"/>
  <c r="V1348" i="1" s="1"/>
  <c r="W1412" i="1" a="1"/>
  <c r="W1412" i="1" s="1"/>
  <c r="V1412" i="1" a="1"/>
  <c r="V1412" i="1" s="1"/>
  <c r="W1476" i="1" a="1"/>
  <c r="W1476" i="1" s="1"/>
  <c r="V1476" i="1" a="1"/>
  <c r="V1476" i="1" s="1"/>
  <c r="W1540" i="1" a="1"/>
  <c r="W1540" i="1" s="1"/>
  <c r="V1540" i="1" a="1"/>
  <c r="V1540" i="1" s="1"/>
  <c r="W1604" i="1" a="1"/>
  <c r="W1604" i="1" s="1"/>
  <c r="V1604" i="1" a="1"/>
  <c r="V1604" i="1" s="1"/>
  <c r="W1668" i="1" a="1"/>
  <c r="W1668" i="1" s="1"/>
  <c r="V1668" i="1" a="1"/>
  <c r="V1668" i="1" s="1"/>
  <c r="W1732" i="1" a="1"/>
  <c r="W1732" i="1" s="1"/>
  <c r="V1732" i="1" a="1"/>
  <c r="V1732" i="1" s="1"/>
  <c r="W1796" i="1" a="1"/>
  <c r="W1796" i="1" s="1"/>
  <c r="V1796" i="1" a="1"/>
  <c r="V1796" i="1" s="1"/>
  <c r="W1860" i="1" a="1"/>
  <c r="W1860" i="1" s="1"/>
  <c r="V1860" i="1" a="1"/>
  <c r="V1860" i="1" s="1"/>
  <c r="W1924" i="1" a="1"/>
  <c r="W1924" i="1" s="1"/>
  <c r="V1924" i="1" a="1"/>
  <c r="V1924" i="1" s="1"/>
  <c r="W1988" i="1" a="1"/>
  <c r="W1988" i="1" s="1"/>
  <c r="V1988" i="1" a="1"/>
  <c r="V1988" i="1" s="1"/>
  <c r="W2052" i="1" a="1"/>
  <c r="W2052" i="1" s="1"/>
  <c r="V2052" i="1" a="1"/>
  <c r="V2052" i="1" s="1"/>
  <c r="W2116" i="1" a="1"/>
  <c r="W2116" i="1" s="1"/>
  <c r="V2116" i="1" a="1"/>
  <c r="V2116" i="1" s="1"/>
  <c r="W2180" i="1" a="1"/>
  <c r="W2180" i="1" s="1"/>
  <c r="V2180" i="1" a="1"/>
  <c r="V2180" i="1" s="1"/>
  <c r="W2244" i="1" a="1"/>
  <c r="W2244" i="1" s="1"/>
  <c r="V2244" i="1" a="1"/>
  <c r="V2244" i="1" s="1"/>
  <c r="W2308" i="1" a="1"/>
  <c r="W2308" i="1" s="1"/>
  <c r="V2308" i="1" a="1"/>
  <c r="V2308" i="1" s="1"/>
  <c r="W2372" i="1" a="1"/>
  <c r="W2372" i="1" s="1"/>
  <c r="V2372" i="1" a="1"/>
  <c r="V2372" i="1" s="1"/>
  <c r="W2436" i="1" a="1"/>
  <c r="W2436" i="1" s="1"/>
  <c r="V2436" i="1" a="1"/>
  <c r="V2436" i="1" s="1"/>
  <c r="W2500" i="1" a="1"/>
  <c r="W2500" i="1" s="1"/>
  <c r="V2500" i="1" a="1"/>
  <c r="V2500" i="1" s="1"/>
  <c r="W2564" i="1" a="1"/>
  <c r="W2564" i="1" s="1"/>
  <c r="V2564" i="1" a="1"/>
  <c r="V2564" i="1" s="1"/>
  <c r="W2628" i="1" a="1"/>
  <c r="W2628" i="1" s="1"/>
  <c r="V2628" i="1" a="1"/>
  <c r="V2628" i="1" s="1"/>
  <c r="W2692" i="1" a="1"/>
  <c r="W2692" i="1" s="1"/>
  <c r="V2692" i="1" a="1"/>
  <c r="V2692" i="1" s="1"/>
  <c r="W2756" i="1" a="1"/>
  <c r="W2756" i="1" s="1"/>
  <c r="V2756" i="1" a="1"/>
  <c r="V2756" i="1" s="1"/>
  <c r="W2820" i="1" a="1"/>
  <c r="W2820" i="1" s="1"/>
  <c r="V2820" i="1" a="1"/>
  <c r="V2820" i="1" s="1"/>
  <c r="W2884" i="1" a="1"/>
  <c r="W2884" i="1" s="1"/>
  <c r="V2884" i="1" a="1"/>
  <c r="V2884" i="1" s="1"/>
  <c r="W2948" i="1" a="1"/>
  <c r="W2948" i="1" s="1"/>
  <c r="V2948" i="1" a="1"/>
  <c r="V2948" i="1" s="1"/>
  <c r="W3012" i="1" a="1"/>
  <c r="W3012" i="1" s="1"/>
  <c r="V3012" i="1" a="1"/>
  <c r="V3012" i="1" s="1"/>
  <c r="W3076" i="1" a="1"/>
  <c r="W3076" i="1" s="1"/>
  <c r="V3076" i="1" a="1"/>
  <c r="V3076" i="1" s="1"/>
  <c r="W3140" i="1" a="1"/>
  <c r="W3140" i="1" s="1"/>
  <c r="V3140" i="1" a="1"/>
  <c r="V3140" i="1" s="1"/>
  <c r="W3204" i="1" a="1"/>
  <c r="W3204" i="1" s="1"/>
  <c r="V3204" i="1" a="1"/>
  <c r="V3204" i="1" s="1"/>
  <c r="W3268" i="1" a="1"/>
  <c r="W3268" i="1" s="1"/>
  <c r="V3268" i="1" a="1"/>
  <c r="V3268" i="1" s="1"/>
  <c r="W3332" i="1" a="1"/>
  <c r="W3332" i="1" s="1"/>
  <c r="V3332" i="1" a="1"/>
  <c r="V3332" i="1" s="1"/>
  <c r="W3396" i="1" a="1"/>
  <c r="W3396" i="1" s="1"/>
  <c r="V3396" i="1" a="1"/>
  <c r="V3396" i="1" s="1"/>
  <c r="W3460" i="1" a="1"/>
  <c r="W3460" i="1" s="1"/>
  <c r="V3460" i="1" a="1"/>
  <c r="V3460" i="1" s="1"/>
  <c r="W3524" i="1" a="1"/>
  <c r="W3524" i="1" s="1"/>
  <c r="V3524" i="1" a="1"/>
  <c r="V3524" i="1" s="1"/>
  <c r="W1445" i="1" a="1"/>
  <c r="W1445" i="1" s="1"/>
  <c r="V1445" i="1" a="1"/>
  <c r="V1445" i="1" s="1"/>
  <c r="W1509" i="1" a="1"/>
  <c r="W1509" i="1" s="1"/>
  <c r="V1509" i="1" a="1"/>
  <c r="V1509" i="1" s="1"/>
  <c r="W1573" i="1" a="1"/>
  <c r="W1573" i="1" s="1"/>
  <c r="V1573" i="1" a="1"/>
  <c r="V1573" i="1" s="1"/>
  <c r="W1637" i="1" a="1"/>
  <c r="W1637" i="1" s="1"/>
  <c r="V1637" i="1" a="1"/>
  <c r="V1637" i="1" s="1"/>
  <c r="W1701" i="1" a="1"/>
  <c r="W1701" i="1" s="1"/>
  <c r="V1701" i="1" a="1"/>
  <c r="V1701" i="1" s="1"/>
  <c r="W1765" i="1" a="1"/>
  <c r="W1765" i="1" s="1"/>
  <c r="V1765" i="1" a="1"/>
  <c r="V1765" i="1" s="1"/>
  <c r="W1829" i="1" a="1"/>
  <c r="W1829" i="1" s="1"/>
  <c r="V1829" i="1" a="1"/>
  <c r="V1829" i="1" s="1"/>
  <c r="W1893" i="1" a="1"/>
  <c r="W1893" i="1" s="1"/>
  <c r="V1893" i="1" a="1"/>
  <c r="V1893" i="1" s="1"/>
  <c r="W1957" i="1" a="1"/>
  <c r="W1957" i="1" s="1"/>
  <c r="V1957" i="1" a="1"/>
  <c r="V1957" i="1" s="1"/>
  <c r="W2021" i="1" a="1"/>
  <c r="W2021" i="1" s="1"/>
  <c r="V2021" i="1" a="1"/>
  <c r="V2021" i="1" s="1"/>
  <c r="W2085" i="1" a="1"/>
  <c r="W2085" i="1" s="1"/>
  <c r="V2085" i="1" a="1"/>
  <c r="V2085" i="1" s="1"/>
  <c r="W2149" i="1" a="1"/>
  <c r="W2149" i="1" s="1"/>
  <c r="V2149" i="1" a="1"/>
  <c r="V2149" i="1" s="1"/>
  <c r="W2213" i="1" a="1"/>
  <c r="W2213" i="1" s="1"/>
  <c r="V2213" i="1" a="1"/>
  <c r="V2213" i="1" s="1"/>
  <c r="W2277" i="1" a="1"/>
  <c r="W2277" i="1" s="1"/>
  <c r="V2277" i="1" a="1"/>
  <c r="V2277" i="1" s="1"/>
  <c r="W2341" i="1" a="1"/>
  <c r="W2341" i="1" s="1"/>
  <c r="V2341" i="1" a="1"/>
  <c r="V2341" i="1" s="1"/>
  <c r="W2405" i="1" a="1"/>
  <c r="W2405" i="1" s="1"/>
  <c r="V2405" i="1" a="1"/>
  <c r="V2405" i="1" s="1"/>
  <c r="W2469" i="1" a="1"/>
  <c r="W2469" i="1" s="1"/>
  <c r="V2469" i="1" a="1"/>
  <c r="V2469" i="1" s="1"/>
  <c r="W2533" i="1" a="1"/>
  <c r="W2533" i="1" s="1"/>
  <c r="V2533" i="1" a="1"/>
  <c r="V2533" i="1" s="1"/>
  <c r="W2597" i="1" a="1"/>
  <c r="W2597" i="1" s="1"/>
  <c r="V2597" i="1" a="1"/>
  <c r="V2597" i="1" s="1"/>
  <c r="W2661" i="1" a="1"/>
  <c r="W2661" i="1" s="1"/>
  <c r="V2661" i="1" a="1"/>
  <c r="V2661" i="1" s="1"/>
  <c r="W2725" i="1" a="1"/>
  <c r="W2725" i="1" s="1"/>
  <c r="V2725" i="1" a="1"/>
  <c r="V2725" i="1" s="1"/>
  <c r="W2789" i="1" a="1"/>
  <c r="W2789" i="1" s="1"/>
  <c r="V2789" i="1" a="1"/>
  <c r="V2789" i="1" s="1"/>
  <c r="W2853" i="1" a="1"/>
  <c r="W2853" i="1" s="1"/>
  <c r="V2853" i="1" a="1"/>
  <c r="V2853" i="1" s="1"/>
  <c r="W2917" i="1" a="1"/>
  <c r="W2917" i="1" s="1"/>
  <c r="V2917" i="1" a="1"/>
  <c r="V2917" i="1" s="1"/>
  <c r="W2981" i="1" a="1"/>
  <c r="W2981" i="1" s="1"/>
  <c r="V2981" i="1" a="1"/>
  <c r="V2981" i="1" s="1"/>
  <c r="W3045" i="1" a="1"/>
  <c r="W3045" i="1" s="1"/>
  <c r="V3045" i="1" a="1"/>
  <c r="V3045" i="1" s="1"/>
  <c r="W3109" i="1" a="1"/>
  <c r="W3109" i="1" s="1"/>
  <c r="V3109" i="1" a="1"/>
  <c r="V3109" i="1" s="1"/>
  <c r="W3173" i="1" a="1"/>
  <c r="W3173" i="1" s="1"/>
  <c r="V3173" i="1" a="1"/>
  <c r="V3173" i="1" s="1"/>
  <c r="W3237" i="1" a="1"/>
  <c r="W3237" i="1" s="1"/>
  <c r="V3237" i="1" a="1"/>
  <c r="V3237" i="1" s="1"/>
  <c r="W3301" i="1" a="1"/>
  <c r="W3301" i="1" s="1"/>
  <c r="V3301" i="1" a="1"/>
  <c r="V3301" i="1" s="1"/>
  <c r="W3365" i="1" a="1"/>
  <c r="W3365" i="1" s="1"/>
  <c r="V3365" i="1" a="1"/>
  <c r="V3365" i="1" s="1"/>
  <c r="W3429" i="1" a="1"/>
  <c r="W3429" i="1" s="1"/>
  <c r="V3429" i="1" a="1"/>
  <c r="V3429" i="1" s="1"/>
  <c r="W3493" i="1" a="1"/>
  <c r="W3493" i="1" s="1"/>
  <c r="V3493" i="1" a="1"/>
  <c r="V3493" i="1" s="1"/>
  <c r="W3557" i="1" a="1"/>
  <c r="W3557" i="1" s="1"/>
  <c r="V3557" i="1" a="1"/>
  <c r="V3557" i="1" s="1"/>
  <c r="W3621" i="1" a="1"/>
  <c r="W3621" i="1" s="1"/>
  <c r="V3621" i="1" a="1"/>
  <c r="V3621" i="1" s="1"/>
  <c r="W3685" i="1" a="1"/>
  <c r="W3685" i="1" s="1"/>
  <c r="V3685" i="1" a="1"/>
  <c r="V3685" i="1" s="1"/>
  <c r="W3749" i="1" a="1"/>
  <c r="W3749" i="1" s="1"/>
  <c r="V3749" i="1" a="1"/>
  <c r="V3749" i="1" s="1"/>
  <c r="W3813" i="1" a="1"/>
  <c r="W3813" i="1" s="1"/>
  <c r="V3813" i="1" a="1"/>
  <c r="V3813" i="1" s="1"/>
  <c r="W3877" i="1" a="1"/>
  <c r="W3877" i="1" s="1"/>
  <c r="V3877" i="1" a="1"/>
  <c r="V3877" i="1" s="1"/>
  <c r="W3941" i="1" a="1"/>
  <c r="W3941" i="1" s="1"/>
  <c r="V3941" i="1" a="1"/>
  <c r="V3941" i="1" s="1"/>
  <c r="W2967" i="1" a="1"/>
  <c r="W2967" i="1" s="1"/>
  <c r="V2967" i="1" a="1"/>
  <c r="V2967" i="1" s="1"/>
  <c r="W3031" i="1" a="1"/>
  <c r="W3031" i="1" s="1"/>
  <c r="V3031" i="1" a="1"/>
  <c r="V3031" i="1" s="1"/>
  <c r="W3095" i="1" a="1"/>
  <c r="W3095" i="1" s="1"/>
  <c r="V3095" i="1" a="1"/>
  <c r="V3095" i="1" s="1"/>
  <c r="W3159" i="1" a="1"/>
  <c r="W3159" i="1" s="1"/>
  <c r="V3159" i="1" a="1"/>
  <c r="V3159" i="1" s="1"/>
  <c r="W3223" i="1" a="1"/>
  <c r="W3223" i="1" s="1"/>
  <c r="V3223" i="1" a="1"/>
  <c r="V3223" i="1" s="1"/>
  <c r="W3287" i="1" a="1"/>
  <c r="W3287" i="1" s="1"/>
  <c r="V3287" i="1" a="1"/>
  <c r="V3287" i="1" s="1"/>
  <c r="W3351" i="1" a="1"/>
  <c r="W3351" i="1" s="1"/>
  <c r="V3351" i="1" a="1"/>
  <c r="V3351" i="1" s="1"/>
  <c r="W3415" i="1" a="1"/>
  <c r="W3415" i="1" s="1"/>
  <c r="V3415" i="1" a="1"/>
  <c r="V3415" i="1" s="1"/>
  <c r="W3479" i="1" a="1"/>
  <c r="W3479" i="1" s="1"/>
  <c r="V3479" i="1" a="1"/>
  <c r="V3479" i="1" s="1"/>
  <c r="W3543" i="1" a="1"/>
  <c r="W3543" i="1" s="1"/>
  <c r="V3543" i="1" a="1"/>
  <c r="V3543" i="1" s="1"/>
  <c r="W3607" i="1" a="1"/>
  <c r="W3607" i="1" s="1"/>
  <c r="V3607" i="1" a="1"/>
  <c r="V3607" i="1" s="1"/>
  <c r="W3671" i="1" a="1"/>
  <c r="W3671" i="1" s="1"/>
  <c r="V3671" i="1" a="1"/>
  <c r="V3671" i="1" s="1"/>
  <c r="W3735" i="1" a="1"/>
  <c r="W3735" i="1" s="1"/>
  <c r="V3735" i="1" a="1"/>
  <c r="V3735" i="1" s="1"/>
  <c r="W3799" i="1" a="1"/>
  <c r="W3799" i="1" s="1"/>
  <c r="V3799" i="1" a="1"/>
  <c r="V3799" i="1" s="1"/>
  <c r="W3863" i="1" a="1"/>
  <c r="W3863" i="1" s="1"/>
  <c r="V3863" i="1" a="1"/>
  <c r="V3863" i="1" s="1"/>
  <c r="W3927" i="1" a="1"/>
  <c r="W3927" i="1" s="1"/>
  <c r="V3927" i="1" a="1"/>
  <c r="V3927" i="1" s="1"/>
  <c r="W3991" i="1" a="1"/>
  <c r="W3991" i="1" s="1"/>
  <c r="V3991" i="1" a="1"/>
  <c r="V3991" i="1" s="1"/>
  <c r="W4055" i="1" a="1"/>
  <c r="W4055" i="1" s="1"/>
  <c r="V4055" i="1" a="1"/>
  <c r="V4055" i="1" s="1"/>
  <c r="W3728" i="1" a="1"/>
  <c r="W3728" i="1" s="1"/>
  <c r="V3728" i="1" a="1"/>
  <c r="V3728" i="1" s="1"/>
  <c r="W3792" i="1" a="1"/>
  <c r="W3792" i="1" s="1"/>
  <c r="V3792" i="1" a="1"/>
  <c r="V3792" i="1" s="1"/>
  <c r="W3856" i="1" a="1"/>
  <c r="W3856" i="1" s="1"/>
  <c r="V3856" i="1" a="1"/>
  <c r="V3856" i="1" s="1"/>
  <c r="W3920" i="1" a="1"/>
  <c r="W3920" i="1" s="1"/>
  <c r="V3920" i="1" a="1"/>
  <c r="V3920" i="1" s="1"/>
  <c r="W3984" i="1" a="1"/>
  <c r="W3984" i="1" s="1"/>
  <c r="V3984" i="1" a="1"/>
  <c r="V3984" i="1" s="1"/>
  <c r="W4048" i="1" a="1"/>
  <c r="W4048" i="1" s="1"/>
  <c r="V4048" i="1" a="1"/>
  <c r="V4048" i="1" s="1"/>
  <c r="W4112" i="1" a="1"/>
  <c r="W4112" i="1" s="1"/>
  <c r="V4112" i="1" a="1"/>
  <c r="V4112" i="1" s="1"/>
  <c r="W2049" i="1" a="1"/>
  <c r="W2049" i="1" s="1"/>
  <c r="V2049" i="1" a="1"/>
  <c r="V2049" i="1" s="1"/>
  <c r="W2113" i="1" a="1"/>
  <c r="W2113" i="1" s="1"/>
  <c r="V2113" i="1" a="1"/>
  <c r="V2113" i="1" s="1"/>
  <c r="W2177" i="1" a="1"/>
  <c r="W2177" i="1" s="1"/>
  <c r="V2177" i="1" a="1"/>
  <c r="V2177" i="1" s="1"/>
  <c r="W2241" i="1" a="1"/>
  <c r="W2241" i="1" s="1"/>
  <c r="V2241" i="1" a="1"/>
  <c r="V2241" i="1" s="1"/>
  <c r="W2305" i="1" a="1"/>
  <c r="W2305" i="1" s="1"/>
  <c r="V2305" i="1" a="1"/>
  <c r="V2305" i="1" s="1"/>
  <c r="W2369" i="1" a="1"/>
  <c r="W2369" i="1" s="1"/>
  <c r="V2369" i="1" a="1"/>
  <c r="V2369" i="1" s="1"/>
  <c r="W2433" i="1" a="1"/>
  <c r="W2433" i="1" s="1"/>
  <c r="V2433" i="1" a="1"/>
  <c r="V2433" i="1" s="1"/>
  <c r="W2497" i="1" a="1"/>
  <c r="W2497" i="1" s="1"/>
  <c r="V2497" i="1" a="1"/>
  <c r="V2497" i="1" s="1"/>
  <c r="W2561" i="1" a="1"/>
  <c r="W2561" i="1" s="1"/>
  <c r="V2561" i="1" a="1"/>
  <c r="V2561" i="1" s="1"/>
  <c r="W2625" i="1" a="1"/>
  <c r="W2625" i="1" s="1"/>
  <c r="V2625" i="1" a="1"/>
  <c r="V2625" i="1" s="1"/>
  <c r="W2689" i="1" a="1"/>
  <c r="W2689" i="1" s="1"/>
  <c r="V2689" i="1" a="1"/>
  <c r="V2689" i="1" s="1"/>
  <c r="W2753" i="1" a="1"/>
  <c r="W2753" i="1" s="1"/>
  <c r="V2753" i="1" a="1"/>
  <c r="V2753" i="1" s="1"/>
  <c r="W2817" i="1" a="1"/>
  <c r="W2817" i="1" s="1"/>
  <c r="V2817" i="1" a="1"/>
  <c r="V2817" i="1" s="1"/>
  <c r="W2881" i="1" a="1"/>
  <c r="W2881" i="1" s="1"/>
  <c r="V2881" i="1" a="1"/>
  <c r="V2881" i="1" s="1"/>
  <c r="W2945" i="1" a="1"/>
  <c r="W2945" i="1" s="1"/>
  <c r="V2945" i="1" a="1"/>
  <c r="V2945" i="1" s="1"/>
  <c r="W3009" i="1" a="1"/>
  <c r="W3009" i="1" s="1"/>
  <c r="V3009" i="1" a="1"/>
  <c r="V3009" i="1" s="1"/>
  <c r="W3073" i="1" a="1"/>
  <c r="W3073" i="1" s="1"/>
  <c r="V3073" i="1" a="1"/>
  <c r="V3073" i="1" s="1"/>
  <c r="W3137" i="1" a="1"/>
  <c r="W3137" i="1" s="1"/>
  <c r="V3137" i="1" a="1"/>
  <c r="V3137" i="1" s="1"/>
  <c r="W3201" i="1" a="1"/>
  <c r="W3201" i="1" s="1"/>
  <c r="V3201" i="1" a="1"/>
  <c r="V3201" i="1" s="1"/>
  <c r="W3265" i="1" a="1"/>
  <c r="W3265" i="1" s="1"/>
  <c r="V3265" i="1" a="1"/>
  <c r="V3265" i="1" s="1"/>
  <c r="W3329" i="1" a="1"/>
  <c r="W3329" i="1" s="1"/>
  <c r="V3329" i="1" a="1"/>
  <c r="V3329" i="1" s="1"/>
  <c r="W3393" i="1" a="1"/>
  <c r="W3393" i="1" s="1"/>
  <c r="V3393" i="1" a="1"/>
  <c r="V3393" i="1" s="1"/>
  <c r="W3457" i="1" a="1"/>
  <c r="W3457" i="1" s="1"/>
  <c r="V3457" i="1" a="1"/>
  <c r="V3457" i="1" s="1"/>
  <c r="W3521" i="1" a="1"/>
  <c r="W3521" i="1" s="1"/>
  <c r="V3521" i="1" a="1"/>
  <c r="V3521" i="1" s="1"/>
  <c r="W3585" i="1" a="1"/>
  <c r="W3585" i="1" s="1"/>
  <c r="V3585" i="1" a="1"/>
  <c r="V3585" i="1" s="1"/>
  <c r="W3649" i="1" a="1"/>
  <c r="W3649" i="1" s="1"/>
  <c r="V3649" i="1" a="1"/>
  <c r="V3649" i="1" s="1"/>
  <c r="W3713" i="1" a="1"/>
  <c r="W3713" i="1" s="1"/>
  <c r="V3713" i="1" a="1"/>
  <c r="V3713" i="1" s="1"/>
  <c r="W3777" i="1" a="1"/>
  <c r="W3777" i="1" s="1"/>
  <c r="V3777" i="1" a="1"/>
  <c r="V3777" i="1" s="1"/>
  <c r="W3841" i="1" a="1"/>
  <c r="W3841" i="1" s="1"/>
  <c r="V3841" i="1" a="1"/>
  <c r="V3841" i="1" s="1"/>
  <c r="W3905" i="1" a="1"/>
  <c r="W3905" i="1" s="1"/>
  <c r="V3905" i="1" a="1"/>
  <c r="V3905" i="1" s="1"/>
  <c r="W3969" i="1" a="1"/>
  <c r="W3969" i="1" s="1"/>
  <c r="V3969" i="1" a="1"/>
  <c r="V3969" i="1" s="1"/>
  <c r="W4033" i="1" a="1"/>
  <c r="W4033" i="1" s="1"/>
  <c r="V4033" i="1" a="1"/>
  <c r="V4033" i="1" s="1"/>
  <c r="W4097" i="1" a="1"/>
  <c r="W4097" i="1" s="1"/>
  <c r="V4097" i="1" a="1"/>
  <c r="V4097" i="1" s="1"/>
  <c r="W762" i="1" a="1"/>
  <c r="W762" i="1" s="1"/>
  <c r="V762" i="1" a="1"/>
  <c r="V762" i="1" s="1"/>
  <c r="W826" i="1" a="1"/>
  <c r="W826" i="1" s="1"/>
  <c r="V826" i="1" a="1"/>
  <c r="V826" i="1" s="1"/>
  <c r="W890" i="1" a="1"/>
  <c r="W890" i="1" s="1"/>
  <c r="V890" i="1" a="1"/>
  <c r="V890" i="1" s="1"/>
  <c r="W954" i="1" a="1"/>
  <c r="W954" i="1" s="1"/>
  <c r="V954" i="1" a="1"/>
  <c r="V954" i="1" s="1"/>
  <c r="W1018" i="1" a="1"/>
  <c r="W1018" i="1" s="1"/>
  <c r="V1018" i="1" a="1"/>
  <c r="V1018" i="1" s="1"/>
  <c r="W1082" i="1" a="1"/>
  <c r="W1082" i="1" s="1"/>
  <c r="V1082" i="1" a="1"/>
  <c r="V1082" i="1" s="1"/>
  <c r="W1146" i="1" a="1"/>
  <c r="W1146" i="1" s="1"/>
  <c r="V1146" i="1" a="1"/>
  <c r="V1146" i="1" s="1"/>
  <c r="W1210" i="1" a="1"/>
  <c r="W1210" i="1" s="1"/>
  <c r="V1210" i="1" a="1"/>
  <c r="V1210" i="1" s="1"/>
  <c r="W1274" i="1" a="1"/>
  <c r="W1274" i="1" s="1"/>
  <c r="V1274" i="1" a="1"/>
  <c r="V1274" i="1" s="1"/>
  <c r="W1338" i="1" a="1"/>
  <c r="W1338" i="1" s="1"/>
  <c r="V1338" i="1" a="1"/>
  <c r="V1338" i="1" s="1"/>
  <c r="W1402" i="1" a="1"/>
  <c r="W1402" i="1" s="1"/>
  <c r="V1402" i="1" a="1"/>
  <c r="V1402" i="1" s="1"/>
  <c r="W1466" i="1" a="1"/>
  <c r="W1466" i="1" s="1"/>
  <c r="V1466" i="1" a="1"/>
  <c r="V1466" i="1" s="1"/>
  <c r="W1530" i="1" a="1"/>
  <c r="W1530" i="1" s="1"/>
  <c r="V1530" i="1" a="1"/>
  <c r="V1530" i="1" s="1"/>
  <c r="W1594" i="1" a="1"/>
  <c r="W1594" i="1" s="1"/>
  <c r="V1594" i="1" a="1"/>
  <c r="V1594" i="1" s="1"/>
  <c r="W1658" i="1" a="1"/>
  <c r="W1658" i="1" s="1"/>
  <c r="V1658" i="1" a="1"/>
  <c r="V1658" i="1" s="1"/>
  <c r="W1722" i="1" a="1"/>
  <c r="W1722" i="1" s="1"/>
  <c r="V1722" i="1" a="1"/>
  <c r="V1722" i="1" s="1"/>
  <c r="W1786" i="1" a="1"/>
  <c r="W1786" i="1" s="1"/>
  <c r="V1786" i="1" a="1"/>
  <c r="V1786" i="1" s="1"/>
  <c r="W1850" i="1" a="1"/>
  <c r="W1850" i="1" s="1"/>
  <c r="V1850" i="1" a="1"/>
  <c r="V1850" i="1" s="1"/>
  <c r="W1914" i="1" a="1"/>
  <c r="W1914" i="1" s="1"/>
  <c r="V1914" i="1" a="1"/>
  <c r="V1914" i="1" s="1"/>
  <c r="W1978" i="1" a="1"/>
  <c r="W1978" i="1" s="1"/>
  <c r="V1978" i="1" a="1"/>
  <c r="V1978" i="1" s="1"/>
  <c r="W2042" i="1" a="1"/>
  <c r="W2042" i="1" s="1"/>
  <c r="V2042" i="1" a="1"/>
  <c r="V2042" i="1" s="1"/>
  <c r="W2106" i="1" a="1"/>
  <c r="W2106" i="1" s="1"/>
  <c r="V2106" i="1" a="1"/>
  <c r="V2106" i="1" s="1"/>
  <c r="W2170" i="1" a="1"/>
  <c r="W2170" i="1" s="1"/>
  <c r="V2170" i="1" a="1"/>
  <c r="V2170" i="1" s="1"/>
  <c r="W2234" i="1" a="1"/>
  <c r="W2234" i="1" s="1"/>
  <c r="V2234" i="1" a="1"/>
  <c r="V2234" i="1" s="1"/>
  <c r="W2298" i="1" a="1"/>
  <c r="W2298" i="1" s="1"/>
  <c r="V2298" i="1" a="1"/>
  <c r="V2298" i="1" s="1"/>
  <c r="W2362" i="1" a="1"/>
  <c r="W2362" i="1" s="1"/>
  <c r="V2362" i="1" a="1"/>
  <c r="V2362" i="1" s="1"/>
  <c r="W2426" i="1" a="1"/>
  <c r="W2426" i="1" s="1"/>
  <c r="V2426" i="1" a="1"/>
  <c r="V2426" i="1" s="1"/>
  <c r="W2490" i="1" a="1"/>
  <c r="W2490" i="1" s="1"/>
  <c r="V2490" i="1" a="1"/>
  <c r="V2490" i="1" s="1"/>
  <c r="W2554" i="1" a="1"/>
  <c r="W2554" i="1" s="1"/>
  <c r="V2554" i="1" a="1"/>
  <c r="V2554" i="1" s="1"/>
  <c r="W2618" i="1" a="1"/>
  <c r="W2618" i="1" s="1"/>
  <c r="V2618" i="1" a="1"/>
  <c r="V2618" i="1" s="1"/>
  <c r="W2682" i="1" a="1"/>
  <c r="W2682" i="1" s="1"/>
  <c r="V2682" i="1" a="1"/>
  <c r="V2682" i="1" s="1"/>
  <c r="W2746" i="1" a="1"/>
  <c r="W2746" i="1" s="1"/>
  <c r="V2746" i="1" a="1"/>
  <c r="V2746" i="1" s="1"/>
  <c r="W2810" i="1" a="1"/>
  <c r="W2810" i="1" s="1"/>
  <c r="V2810" i="1" a="1"/>
  <c r="V2810" i="1" s="1"/>
  <c r="W2874" i="1" a="1"/>
  <c r="W2874" i="1" s="1"/>
  <c r="V2874" i="1" a="1"/>
  <c r="V2874" i="1" s="1"/>
  <c r="W2938" i="1" a="1"/>
  <c r="W2938" i="1" s="1"/>
  <c r="V2938" i="1" a="1"/>
  <c r="V2938" i="1" s="1"/>
  <c r="W3002" i="1" a="1"/>
  <c r="W3002" i="1" s="1"/>
  <c r="V3002" i="1" a="1"/>
  <c r="V3002" i="1" s="1"/>
  <c r="W3066" i="1" a="1"/>
  <c r="W3066" i="1" s="1"/>
  <c r="V3066" i="1" a="1"/>
  <c r="V3066" i="1" s="1"/>
  <c r="W3130" i="1" a="1"/>
  <c r="W3130" i="1" s="1"/>
  <c r="V3130" i="1" a="1"/>
  <c r="V3130" i="1" s="1"/>
  <c r="W3194" i="1" a="1"/>
  <c r="W3194" i="1" s="1"/>
  <c r="V3194" i="1" a="1"/>
  <c r="V3194" i="1" s="1"/>
  <c r="W3258" i="1" a="1"/>
  <c r="W3258" i="1" s="1"/>
  <c r="V3258" i="1" a="1"/>
  <c r="V3258" i="1" s="1"/>
  <c r="W3322" i="1" a="1"/>
  <c r="W3322" i="1" s="1"/>
  <c r="V3322" i="1" a="1"/>
  <c r="V3322" i="1" s="1"/>
  <c r="W3386" i="1" a="1"/>
  <c r="W3386" i="1" s="1"/>
  <c r="V3386" i="1" a="1"/>
  <c r="V3386" i="1" s="1"/>
  <c r="W2555" i="1" a="1"/>
  <c r="W2555" i="1" s="1"/>
  <c r="V2555" i="1" a="1"/>
  <c r="V2555" i="1" s="1"/>
  <c r="W2619" i="1" a="1"/>
  <c r="W2619" i="1" s="1"/>
  <c r="V2619" i="1" a="1"/>
  <c r="V2619" i="1" s="1"/>
  <c r="W2683" i="1" a="1"/>
  <c r="W2683" i="1" s="1"/>
  <c r="V2683" i="1" a="1"/>
  <c r="V2683" i="1" s="1"/>
  <c r="W2747" i="1" a="1"/>
  <c r="W2747" i="1" s="1"/>
  <c r="V2747" i="1" a="1"/>
  <c r="V2747" i="1" s="1"/>
  <c r="W2811" i="1" a="1"/>
  <c r="W2811" i="1" s="1"/>
  <c r="V2811" i="1" a="1"/>
  <c r="V2811" i="1" s="1"/>
  <c r="W2875" i="1" a="1"/>
  <c r="W2875" i="1" s="1"/>
  <c r="V2875" i="1" a="1"/>
  <c r="V2875" i="1" s="1"/>
  <c r="W2939" i="1" a="1"/>
  <c r="W2939" i="1" s="1"/>
  <c r="V2939" i="1" a="1"/>
  <c r="V2939" i="1" s="1"/>
  <c r="W3003" i="1" a="1"/>
  <c r="W3003" i="1" s="1"/>
  <c r="V3003" i="1" a="1"/>
  <c r="V3003" i="1" s="1"/>
  <c r="W3067" i="1" a="1"/>
  <c r="W3067" i="1" s="1"/>
  <c r="V3067" i="1" a="1"/>
  <c r="V3067" i="1" s="1"/>
  <c r="W3131" i="1" a="1"/>
  <c r="W3131" i="1" s="1"/>
  <c r="V3131" i="1" a="1"/>
  <c r="V3131" i="1" s="1"/>
  <c r="W3195" i="1" a="1"/>
  <c r="W3195" i="1" s="1"/>
  <c r="V3195" i="1" a="1"/>
  <c r="V3195" i="1" s="1"/>
  <c r="W3259" i="1" a="1"/>
  <c r="W3259" i="1" s="1"/>
  <c r="V3259" i="1" a="1"/>
  <c r="V3259" i="1" s="1"/>
  <c r="W3323" i="1" a="1"/>
  <c r="W3323" i="1" s="1"/>
  <c r="V3323" i="1" a="1"/>
  <c r="V3323" i="1" s="1"/>
  <c r="W3387" i="1" a="1"/>
  <c r="W3387" i="1" s="1"/>
  <c r="V3387" i="1" a="1"/>
  <c r="V3387" i="1" s="1"/>
  <c r="W3451" i="1" a="1"/>
  <c r="W3451" i="1" s="1"/>
  <c r="V3451" i="1" a="1"/>
  <c r="V3451" i="1" s="1"/>
  <c r="W3515" i="1" a="1"/>
  <c r="W3515" i="1" s="1"/>
  <c r="V3515" i="1" a="1"/>
  <c r="V3515" i="1" s="1"/>
  <c r="W3579" i="1" a="1"/>
  <c r="W3579" i="1" s="1"/>
  <c r="V3579" i="1" a="1"/>
  <c r="V3579" i="1" s="1"/>
  <c r="W3643" i="1" a="1"/>
  <c r="W3643" i="1" s="1"/>
  <c r="V3643" i="1" a="1"/>
  <c r="V3643" i="1" s="1"/>
  <c r="W3707" i="1" a="1"/>
  <c r="W3707" i="1" s="1"/>
  <c r="V3707" i="1" a="1"/>
  <c r="V3707" i="1" s="1"/>
  <c r="W3771" i="1" a="1"/>
  <c r="W3771" i="1" s="1"/>
  <c r="V3771" i="1" a="1"/>
  <c r="V3771" i="1" s="1"/>
  <c r="W3835" i="1" a="1"/>
  <c r="W3835" i="1" s="1"/>
  <c r="V3835" i="1" a="1"/>
  <c r="V3835" i="1" s="1"/>
  <c r="W3899" i="1" a="1"/>
  <c r="W3899" i="1" s="1"/>
  <c r="V3899" i="1" a="1"/>
  <c r="V3899" i="1" s="1"/>
  <c r="W3963" i="1" a="1"/>
  <c r="W3963" i="1" s="1"/>
  <c r="V3963" i="1" a="1"/>
  <c r="V3963" i="1" s="1"/>
  <c r="W4027" i="1" a="1"/>
  <c r="W4027" i="1" s="1"/>
  <c r="V4027" i="1" a="1"/>
  <c r="V4027" i="1" s="1"/>
  <c r="W4091" i="1" a="1"/>
  <c r="W4091" i="1" s="1"/>
  <c r="V4091" i="1" a="1"/>
  <c r="V4091" i="1" s="1"/>
  <c r="W3604" i="1" a="1"/>
  <c r="W3604" i="1" s="1"/>
  <c r="V3604" i="1" a="1"/>
  <c r="V3604" i="1" s="1"/>
  <c r="W3668" i="1" a="1"/>
  <c r="W3668" i="1" s="1"/>
  <c r="V3668" i="1" a="1"/>
  <c r="V3668" i="1" s="1"/>
  <c r="W3732" i="1" a="1"/>
  <c r="W3732" i="1" s="1"/>
  <c r="V3732" i="1" a="1"/>
  <c r="V3732" i="1" s="1"/>
  <c r="W3796" i="1" a="1"/>
  <c r="W3796" i="1" s="1"/>
  <c r="V3796" i="1" a="1"/>
  <c r="V3796" i="1" s="1"/>
  <c r="W3860" i="1" a="1"/>
  <c r="W3860" i="1" s="1"/>
  <c r="V3860" i="1" a="1"/>
  <c r="V3860" i="1" s="1"/>
  <c r="W3924" i="1" a="1"/>
  <c r="W3924" i="1" s="1"/>
  <c r="V3924" i="1" a="1"/>
  <c r="V3924" i="1" s="1"/>
  <c r="W3988" i="1" a="1"/>
  <c r="W3988" i="1" s="1"/>
  <c r="V3988" i="1" a="1"/>
  <c r="V3988" i="1" s="1"/>
  <c r="W4052" i="1" a="1"/>
  <c r="W4052" i="1" s="1"/>
  <c r="V4052" i="1" a="1"/>
  <c r="V4052" i="1" s="1"/>
  <c r="W4045" i="1" a="1"/>
  <c r="W4045" i="1" s="1"/>
  <c r="V4045" i="1" a="1"/>
  <c r="V4045" i="1" s="1"/>
  <c r="W4109" i="1" a="1"/>
  <c r="W4109" i="1" s="1"/>
  <c r="V4109" i="1" a="1"/>
  <c r="V4109" i="1" s="1"/>
  <c r="W3458" i="1" a="1"/>
  <c r="W3458" i="1" s="1"/>
  <c r="V3458" i="1" a="1"/>
  <c r="V3458" i="1" s="1"/>
  <c r="W3522" i="1" a="1"/>
  <c r="W3522" i="1" s="1"/>
  <c r="V3522" i="1" a="1"/>
  <c r="V3522" i="1" s="1"/>
  <c r="W3586" i="1" a="1"/>
  <c r="W3586" i="1" s="1"/>
  <c r="V3586" i="1" a="1"/>
  <c r="V3586" i="1" s="1"/>
  <c r="W3650" i="1" a="1"/>
  <c r="W3650" i="1" s="1"/>
  <c r="V3650" i="1" a="1"/>
  <c r="V3650" i="1" s="1"/>
  <c r="W3714" i="1" a="1"/>
  <c r="W3714" i="1" s="1"/>
  <c r="V3714" i="1" a="1"/>
  <c r="V3714" i="1" s="1"/>
  <c r="W3778" i="1" a="1"/>
  <c r="W3778" i="1" s="1"/>
  <c r="V3778" i="1" a="1"/>
  <c r="V3778" i="1" s="1"/>
  <c r="W3842" i="1" a="1"/>
  <c r="W3842" i="1" s="1"/>
  <c r="V3842" i="1" a="1"/>
  <c r="V3842" i="1" s="1"/>
  <c r="W3906" i="1" a="1"/>
  <c r="W3906" i="1" s="1"/>
  <c r="V3906" i="1" a="1"/>
  <c r="V3906" i="1" s="1"/>
  <c r="W3970" i="1" a="1"/>
  <c r="W3970" i="1" s="1"/>
  <c r="V3970" i="1" a="1"/>
  <c r="V3970" i="1" s="1"/>
  <c r="W4034" i="1" a="1"/>
  <c r="W4034" i="1" s="1"/>
  <c r="V4034" i="1" a="1"/>
  <c r="V4034" i="1" s="1"/>
  <c r="W4098" i="1" a="1"/>
  <c r="W4098" i="1" s="1"/>
  <c r="V4098" i="1" a="1"/>
  <c r="V4098" i="1" s="1"/>
  <c r="W151" i="1" a="1"/>
  <c r="W151" i="1" s="1"/>
  <c r="V151" i="1" a="1"/>
  <c r="V151" i="1" s="1"/>
  <c r="W535" i="1" a="1"/>
  <c r="W535" i="1" s="1"/>
  <c r="V535" i="1" a="1"/>
  <c r="V535" i="1" s="1"/>
  <c r="W24" i="1" a="1"/>
  <c r="W24" i="1" s="1"/>
  <c r="V24" i="1" a="1"/>
  <c r="V24" i="1" s="1"/>
  <c r="W728" i="1" a="1"/>
  <c r="W728" i="1" s="1"/>
  <c r="V728" i="1" a="1"/>
  <c r="V728" i="1" s="1"/>
  <c r="W83" i="1" a="1"/>
  <c r="W83" i="1" s="1"/>
  <c r="V83" i="1" a="1"/>
  <c r="V83" i="1" s="1"/>
  <c r="W467" i="1" a="1"/>
  <c r="W467" i="1" s="1"/>
  <c r="V467" i="1" a="1"/>
  <c r="V467" i="1" s="1"/>
  <c r="W148" i="1" a="1"/>
  <c r="W148" i="1" s="1"/>
  <c r="V148" i="1" a="1"/>
  <c r="V148" i="1" s="1"/>
  <c r="W532" i="1" a="1"/>
  <c r="W532" i="1" s="1"/>
  <c r="V532" i="1" a="1"/>
  <c r="V532" i="1" s="1"/>
  <c r="W141" i="1" a="1"/>
  <c r="W141" i="1" s="1"/>
  <c r="V141" i="1" a="1"/>
  <c r="V141" i="1" s="1"/>
  <c r="W461" i="1" a="1"/>
  <c r="W461" i="1" s="1"/>
  <c r="V461" i="1" a="1"/>
  <c r="V461" i="1" s="1"/>
  <c r="W717" i="1" a="1"/>
  <c r="W717" i="1" s="1"/>
  <c r="V717" i="1" a="1"/>
  <c r="V717" i="1" s="1"/>
  <c r="W1165" i="1" a="1"/>
  <c r="W1165" i="1" s="1"/>
  <c r="V1165" i="1" a="1"/>
  <c r="V1165" i="1" s="1"/>
  <c r="W126" i="1" a="1"/>
  <c r="W126" i="1" s="1"/>
  <c r="V126" i="1" a="1"/>
  <c r="V126" i="1" s="1"/>
  <c r="W446" i="1" a="1"/>
  <c r="W446" i="1" s="1"/>
  <c r="V446" i="1" a="1"/>
  <c r="V446" i="1" s="1"/>
  <c r="W1111" i="1" a="1"/>
  <c r="W1111" i="1" s="1"/>
  <c r="V1111" i="1" a="1"/>
  <c r="V1111" i="1" s="1"/>
  <c r="W1559" i="1" a="1"/>
  <c r="W1559" i="1" s="1"/>
  <c r="V1559" i="1" a="1"/>
  <c r="V1559" i="1" s="1"/>
  <c r="W1879" i="1" a="1"/>
  <c r="W1879" i="1" s="1"/>
  <c r="V1879" i="1" a="1"/>
  <c r="V1879" i="1" s="1"/>
  <c r="W2327" i="1" a="1"/>
  <c r="W2327" i="1" s="1"/>
  <c r="V2327" i="1" a="1"/>
  <c r="V2327" i="1" s="1"/>
  <c r="W2711" i="1" a="1"/>
  <c r="W2711" i="1" s="1"/>
  <c r="V2711" i="1" a="1"/>
  <c r="V2711" i="1" s="1"/>
  <c r="W1168" i="1" a="1"/>
  <c r="W1168" i="1" s="1"/>
  <c r="V1168" i="1" a="1"/>
  <c r="V1168" i="1" s="1"/>
  <c r="W1552" i="1" a="1"/>
  <c r="W1552" i="1" s="1"/>
  <c r="V1552" i="1" a="1"/>
  <c r="V1552" i="1" s="1"/>
  <c r="W2000" i="1" a="1"/>
  <c r="W2000" i="1" s="1"/>
  <c r="V2000" i="1" a="1"/>
  <c r="V2000" i="1" s="1"/>
  <c r="W2384" i="1" a="1"/>
  <c r="W2384" i="1" s="1"/>
  <c r="V2384" i="1" a="1"/>
  <c r="V2384" i="1" s="1"/>
  <c r="W2768" i="1" a="1"/>
  <c r="W2768" i="1" s="1"/>
  <c r="V2768" i="1" a="1"/>
  <c r="V2768" i="1" s="1"/>
  <c r="W3152" i="1" a="1"/>
  <c r="W3152" i="1" s="1"/>
  <c r="V3152" i="1" a="1"/>
  <c r="V3152" i="1" s="1"/>
  <c r="W3536" i="1" a="1"/>
  <c r="W3536" i="1" s="1"/>
  <c r="V3536" i="1" a="1"/>
  <c r="V3536" i="1" s="1"/>
  <c r="W137" i="1" a="1"/>
  <c r="W137" i="1" s="1"/>
  <c r="V137" i="1" a="1"/>
  <c r="V137" i="1" s="1"/>
  <c r="W521" i="1" a="1"/>
  <c r="W521" i="1" s="1"/>
  <c r="V521" i="1" a="1"/>
  <c r="V521" i="1" s="1"/>
  <c r="W969" i="1" a="1"/>
  <c r="W969" i="1" s="1"/>
  <c r="V969" i="1" a="1"/>
  <c r="V969" i="1" s="1"/>
  <c r="W1417" i="1" a="1"/>
  <c r="W1417" i="1" s="1"/>
  <c r="V1417" i="1" a="1"/>
  <c r="V1417" i="1" s="1"/>
  <c r="W1801" i="1" a="1"/>
  <c r="W1801" i="1" s="1"/>
  <c r="V1801" i="1" a="1"/>
  <c r="V1801" i="1" s="1"/>
  <c r="W266" i="1" a="1"/>
  <c r="W266" i="1" s="1"/>
  <c r="V266" i="1" a="1"/>
  <c r="V266" i="1" s="1"/>
  <c r="W586" i="1" a="1"/>
  <c r="W586" i="1" s="1"/>
  <c r="V586" i="1" a="1"/>
  <c r="V586" i="1" s="1"/>
  <c r="W955" i="1" a="1"/>
  <c r="W955" i="1" s="1"/>
  <c r="V955" i="1" a="1"/>
  <c r="V955" i="1" s="1"/>
  <c r="W1339" i="1" a="1"/>
  <c r="W1339" i="1" s="1"/>
  <c r="V1339" i="1" a="1"/>
  <c r="V1339" i="1" s="1"/>
  <c r="W1851" i="1" a="1"/>
  <c r="W1851" i="1" s="1"/>
  <c r="V1851" i="1" a="1"/>
  <c r="V1851" i="1" s="1"/>
  <c r="W2299" i="1" a="1"/>
  <c r="W2299" i="1" s="1"/>
  <c r="V2299" i="1" a="1"/>
  <c r="V2299" i="1" s="1"/>
  <c r="W972" i="1" a="1"/>
  <c r="W972" i="1" s="1"/>
  <c r="V972" i="1" a="1"/>
  <c r="V972" i="1" s="1"/>
  <c r="W1420" i="1" a="1"/>
  <c r="W1420" i="1" s="1"/>
  <c r="V1420" i="1" a="1"/>
  <c r="V1420" i="1" s="1"/>
  <c r="W1804" i="1" a="1"/>
  <c r="W1804" i="1" s="1"/>
  <c r="V1804" i="1" a="1"/>
  <c r="V1804" i="1" s="1"/>
  <c r="W2252" i="1" a="1"/>
  <c r="W2252" i="1" s="1"/>
  <c r="V2252" i="1" a="1"/>
  <c r="V2252" i="1" s="1"/>
  <c r="W2700" i="1" a="1"/>
  <c r="W2700" i="1" s="1"/>
  <c r="V2700" i="1" a="1"/>
  <c r="V2700" i="1" s="1"/>
  <c r="W3020" i="1" a="1"/>
  <c r="W3020" i="1" s="1"/>
  <c r="V3020" i="1" a="1"/>
  <c r="V3020" i="1" s="1"/>
  <c r="W3532" i="1" a="1"/>
  <c r="W3532" i="1" s="1"/>
  <c r="V3532" i="1" a="1"/>
  <c r="V3532" i="1" s="1"/>
  <c r="W1773" i="1" a="1"/>
  <c r="W1773" i="1" s="1"/>
  <c r="V1773" i="1" a="1"/>
  <c r="V1773" i="1" s="1"/>
  <c r="W2285" i="1" a="1"/>
  <c r="W2285" i="1" s="1"/>
  <c r="V2285" i="1" a="1"/>
  <c r="V2285" i="1" s="1"/>
  <c r="W2669" i="1" a="1"/>
  <c r="W2669" i="1" s="1"/>
  <c r="V2669" i="1" a="1"/>
  <c r="V2669" i="1" s="1"/>
  <c r="W2925" i="1" a="1"/>
  <c r="W2925" i="1" s="1"/>
  <c r="V2925" i="1" a="1"/>
  <c r="V2925" i="1" s="1"/>
  <c r="W3309" i="1" a="1"/>
  <c r="W3309" i="1" s="1"/>
  <c r="V3309" i="1" a="1"/>
  <c r="V3309" i="1" s="1"/>
  <c r="W3757" i="1" a="1"/>
  <c r="W3757" i="1" s="1"/>
  <c r="V3757" i="1" a="1"/>
  <c r="V3757" i="1" s="1"/>
  <c r="W3167" i="1" a="1"/>
  <c r="W3167" i="1" s="1"/>
  <c r="V3167" i="1" a="1"/>
  <c r="V3167" i="1" s="1"/>
  <c r="W3551" i="1" a="1"/>
  <c r="W3551" i="1" s="1"/>
  <c r="V3551" i="1" a="1"/>
  <c r="V3551" i="1" s="1"/>
  <c r="W3800" i="1" a="1"/>
  <c r="W3800" i="1" s="1"/>
  <c r="V3800" i="1" a="1"/>
  <c r="V3800" i="1" s="1"/>
  <c r="W2057" i="1" a="1"/>
  <c r="W2057" i="1" s="1"/>
  <c r="V2057" i="1" a="1"/>
  <c r="V2057" i="1" s="1"/>
  <c r="W2633" i="1" a="1"/>
  <c r="W2633" i="1" s="1"/>
  <c r="V2633" i="1" a="1"/>
  <c r="V2633" i="1" s="1"/>
  <c r="W3273" i="1" a="1"/>
  <c r="W3273" i="1" s="1"/>
  <c r="V3273" i="1" a="1"/>
  <c r="V3273" i="1" s="1"/>
  <c r="W3785" i="1" a="1"/>
  <c r="W3785" i="1" s="1"/>
  <c r="V3785" i="1" a="1"/>
  <c r="V3785" i="1" s="1"/>
  <c r="W898" i="1" a="1"/>
  <c r="W898" i="1" s="1"/>
  <c r="V898" i="1" a="1"/>
  <c r="V898" i="1" s="1"/>
  <c r="W1474" i="1" a="1"/>
  <c r="W1474" i="1" s="1"/>
  <c r="V1474" i="1" a="1"/>
  <c r="V1474" i="1" s="1"/>
  <c r="W1858" i="1" a="1"/>
  <c r="W1858" i="1" s="1"/>
  <c r="V1858" i="1" a="1"/>
  <c r="V1858" i="1" s="1"/>
  <c r="W2242" i="1" a="1"/>
  <c r="W2242" i="1" s="1"/>
  <c r="V2242" i="1" a="1"/>
  <c r="V2242" i="1" s="1"/>
  <c r="W2562" i="1" a="1"/>
  <c r="W2562" i="1" s="1"/>
  <c r="V2562" i="1" a="1"/>
  <c r="V2562" i="1" s="1"/>
  <c r="W3010" i="1" a="1"/>
  <c r="W3010" i="1" s="1"/>
  <c r="V3010" i="1" a="1"/>
  <c r="V3010" i="1" s="1"/>
  <c r="W2627" i="1" a="1"/>
  <c r="W2627" i="1" s="1"/>
  <c r="V2627" i="1" a="1"/>
  <c r="V2627" i="1" s="1"/>
  <c r="W3011" i="1" a="1"/>
  <c r="W3011" i="1" s="1"/>
  <c r="V3011" i="1" a="1"/>
  <c r="V3011" i="1" s="1"/>
  <c r="W3459" i="1" a="1"/>
  <c r="W3459" i="1" s="1"/>
  <c r="V3459" i="1" a="1"/>
  <c r="V3459" i="1" s="1"/>
  <c r="W3843" i="1" a="1"/>
  <c r="W3843" i="1" s="1"/>
  <c r="V3843" i="1" a="1"/>
  <c r="V3843" i="1" s="1"/>
  <c r="W3676" i="1" a="1"/>
  <c r="W3676" i="1" s="1"/>
  <c r="V3676" i="1" a="1"/>
  <c r="V3676" i="1" s="1"/>
  <c r="W4060" i="1" a="1"/>
  <c r="W4060" i="1" s="1"/>
  <c r="V4060" i="1" a="1"/>
  <c r="V4060" i="1" s="1"/>
  <c r="W3658" i="1" a="1"/>
  <c r="W3658" i="1" s="1"/>
  <c r="V3658" i="1" a="1"/>
  <c r="V3658" i="1" s="1"/>
  <c r="W4042" i="1" a="1"/>
  <c r="W4042" i="1" s="1"/>
  <c r="V4042" i="1" a="1"/>
  <c r="V4042" i="1" s="1"/>
  <c r="W31" i="1" a="1"/>
  <c r="W31" i="1" s="1"/>
  <c r="V31" i="1" a="1"/>
  <c r="V31" i="1" s="1"/>
  <c r="W95" i="1" a="1"/>
  <c r="W95" i="1" s="1"/>
  <c r="V95" i="1" a="1"/>
  <c r="V95" i="1" s="1"/>
  <c r="W159" i="1" a="1"/>
  <c r="W159" i="1" s="1"/>
  <c r="V159" i="1" a="1"/>
  <c r="V159" i="1" s="1"/>
  <c r="W223" i="1" a="1"/>
  <c r="W223" i="1" s="1"/>
  <c r="V223" i="1" a="1"/>
  <c r="V223" i="1" s="1"/>
  <c r="W287" i="1" a="1"/>
  <c r="W287" i="1" s="1"/>
  <c r="V287" i="1" a="1"/>
  <c r="V287" i="1" s="1"/>
  <c r="W351" i="1" a="1"/>
  <c r="W351" i="1" s="1"/>
  <c r="V351" i="1" a="1"/>
  <c r="V351" i="1" s="1"/>
  <c r="W415" i="1" a="1"/>
  <c r="W415" i="1" s="1"/>
  <c r="V415" i="1" a="1"/>
  <c r="V415" i="1" s="1"/>
  <c r="W479" i="1" a="1"/>
  <c r="W479" i="1" s="1"/>
  <c r="V479" i="1" a="1"/>
  <c r="V479" i="1" s="1"/>
  <c r="W543" i="1" a="1"/>
  <c r="W543" i="1" s="1"/>
  <c r="V543" i="1" a="1"/>
  <c r="V543" i="1" s="1"/>
  <c r="W607" i="1" a="1"/>
  <c r="W607" i="1" s="1"/>
  <c r="V607" i="1" a="1"/>
  <c r="V607" i="1" s="1"/>
  <c r="W671" i="1" a="1"/>
  <c r="W671" i="1" s="1"/>
  <c r="V671" i="1" a="1"/>
  <c r="V671" i="1" s="1"/>
  <c r="W735" i="1" a="1"/>
  <c r="W735" i="1" s="1"/>
  <c r="V735" i="1" a="1"/>
  <c r="V735" i="1" s="1"/>
  <c r="W799" i="1" a="1"/>
  <c r="W799" i="1" s="1"/>
  <c r="V799" i="1" a="1"/>
  <c r="V799" i="1" s="1"/>
  <c r="W863" i="1" a="1"/>
  <c r="W863" i="1" s="1"/>
  <c r="V863" i="1" a="1"/>
  <c r="V863" i="1" s="1"/>
  <c r="W927" i="1" a="1"/>
  <c r="W927" i="1" s="1"/>
  <c r="V927" i="1" a="1"/>
  <c r="V927" i="1" s="1"/>
  <c r="W32" i="1" a="1"/>
  <c r="W32" i="1" s="1"/>
  <c r="V32" i="1" a="1"/>
  <c r="V32" i="1" s="1"/>
  <c r="W96" i="1" a="1"/>
  <c r="W96" i="1" s="1"/>
  <c r="V96" i="1" a="1"/>
  <c r="V96" i="1" s="1"/>
  <c r="W160" i="1" a="1"/>
  <c r="W160" i="1" s="1"/>
  <c r="V160" i="1" a="1"/>
  <c r="V160" i="1" s="1"/>
  <c r="W224" i="1" a="1"/>
  <c r="W224" i="1" s="1"/>
  <c r="V224" i="1" a="1"/>
  <c r="V224" i="1" s="1"/>
  <c r="W288" i="1" a="1"/>
  <c r="W288" i="1" s="1"/>
  <c r="V288" i="1" a="1"/>
  <c r="V288" i="1" s="1"/>
  <c r="W352" i="1" a="1"/>
  <c r="W352" i="1" s="1"/>
  <c r="V352" i="1" a="1"/>
  <c r="V352" i="1" s="1"/>
  <c r="W416" i="1" a="1"/>
  <c r="W416" i="1" s="1"/>
  <c r="V416" i="1" a="1"/>
  <c r="V416" i="1" s="1"/>
  <c r="W480" i="1" a="1"/>
  <c r="W480" i="1" s="1"/>
  <c r="V480" i="1" a="1"/>
  <c r="V480" i="1" s="1"/>
  <c r="W544" i="1" a="1"/>
  <c r="W544" i="1" s="1"/>
  <c r="V544" i="1" a="1"/>
  <c r="V544" i="1" s="1"/>
  <c r="W608" i="1" a="1"/>
  <c r="W608" i="1" s="1"/>
  <c r="V608" i="1" a="1"/>
  <c r="V608" i="1" s="1"/>
  <c r="W672" i="1" a="1"/>
  <c r="W672" i="1" s="1"/>
  <c r="V672" i="1" a="1"/>
  <c r="V672" i="1" s="1"/>
  <c r="W736" i="1" a="1"/>
  <c r="W736" i="1" s="1"/>
  <c r="V736" i="1" a="1"/>
  <c r="V736" i="1" s="1"/>
  <c r="W800" i="1" a="1"/>
  <c r="W800" i="1" s="1"/>
  <c r="V800" i="1" a="1"/>
  <c r="V800" i="1" s="1"/>
  <c r="W864" i="1" a="1"/>
  <c r="W864" i="1" s="1"/>
  <c r="V864" i="1" a="1"/>
  <c r="V864" i="1" s="1"/>
  <c r="W928" i="1" a="1"/>
  <c r="W928" i="1" s="1"/>
  <c r="V928" i="1" a="1"/>
  <c r="V928" i="1" s="1"/>
  <c r="W27" i="1" a="1"/>
  <c r="W27" i="1" s="1"/>
  <c r="V27" i="1" a="1"/>
  <c r="V27" i="1" s="1"/>
  <c r="W91" i="1" a="1"/>
  <c r="W91" i="1" s="1"/>
  <c r="V91" i="1" a="1"/>
  <c r="V91" i="1" s="1"/>
  <c r="W155" i="1" a="1"/>
  <c r="W155" i="1" s="1"/>
  <c r="V155" i="1" a="1"/>
  <c r="V155" i="1" s="1"/>
  <c r="W219" i="1" a="1"/>
  <c r="W219" i="1" s="1"/>
  <c r="V219" i="1" a="1"/>
  <c r="V219" i="1" s="1"/>
  <c r="W283" i="1" a="1"/>
  <c r="W283" i="1" s="1"/>
  <c r="V283" i="1" a="1"/>
  <c r="V283" i="1" s="1"/>
  <c r="W347" i="1" a="1"/>
  <c r="W347" i="1" s="1"/>
  <c r="V347" i="1" a="1"/>
  <c r="V347" i="1" s="1"/>
  <c r="W411" i="1" a="1"/>
  <c r="W411" i="1" s="1"/>
  <c r="V411" i="1" a="1"/>
  <c r="V411" i="1" s="1"/>
  <c r="W475" i="1" a="1"/>
  <c r="W475" i="1" s="1"/>
  <c r="V475" i="1" a="1"/>
  <c r="V475" i="1" s="1"/>
  <c r="W539" i="1" a="1"/>
  <c r="W539" i="1" s="1"/>
  <c r="V539" i="1" a="1"/>
  <c r="V539" i="1" s="1"/>
  <c r="W603" i="1" a="1"/>
  <c r="W603" i="1" s="1"/>
  <c r="V603" i="1" a="1"/>
  <c r="V603" i="1" s="1"/>
  <c r="W667" i="1" a="1"/>
  <c r="W667" i="1" s="1"/>
  <c r="V667" i="1" a="1"/>
  <c r="V667" i="1" s="1"/>
  <c r="W28" i="1" a="1"/>
  <c r="W28" i="1" s="1"/>
  <c r="V28" i="1" a="1"/>
  <c r="V28" i="1" s="1"/>
  <c r="W92" i="1" a="1"/>
  <c r="W92" i="1" s="1"/>
  <c r="V92" i="1" a="1"/>
  <c r="V92" i="1" s="1"/>
  <c r="W156" i="1" a="1"/>
  <c r="W156" i="1" s="1"/>
  <c r="V156" i="1" a="1"/>
  <c r="V156" i="1" s="1"/>
  <c r="W220" i="1" a="1"/>
  <c r="W220" i="1" s="1"/>
  <c r="V220" i="1" a="1"/>
  <c r="V220" i="1" s="1"/>
  <c r="W284" i="1" a="1"/>
  <c r="W284" i="1" s="1"/>
  <c r="V284" i="1" a="1"/>
  <c r="V284" i="1" s="1"/>
  <c r="W348" i="1" a="1"/>
  <c r="W348" i="1" s="1"/>
  <c r="V348" i="1" a="1"/>
  <c r="V348" i="1" s="1"/>
  <c r="W412" i="1" a="1"/>
  <c r="W412" i="1" s="1"/>
  <c r="V412" i="1" a="1"/>
  <c r="V412" i="1" s="1"/>
  <c r="W476" i="1" a="1"/>
  <c r="W476" i="1" s="1"/>
  <c r="V476" i="1" a="1"/>
  <c r="V476" i="1" s="1"/>
  <c r="W540" i="1" a="1"/>
  <c r="W540" i="1" s="1"/>
  <c r="V540" i="1" a="1"/>
  <c r="V540" i="1" s="1"/>
  <c r="W604" i="1" a="1"/>
  <c r="W604" i="1" s="1"/>
  <c r="V604" i="1" a="1"/>
  <c r="V604" i="1" s="1"/>
  <c r="W668" i="1" a="1"/>
  <c r="W668" i="1" s="1"/>
  <c r="V668" i="1" a="1"/>
  <c r="V668" i="1" s="1"/>
  <c r="W732" i="1" a="1"/>
  <c r="W732" i="1" s="1"/>
  <c r="V732" i="1" a="1"/>
  <c r="V732" i="1" s="1"/>
  <c r="W796" i="1" a="1"/>
  <c r="W796" i="1" s="1"/>
  <c r="V796" i="1" a="1"/>
  <c r="V796" i="1" s="1"/>
  <c r="W21" i="1" a="1"/>
  <c r="W21" i="1" s="1"/>
  <c r="V21" i="1" a="1"/>
  <c r="V21" i="1" s="1"/>
  <c r="W85" i="1" a="1"/>
  <c r="W85" i="1" s="1"/>
  <c r="V85" i="1" a="1"/>
  <c r="V85" i="1" s="1"/>
  <c r="W149" i="1" a="1"/>
  <c r="W149" i="1" s="1"/>
  <c r="V149" i="1" a="1"/>
  <c r="V149" i="1" s="1"/>
  <c r="W213" i="1" a="1"/>
  <c r="W213" i="1" s="1"/>
  <c r="V213" i="1" a="1"/>
  <c r="V213" i="1" s="1"/>
  <c r="W277" i="1" a="1"/>
  <c r="W277" i="1" s="1"/>
  <c r="V277" i="1" a="1"/>
  <c r="V277" i="1" s="1"/>
  <c r="W341" i="1" a="1"/>
  <c r="W341" i="1" s="1"/>
  <c r="V341" i="1" a="1"/>
  <c r="V341" i="1" s="1"/>
  <c r="W405" i="1" a="1"/>
  <c r="W405" i="1" s="1"/>
  <c r="V405" i="1" a="1"/>
  <c r="V405" i="1" s="1"/>
  <c r="W469" i="1" a="1"/>
  <c r="W469" i="1" s="1"/>
  <c r="V469" i="1" a="1"/>
  <c r="V469" i="1" s="1"/>
  <c r="W533" i="1" a="1"/>
  <c r="W533" i="1" s="1"/>
  <c r="V533" i="1" a="1"/>
  <c r="V533" i="1" s="1"/>
  <c r="W597" i="1" a="1"/>
  <c r="W597" i="1" s="1"/>
  <c r="V597" i="1" a="1"/>
  <c r="V597" i="1" s="1"/>
  <c r="W661" i="1" a="1"/>
  <c r="W661" i="1" s="1"/>
  <c r="V661" i="1" a="1"/>
  <c r="V661" i="1" s="1"/>
  <c r="W725" i="1" a="1"/>
  <c r="W725" i="1" s="1"/>
  <c r="V725" i="1" a="1"/>
  <c r="V725" i="1" s="1"/>
  <c r="W789" i="1" a="1"/>
  <c r="W789" i="1" s="1"/>
  <c r="V789" i="1" a="1"/>
  <c r="V789" i="1" s="1"/>
  <c r="W853" i="1" a="1"/>
  <c r="W853" i="1" s="1"/>
  <c r="V853" i="1" a="1"/>
  <c r="V853" i="1" s="1"/>
  <c r="W917" i="1" a="1"/>
  <c r="W917" i="1" s="1"/>
  <c r="V917" i="1" a="1"/>
  <c r="V917" i="1" s="1"/>
  <c r="W981" i="1" a="1"/>
  <c r="W981" i="1" s="1"/>
  <c r="V981" i="1" a="1"/>
  <c r="V981" i="1" s="1"/>
  <c r="W1045" i="1" a="1"/>
  <c r="W1045" i="1" s="1"/>
  <c r="V1045" i="1" a="1"/>
  <c r="V1045" i="1" s="1"/>
  <c r="W1109" i="1" a="1"/>
  <c r="W1109" i="1" s="1"/>
  <c r="V1109" i="1" a="1"/>
  <c r="V1109" i="1" s="1"/>
  <c r="W1173" i="1" a="1"/>
  <c r="W1173" i="1" s="1"/>
  <c r="V1173" i="1" a="1"/>
  <c r="V1173" i="1" s="1"/>
  <c r="W1237" i="1" a="1"/>
  <c r="W1237" i="1" s="1"/>
  <c r="V1237" i="1" a="1"/>
  <c r="V1237" i="1" s="1"/>
  <c r="W1301" i="1" a="1"/>
  <c r="W1301" i="1" s="1"/>
  <c r="V1301" i="1" a="1"/>
  <c r="V1301" i="1" s="1"/>
  <c r="W1365" i="1" a="1"/>
  <c r="W1365" i="1" s="1"/>
  <c r="V1365" i="1" a="1"/>
  <c r="V1365" i="1" s="1"/>
  <c r="W6" i="1" a="1"/>
  <c r="W6" i="1" s="1"/>
  <c r="V6" i="1" a="1"/>
  <c r="V6" i="1" s="1"/>
  <c r="W70" i="1" a="1"/>
  <c r="W70" i="1" s="1"/>
  <c r="V70" i="1" a="1"/>
  <c r="V70" i="1" s="1"/>
  <c r="W134" i="1" a="1"/>
  <c r="W134" i="1" s="1"/>
  <c r="V134" i="1" a="1"/>
  <c r="V134" i="1" s="1"/>
  <c r="W198" i="1" a="1"/>
  <c r="W198" i="1" s="1"/>
  <c r="V198" i="1" a="1"/>
  <c r="V198" i="1" s="1"/>
  <c r="W262" i="1" a="1"/>
  <c r="W262" i="1" s="1"/>
  <c r="V262" i="1" a="1"/>
  <c r="V262" i="1" s="1"/>
  <c r="W326" i="1" a="1"/>
  <c r="W326" i="1" s="1"/>
  <c r="V326" i="1" a="1"/>
  <c r="V326" i="1" s="1"/>
  <c r="W390" i="1" a="1"/>
  <c r="W390" i="1" s="1"/>
  <c r="V390" i="1" a="1"/>
  <c r="V390" i="1" s="1"/>
  <c r="W454" i="1" a="1"/>
  <c r="W454" i="1" s="1"/>
  <c r="V454" i="1" a="1"/>
  <c r="V454" i="1" s="1"/>
  <c r="W518" i="1" a="1"/>
  <c r="W518" i="1" s="1"/>
  <c r="V518" i="1" a="1"/>
  <c r="V518" i="1" s="1"/>
  <c r="W582" i="1" a="1"/>
  <c r="W582" i="1" s="1"/>
  <c r="V582" i="1" a="1"/>
  <c r="V582" i="1" s="1"/>
  <c r="W646" i="1" a="1"/>
  <c r="W646" i="1" s="1"/>
  <c r="V646" i="1" a="1"/>
  <c r="V646" i="1" s="1"/>
  <c r="W991" i="1" a="1"/>
  <c r="W991" i="1" s="1"/>
  <c r="V991" i="1" a="1"/>
  <c r="V991" i="1" s="1"/>
  <c r="W1055" i="1" a="1"/>
  <c r="W1055" i="1" s="1"/>
  <c r="V1055" i="1" a="1"/>
  <c r="V1055" i="1" s="1"/>
  <c r="W1119" i="1" a="1"/>
  <c r="W1119" i="1" s="1"/>
  <c r="V1119" i="1" a="1"/>
  <c r="V1119" i="1" s="1"/>
  <c r="W1183" i="1" a="1"/>
  <c r="W1183" i="1" s="1"/>
  <c r="V1183" i="1" a="1"/>
  <c r="V1183" i="1" s="1"/>
  <c r="W1247" i="1" a="1"/>
  <c r="W1247" i="1" s="1"/>
  <c r="V1247" i="1" a="1"/>
  <c r="V1247" i="1" s="1"/>
  <c r="W1311" i="1" a="1"/>
  <c r="W1311" i="1" s="1"/>
  <c r="V1311" i="1" a="1"/>
  <c r="V1311" i="1" s="1"/>
  <c r="W1375" i="1" a="1"/>
  <c r="W1375" i="1" s="1"/>
  <c r="V1375" i="1" a="1"/>
  <c r="V1375" i="1" s="1"/>
  <c r="W1439" i="1" a="1"/>
  <c r="W1439" i="1" s="1"/>
  <c r="V1439" i="1" a="1"/>
  <c r="V1439" i="1" s="1"/>
  <c r="W1503" i="1" a="1"/>
  <c r="W1503" i="1" s="1"/>
  <c r="V1503" i="1" a="1"/>
  <c r="V1503" i="1" s="1"/>
  <c r="W1567" i="1" a="1"/>
  <c r="W1567" i="1" s="1"/>
  <c r="V1567" i="1" a="1"/>
  <c r="V1567" i="1" s="1"/>
  <c r="W1631" i="1" a="1"/>
  <c r="W1631" i="1" s="1"/>
  <c r="V1631" i="1" a="1"/>
  <c r="V1631" i="1" s="1"/>
  <c r="W1695" i="1" a="1"/>
  <c r="W1695" i="1" s="1"/>
  <c r="V1695" i="1" a="1"/>
  <c r="V1695" i="1" s="1"/>
  <c r="W1759" i="1" a="1"/>
  <c r="W1759" i="1" s="1"/>
  <c r="V1759" i="1" a="1"/>
  <c r="V1759" i="1" s="1"/>
  <c r="W1823" i="1" a="1"/>
  <c r="W1823" i="1" s="1"/>
  <c r="V1823" i="1" a="1"/>
  <c r="V1823" i="1" s="1"/>
  <c r="W1887" i="1" a="1"/>
  <c r="W1887" i="1" s="1"/>
  <c r="V1887" i="1" a="1"/>
  <c r="V1887" i="1" s="1"/>
  <c r="W1951" i="1" a="1"/>
  <c r="W1951" i="1" s="1"/>
  <c r="V1951" i="1" a="1"/>
  <c r="V1951" i="1" s="1"/>
  <c r="W2015" i="1" a="1"/>
  <c r="W2015" i="1" s="1"/>
  <c r="V2015" i="1" a="1"/>
  <c r="V2015" i="1" s="1"/>
  <c r="W2079" i="1" a="1"/>
  <c r="W2079" i="1" s="1"/>
  <c r="V2079" i="1" a="1"/>
  <c r="V2079" i="1" s="1"/>
  <c r="W2143" i="1" a="1"/>
  <c r="W2143" i="1" s="1"/>
  <c r="V2143" i="1" a="1"/>
  <c r="V2143" i="1" s="1"/>
  <c r="W2207" i="1" a="1"/>
  <c r="W2207" i="1" s="1"/>
  <c r="V2207" i="1" a="1"/>
  <c r="V2207" i="1" s="1"/>
  <c r="W2271" i="1" a="1"/>
  <c r="W2271" i="1" s="1"/>
  <c r="V2271" i="1" a="1"/>
  <c r="V2271" i="1" s="1"/>
  <c r="W2335" i="1" a="1"/>
  <c r="W2335" i="1" s="1"/>
  <c r="V2335" i="1" a="1"/>
  <c r="V2335" i="1" s="1"/>
  <c r="W2399" i="1" a="1"/>
  <c r="W2399" i="1" s="1"/>
  <c r="V2399" i="1" a="1"/>
  <c r="V2399" i="1" s="1"/>
  <c r="W2463" i="1" a="1"/>
  <c r="W2463" i="1" s="1"/>
  <c r="V2463" i="1" a="1"/>
  <c r="V2463" i="1" s="1"/>
  <c r="W2527" i="1" a="1"/>
  <c r="W2527" i="1" s="1"/>
  <c r="V2527" i="1" a="1"/>
  <c r="V2527" i="1" s="1"/>
  <c r="W2591" i="1" a="1"/>
  <c r="W2591" i="1" s="1"/>
  <c r="V2591" i="1" a="1"/>
  <c r="V2591" i="1" s="1"/>
  <c r="W2655" i="1" a="1"/>
  <c r="W2655" i="1" s="1"/>
  <c r="V2655" i="1" a="1"/>
  <c r="V2655" i="1" s="1"/>
  <c r="W2719" i="1" a="1"/>
  <c r="W2719" i="1" s="1"/>
  <c r="V2719" i="1" a="1"/>
  <c r="V2719" i="1" s="1"/>
  <c r="W2783" i="1" a="1"/>
  <c r="W2783" i="1" s="1"/>
  <c r="V2783" i="1" a="1"/>
  <c r="V2783" i="1" s="1"/>
  <c r="W2847" i="1" a="1"/>
  <c r="W2847" i="1" s="1"/>
  <c r="V2847" i="1" a="1"/>
  <c r="V2847" i="1" s="1"/>
  <c r="W2911" i="1" a="1"/>
  <c r="W2911" i="1" s="1"/>
  <c r="V2911" i="1" a="1"/>
  <c r="V2911" i="1" s="1"/>
  <c r="W984" i="1" a="1"/>
  <c r="W984" i="1" s="1"/>
  <c r="V984" i="1" a="1"/>
  <c r="V984" i="1" s="1"/>
  <c r="W1048" i="1" a="1"/>
  <c r="W1048" i="1" s="1"/>
  <c r="V1048" i="1" a="1"/>
  <c r="V1048" i="1" s="1"/>
  <c r="W1112" i="1" a="1"/>
  <c r="W1112" i="1" s="1"/>
  <c r="V1112" i="1" a="1"/>
  <c r="V1112" i="1" s="1"/>
  <c r="W1176" i="1" a="1"/>
  <c r="W1176" i="1" s="1"/>
  <c r="V1176" i="1" a="1"/>
  <c r="V1176" i="1" s="1"/>
  <c r="W1240" i="1" a="1"/>
  <c r="W1240" i="1" s="1"/>
  <c r="V1240" i="1" a="1"/>
  <c r="V1240" i="1" s="1"/>
  <c r="W1304" i="1" a="1"/>
  <c r="W1304" i="1" s="1"/>
  <c r="V1304" i="1" a="1"/>
  <c r="V1304" i="1" s="1"/>
  <c r="W1368" i="1" a="1"/>
  <c r="W1368" i="1" s="1"/>
  <c r="V1368" i="1" a="1"/>
  <c r="V1368" i="1" s="1"/>
  <c r="W1432" i="1" a="1"/>
  <c r="W1432" i="1" s="1"/>
  <c r="V1432" i="1" a="1"/>
  <c r="V1432" i="1" s="1"/>
  <c r="W1496" i="1" a="1"/>
  <c r="W1496" i="1" s="1"/>
  <c r="V1496" i="1" a="1"/>
  <c r="V1496" i="1" s="1"/>
  <c r="W1560" i="1" a="1"/>
  <c r="W1560" i="1" s="1"/>
  <c r="V1560" i="1" a="1"/>
  <c r="V1560" i="1" s="1"/>
  <c r="W1624" i="1" a="1"/>
  <c r="W1624" i="1" s="1"/>
  <c r="V1624" i="1" a="1"/>
  <c r="V1624" i="1" s="1"/>
  <c r="W1688" i="1" a="1"/>
  <c r="W1688" i="1" s="1"/>
  <c r="V1688" i="1" a="1"/>
  <c r="V1688" i="1" s="1"/>
  <c r="W1752" i="1" a="1"/>
  <c r="W1752" i="1" s="1"/>
  <c r="V1752" i="1" a="1"/>
  <c r="V1752" i="1" s="1"/>
  <c r="W1816" i="1" a="1"/>
  <c r="W1816" i="1" s="1"/>
  <c r="V1816" i="1" a="1"/>
  <c r="V1816" i="1" s="1"/>
  <c r="W1880" i="1" a="1"/>
  <c r="W1880" i="1" s="1"/>
  <c r="V1880" i="1" a="1"/>
  <c r="V1880" i="1" s="1"/>
  <c r="W1944" i="1" a="1"/>
  <c r="W1944" i="1" s="1"/>
  <c r="V1944" i="1" a="1"/>
  <c r="V1944" i="1" s="1"/>
  <c r="W2008" i="1" a="1"/>
  <c r="W2008" i="1" s="1"/>
  <c r="V2008" i="1" a="1"/>
  <c r="V2008" i="1" s="1"/>
  <c r="W2072" i="1" a="1"/>
  <c r="W2072" i="1" s="1"/>
  <c r="V2072" i="1" a="1"/>
  <c r="V2072" i="1" s="1"/>
  <c r="W2136" i="1" a="1"/>
  <c r="W2136" i="1" s="1"/>
  <c r="V2136" i="1" a="1"/>
  <c r="V2136" i="1" s="1"/>
  <c r="W2200" i="1" a="1"/>
  <c r="W2200" i="1" s="1"/>
  <c r="V2200" i="1" a="1"/>
  <c r="V2200" i="1" s="1"/>
  <c r="W2264" i="1" a="1"/>
  <c r="W2264" i="1" s="1"/>
  <c r="V2264" i="1" a="1"/>
  <c r="V2264" i="1" s="1"/>
  <c r="W2328" i="1" a="1"/>
  <c r="W2328" i="1" s="1"/>
  <c r="V2328" i="1" a="1"/>
  <c r="V2328" i="1" s="1"/>
  <c r="W2392" i="1" a="1"/>
  <c r="W2392" i="1" s="1"/>
  <c r="V2392" i="1" a="1"/>
  <c r="V2392" i="1" s="1"/>
  <c r="W2456" i="1" a="1"/>
  <c r="W2456" i="1" s="1"/>
  <c r="V2456" i="1" a="1"/>
  <c r="V2456" i="1" s="1"/>
  <c r="W2520" i="1" a="1"/>
  <c r="W2520" i="1" s="1"/>
  <c r="V2520" i="1" a="1"/>
  <c r="V2520" i="1" s="1"/>
  <c r="W2584" i="1" a="1"/>
  <c r="W2584" i="1" s="1"/>
  <c r="V2584" i="1" a="1"/>
  <c r="V2584" i="1" s="1"/>
  <c r="W2648" i="1" a="1"/>
  <c r="W2648" i="1" s="1"/>
  <c r="V2648" i="1" a="1"/>
  <c r="V2648" i="1" s="1"/>
  <c r="W2712" i="1" a="1"/>
  <c r="W2712" i="1" s="1"/>
  <c r="V2712" i="1" a="1"/>
  <c r="V2712" i="1" s="1"/>
  <c r="W2776" i="1" a="1"/>
  <c r="W2776" i="1" s="1"/>
  <c r="V2776" i="1" a="1"/>
  <c r="V2776" i="1" s="1"/>
  <c r="W2840" i="1" a="1"/>
  <c r="W2840" i="1" s="1"/>
  <c r="V2840" i="1" a="1"/>
  <c r="V2840" i="1" s="1"/>
  <c r="W2904" i="1" a="1"/>
  <c r="W2904" i="1" s="1"/>
  <c r="V2904" i="1" a="1"/>
  <c r="V2904" i="1" s="1"/>
  <c r="W2968" i="1" a="1"/>
  <c r="W2968" i="1" s="1"/>
  <c r="V2968" i="1" a="1"/>
  <c r="V2968" i="1" s="1"/>
  <c r="W3032" i="1" a="1"/>
  <c r="W3032" i="1" s="1"/>
  <c r="V3032" i="1" a="1"/>
  <c r="V3032" i="1" s="1"/>
  <c r="W3096" i="1" a="1"/>
  <c r="W3096" i="1" s="1"/>
  <c r="V3096" i="1" a="1"/>
  <c r="V3096" i="1" s="1"/>
  <c r="W3160" i="1" a="1"/>
  <c r="W3160" i="1" s="1"/>
  <c r="V3160" i="1" a="1"/>
  <c r="V3160" i="1" s="1"/>
  <c r="W3224" i="1" a="1"/>
  <c r="W3224" i="1" s="1"/>
  <c r="V3224" i="1" a="1"/>
  <c r="V3224" i="1" s="1"/>
  <c r="W3288" i="1" a="1"/>
  <c r="W3288" i="1" s="1"/>
  <c r="V3288" i="1" a="1"/>
  <c r="V3288" i="1" s="1"/>
  <c r="W3352" i="1" a="1"/>
  <c r="W3352" i="1" s="1"/>
  <c r="V3352" i="1" a="1"/>
  <c r="V3352" i="1" s="1"/>
  <c r="W3416" i="1" a="1"/>
  <c r="W3416" i="1" s="1"/>
  <c r="V3416" i="1" a="1"/>
  <c r="V3416" i="1" s="1"/>
  <c r="W3480" i="1" a="1"/>
  <c r="W3480" i="1" s="1"/>
  <c r="V3480" i="1" a="1"/>
  <c r="V3480" i="1" s="1"/>
  <c r="W3544" i="1" a="1"/>
  <c r="W3544" i="1" s="1"/>
  <c r="V3544" i="1" a="1"/>
  <c r="V3544" i="1" s="1"/>
  <c r="W3608" i="1" a="1"/>
  <c r="W3608" i="1" s="1"/>
  <c r="V3608" i="1" a="1"/>
  <c r="V3608" i="1" s="1"/>
  <c r="W3672" i="1" a="1"/>
  <c r="W3672" i="1" s="1"/>
  <c r="V3672" i="1" a="1"/>
  <c r="V3672" i="1" s="1"/>
  <c r="W17" i="1" a="1"/>
  <c r="W17" i="1" s="1"/>
  <c r="V17" i="1" a="1"/>
  <c r="V17" i="1" s="1"/>
  <c r="W81" i="1" a="1"/>
  <c r="W81" i="1" s="1"/>
  <c r="V81" i="1" a="1"/>
  <c r="V81" i="1" s="1"/>
  <c r="W145" i="1" a="1"/>
  <c r="W145" i="1" s="1"/>
  <c r="V145" i="1" a="1"/>
  <c r="V145" i="1" s="1"/>
  <c r="W209" i="1" a="1"/>
  <c r="W209" i="1" s="1"/>
  <c r="V209" i="1" a="1"/>
  <c r="V209" i="1" s="1"/>
  <c r="W273" i="1" a="1"/>
  <c r="W273" i="1" s="1"/>
  <c r="V273" i="1" a="1"/>
  <c r="V273" i="1" s="1"/>
  <c r="W337" i="1" a="1"/>
  <c r="W337" i="1" s="1"/>
  <c r="V337" i="1" a="1"/>
  <c r="V337" i="1" s="1"/>
  <c r="W401" i="1" a="1"/>
  <c r="W401" i="1" s="1"/>
  <c r="V401" i="1" a="1"/>
  <c r="V401" i="1" s="1"/>
  <c r="W465" i="1" a="1"/>
  <c r="W465" i="1" s="1"/>
  <c r="V465" i="1" a="1"/>
  <c r="V465" i="1" s="1"/>
  <c r="W529" i="1" a="1"/>
  <c r="W529" i="1" s="1"/>
  <c r="V529" i="1" a="1"/>
  <c r="V529" i="1" s="1"/>
  <c r="W593" i="1" a="1"/>
  <c r="W593" i="1" s="1"/>
  <c r="V593" i="1" a="1"/>
  <c r="V593" i="1" s="1"/>
  <c r="W657" i="1" a="1"/>
  <c r="W657" i="1" s="1"/>
  <c r="V657" i="1" a="1"/>
  <c r="V657" i="1" s="1"/>
  <c r="W721" i="1" a="1"/>
  <c r="W721" i="1" s="1"/>
  <c r="V721" i="1" a="1"/>
  <c r="V721" i="1" s="1"/>
  <c r="W785" i="1" a="1"/>
  <c r="W785" i="1" s="1"/>
  <c r="V785" i="1" a="1"/>
  <c r="V785" i="1" s="1"/>
  <c r="W849" i="1" a="1"/>
  <c r="W849" i="1" s="1"/>
  <c r="V849" i="1" a="1"/>
  <c r="V849" i="1" s="1"/>
  <c r="W913" i="1" a="1"/>
  <c r="W913" i="1" s="1"/>
  <c r="V913" i="1" a="1"/>
  <c r="V913" i="1" s="1"/>
  <c r="W977" i="1" a="1"/>
  <c r="W977" i="1" s="1"/>
  <c r="V977" i="1" a="1"/>
  <c r="V977" i="1" s="1"/>
  <c r="W1041" i="1" a="1"/>
  <c r="W1041" i="1" s="1"/>
  <c r="V1041" i="1" a="1"/>
  <c r="V1041" i="1" s="1"/>
  <c r="W1105" i="1" a="1"/>
  <c r="W1105" i="1" s="1"/>
  <c r="V1105" i="1" a="1"/>
  <c r="V1105" i="1" s="1"/>
  <c r="W1169" i="1" a="1"/>
  <c r="W1169" i="1" s="1"/>
  <c r="V1169" i="1" a="1"/>
  <c r="V1169" i="1" s="1"/>
  <c r="W1233" i="1" a="1"/>
  <c r="W1233" i="1" s="1"/>
  <c r="V1233" i="1" a="1"/>
  <c r="V1233" i="1" s="1"/>
  <c r="W1297" i="1" a="1"/>
  <c r="W1297" i="1" s="1"/>
  <c r="V1297" i="1" a="1"/>
  <c r="V1297" i="1" s="1"/>
  <c r="W1361" i="1" a="1"/>
  <c r="W1361" i="1" s="1"/>
  <c r="V1361" i="1" a="1"/>
  <c r="V1361" i="1" s="1"/>
  <c r="W1425" i="1" a="1"/>
  <c r="W1425" i="1" s="1"/>
  <c r="V1425" i="1" a="1"/>
  <c r="V1425" i="1" s="1"/>
  <c r="W1489" i="1" a="1"/>
  <c r="W1489" i="1" s="1"/>
  <c r="V1489" i="1" a="1"/>
  <c r="V1489" i="1" s="1"/>
  <c r="W1553" i="1" a="1"/>
  <c r="W1553" i="1" s="1"/>
  <c r="V1553" i="1" a="1"/>
  <c r="V1553" i="1" s="1"/>
  <c r="W1617" i="1" a="1"/>
  <c r="W1617" i="1" s="1"/>
  <c r="V1617" i="1" a="1"/>
  <c r="V1617" i="1" s="1"/>
  <c r="W1681" i="1" a="1"/>
  <c r="W1681" i="1" s="1"/>
  <c r="V1681" i="1" a="1"/>
  <c r="V1681" i="1" s="1"/>
  <c r="W1745" i="1" a="1"/>
  <c r="W1745" i="1" s="1"/>
  <c r="V1745" i="1" a="1"/>
  <c r="V1745" i="1" s="1"/>
  <c r="W1809" i="1" a="1"/>
  <c r="W1809" i="1" s="1"/>
  <c r="V1809" i="1" a="1"/>
  <c r="V1809" i="1" s="1"/>
  <c r="W1873" i="1" a="1"/>
  <c r="W1873" i="1" s="1"/>
  <c r="V1873" i="1" a="1"/>
  <c r="V1873" i="1" s="1"/>
  <c r="W1937" i="1" a="1"/>
  <c r="W1937" i="1" s="1"/>
  <c r="V1937" i="1" a="1"/>
  <c r="V1937" i="1" s="1"/>
  <c r="W18" i="1" a="1"/>
  <c r="W18" i="1" s="1"/>
  <c r="V18" i="1" a="1"/>
  <c r="V18" i="1" s="1"/>
  <c r="W82" i="1" a="1"/>
  <c r="W82" i="1" s="1"/>
  <c r="V82" i="1" a="1"/>
  <c r="V82" i="1" s="1"/>
  <c r="W146" i="1" a="1"/>
  <c r="W146" i="1" s="1"/>
  <c r="V146" i="1" a="1"/>
  <c r="V146" i="1" s="1"/>
  <c r="W210" i="1" a="1"/>
  <c r="W210" i="1" s="1"/>
  <c r="V210" i="1" a="1"/>
  <c r="V210" i="1" s="1"/>
  <c r="W274" i="1" a="1"/>
  <c r="W274" i="1" s="1"/>
  <c r="V274" i="1" a="1"/>
  <c r="V274" i="1" s="1"/>
  <c r="W338" i="1" a="1"/>
  <c r="W338" i="1" s="1"/>
  <c r="V338" i="1" a="1"/>
  <c r="V338" i="1" s="1"/>
  <c r="W402" i="1" a="1"/>
  <c r="W402" i="1" s="1"/>
  <c r="V402" i="1" a="1"/>
  <c r="V402" i="1" s="1"/>
  <c r="W466" i="1" a="1"/>
  <c r="W466" i="1" s="1"/>
  <c r="V466" i="1" a="1"/>
  <c r="V466" i="1" s="1"/>
  <c r="W530" i="1" a="1"/>
  <c r="W530" i="1" s="1"/>
  <c r="V530" i="1" a="1"/>
  <c r="V530" i="1" s="1"/>
  <c r="W594" i="1" a="1"/>
  <c r="W594" i="1" s="1"/>
  <c r="V594" i="1" a="1"/>
  <c r="V594" i="1" s="1"/>
  <c r="W658" i="1" a="1"/>
  <c r="W658" i="1" s="1"/>
  <c r="V658" i="1" a="1"/>
  <c r="V658" i="1" s="1"/>
  <c r="W707" i="1" a="1"/>
  <c r="W707" i="1" s="1"/>
  <c r="V707" i="1" a="1"/>
  <c r="V707" i="1" s="1"/>
  <c r="W771" i="1" a="1"/>
  <c r="W771" i="1" s="1"/>
  <c r="V771" i="1" a="1"/>
  <c r="V771" i="1" s="1"/>
  <c r="W835" i="1" a="1"/>
  <c r="W835" i="1" s="1"/>
  <c r="V835" i="1" a="1"/>
  <c r="V835" i="1" s="1"/>
  <c r="W899" i="1" a="1"/>
  <c r="W899" i="1" s="1"/>
  <c r="V899" i="1" a="1"/>
  <c r="V899" i="1" s="1"/>
  <c r="W963" i="1" a="1"/>
  <c r="W963" i="1" s="1"/>
  <c r="V963" i="1" a="1"/>
  <c r="V963" i="1" s="1"/>
  <c r="W1027" i="1" a="1"/>
  <c r="W1027" i="1" s="1"/>
  <c r="V1027" i="1" a="1"/>
  <c r="V1027" i="1" s="1"/>
  <c r="W1091" i="1" a="1"/>
  <c r="W1091" i="1" s="1"/>
  <c r="V1091" i="1" a="1"/>
  <c r="V1091" i="1" s="1"/>
  <c r="W1155" i="1" a="1"/>
  <c r="W1155" i="1" s="1"/>
  <c r="V1155" i="1" a="1"/>
  <c r="V1155" i="1" s="1"/>
  <c r="W1219" i="1" a="1"/>
  <c r="W1219" i="1" s="1"/>
  <c r="V1219" i="1" a="1"/>
  <c r="V1219" i="1" s="1"/>
  <c r="W1283" i="1" a="1"/>
  <c r="W1283" i="1" s="1"/>
  <c r="V1283" i="1" a="1"/>
  <c r="V1283" i="1" s="1"/>
  <c r="W1347" i="1" a="1"/>
  <c r="W1347" i="1" s="1"/>
  <c r="V1347" i="1" a="1"/>
  <c r="V1347" i="1" s="1"/>
  <c r="W1411" i="1" a="1"/>
  <c r="W1411" i="1" s="1"/>
  <c r="V1411" i="1" a="1"/>
  <c r="V1411" i="1" s="1"/>
  <c r="W1475" i="1" a="1"/>
  <c r="W1475" i="1" s="1"/>
  <c r="V1475" i="1" a="1"/>
  <c r="V1475" i="1" s="1"/>
  <c r="W1539" i="1" a="1"/>
  <c r="W1539" i="1" s="1"/>
  <c r="V1539" i="1" a="1"/>
  <c r="V1539" i="1" s="1"/>
  <c r="W1603" i="1" a="1"/>
  <c r="W1603" i="1" s="1"/>
  <c r="V1603" i="1" a="1"/>
  <c r="V1603" i="1" s="1"/>
  <c r="W1667" i="1" a="1"/>
  <c r="W1667" i="1" s="1"/>
  <c r="V1667" i="1" a="1"/>
  <c r="V1667" i="1" s="1"/>
  <c r="W1731" i="1" a="1"/>
  <c r="W1731" i="1" s="1"/>
  <c r="V1731" i="1" a="1"/>
  <c r="V1731" i="1" s="1"/>
  <c r="W1795" i="1" a="1"/>
  <c r="W1795" i="1" s="1"/>
  <c r="V1795" i="1" a="1"/>
  <c r="V1795" i="1" s="1"/>
  <c r="W1859" i="1" a="1"/>
  <c r="W1859" i="1" s="1"/>
  <c r="V1859" i="1" a="1"/>
  <c r="V1859" i="1" s="1"/>
  <c r="W1923" i="1" a="1"/>
  <c r="W1923" i="1" s="1"/>
  <c r="V1923" i="1" a="1"/>
  <c r="V1923" i="1" s="1"/>
  <c r="W1987" i="1" a="1"/>
  <c r="W1987" i="1" s="1"/>
  <c r="V1987" i="1" a="1"/>
  <c r="V1987" i="1" s="1"/>
  <c r="W2051" i="1" a="1"/>
  <c r="W2051" i="1" s="1"/>
  <c r="V2051" i="1" a="1"/>
  <c r="V2051" i="1" s="1"/>
  <c r="W2115" i="1" a="1"/>
  <c r="W2115" i="1" s="1"/>
  <c r="V2115" i="1" a="1"/>
  <c r="V2115" i="1" s="1"/>
  <c r="W2179" i="1" a="1"/>
  <c r="W2179" i="1" s="1"/>
  <c r="V2179" i="1" a="1"/>
  <c r="V2179" i="1" s="1"/>
  <c r="W2243" i="1" a="1"/>
  <c r="W2243" i="1" s="1"/>
  <c r="V2243" i="1" a="1"/>
  <c r="V2243" i="1" s="1"/>
  <c r="W2307" i="1" a="1"/>
  <c r="W2307" i="1" s="1"/>
  <c r="V2307" i="1" a="1"/>
  <c r="V2307" i="1" s="1"/>
  <c r="W2371" i="1" a="1"/>
  <c r="W2371" i="1" s="1"/>
  <c r="V2371" i="1" a="1"/>
  <c r="V2371" i="1" s="1"/>
  <c r="W2435" i="1" a="1"/>
  <c r="W2435" i="1" s="1"/>
  <c r="V2435" i="1" a="1"/>
  <c r="V2435" i="1" s="1"/>
  <c r="W2499" i="1" a="1"/>
  <c r="W2499" i="1" s="1"/>
  <c r="V2499" i="1" a="1"/>
  <c r="V2499" i="1" s="1"/>
  <c r="W852" i="1" a="1"/>
  <c r="W852" i="1" s="1"/>
  <c r="V852" i="1" a="1"/>
  <c r="V852" i="1" s="1"/>
  <c r="W916" i="1" a="1"/>
  <c r="W916" i="1" s="1"/>
  <c r="V916" i="1" a="1"/>
  <c r="V916" i="1" s="1"/>
  <c r="W980" i="1" a="1"/>
  <c r="W980" i="1" s="1"/>
  <c r="V980" i="1" a="1"/>
  <c r="V980" i="1" s="1"/>
  <c r="W1044" i="1" a="1"/>
  <c r="W1044" i="1" s="1"/>
  <c r="V1044" i="1" a="1"/>
  <c r="V1044" i="1" s="1"/>
  <c r="W1108" i="1" a="1"/>
  <c r="W1108" i="1" s="1"/>
  <c r="V1108" i="1" a="1"/>
  <c r="V1108" i="1" s="1"/>
  <c r="W1172" i="1" a="1"/>
  <c r="W1172" i="1" s="1"/>
  <c r="V1172" i="1" a="1"/>
  <c r="V1172" i="1" s="1"/>
  <c r="W1236" i="1" a="1"/>
  <c r="W1236" i="1" s="1"/>
  <c r="V1236" i="1" a="1"/>
  <c r="V1236" i="1" s="1"/>
  <c r="W1300" i="1" a="1"/>
  <c r="W1300" i="1" s="1"/>
  <c r="V1300" i="1" a="1"/>
  <c r="V1300" i="1" s="1"/>
  <c r="W1364" i="1" a="1"/>
  <c r="W1364" i="1" s="1"/>
  <c r="V1364" i="1" a="1"/>
  <c r="V1364" i="1" s="1"/>
  <c r="W1428" i="1" a="1"/>
  <c r="W1428" i="1" s="1"/>
  <c r="V1428" i="1" a="1"/>
  <c r="V1428" i="1" s="1"/>
  <c r="W1492" i="1" a="1"/>
  <c r="W1492" i="1" s="1"/>
  <c r="V1492" i="1" a="1"/>
  <c r="V1492" i="1" s="1"/>
  <c r="W1556" i="1" a="1"/>
  <c r="W1556" i="1" s="1"/>
  <c r="V1556" i="1" a="1"/>
  <c r="V1556" i="1" s="1"/>
  <c r="W1620" i="1" a="1"/>
  <c r="W1620" i="1" s="1"/>
  <c r="V1620" i="1" a="1"/>
  <c r="V1620" i="1" s="1"/>
  <c r="W1684" i="1" a="1"/>
  <c r="W1684" i="1" s="1"/>
  <c r="V1684" i="1" a="1"/>
  <c r="V1684" i="1" s="1"/>
  <c r="W1748" i="1" a="1"/>
  <c r="W1748" i="1" s="1"/>
  <c r="V1748" i="1" a="1"/>
  <c r="V1748" i="1" s="1"/>
  <c r="W1812" i="1" a="1"/>
  <c r="W1812" i="1" s="1"/>
  <c r="V1812" i="1" a="1"/>
  <c r="V1812" i="1" s="1"/>
  <c r="W1876" i="1" a="1"/>
  <c r="W1876" i="1" s="1"/>
  <c r="V1876" i="1" a="1"/>
  <c r="V1876" i="1" s="1"/>
  <c r="W1940" i="1" a="1"/>
  <c r="W1940" i="1" s="1"/>
  <c r="V1940" i="1" a="1"/>
  <c r="V1940" i="1" s="1"/>
  <c r="W2004" i="1" a="1"/>
  <c r="W2004" i="1" s="1"/>
  <c r="V2004" i="1" a="1"/>
  <c r="V2004" i="1" s="1"/>
  <c r="W2068" i="1" a="1"/>
  <c r="W2068" i="1" s="1"/>
  <c r="V2068" i="1" a="1"/>
  <c r="V2068" i="1" s="1"/>
  <c r="W2132" i="1" a="1"/>
  <c r="W2132" i="1" s="1"/>
  <c r="V2132" i="1" a="1"/>
  <c r="V2132" i="1" s="1"/>
  <c r="W2196" i="1" a="1"/>
  <c r="W2196" i="1" s="1"/>
  <c r="V2196" i="1" a="1"/>
  <c r="V2196" i="1" s="1"/>
  <c r="W2260" i="1" a="1"/>
  <c r="W2260" i="1" s="1"/>
  <c r="V2260" i="1" a="1"/>
  <c r="V2260" i="1" s="1"/>
  <c r="W2324" i="1" a="1"/>
  <c r="W2324" i="1" s="1"/>
  <c r="V2324" i="1" a="1"/>
  <c r="V2324" i="1" s="1"/>
  <c r="W2388" i="1" a="1"/>
  <c r="W2388" i="1" s="1"/>
  <c r="V2388" i="1" a="1"/>
  <c r="V2388" i="1" s="1"/>
  <c r="W2452" i="1" a="1"/>
  <c r="W2452" i="1" s="1"/>
  <c r="V2452" i="1" a="1"/>
  <c r="V2452" i="1" s="1"/>
  <c r="W2516" i="1" a="1"/>
  <c r="W2516" i="1" s="1"/>
  <c r="V2516" i="1" a="1"/>
  <c r="V2516" i="1" s="1"/>
  <c r="W2580" i="1" a="1"/>
  <c r="W2580" i="1" s="1"/>
  <c r="V2580" i="1" a="1"/>
  <c r="V2580" i="1" s="1"/>
  <c r="W2644" i="1" a="1"/>
  <c r="W2644" i="1" s="1"/>
  <c r="V2644" i="1" a="1"/>
  <c r="V2644" i="1" s="1"/>
  <c r="W2708" i="1" a="1"/>
  <c r="W2708" i="1" s="1"/>
  <c r="V2708" i="1" a="1"/>
  <c r="V2708" i="1" s="1"/>
  <c r="W2772" i="1" a="1"/>
  <c r="W2772" i="1" s="1"/>
  <c r="V2772" i="1" a="1"/>
  <c r="V2772" i="1" s="1"/>
  <c r="W2836" i="1" a="1"/>
  <c r="W2836" i="1" s="1"/>
  <c r="V2836" i="1" a="1"/>
  <c r="V2836" i="1" s="1"/>
  <c r="W2900" i="1" a="1"/>
  <c r="W2900" i="1" s="1"/>
  <c r="V2900" i="1" a="1"/>
  <c r="V2900" i="1" s="1"/>
  <c r="W2964" i="1" a="1"/>
  <c r="W2964" i="1" s="1"/>
  <c r="V2964" i="1" a="1"/>
  <c r="V2964" i="1" s="1"/>
  <c r="W3028" i="1" a="1"/>
  <c r="W3028" i="1" s="1"/>
  <c r="V3028" i="1" a="1"/>
  <c r="V3028" i="1" s="1"/>
  <c r="W3092" i="1" a="1"/>
  <c r="W3092" i="1" s="1"/>
  <c r="V3092" i="1" a="1"/>
  <c r="V3092" i="1" s="1"/>
  <c r="W3156" i="1" a="1"/>
  <c r="W3156" i="1" s="1"/>
  <c r="V3156" i="1" a="1"/>
  <c r="V3156" i="1" s="1"/>
  <c r="W3220" i="1" a="1"/>
  <c r="W3220" i="1" s="1"/>
  <c r="V3220" i="1" a="1"/>
  <c r="V3220" i="1" s="1"/>
  <c r="W3284" i="1" a="1"/>
  <c r="W3284" i="1" s="1"/>
  <c r="V3284" i="1" a="1"/>
  <c r="V3284" i="1" s="1"/>
  <c r="W3348" i="1" a="1"/>
  <c r="W3348" i="1" s="1"/>
  <c r="V3348" i="1" a="1"/>
  <c r="V3348" i="1" s="1"/>
  <c r="W3412" i="1" a="1"/>
  <c r="W3412" i="1" s="1"/>
  <c r="V3412" i="1" a="1"/>
  <c r="V3412" i="1" s="1"/>
  <c r="W3476" i="1" a="1"/>
  <c r="W3476" i="1" s="1"/>
  <c r="V3476" i="1" a="1"/>
  <c r="V3476" i="1" s="1"/>
  <c r="W3540" i="1" a="1"/>
  <c r="W3540" i="1" s="1"/>
  <c r="V3540" i="1" a="1"/>
  <c r="V3540" i="1" s="1"/>
  <c r="W1461" i="1" a="1"/>
  <c r="W1461" i="1" s="1"/>
  <c r="V1461" i="1" a="1"/>
  <c r="V1461" i="1" s="1"/>
  <c r="W1525" i="1" a="1"/>
  <c r="W1525" i="1" s="1"/>
  <c r="V1525" i="1" a="1"/>
  <c r="V1525" i="1" s="1"/>
  <c r="W1589" i="1" a="1"/>
  <c r="W1589" i="1" s="1"/>
  <c r="V1589" i="1" a="1"/>
  <c r="V1589" i="1" s="1"/>
  <c r="W1653" i="1" a="1"/>
  <c r="W1653" i="1" s="1"/>
  <c r="V1653" i="1" a="1"/>
  <c r="V1653" i="1" s="1"/>
  <c r="W1717" i="1" a="1"/>
  <c r="W1717" i="1" s="1"/>
  <c r="V1717" i="1" a="1"/>
  <c r="V1717" i="1" s="1"/>
  <c r="W1781" i="1" a="1"/>
  <c r="W1781" i="1" s="1"/>
  <c r="V1781" i="1" a="1"/>
  <c r="V1781" i="1" s="1"/>
  <c r="W1845" i="1" a="1"/>
  <c r="W1845" i="1" s="1"/>
  <c r="V1845" i="1" a="1"/>
  <c r="V1845" i="1" s="1"/>
  <c r="W1909" i="1" a="1"/>
  <c r="W1909" i="1" s="1"/>
  <c r="V1909" i="1" a="1"/>
  <c r="V1909" i="1" s="1"/>
  <c r="W1973" i="1" a="1"/>
  <c r="W1973" i="1" s="1"/>
  <c r="V1973" i="1" a="1"/>
  <c r="V1973" i="1" s="1"/>
  <c r="W2037" i="1" a="1"/>
  <c r="W2037" i="1" s="1"/>
  <c r="V2037" i="1" a="1"/>
  <c r="V2037" i="1" s="1"/>
  <c r="W2101" i="1" a="1"/>
  <c r="W2101" i="1" s="1"/>
  <c r="V2101" i="1" a="1"/>
  <c r="V2101" i="1" s="1"/>
  <c r="W2165" i="1" a="1"/>
  <c r="W2165" i="1" s="1"/>
  <c r="V2165" i="1" a="1"/>
  <c r="V2165" i="1" s="1"/>
  <c r="W2229" i="1" a="1"/>
  <c r="W2229" i="1" s="1"/>
  <c r="V2229" i="1" a="1"/>
  <c r="V2229" i="1" s="1"/>
  <c r="W2293" i="1" a="1"/>
  <c r="W2293" i="1" s="1"/>
  <c r="V2293" i="1" a="1"/>
  <c r="V2293" i="1" s="1"/>
  <c r="W2357" i="1" a="1"/>
  <c r="W2357" i="1" s="1"/>
  <c r="V2357" i="1" a="1"/>
  <c r="V2357" i="1" s="1"/>
  <c r="W2421" i="1" a="1"/>
  <c r="W2421" i="1" s="1"/>
  <c r="V2421" i="1" a="1"/>
  <c r="V2421" i="1" s="1"/>
  <c r="W2485" i="1" a="1"/>
  <c r="W2485" i="1" s="1"/>
  <c r="V2485" i="1" a="1"/>
  <c r="V2485" i="1" s="1"/>
  <c r="W2549" i="1" a="1"/>
  <c r="W2549" i="1" s="1"/>
  <c r="V2549" i="1" a="1"/>
  <c r="V2549" i="1" s="1"/>
  <c r="W2613" i="1" a="1"/>
  <c r="W2613" i="1" s="1"/>
  <c r="V2613" i="1" a="1"/>
  <c r="V2613" i="1" s="1"/>
  <c r="W2677" i="1" a="1"/>
  <c r="W2677" i="1" s="1"/>
  <c r="V2677" i="1" a="1"/>
  <c r="V2677" i="1" s="1"/>
  <c r="W2741" i="1" a="1"/>
  <c r="W2741" i="1" s="1"/>
  <c r="V2741" i="1" a="1"/>
  <c r="V2741" i="1" s="1"/>
  <c r="W2805" i="1" a="1"/>
  <c r="W2805" i="1" s="1"/>
  <c r="V2805" i="1" a="1"/>
  <c r="V2805" i="1" s="1"/>
  <c r="W2869" i="1" a="1"/>
  <c r="W2869" i="1" s="1"/>
  <c r="V2869" i="1" a="1"/>
  <c r="V2869" i="1" s="1"/>
  <c r="W2933" i="1" a="1"/>
  <c r="W2933" i="1" s="1"/>
  <c r="V2933" i="1" a="1"/>
  <c r="V2933" i="1" s="1"/>
  <c r="W2997" i="1" a="1"/>
  <c r="W2997" i="1" s="1"/>
  <c r="V2997" i="1" a="1"/>
  <c r="V2997" i="1" s="1"/>
  <c r="W3061" i="1" a="1"/>
  <c r="W3061" i="1" s="1"/>
  <c r="V3061" i="1" a="1"/>
  <c r="V3061" i="1" s="1"/>
  <c r="W3125" i="1" a="1"/>
  <c r="W3125" i="1" s="1"/>
  <c r="V3125" i="1" a="1"/>
  <c r="V3125" i="1" s="1"/>
  <c r="W3189" i="1" a="1"/>
  <c r="W3189" i="1" s="1"/>
  <c r="V3189" i="1" a="1"/>
  <c r="V3189" i="1" s="1"/>
  <c r="W3253" i="1" a="1"/>
  <c r="W3253" i="1" s="1"/>
  <c r="V3253" i="1" a="1"/>
  <c r="V3253" i="1" s="1"/>
  <c r="W3317" i="1" a="1"/>
  <c r="W3317" i="1" s="1"/>
  <c r="V3317" i="1" a="1"/>
  <c r="V3317" i="1" s="1"/>
  <c r="W3381" i="1" a="1"/>
  <c r="W3381" i="1" s="1"/>
  <c r="V3381" i="1" a="1"/>
  <c r="V3381" i="1" s="1"/>
  <c r="W3445" i="1" a="1"/>
  <c r="W3445" i="1" s="1"/>
  <c r="V3445" i="1" a="1"/>
  <c r="V3445" i="1" s="1"/>
  <c r="W3509" i="1" a="1"/>
  <c r="W3509" i="1" s="1"/>
  <c r="V3509" i="1" a="1"/>
  <c r="V3509" i="1" s="1"/>
  <c r="W3573" i="1" a="1"/>
  <c r="W3573" i="1" s="1"/>
  <c r="V3573" i="1" a="1"/>
  <c r="V3573" i="1" s="1"/>
  <c r="W3637" i="1" a="1"/>
  <c r="W3637" i="1" s="1"/>
  <c r="V3637" i="1" a="1"/>
  <c r="V3637" i="1" s="1"/>
  <c r="W3701" i="1" a="1"/>
  <c r="W3701" i="1" s="1"/>
  <c r="V3701" i="1" a="1"/>
  <c r="V3701" i="1" s="1"/>
  <c r="W3765" i="1" a="1"/>
  <c r="W3765" i="1" s="1"/>
  <c r="V3765" i="1" a="1"/>
  <c r="V3765" i="1" s="1"/>
  <c r="W3829" i="1" a="1"/>
  <c r="W3829" i="1" s="1"/>
  <c r="V3829" i="1" a="1"/>
  <c r="V3829" i="1" s="1"/>
  <c r="W3893" i="1" a="1"/>
  <c r="W3893" i="1" s="1"/>
  <c r="V3893" i="1" a="1"/>
  <c r="V3893" i="1" s="1"/>
  <c r="W3957" i="1" a="1"/>
  <c r="W3957" i="1" s="1"/>
  <c r="V3957" i="1" a="1"/>
  <c r="V3957" i="1" s="1"/>
  <c r="W2983" i="1" a="1"/>
  <c r="W2983" i="1" s="1"/>
  <c r="V2983" i="1" a="1"/>
  <c r="V2983" i="1" s="1"/>
  <c r="W3047" i="1" a="1"/>
  <c r="W3047" i="1" s="1"/>
  <c r="V3047" i="1" a="1"/>
  <c r="V3047" i="1" s="1"/>
  <c r="W3111" i="1" a="1"/>
  <c r="W3111" i="1" s="1"/>
  <c r="V3111" i="1" a="1"/>
  <c r="V3111" i="1" s="1"/>
  <c r="W3175" i="1" a="1"/>
  <c r="W3175" i="1" s="1"/>
  <c r="V3175" i="1" a="1"/>
  <c r="V3175" i="1" s="1"/>
  <c r="W3239" i="1" a="1"/>
  <c r="W3239" i="1" s="1"/>
  <c r="V3239" i="1" a="1"/>
  <c r="V3239" i="1" s="1"/>
  <c r="W3303" i="1" a="1"/>
  <c r="W3303" i="1" s="1"/>
  <c r="V3303" i="1" a="1"/>
  <c r="V3303" i="1" s="1"/>
  <c r="W3367" i="1" a="1"/>
  <c r="W3367" i="1" s="1"/>
  <c r="V3367" i="1" a="1"/>
  <c r="V3367" i="1" s="1"/>
  <c r="W3431" i="1" a="1"/>
  <c r="W3431" i="1" s="1"/>
  <c r="V3431" i="1" a="1"/>
  <c r="V3431" i="1" s="1"/>
  <c r="W3495" i="1" a="1"/>
  <c r="W3495" i="1" s="1"/>
  <c r="V3495" i="1" a="1"/>
  <c r="V3495" i="1" s="1"/>
  <c r="W3559" i="1" a="1"/>
  <c r="W3559" i="1" s="1"/>
  <c r="V3559" i="1" a="1"/>
  <c r="V3559" i="1" s="1"/>
  <c r="W3623" i="1" a="1"/>
  <c r="W3623" i="1" s="1"/>
  <c r="V3623" i="1" a="1"/>
  <c r="V3623" i="1" s="1"/>
  <c r="W3687" i="1" a="1"/>
  <c r="W3687" i="1" s="1"/>
  <c r="V3687" i="1" a="1"/>
  <c r="V3687" i="1" s="1"/>
  <c r="W3751" i="1" a="1"/>
  <c r="W3751" i="1" s="1"/>
  <c r="V3751" i="1" a="1"/>
  <c r="V3751" i="1" s="1"/>
  <c r="W3815" i="1" a="1"/>
  <c r="W3815" i="1" s="1"/>
  <c r="V3815" i="1" a="1"/>
  <c r="V3815" i="1" s="1"/>
  <c r="W3879" i="1" a="1"/>
  <c r="W3879" i="1" s="1"/>
  <c r="V3879" i="1" a="1"/>
  <c r="V3879" i="1" s="1"/>
  <c r="W3943" i="1" a="1"/>
  <c r="W3943" i="1" s="1"/>
  <c r="V3943" i="1" a="1"/>
  <c r="V3943" i="1" s="1"/>
  <c r="W4007" i="1" a="1"/>
  <c r="W4007" i="1" s="1"/>
  <c r="V4007" i="1" a="1"/>
  <c r="V4007" i="1" s="1"/>
  <c r="W4071" i="1" a="1"/>
  <c r="W4071" i="1" s="1"/>
  <c r="V4071" i="1" a="1"/>
  <c r="V4071" i="1" s="1"/>
  <c r="W3744" i="1" a="1"/>
  <c r="W3744" i="1" s="1"/>
  <c r="V3744" i="1" a="1"/>
  <c r="V3744" i="1" s="1"/>
  <c r="W3808" i="1" a="1"/>
  <c r="W3808" i="1" s="1"/>
  <c r="V3808" i="1" a="1"/>
  <c r="V3808" i="1" s="1"/>
  <c r="W3872" i="1" a="1"/>
  <c r="W3872" i="1" s="1"/>
  <c r="V3872" i="1" a="1"/>
  <c r="V3872" i="1" s="1"/>
  <c r="W3936" i="1" a="1"/>
  <c r="W3936" i="1" s="1"/>
  <c r="V3936" i="1" a="1"/>
  <c r="V3936" i="1" s="1"/>
  <c r="W4000" i="1" a="1"/>
  <c r="W4000" i="1" s="1"/>
  <c r="V4000" i="1" a="1"/>
  <c r="V4000" i="1" s="1"/>
  <c r="W4064" i="1" a="1"/>
  <c r="W4064" i="1" s="1"/>
  <c r="V4064" i="1" a="1"/>
  <c r="V4064" i="1" s="1"/>
  <c r="W2001" i="1" a="1"/>
  <c r="W2001" i="1" s="1"/>
  <c r="V2001" i="1" a="1"/>
  <c r="V2001" i="1" s="1"/>
  <c r="W2065" i="1" a="1"/>
  <c r="W2065" i="1" s="1"/>
  <c r="V2065" i="1" a="1"/>
  <c r="V2065" i="1" s="1"/>
  <c r="W2129" i="1" a="1"/>
  <c r="W2129" i="1" s="1"/>
  <c r="V2129" i="1" a="1"/>
  <c r="V2129" i="1" s="1"/>
  <c r="W2193" i="1" a="1"/>
  <c r="W2193" i="1" s="1"/>
  <c r="V2193" i="1" a="1"/>
  <c r="V2193" i="1" s="1"/>
  <c r="W2257" i="1" a="1"/>
  <c r="W2257" i="1" s="1"/>
  <c r="V2257" i="1" a="1"/>
  <c r="V2257" i="1" s="1"/>
  <c r="W2321" i="1" a="1"/>
  <c r="W2321" i="1" s="1"/>
  <c r="V2321" i="1" a="1"/>
  <c r="V2321" i="1" s="1"/>
  <c r="W2385" i="1" a="1"/>
  <c r="W2385" i="1" s="1"/>
  <c r="V2385" i="1" a="1"/>
  <c r="V2385" i="1" s="1"/>
  <c r="W2449" i="1" a="1"/>
  <c r="W2449" i="1" s="1"/>
  <c r="V2449" i="1" a="1"/>
  <c r="V2449" i="1" s="1"/>
  <c r="W2513" i="1" a="1"/>
  <c r="W2513" i="1" s="1"/>
  <c r="V2513" i="1" a="1"/>
  <c r="V2513" i="1" s="1"/>
  <c r="W2577" i="1" a="1"/>
  <c r="W2577" i="1" s="1"/>
  <c r="V2577" i="1" a="1"/>
  <c r="V2577" i="1" s="1"/>
  <c r="W2641" i="1" a="1"/>
  <c r="W2641" i="1" s="1"/>
  <c r="V2641" i="1" a="1"/>
  <c r="V2641" i="1" s="1"/>
  <c r="W2705" i="1" a="1"/>
  <c r="W2705" i="1" s="1"/>
  <c r="V2705" i="1" a="1"/>
  <c r="V2705" i="1" s="1"/>
  <c r="W2769" i="1" a="1"/>
  <c r="W2769" i="1" s="1"/>
  <c r="V2769" i="1" a="1"/>
  <c r="V2769" i="1" s="1"/>
  <c r="W2833" i="1" a="1"/>
  <c r="W2833" i="1" s="1"/>
  <c r="V2833" i="1" a="1"/>
  <c r="V2833" i="1" s="1"/>
  <c r="W2897" i="1" a="1"/>
  <c r="W2897" i="1" s="1"/>
  <c r="V2897" i="1" a="1"/>
  <c r="V2897" i="1" s="1"/>
  <c r="W2961" i="1" a="1"/>
  <c r="W2961" i="1" s="1"/>
  <c r="V2961" i="1" a="1"/>
  <c r="V2961" i="1" s="1"/>
  <c r="W3025" i="1" a="1"/>
  <c r="W3025" i="1" s="1"/>
  <c r="V3025" i="1" a="1"/>
  <c r="V3025" i="1" s="1"/>
  <c r="W3089" i="1" a="1"/>
  <c r="W3089" i="1" s="1"/>
  <c r="V3089" i="1" a="1"/>
  <c r="V3089" i="1" s="1"/>
  <c r="W3153" i="1" a="1"/>
  <c r="W3153" i="1" s="1"/>
  <c r="V3153" i="1" a="1"/>
  <c r="V3153" i="1" s="1"/>
  <c r="W3217" i="1" a="1"/>
  <c r="W3217" i="1" s="1"/>
  <c r="V3217" i="1" a="1"/>
  <c r="V3217" i="1" s="1"/>
  <c r="W3281" i="1" a="1"/>
  <c r="W3281" i="1" s="1"/>
  <c r="V3281" i="1" a="1"/>
  <c r="V3281" i="1" s="1"/>
  <c r="W3345" i="1" a="1"/>
  <c r="W3345" i="1" s="1"/>
  <c r="V3345" i="1" a="1"/>
  <c r="V3345" i="1" s="1"/>
  <c r="W3409" i="1" a="1"/>
  <c r="W3409" i="1" s="1"/>
  <c r="V3409" i="1" a="1"/>
  <c r="V3409" i="1" s="1"/>
  <c r="W3473" i="1" a="1"/>
  <c r="W3473" i="1" s="1"/>
  <c r="V3473" i="1" a="1"/>
  <c r="V3473" i="1" s="1"/>
  <c r="W3537" i="1" a="1"/>
  <c r="W3537" i="1" s="1"/>
  <c r="V3537" i="1" a="1"/>
  <c r="V3537" i="1" s="1"/>
  <c r="W3601" i="1" a="1"/>
  <c r="W3601" i="1" s="1"/>
  <c r="V3601" i="1" a="1"/>
  <c r="V3601" i="1" s="1"/>
  <c r="W3665" i="1" a="1"/>
  <c r="W3665" i="1" s="1"/>
  <c r="V3665" i="1" a="1"/>
  <c r="V3665" i="1" s="1"/>
  <c r="W3729" i="1" a="1"/>
  <c r="W3729" i="1" s="1"/>
  <c r="V3729" i="1" a="1"/>
  <c r="V3729" i="1" s="1"/>
  <c r="W3793" i="1" a="1"/>
  <c r="W3793" i="1" s="1"/>
  <c r="V3793" i="1" a="1"/>
  <c r="V3793" i="1" s="1"/>
  <c r="W3857" i="1" a="1"/>
  <c r="W3857" i="1" s="1"/>
  <c r="V3857" i="1" a="1"/>
  <c r="V3857" i="1" s="1"/>
  <c r="W3921" i="1" a="1"/>
  <c r="W3921" i="1" s="1"/>
  <c r="V3921" i="1" a="1"/>
  <c r="V3921" i="1" s="1"/>
  <c r="W3985" i="1" a="1"/>
  <c r="W3985" i="1" s="1"/>
  <c r="V3985" i="1" a="1"/>
  <c r="V3985" i="1" s="1"/>
  <c r="W4049" i="1" a="1"/>
  <c r="W4049" i="1" s="1"/>
  <c r="V4049" i="1" a="1"/>
  <c r="V4049" i="1" s="1"/>
  <c r="W4113" i="1" a="1"/>
  <c r="W4113" i="1" s="1"/>
  <c r="V4113" i="1" a="1"/>
  <c r="V4113" i="1" s="1"/>
  <c r="W778" i="1" a="1"/>
  <c r="W778" i="1" s="1"/>
  <c r="V778" i="1" a="1"/>
  <c r="V778" i="1" s="1"/>
  <c r="W842" i="1" a="1"/>
  <c r="W842" i="1" s="1"/>
  <c r="V842" i="1" a="1"/>
  <c r="V842" i="1" s="1"/>
  <c r="W906" i="1" a="1"/>
  <c r="W906" i="1" s="1"/>
  <c r="V906" i="1" a="1"/>
  <c r="V906" i="1" s="1"/>
  <c r="W970" i="1" a="1"/>
  <c r="W970" i="1" s="1"/>
  <c r="V970" i="1" a="1"/>
  <c r="V970" i="1" s="1"/>
  <c r="W1034" i="1" a="1"/>
  <c r="W1034" i="1" s="1"/>
  <c r="V1034" i="1" a="1"/>
  <c r="V1034" i="1" s="1"/>
  <c r="W1098" i="1" a="1"/>
  <c r="W1098" i="1" s="1"/>
  <c r="V1098" i="1" a="1"/>
  <c r="V1098" i="1" s="1"/>
  <c r="W1162" i="1" a="1"/>
  <c r="W1162" i="1" s="1"/>
  <c r="V1162" i="1" a="1"/>
  <c r="V1162" i="1" s="1"/>
  <c r="W1226" i="1" a="1"/>
  <c r="W1226" i="1" s="1"/>
  <c r="V1226" i="1" a="1"/>
  <c r="V1226" i="1" s="1"/>
  <c r="W1290" i="1" a="1"/>
  <c r="W1290" i="1" s="1"/>
  <c r="V1290" i="1" a="1"/>
  <c r="V1290" i="1" s="1"/>
  <c r="W1354" i="1" a="1"/>
  <c r="W1354" i="1" s="1"/>
  <c r="V1354" i="1" a="1"/>
  <c r="V1354" i="1" s="1"/>
  <c r="W1418" i="1" a="1"/>
  <c r="W1418" i="1" s="1"/>
  <c r="V1418" i="1" a="1"/>
  <c r="V1418" i="1" s="1"/>
  <c r="W1482" i="1" a="1"/>
  <c r="W1482" i="1" s="1"/>
  <c r="V1482" i="1" a="1"/>
  <c r="V1482" i="1" s="1"/>
  <c r="W1546" i="1" a="1"/>
  <c r="W1546" i="1" s="1"/>
  <c r="V1546" i="1" a="1"/>
  <c r="V1546" i="1" s="1"/>
  <c r="W1610" i="1" a="1"/>
  <c r="W1610" i="1" s="1"/>
  <c r="V1610" i="1" a="1"/>
  <c r="V1610" i="1" s="1"/>
  <c r="W1674" i="1" a="1"/>
  <c r="W1674" i="1" s="1"/>
  <c r="V1674" i="1" a="1"/>
  <c r="V1674" i="1" s="1"/>
  <c r="W1738" i="1" a="1"/>
  <c r="W1738" i="1" s="1"/>
  <c r="V1738" i="1" a="1"/>
  <c r="V1738" i="1" s="1"/>
  <c r="W1802" i="1" a="1"/>
  <c r="W1802" i="1" s="1"/>
  <c r="V1802" i="1" a="1"/>
  <c r="V1802" i="1" s="1"/>
  <c r="W1866" i="1" a="1"/>
  <c r="W1866" i="1" s="1"/>
  <c r="V1866" i="1" a="1"/>
  <c r="V1866" i="1" s="1"/>
  <c r="W1930" i="1" a="1"/>
  <c r="W1930" i="1" s="1"/>
  <c r="V1930" i="1" a="1"/>
  <c r="V1930" i="1" s="1"/>
  <c r="W1994" i="1" a="1"/>
  <c r="W1994" i="1" s="1"/>
  <c r="V1994" i="1" a="1"/>
  <c r="V1994" i="1" s="1"/>
  <c r="W2058" i="1" a="1"/>
  <c r="W2058" i="1" s="1"/>
  <c r="V2058" i="1" a="1"/>
  <c r="V2058" i="1" s="1"/>
  <c r="W2122" i="1" a="1"/>
  <c r="W2122" i="1" s="1"/>
  <c r="V2122" i="1" a="1"/>
  <c r="V2122" i="1" s="1"/>
  <c r="W2186" i="1" a="1"/>
  <c r="W2186" i="1" s="1"/>
  <c r="V2186" i="1" a="1"/>
  <c r="V2186" i="1" s="1"/>
  <c r="W2250" i="1" a="1"/>
  <c r="W2250" i="1" s="1"/>
  <c r="V2250" i="1" a="1"/>
  <c r="V2250" i="1" s="1"/>
  <c r="W2314" i="1" a="1"/>
  <c r="W2314" i="1" s="1"/>
  <c r="V2314" i="1" a="1"/>
  <c r="V2314" i="1" s="1"/>
  <c r="W2378" i="1" a="1"/>
  <c r="W2378" i="1" s="1"/>
  <c r="V2378" i="1" a="1"/>
  <c r="V2378" i="1" s="1"/>
  <c r="W2442" i="1" a="1"/>
  <c r="W2442" i="1" s="1"/>
  <c r="V2442" i="1" a="1"/>
  <c r="V2442" i="1" s="1"/>
  <c r="W2506" i="1" a="1"/>
  <c r="W2506" i="1" s="1"/>
  <c r="V2506" i="1" a="1"/>
  <c r="V2506" i="1" s="1"/>
  <c r="W2570" i="1" a="1"/>
  <c r="W2570" i="1" s="1"/>
  <c r="V2570" i="1" a="1"/>
  <c r="V2570" i="1" s="1"/>
  <c r="W2634" i="1" a="1"/>
  <c r="W2634" i="1" s="1"/>
  <c r="V2634" i="1" a="1"/>
  <c r="V2634" i="1" s="1"/>
  <c r="W2698" i="1" a="1"/>
  <c r="W2698" i="1" s="1"/>
  <c r="V2698" i="1" a="1"/>
  <c r="V2698" i="1" s="1"/>
  <c r="W2762" i="1" a="1"/>
  <c r="W2762" i="1" s="1"/>
  <c r="V2762" i="1" a="1"/>
  <c r="V2762" i="1" s="1"/>
  <c r="W2826" i="1" a="1"/>
  <c r="W2826" i="1" s="1"/>
  <c r="V2826" i="1" a="1"/>
  <c r="V2826" i="1" s="1"/>
  <c r="W2890" i="1" a="1"/>
  <c r="W2890" i="1" s="1"/>
  <c r="V2890" i="1" a="1"/>
  <c r="V2890" i="1" s="1"/>
  <c r="W2954" i="1" a="1"/>
  <c r="W2954" i="1" s="1"/>
  <c r="V2954" i="1" a="1"/>
  <c r="V2954" i="1" s="1"/>
  <c r="W3018" i="1" a="1"/>
  <c r="W3018" i="1" s="1"/>
  <c r="V3018" i="1" a="1"/>
  <c r="V3018" i="1" s="1"/>
  <c r="W3082" i="1" a="1"/>
  <c r="W3082" i="1" s="1"/>
  <c r="V3082" i="1" a="1"/>
  <c r="V3082" i="1" s="1"/>
  <c r="W3146" i="1" a="1"/>
  <c r="W3146" i="1" s="1"/>
  <c r="V3146" i="1" a="1"/>
  <c r="V3146" i="1" s="1"/>
  <c r="W3210" i="1" a="1"/>
  <c r="W3210" i="1" s="1"/>
  <c r="V3210" i="1" a="1"/>
  <c r="V3210" i="1" s="1"/>
  <c r="W3274" i="1" a="1"/>
  <c r="W3274" i="1" s="1"/>
  <c r="V3274" i="1" a="1"/>
  <c r="V3274" i="1" s="1"/>
  <c r="W3338" i="1" a="1"/>
  <c r="W3338" i="1" s="1"/>
  <c r="V3338" i="1" a="1"/>
  <c r="V3338" i="1" s="1"/>
  <c r="W3402" i="1" a="1"/>
  <c r="W3402" i="1" s="1"/>
  <c r="V3402" i="1" a="1"/>
  <c r="V3402" i="1" s="1"/>
  <c r="W2571" i="1" a="1"/>
  <c r="W2571" i="1" s="1"/>
  <c r="V2571" i="1" a="1"/>
  <c r="V2571" i="1" s="1"/>
  <c r="W2635" i="1" a="1"/>
  <c r="W2635" i="1" s="1"/>
  <c r="V2635" i="1" a="1"/>
  <c r="V2635" i="1" s="1"/>
  <c r="W2699" i="1" a="1"/>
  <c r="W2699" i="1" s="1"/>
  <c r="V2699" i="1" a="1"/>
  <c r="V2699" i="1" s="1"/>
  <c r="W2763" i="1" a="1"/>
  <c r="W2763" i="1" s="1"/>
  <c r="V2763" i="1" a="1"/>
  <c r="V2763" i="1" s="1"/>
  <c r="W2827" i="1" a="1"/>
  <c r="W2827" i="1" s="1"/>
  <c r="V2827" i="1" a="1"/>
  <c r="V2827" i="1" s="1"/>
  <c r="W2891" i="1" a="1"/>
  <c r="W2891" i="1" s="1"/>
  <c r="V2891" i="1" a="1"/>
  <c r="V2891" i="1" s="1"/>
  <c r="W2955" i="1" a="1"/>
  <c r="W2955" i="1" s="1"/>
  <c r="V2955" i="1" a="1"/>
  <c r="V2955" i="1" s="1"/>
  <c r="W3019" i="1" a="1"/>
  <c r="W3019" i="1" s="1"/>
  <c r="V3019" i="1" a="1"/>
  <c r="V3019" i="1" s="1"/>
  <c r="W3083" i="1" a="1"/>
  <c r="W3083" i="1" s="1"/>
  <c r="V3083" i="1" a="1"/>
  <c r="V3083" i="1" s="1"/>
  <c r="W3147" i="1" a="1"/>
  <c r="W3147" i="1" s="1"/>
  <c r="V3147" i="1" a="1"/>
  <c r="V3147" i="1" s="1"/>
  <c r="W3211" i="1" a="1"/>
  <c r="W3211" i="1" s="1"/>
  <c r="V3211" i="1" a="1"/>
  <c r="V3211" i="1" s="1"/>
  <c r="W3275" i="1" a="1"/>
  <c r="W3275" i="1" s="1"/>
  <c r="V3275" i="1" a="1"/>
  <c r="V3275" i="1" s="1"/>
  <c r="W3339" i="1" a="1"/>
  <c r="W3339" i="1" s="1"/>
  <c r="V3339" i="1" a="1"/>
  <c r="V3339" i="1" s="1"/>
  <c r="W3403" i="1" a="1"/>
  <c r="W3403" i="1" s="1"/>
  <c r="V3403" i="1" a="1"/>
  <c r="V3403" i="1" s="1"/>
  <c r="W3467" i="1" a="1"/>
  <c r="W3467" i="1" s="1"/>
  <c r="V3467" i="1" a="1"/>
  <c r="V3467" i="1" s="1"/>
  <c r="W3531" i="1" a="1"/>
  <c r="W3531" i="1" s="1"/>
  <c r="V3531" i="1" a="1"/>
  <c r="V3531" i="1" s="1"/>
  <c r="W3595" i="1" a="1"/>
  <c r="W3595" i="1" s="1"/>
  <c r="V3595" i="1" a="1"/>
  <c r="V3595" i="1" s="1"/>
  <c r="W3659" i="1" a="1"/>
  <c r="W3659" i="1" s="1"/>
  <c r="V3659" i="1" a="1"/>
  <c r="V3659" i="1" s="1"/>
  <c r="W3723" i="1" a="1"/>
  <c r="W3723" i="1" s="1"/>
  <c r="V3723" i="1" a="1"/>
  <c r="V3723" i="1" s="1"/>
  <c r="W3787" i="1" a="1"/>
  <c r="W3787" i="1" s="1"/>
  <c r="V3787" i="1" a="1"/>
  <c r="V3787" i="1" s="1"/>
  <c r="W3851" i="1" a="1"/>
  <c r="W3851" i="1" s="1"/>
  <c r="V3851" i="1" a="1"/>
  <c r="V3851" i="1" s="1"/>
  <c r="W3915" i="1" a="1"/>
  <c r="W3915" i="1" s="1"/>
  <c r="V3915" i="1" a="1"/>
  <c r="V3915" i="1" s="1"/>
  <c r="W3979" i="1" a="1"/>
  <c r="W3979" i="1" s="1"/>
  <c r="V3979" i="1" a="1"/>
  <c r="V3979" i="1" s="1"/>
  <c r="W4043" i="1" a="1"/>
  <c r="W4043" i="1" s="1"/>
  <c r="V4043" i="1" a="1"/>
  <c r="V4043" i="1" s="1"/>
  <c r="W4107" i="1" a="1"/>
  <c r="W4107" i="1" s="1"/>
  <c r="V4107" i="1" a="1"/>
  <c r="V4107" i="1" s="1"/>
  <c r="W3620" i="1" a="1"/>
  <c r="W3620" i="1" s="1"/>
  <c r="V3620" i="1" a="1"/>
  <c r="V3620" i="1" s="1"/>
  <c r="W3684" i="1" a="1"/>
  <c r="W3684" i="1" s="1"/>
  <c r="V3684" i="1" a="1"/>
  <c r="V3684" i="1" s="1"/>
  <c r="W3748" i="1" a="1"/>
  <c r="W3748" i="1" s="1"/>
  <c r="V3748" i="1" a="1"/>
  <c r="V3748" i="1" s="1"/>
  <c r="W3812" i="1" a="1"/>
  <c r="W3812" i="1" s="1"/>
  <c r="V3812" i="1" a="1"/>
  <c r="V3812" i="1" s="1"/>
  <c r="W3876" i="1" a="1"/>
  <c r="W3876" i="1" s="1"/>
  <c r="V3876" i="1" a="1"/>
  <c r="V3876" i="1" s="1"/>
  <c r="W3940" i="1" a="1"/>
  <c r="W3940" i="1" s="1"/>
  <c r="V3940" i="1" a="1"/>
  <c r="V3940" i="1" s="1"/>
  <c r="W4004" i="1" a="1"/>
  <c r="W4004" i="1" s="1"/>
  <c r="V4004" i="1" a="1"/>
  <c r="V4004" i="1" s="1"/>
  <c r="W4068" i="1" a="1"/>
  <c r="W4068" i="1" s="1"/>
  <c r="V4068" i="1" a="1"/>
  <c r="V4068" i="1" s="1"/>
  <c r="W3997" i="1" a="1"/>
  <c r="W3997" i="1" s="1"/>
  <c r="V3997" i="1" a="1"/>
  <c r="V3997" i="1" s="1"/>
  <c r="W4061" i="1" a="1"/>
  <c r="W4061" i="1" s="1"/>
  <c r="V4061" i="1" a="1"/>
  <c r="V4061" i="1" s="1"/>
  <c r="W3474" i="1" a="1"/>
  <c r="W3474" i="1" s="1"/>
  <c r="V3474" i="1" a="1"/>
  <c r="V3474" i="1" s="1"/>
  <c r="W3538" i="1" a="1"/>
  <c r="W3538" i="1" s="1"/>
  <c r="V3538" i="1" a="1"/>
  <c r="V3538" i="1" s="1"/>
  <c r="W3602" i="1" a="1"/>
  <c r="W3602" i="1" s="1"/>
  <c r="V3602" i="1" a="1"/>
  <c r="V3602" i="1" s="1"/>
  <c r="W3666" i="1" a="1"/>
  <c r="W3666" i="1" s="1"/>
  <c r="V3666" i="1" a="1"/>
  <c r="V3666" i="1" s="1"/>
  <c r="W3730" i="1" a="1"/>
  <c r="W3730" i="1" s="1"/>
  <c r="V3730" i="1" a="1"/>
  <c r="V3730" i="1" s="1"/>
  <c r="W3794" i="1" a="1"/>
  <c r="W3794" i="1" s="1"/>
  <c r="V3794" i="1" a="1"/>
  <c r="V3794" i="1" s="1"/>
  <c r="W3858" i="1" a="1"/>
  <c r="W3858" i="1" s="1"/>
  <c r="V3858" i="1" a="1"/>
  <c r="V3858" i="1" s="1"/>
  <c r="W3922" i="1" a="1"/>
  <c r="W3922" i="1" s="1"/>
  <c r="V3922" i="1" a="1"/>
  <c r="V3922" i="1" s="1"/>
  <c r="W3986" i="1" a="1"/>
  <c r="W3986" i="1" s="1"/>
  <c r="V3986" i="1" a="1"/>
  <c r="V3986" i="1" s="1"/>
  <c r="W4050" i="1" a="1"/>
  <c r="W4050" i="1" s="1"/>
  <c r="V4050" i="1" a="1"/>
  <c r="V4050" i="1" s="1"/>
  <c r="W4114" i="1" a="1"/>
  <c r="W4114" i="1" s="1"/>
  <c r="V4114" i="1" a="1"/>
  <c r="V4114" i="1" s="1"/>
  <c r="W215" i="1" a="1"/>
  <c r="W215" i="1" s="1"/>
  <c r="V215" i="1" a="1"/>
  <c r="V215" i="1" s="1"/>
  <c r="W663" i="1" a="1"/>
  <c r="W663" i="1" s="1"/>
  <c r="V663" i="1" a="1"/>
  <c r="V663" i="1" s="1"/>
  <c r="W88" i="1" a="1"/>
  <c r="W88" i="1" s="1"/>
  <c r="V88" i="1" a="1"/>
  <c r="V88" i="1" s="1"/>
  <c r="W600" i="1" a="1"/>
  <c r="W600" i="1" s="1"/>
  <c r="V600" i="1" a="1"/>
  <c r="V600" i="1" s="1"/>
  <c r="W211" i="1" a="1"/>
  <c r="W211" i="1" s="1"/>
  <c r="V211" i="1" a="1"/>
  <c r="V211" i="1" s="1"/>
  <c r="W84" i="1" a="1"/>
  <c r="W84" i="1" s="1"/>
  <c r="V84" i="1" a="1"/>
  <c r="V84" i="1" s="1"/>
  <c r="W596" i="1" a="1"/>
  <c r="W596" i="1" s="1"/>
  <c r="V596" i="1" a="1"/>
  <c r="V596" i="1" s="1"/>
  <c r="W397" i="1" a="1"/>
  <c r="W397" i="1" s="1"/>
  <c r="V397" i="1" a="1"/>
  <c r="V397" i="1" s="1"/>
  <c r="W909" i="1" a="1"/>
  <c r="W909" i="1" s="1"/>
  <c r="V909" i="1" a="1"/>
  <c r="V909" i="1" s="1"/>
  <c r="W1357" i="1" a="1"/>
  <c r="W1357" i="1" s="1"/>
  <c r="V1357" i="1" a="1"/>
  <c r="V1357" i="1" s="1"/>
  <c r="W382" i="1" a="1"/>
  <c r="W382" i="1" s="1"/>
  <c r="V382" i="1" a="1"/>
  <c r="V382" i="1" s="1"/>
  <c r="W1175" i="1" a="1"/>
  <c r="W1175" i="1" s="1"/>
  <c r="V1175" i="1" a="1"/>
  <c r="V1175" i="1" s="1"/>
  <c r="W1687" i="1" a="1"/>
  <c r="W1687" i="1" s="1"/>
  <c r="V1687" i="1" a="1"/>
  <c r="V1687" i="1" s="1"/>
  <c r="W2071" i="1" a="1"/>
  <c r="W2071" i="1" s="1"/>
  <c r="V2071" i="1" a="1"/>
  <c r="V2071" i="1" s="1"/>
  <c r="W2455" i="1" a="1"/>
  <c r="W2455" i="1" s="1"/>
  <c r="V2455" i="1" a="1"/>
  <c r="V2455" i="1" s="1"/>
  <c r="W2903" i="1" a="1"/>
  <c r="W2903" i="1" s="1"/>
  <c r="V2903" i="1" a="1"/>
  <c r="V2903" i="1" s="1"/>
  <c r="W1296" i="1" a="1"/>
  <c r="W1296" i="1" s="1"/>
  <c r="V1296" i="1" a="1"/>
  <c r="V1296" i="1" s="1"/>
  <c r="W1744" i="1" a="1"/>
  <c r="W1744" i="1" s="1"/>
  <c r="V1744" i="1" a="1"/>
  <c r="V1744" i="1" s="1"/>
  <c r="W2192" i="1" a="1"/>
  <c r="W2192" i="1" s="1"/>
  <c r="V2192" i="1" a="1"/>
  <c r="V2192" i="1" s="1"/>
  <c r="W2576" i="1" a="1"/>
  <c r="W2576" i="1" s="1"/>
  <c r="V2576" i="1" a="1"/>
  <c r="V2576" i="1" s="1"/>
  <c r="W3024" i="1" a="1"/>
  <c r="W3024" i="1" s="1"/>
  <c r="V3024" i="1" a="1"/>
  <c r="V3024" i="1" s="1"/>
  <c r="W3408" i="1" a="1"/>
  <c r="W3408" i="1" s="1"/>
  <c r="V3408" i="1" a="1"/>
  <c r="V3408" i="1" s="1"/>
  <c r="W201" i="1" a="1"/>
  <c r="W201" i="1" s="1"/>
  <c r="V201" i="1" a="1"/>
  <c r="V201" i="1" s="1"/>
  <c r="W841" i="1" a="1"/>
  <c r="W841" i="1" s="1"/>
  <c r="V841" i="1" a="1"/>
  <c r="V841" i="1" s="1"/>
  <c r="W1353" i="1" a="1"/>
  <c r="W1353" i="1" s="1"/>
  <c r="V1353" i="1" a="1"/>
  <c r="V1353" i="1" s="1"/>
  <c r="W10" i="1" a="1"/>
  <c r="W10" i="1" s="1"/>
  <c r="V10" i="1" a="1"/>
  <c r="V10" i="1" s="1"/>
  <c r="W458" i="1" a="1"/>
  <c r="W458" i="1" s="1"/>
  <c r="V458" i="1" a="1"/>
  <c r="V458" i="1" s="1"/>
  <c r="W891" i="1" a="1"/>
  <c r="W891" i="1" s="1"/>
  <c r="V891" i="1" a="1"/>
  <c r="V891" i="1" s="1"/>
  <c r="W1275" i="1" a="1"/>
  <c r="W1275" i="1" s="1"/>
  <c r="V1275" i="1" a="1"/>
  <c r="V1275" i="1" s="1"/>
  <c r="W1723" i="1" a="1"/>
  <c r="W1723" i="1" s="1"/>
  <c r="V1723" i="1" a="1"/>
  <c r="V1723" i="1" s="1"/>
  <c r="W2235" i="1" a="1"/>
  <c r="W2235" i="1" s="1"/>
  <c r="V2235" i="1" a="1"/>
  <c r="V2235" i="1" s="1"/>
  <c r="W1036" i="1" a="1"/>
  <c r="W1036" i="1" s="1"/>
  <c r="V1036" i="1" a="1"/>
  <c r="V1036" i="1" s="1"/>
  <c r="W1484" i="1" a="1"/>
  <c r="W1484" i="1" s="1"/>
  <c r="V1484" i="1" a="1"/>
  <c r="V1484" i="1" s="1"/>
  <c r="W1932" i="1" a="1"/>
  <c r="W1932" i="1" s="1"/>
  <c r="V1932" i="1" a="1"/>
  <c r="V1932" i="1" s="1"/>
  <c r="W2380" i="1" a="1"/>
  <c r="W2380" i="1" s="1"/>
  <c r="V2380" i="1" a="1"/>
  <c r="V2380" i="1" s="1"/>
  <c r="W2956" i="1" a="1"/>
  <c r="W2956" i="1" s="1"/>
  <c r="V2956" i="1" a="1"/>
  <c r="V2956" i="1" s="1"/>
  <c r="W3340" i="1" a="1"/>
  <c r="W3340" i="1" s="1"/>
  <c r="V3340" i="1" a="1"/>
  <c r="V3340" i="1" s="1"/>
  <c r="W1645" i="1" a="1"/>
  <c r="W1645" i="1" s="1"/>
  <c r="V1645" i="1" a="1"/>
  <c r="V1645" i="1" s="1"/>
  <c r="W2093" i="1" a="1"/>
  <c r="W2093" i="1" s="1"/>
  <c r="V2093" i="1" a="1"/>
  <c r="V2093" i="1" s="1"/>
  <c r="W2541" i="1" a="1"/>
  <c r="W2541" i="1" s="1"/>
  <c r="V2541" i="1" a="1"/>
  <c r="V2541" i="1" s="1"/>
  <c r="W2989" i="1" a="1"/>
  <c r="W2989" i="1" s="1"/>
  <c r="V2989" i="1" a="1"/>
  <c r="V2989" i="1" s="1"/>
  <c r="W3501" i="1" a="1"/>
  <c r="W3501" i="1" s="1"/>
  <c r="V3501" i="1" a="1"/>
  <c r="V3501" i="1" s="1"/>
  <c r="W3949" i="1" a="1"/>
  <c r="W3949" i="1" s="1"/>
  <c r="V3949" i="1" a="1"/>
  <c r="V3949" i="1" s="1"/>
  <c r="W3359" i="1" a="1"/>
  <c r="W3359" i="1" s="1"/>
  <c r="V3359" i="1" a="1"/>
  <c r="V3359" i="1" s="1"/>
  <c r="W3871" i="1" a="1"/>
  <c r="W3871" i="1" s="1"/>
  <c r="V3871" i="1" a="1"/>
  <c r="V3871" i="1" s="1"/>
  <c r="W3928" i="1" a="1"/>
  <c r="W3928" i="1" s="1"/>
  <c r="V3928" i="1" a="1"/>
  <c r="V3928" i="1" s="1"/>
  <c r="W2313" i="1" a="1"/>
  <c r="W2313" i="1" s="1"/>
  <c r="V2313" i="1" a="1"/>
  <c r="V2313" i="1" s="1"/>
  <c r="W2761" i="1" a="1"/>
  <c r="W2761" i="1" s="1"/>
  <c r="V2761" i="1" a="1"/>
  <c r="V2761" i="1" s="1"/>
  <c r="W3337" i="1" a="1"/>
  <c r="W3337" i="1" s="1"/>
  <c r="V3337" i="1" a="1"/>
  <c r="V3337" i="1" s="1"/>
  <c r="W3849" i="1" a="1"/>
  <c r="W3849" i="1" s="1"/>
  <c r="V3849" i="1" a="1"/>
  <c r="V3849" i="1" s="1"/>
  <c r="W962" i="1" a="1"/>
  <c r="W962" i="1" s="1"/>
  <c r="V962" i="1" a="1"/>
  <c r="V962" i="1" s="1"/>
  <c r="W1410" i="1" a="1"/>
  <c r="W1410" i="1" s="1"/>
  <c r="V1410" i="1" a="1"/>
  <c r="V1410" i="1" s="1"/>
  <c r="W1922" i="1" a="1"/>
  <c r="W1922" i="1" s="1"/>
  <c r="V1922" i="1" a="1"/>
  <c r="V1922" i="1" s="1"/>
  <c r="W2498" i="1" a="1"/>
  <c r="W2498" i="1" s="1"/>
  <c r="V2498" i="1" a="1"/>
  <c r="V2498" i="1" s="1"/>
  <c r="W2882" i="1" a="1"/>
  <c r="W2882" i="1" s="1"/>
  <c r="V2882" i="1" a="1"/>
  <c r="V2882" i="1" s="1"/>
  <c r="W3330" i="1" a="1"/>
  <c r="W3330" i="1" s="1"/>
  <c r="V3330" i="1" a="1"/>
  <c r="V3330" i="1" s="1"/>
  <c r="W2883" i="1" a="1"/>
  <c r="W2883" i="1" s="1"/>
  <c r="V2883" i="1" a="1"/>
  <c r="V2883" i="1" s="1"/>
  <c r="W3267" i="1" a="1"/>
  <c r="W3267" i="1" s="1"/>
  <c r="V3267" i="1" a="1"/>
  <c r="V3267" i="1" s="1"/>
  <c r="W3651" i="1" a="1"/>
  <c r="W3651" i="1" s="1"/>
  <c r="V3651" i="1" a="1"/>
  <c r="V3651" i="1" s="1"/>
  <c r="W4035" i="1" a="1"/>
  <c r="W4035" i="1" s="1"/>
  <c r="V4035" i="1" a="1"/>
  <c r="V4035" i="1" s="1"/>
  <c r="W3804" i="1" a="1"/>
  <c r="W3804" i="1" s="1"/>
  <c r="V3804" i="1" a="1"/>
  <c r="V3804" i="1" s="1"/>
  <c r="W3996" i="1" a="1"/>
  <c r="W3996" i="1" s="1"/>
  <c r="V3996" i="1" a="1"/>
  <c r="V3996" i="1" s="1"/>
  <c r="W3530" i="1" a="1"/>
  <c r="W3530" i="1" s="1"/>
  <c r="V3530" i="1" a="1"/>
  <c r="V3530" i="1" s="1"/>
  <c r="W295" i="1" a="1"/>
  <c r="W295" i="1" s="1"/>
  <c r="V295" i="1" a="1"/>
  <c r="V295" i="1" s="1"/>
  <c r="W551" i="1" a="1"/>
  <c r="W551" i="1" s="1"/>
  <c r="V551" i="1" a="1"/>
  <c r="V551" i="1" s="1"/>
  <c r="W871" i="1" a="1"/>
  <c r="W871" i="1" s="1"/>
  <c r="V871" i="1" a="1"/>
  <c r="V871" i="1" s="1"/>
  <c r="W232" i="1" a="1"/>
  <c r="W232" i="1" s="1"/>
  <c r="V232" i="1" a="1"/>
  <c r="V232" i="1" s="1"/>
  <c r="W488" i="1" a="1"/>
  <c r="W488" i="1" s="1"/>
  <c r="V488" i="1" a="1"/>
  <c r="V488" i="1" s="1"/>
  <c r="W872" i="1" a="1"/>
  <c r="W872" i="1" s="1"/>
  <c r="V872" i="1" a="1"/>
  <c r="V872" i="1" s="1"/>
  <c r="W291" i="1" a="1"/>
  <c r="W291" i="1" s="1"/>
  <c r="V291" i="1" a="1"/>
  <c r="V291" i="1" s="1"/>
  <c r="W547" i="1" a="1"/>
  <c r="W547" i="1" s="1"/>
  <c r="V547" i="1" a="1"/>
  <c r="V547" i="1" s="1"/>
  <c r="W164" i="1" a="1"/>
  <c r="W164" i="1" s="1"/>
  <c r="V164" i="1" a="1"/>
  <c r="V164" i="1" s="1"/>
  <c r="W420" i="1" a="1"/>
  <c r="W420" i="1" s="1"/>
  <c r="V420" i="1" a="1"/>
  <c r="V420" i="1" s="1"/>
  <c r="W676" i="1" a="1"/>
  <c r="W676" i="1" s="1"/>
  <c r="V676" i="1" a="1"/>
  <c r="V676" i="1" s="1"/>
  <c r="W93" i="1" a="1"/>
  <c r="W93" i="1" s="1"/>
  <c r="V93" i="1" a="1"/>
  <c r="V93" i="1" s="1"/>
  <c r="W349" i="1" a="1"/>
  <c r="W349" i="1" s="1"/>
  <c r="V349" i="1" a="1"/>
  <c r="V349" i="1" s="1"/>
  <c r="W605" i="1" a="1"/>
  <c r="W605" i="1" s="1"/>
  <c r="V605" i="1" a="1"/>
  <c r="V605" i="1" s="1"/>
  <c r="W861" i="1" a="1"/>
  <c r="W861" i="1" s="1"/>
  <c r="V861" i="1" a="1"/>
  <c r="V861" i="1" s="1"/>
  <c r="W1245" i="1" a="1"/>
  <c r="W1245" i="1" s="1"/>
  <c r="V1245" i="1" a="1"/>
  <c r="V1245" i="1" s="1"/>
  <c r="W78" i="1" a="1"/>
  <c r="W78" i="1" s="1"/>
  <c r="V78" i="1" a="1"/>
  <c r="V78" i="1" s="1"/>
  <c r="W270" i="1" a="1"/>
  <c r="W270" i="1" s="1"/>
  <c r="V270" i="1" a="1"/>
  <c r="V270" i="1" s="1"/>
  <c r="W590" i="1" a="1"/>
  <c r="W590" i="1" s="1"/>
  <c r="V590" i="1" a="1"/>
  <c r="V590" i="1" s="1"/>
  <c r="W1191" i="1" a="1"/>
  <c r="W1191" i="1" s="1"/>
  <c r="V1191" i="1" a="1"/>
  <c r="V1191" i="1" s="1"/>
  <c r="W1511" i="1" a="1"/>
  <c r="W1511" i="1" s="1"/>
  <c r="V1511" i="1" a="1"/>
  <c r="V1511" i="1" s="1"/>
  <c r="W1767" i="1" a="1"/>
  <c r="W1767" i="1" s="1"/>
  <c r="V1767" i="1" a="1"/>
  <c r="V1767" i="1" s="1"/>
  <c r="W2087" i="1" a="1"/>
  <c r="W2087" i="1" s="1"/>
  <c r="V2087" i="1" a="1"/>
  <c r="V2087" i="1" s="1"/>
  <c r="W2343" i="1" a="1"/>
  <c r="W2343" i="1" s="1"/>
  <c r="V2343" i="1" a="1"/>
  <c r="V2343" i="1" s="1"/>
  <c r="W2727" i="1" a="1"/>
  <c r="W2727" i="1" s="1"/>
  <c r="V2727" i="1" a="1"/>
  <c r="V2727" i="1" s="1"/>
  <c r="W1056" i="1" a="1"/>
  <c r="W1056" i="1" s="1"/>
  <c r="V1056" i="1" a="1"/>
  <c r="V1056" i="1" s="1"/>
  <c r="W1376" i="1" a="1"/>
  <c r="W1376" i="1" s="1"/>
  <c r="V1376" i="1" a="1"/>
  <c r="V1376" i="1" s="1"/>
  <c r="W1632" i="1" a="1"/>
  <c r="W1632" i="1" s="1"/>
  <c r="V1632" i="1" a="1"/>
  <c r="V1632" i="1" s="1"/>
  <c r="W1824" i="1" a="1"/>
  <c r="W1824" i="1" s="1"/>
  <c r="V1824" i="1" a="1"/>
  <c r="V1824" i="1" s="1"/>
  <c r="W2016" i="1" a="1"/>
  <c r="W2016" i="1" s="1"/>
  <c r="V2016" i="1" a="1"/>
  <c r="V2016" i="1" s="1"/>
  <c r="W2080" i="1" a="1"/>
  <c r="W2080" i="1" s="1"/>
  <c r="V2080" i="1" a="1"/>
  <c r="V2080" i="1" s="1"/>
  <c r="W2144" i="1" a="1"/>
  <c r="W2144" i="1" s="1"/>
  <c r="V2144" i="1" a="1"/>
  <c r="V2144" i="1" s="1"/>
  <c r="W2208" i="1" a="1"/>
  <c r="W2208" i="1" s="1"/>
  <c r="V2208" i="1" a="1"/>
  <c r="V2208" i="1" s="1"/>
  <c r="W2400" i="1" a="1"/>
  <c r="W2400" i="1" s="1"/>
  <c r="V2400" i="1" a="1"/>
  <c r="V2400" i="1" s="1"/>
  <c r="W2528" i="1" a="1"/>
  <c r="W2528" i="1" s="1"/>
  <c r="V2528" i="1" a="1"/>
  <c r="V2528" i="1" s="1"/>
  <c r="W2592" i="1" a="1"/>
  <c r="W2592" i="1" s="1"/>
  <c r="V2592" i="1" a="1"/>
  <c r="V2592" i="1" s="1"/>
  <c r="W2656" i="1" a="1"/>
  <c r="W2656" i="1" s="1"/>
  <c r="V2656" i="1" a="1"/>
  <c r="V2656" i="1" s="1"/>
  <c r="W2720" i="1" a="1"/>
  <c r="W2720" i="1" s="1"/>
  <c r="V2720" i="1" a="1"/>
  <c r="V2720" i="1" s="1"/>
  <c r="W2784" i="1" a="1"/>
  <c r="W2784" i="1" s="1"/>
  <c r="V2784" i="1" a="1"/>
  <c r="V2784" i="1" s="1"/>
  <c r="W2848" i="1" a="1"/>
  <c r="W2848" i="1" s="1"/>
  <c r="V2848" i="1" a="1"/>
  <c r="V2848" i="1" s="1"/>
  <c r="W2912" i="1" a="1"/>
  <c r="W2912" i="1" s="1"/>
  <c r="V2912" i="1" a="1"/>
  <c r="V2912" i="1" s="1"/>
  <c r="W2976" i="1" a="1"/>
  <c r="W2976" i="1" s="1"/>
  <c r="V2976" i="1" a="1"/>
  <c r="V2976" i="1" s="1"/>
  <c r="W3040" i="1" a="1"/>
  <c r="W3040" i="1" s="1"/>
  <c r="V3040" i="1" a="1"/>
  <c r="V3040" i="1" s="1"/>
  <c r="W3104" i="1" a="1"/>
  <c r="W3104" i="1" s="1"/>
  <c r="V3104" i="1" a="1"/>
  <c r="V3104" i="1" s="1"/>
  <c r="W3168" i="1" a="1"/>
  <c r="W3168" i="1" s="1"/>
  <c r="V3168" i="1" a="1"/>
  <c r="V3168" i="1" s="1"/>
  <c r="W3232" i="1" a="1"/>
  <c r="W3232" i="1" s="1"/>
  <c r="V3232" i="1" a="1"/>
  <c r="V3232" i="1" s="1"/>
  <c r="W3296" i="1" a="1"/>
  <c r="W3296" i="1" s="1"/>
  <c r="V3296" i="1" a="1"/>
  <c r="V3296" i="1" s="1"/>
  <c r="W3360" i="1" a="1"/>
  <c r="W3360" i="1" s="1"/>
  <c r="V3360" i="1" a="1"/>
  <c r="V3360" i="1" s="1"/>
  <c r="W3424" i="1" a="1"/>
  <c r="W3424" i="1" s="1"/>
  <c r="V3424" i="1" a="1"/>
  <c r="V3424" i="1" s="1"/>
  <c r="W3488" i="1" a="1"/>
  <c r="W3488" i="1" s="1"/>
  <c r="V3488" i="1" a="1"/>
  <c r="V3488" i="1" s="1"/>
  <c r="W3552" i="1" a="1"/>
  <c r="W3552" i="1" s="1"/>
  <c r="V3552" i="1" a="1"/>
  <c r="V3552" i="1" s="1"/>
  <c r="W3616" i="1" a="1"/>
  <c r="W3616" i="1" s="1"/>
  <c r="V3616" i="1" a="1"/>
  <c r="V3616" i="1" s="1"/>
  <c r="W3680" i="1" a="1"/>
  <c r="W3680" i="1" s="1"/>
  <c r="V3680" i="1" a="1"/>
  <c r="V3680" i="1" s="1"/>
  <c r="W25" i="1" a="1"/>
  <c r="W25" i="1" s="1"/>
  <c r="V25" i="1" a="1"/>
  <c r="V25" i="1" s="1"/>
  <c r="W89" i="1" a="1"/>
  <c r="W89" i="1" s="1"/>
  <c r="V89" i="1" a="1"/>
  <c r="V89" i="1" s="1"/>
  <c r="W153" i="1" a="1"/>
  <c r="W153" i="1" s="1"/>
  <c r="V153" i="1" a="1"/>
  <c r="V153" i="1" s="1"/>
  <c r="W217" i="1" a="1"/>
  <c r="W217" i="1" s="1"/>
  <c r="V217" i="1" a="1"/>
  <c r="V217" i="1" s="1"/>
  <c r="W281" i="1" a="1"/>
  <c r="W281" i="1" s="1"/>
  <c r="V281" i="1" a="1"/>
  <c r="V281" i="1" s="1"/>
  <c r="W345" i="1" a="1"/>
  <c r="W345" i="1" s="1"/>
  <c r="V345" i="1" a="1"/>
  <c r="V345" i="1" s="1"/>
  <c r="W409" i="1" a="1"/>
  <c r="W409" i="1" s="1"/>
  <c r="V409" i="1" a="1"/>
  <c r="V409" i="1" s="1"/>
  <c r="W473" i="1" a="1"/>
  <c r="W473" i="1" s="1"/>
  <c r="V473" i="1" a="1"/>
  <c r="V473" i="1" s="1"/>
  <c r="W537" i="1" a="1"/>
  <c r="W537" i="1" s="1"/>
  <c r="V537" i="1" a="1"/>
  <c r="V537" i="1" s="1"/>
  <c r="W601" i="1" a="1"/>
  <c r="W601" i="1" s="1"/>
  <c r="V601" i="1" a="1"/>
  <c r="V601" i="1" s="1"/>
  <c r="W665" i="1" a="1"/>
  <c r="W665" i="1" s="1"/>
  <c r="V665" i="1" a="1"/>
  <c r="V665" i="1" s="1"/>
  <c r="W729" i="1" a="1"/>
  <c r="W729" i="1" s="1"/>
  <c r="V729" i="1" a="1"/>
  <c r="V729" i="1" s="1"/>
  <c r="W793" i="1" a="1"/>
  <c r="W793" i="1" s="1"/>
  <c r="V793" i="1" a="1"/>
  <c r="V793" i="1" s="1"/>
  <c r="W857" i="1" a="1"/>
  <c r="W857" i="1" s="1"/>
  <c r="V857" i="1" a="1"/>
  <c r="V857" i="1" s="1"/>
  <c r="W921" i="1" a="1"/>
  <c r="W921" i="1" s="1"/>
  <c r="V921" i="1" a="1"/>
  <c r="V921" i="1" s="1"/>
  <c r="W985" i="1" a="1"/>
  <c r="W985" i="1" s="1"/>
  <c r="V985" i="1" a="1"/>
  <c r="V985" i="1" s="1"/>
  <c r="W1049" i="1" a="1"/>
  <c r="W1049" i="1" s="1"/>
  <c r="V1049" i="1" a="1"/>
  <c r="V1049" i="1" s="1"/>
  <c r="W1113" i="1" a="1"/>
  <c r="W1113" i="1" s="1"/>
  <c r="V1113" i="1" a="1"/>
  <c r="V1113" i="1" s="1"/>
  <c r="W1177" i="1" a="1"/>
  <c r="W1177" i="1" s="1"/>
  <c r="V1177" i="1" a="1"/>
  <c r="V1177" i="1" s="1"/>
  <c r="W1241" i="1" a="1"/>
  <c r="W1241" i="1" s="1"/>
  <c r="V1241" i="1" a="1"/>
  <c r="V1241" i="1" s="1"/>
  <c r="W1305" i="1" a="1"/>
  <c r="W1305" i="1" s="1"/>
  <c r="V1305" i="1" a="1"/>
  <c r="V1305" i="1" s="1"/>
  <c r="W1369" i="1" a="1"/>
  <c r="W1369" i="1" s="1"/>
  <c r="V1369" i="1" a="1"/>
  <c r="V1369" i="1" s="1"/>
  <c r="W1433" i="1" a="1"/>
  <c r="W1433" i="1" s="1"/>
  <c r="V1433" i="1" a="1"/>
  <c r="V1433" i="1" s="1"/>
  <c r="W1497" i="1" a="1"/>
  <c r="W1497" i="1" s="1"/>
  <c r="V1497" i="1" a="1"/>
  <c r="V1497" i="1" s="1"/>
  <c r="W1561" i="1" a="1"/>
  <c r="W1561" i="1" s="1"/>
  <c r="V1561" i="1" a="1"/>
  <c r="V1561" i="1" s="1"/>
  <c r="W1625" i="1" a="1"/>
  <c r="W1625" i="1" s="1"/>
  <c r="V1625" i="1" a="1"/>
  <c r="V1625" i="1" s="1"/>
  <c r="W1689" i="1" a="1"/>
  <c r="W1689" i="1" s="1"/>
  <c r="V1689" i="1" a="1"/>
  <c r="V1689" i="1" s="1"/>
  <c r="W1753" i="1" a="1"/>
  <c r="W1753" i="1" s="1"/>
  <c r="V1753" i="1" a="1"/>
  <c r="V1753" i="1" s="1"/>
  <c r="W1817" i="1" a="1"/>
  <c r="W1817" i="1" s="1"/>
  <c r="V1817" i="1" a="1"/>
  <c r="V1817" i="1" s="1"/>
  <c r="W1881" i="1" a="1"/>
  <c r="W1881" i="1" s="1"/>
  <c r="V1881" i="1" a="1"/>
  <c r="V1881" i="1" s="1"/>
  <c r="W1945" i="1" a="1"/>
  <c r="W1945" i="1" s="1"/>
  <c r="V1945" i="1" a="1"/>
  <c r="V1945" i="1" s="1"/>
  <c r="W26" i="1" a="1"/>
  <c r="W26" i="1" s="1"/>
  <c r="V26" i="1" a="1"/>
  <c r="V26" i="1" s="1"/>
  <c r="W90" i="1" a="1"/>
  <c r="W90" i="1" s="1"/>
  <c r="V90" i="1" a="1"/>
  <c r="V90" i="1" s="1"/>
  <c r="W154" i="1" a="1"/>
  <c r="W154" i="1" s="1"/>
  <c r="V154" i="1" a="1"/>
  <c r="V154" i="1" s="1"/>
  <c r="W218" i="1" a="1"/>
  <c r="W218" i="1" s="1"/>
  <c r="V218" i="1" a="1"/>
  <c r="V218" i="1" s="1"/>
  <c r="W282" i="1" a="1"/>
  <c r="W282" i="1" s="1"/>
  <c r="V282" i="1" a="1"/>
  <c r="V282" i="1" s="1"/>
  <c r="W346" i="1" a="1"/>
  <c r="W346" i="1" s="1"/>
  <c r="V346" i="1" a="1"/>
  <c r="V346" i="1" s="1"/>
  <c r="W410" i="1" a="1"/>
  <c r="W410" i="1" s="1"/>
  <c r="V410" i="1" a="1"/>
  <c r="V410" i="1" s="1"/>
  <c r="W474" i="1" a="1"/>
  <c r="W474" i="1" s="1"/>
  <c r="V474" i="1" a="1"/>
  <c r="V474" i="1" s="1"/>
  <c r="W538" i="1" a="1"/>
  <c r="W538" i="1" s="1"/>
  <c r="V538" i="1" a="1"/>
  <c r="V538" i="1" s="1"/>
  <c r="W602" i="1" a="1"/>
  <c r="W602" i="1" s="1"/>
  <c r="V602" i="1" a="1"/>
  <c r="V602" i="1" s="1"/>
  <c r="W666" i="1" a="1"/>
  <c r="W666" i="1" s="1"/>
  <c r="V666" i="1" a="1"/>
  <c r="V666" i="1" s="1"/>
  <c r="W715" i="1" a="1"/>
  <c r="W715" i="1" s="1"/>
  <c r="V715" i="1" a="1"/>
  <c r="V715" i="1" s="1"/>
  <c r="W779" i="1" a="1"/>
  <c r="W779" i="1" s="1"/>
  <c r="V779" i="1" a="1"/>
  <c r="V779" i="1" s="1"/>
  <c r="W843" i="1" a="1"/>
  <c r="W843" i="1" s="1"/>
  <c r="V843" i="1" a="1"/>
  <c r="V843" i="1" s="1"/>
  <c r="W907" i="1" a="1"/>
  <c r="W907" i="1" s="1"/>
  <c r="V907" i="1" a="1"/>
  <c r="V907" i="1" s="1"/>
  <c r="W971" i="1" a="1"/>
  <c r="W971" i="1" s="1"/>
  <c r="V971" i="1" a="1"/>
  <c r="V971" i="1" s="1"/>
  <c r="W1035" i="1" a="1"/>
  <c r="W1035" i="1" s="1"/>
  <c r="V1035" i="1" a="1"/>
  <c r="V1035" i="1" s="1"/>
  <c r="W1099" i="1" a="1"/>
  <c r="W1099" i="1" s="1"/>
  <c r="V1099" i="1" a="1"/>
  <c r="V1099" i="1" s="1"/>
  <c r="W1163" i="1" a="1"/>
  <c r="W1163" i="1" s="1"/>
  <c r="V1163" i="1" a="1"/>
  <c r="V1163" i="1" s="1"/>
  <c r="W1227" i="1" a="1"/>
  <c r="W1227" i="1" s="1"/>
  <c r="V1227" i="1" a="1"/>
  <c r="V1227" i="1" s="1"/>
  <c r="W1291" i="1" a="1"/>
  <c r="W1291" i="1" s="1"/>
  <c r="V1291" i="1" a="1"/>
  <c r="V1291" i="1" s="1"/>
  <c r="W1355" i="1" a="1"/>
  <c r="W1355" i="1" s="1"/>
  <c r="V1355" i="1" a="1"/>
  <c r="V1355" i="1" s="1"/>
  <c r="W1419" i="1" a="1"/>
  <c r="W1419" i="1" s="1"/>
  <c r="V1419" i="1" a="1"/>
  <c r="V1419" i="1" s="1"/>
  <c r="W1483" i="1" a="1"/>
  <c r="W1483" i="1" s="1"/>
  <c r="V1483" i="1" a="1"/>
  <c r="V1483" i="1" s="1"/>
  <c r="W1547" i="1" a="1"/>
  <c r="W1547" i="1" s="1"/>
  <c r="V1547" i="1" a="1"/>
  <c r="V1547" i="1" s="1"/>
  <c r="W1611" i="1" a="1"/>
  <c r="W1611" i="1" s="1"/>
  <c r="V1611" i="1" a="1"/>
  <c r="V1611" i="1" s="1"/>
  <c r="W1675" i="1" a="1"/>
  <c r="W1675" i="1" s="1"/>
  <c r="V1675" i="1" a="1"/>
  <c r="V1675" i="1" s="1"/>
  <c r="W1739" i="1" a="1"/>
  <c r="W1739" i="1" s="1"/>
  <c r="V1739" i="1" a="1"/>
  <c r="V1739" i="1" s="1"/>
  <c r="W1803" i="1" a="1"/>
  <c r="W1803" i="1" s="1"/>
  <c r="V1803" i="1" a="1"/>
  <c r="V1803" i="1" s="1"/>
  <c r="W1867" i="1" a="1"/>
  <c r="W1867" i="1" s="1"/>
  <c r="V1867" i="1" a="1"/>
  <c r="V1867" i="1" s="1"/>
  <c r="W1931" i="1" a="1"/>
  <c r="W1931" i="1" s="1"/>
  <c r="V1931" i="1" a="1"/>
  <c r="V1931" i="1" s="1"/>
  <c r="W1995" i="1" a="1"/>
  <c r="W1995" i="1" s="1"/>
  <c r="V1995" i="1" a="1"/>
  <c r="V1995" i="1" s="1"/>
  <c r="W2059" i="1" a="1"/>
  <c r="W2059" i="1" s="1"/>
  <c r="V2059" i="1" a="1"/>
  <c r="V2059" i="1" s="1"/>
  <c r="W2123" i="1" a="1"/>
  <c r="W2123" i="1" s="1"/>
  <c r="V2123" i="1" a="1"/>
  <c r="V2123" i="1" s="1"/>
  <c r="W2187" i="1" a="1"/>
  <c r="W2187" i="1" s="1"/>
  <c r="V2187" i="1" a="1"/>
  <c r="V2187" i="1" s="1"/>
  <c r="W2251" i="1" a="1"/>
  <c r="W2251" i="1" s="1"/>
  <c r="V2251" i="1" a="1"/>
  <c r="V2251" i="1" s="1"/>
  <c r="W2315" i="1" a="1"/>
  <c r="W2315" i="1" s="1"/>
  <c r="V2315" i="1" a="1"/>
  <c r="V2315" i="1" s="1"/>
  <c r="W2379" i="1" a="1"/>
  <c r="W2379" i="1" s="1"/>
  <c r="V2379" i="1" a="1"/>
  <c r="V2379" i="1" s="1"/>
  <c r="W2443" i="1" a="1"/>
  <c r="W2443" i="1" s="1"/>
  <c r="V2443" i="1" a="1"/>
  <c r="V2443" i="1" s="1"/>
  <c r="W2507" i="1" a="1"/>
  <c r="W2507" i="1" s="1"/>
  <c r="V2507" i="1" a="1"/>
  <c r="V2507" i="1" s="1"/>
  <c r="W860" i="1" a="1"/>
  <c r="W860" i="1" s="1"/>
  <c r="V860" i="1" a="1"/>
  <c r="V860" i="1" s="1"/>
  <c r="W924" i="1" a="1"/>
  <c r="W924" i="1" s="1"/>
  <c r="V924" i="1" a="1"/>
  <c r="V924" i="1" s="1"/>
  <c r="W988" i="1" a="1"/>
  <c r="W988" i="1" s="1"/>
  <c r="V988" i="1" a="1"/>
  <c r="V988" i="1" s="1"/>
  <c r="W1052" i="1" a="1"/>
  <c r="W1052" i="1" s="1"/>
  <c r="V1052" i="1" a="1"/>
  <c r="V1052" i="1" s="1"/>
  <c r="W1116" i="1" a="1"/>
  <c r="W1116" i="1" s="1"/>
  <c r="V1116" i="1" a="1"/>
  <c r="V1116" i="1" s="1"/>
  <c r="W1180" i="1" a="1"/>
  <c r="W1180" i="1" s="1"/>
  <c r="V1180" i="1" a="1"/>
  <c r="V1180" i="1" s="1"/>
  <c r="W1244" i="1" a="1"/>
  <c r="W1244" i="1" s="1"/>
  <c r="V1244" i="1" a="1"/>
  <c r="V1244" i="1" s="1"/>
  <c r="W1308" i="1" a="1"/>
  <c r="W1308" i="1" s="1"/>
  <c r="V1308" i="1" a="1"/>
  <c r="V1308" i="1" s="1"/>
  <c r="W1372" i="1" a="1"/>
  <c r="W1372" i="1" s="1"/>
  <c r="V1372" i="1" a="1"/>
  <c r="V1372" i="1" s="1"/>
  <c r="W1436" i="1" a="1"/>
  <c r="W1436" i="1" s="1"/>
  <c r="V1436" i="1" a="1"/>
  <c r="V1436" i="1" s="1"/>
  <c r="W1500" i="1" a="1"/>
  <c r="W1500" i="1" s="1"/>
  <c r="V1500" i="1" a="1"/>
  <c r="V1500" i="1" s="1"/>
  <c r="W1564" i="1" a="1"/>
  <c r="W1564" i="1" s="1"/>
  <c r="V1564" i="1" a="1"/>
  <c r="V1564" i="1" s="1"/>
  <c r="W1628" i="1" a="1"/>
  <c r="W1628" i="1" s="1"/>
  <c r="V1628" i="1" a="1"/>
  <c r="V1628" i="1" s="1"/>
  <c r="W1692" i="1" a="1"/>
  <c r="W1692" i="1" s="1"/>
  <c r="V1692" i="1" a="1"/>
  <c r="V1692" i="1" s="1"/>
  <c r="W1756" i="1" a="1"/>
  <c r="W1756" i="1" s="1"/>
  <c r="V1756" i="1" a="1"/>
  <c r="V1756" i="1" s="1"/>
  <c r="W1820" i="1" a="1"/>
  <c r="W1820" i="1" s="1"/>
  <c r="V1820" i="1" a="1"/>
  <c r="V1820" i="1" s="1"/>
  <c r="W1884" i="1" a="1"/>
  <c r="W1884" i="1" s="1"/>
  <c r="V1884" i="1" a="1"/>
  <c r="V1884" i="1" s="1"/>
  <c r="W1948" i="1" a="1"/>
  <c r="W1948" i="1" s="1"/>
  <c r="V1948" i="1" a="1"/>
  <c r="V1948" i="1" s="1"/>
  <c r="W2012" i="1" a="1"/>
  <c r="W2012" i="1" s="1"/>
  <c r="V2012" i="1" a="1"/>
  <c r="V2012" i="1" s="1"/>
  <c r="W2076" i="1" a="1"/>
  <c r="W2076" i="1" s="1"/>
  <c r="V2076" i="1" a="1"/>
  <c r="V2076" i="1" s="1"/>
  <c r="W2140" i="1" a="1"/>
  <c r="W2140" i="1" s="1"/>
  <c r="V2140" i="1" a="1"/>
  <c r="V2140" i="1" s="1"/>
  <c r="W2204" i="1" a="1"/>
  <c r="W2204" i="1" s="1"/>
  <c r="V2204" i="1" a="1"/>
  <c r="V2204" i="1" s="1"/>
  <c r="W2268" i="1" a="1"/>
  <c r="W2268" i="1" s="1"/>
  <c r="V2268" i="1" a="1"/>
  <c r="V2268" i="1" s="1"/>
  <c r="W2332" i="1" a="1"/>
  <c r="W2332" i="1" s="1"/>
  <c r="V2332" i="1" a="1"/>
  <c r="V2332" i="1" s="1"/>
  <c r="W2396" i="1" a="1"/>
  <c r="W2396" i="1" s="1"/>
  <c r="V2396" i="1" a="1"/>
  <c r="V2396" i="1" s="1"/>
  <c r="W2460" i="1" a="1"/>
  <c r="W2460" i="1" s="1"/>
  <c r="V2460" i="1" a="1"/>
  <c r="V2460" i="1" s="1"/>
  <c r="W2524" i="1" a="1"/>
  <c r="W2524" i="1" s="1"/>
  <c r="V2524" i="1" a="1"/>
  <c r="V2524" i="1" s="1"/>
  <c r="W2588" i="1" a="1"/>
  <c r="W2588" i="1" s="1"/>
  <c r="V2588" i="1" a="1"/>
  <c r="V2588" i="1" s="1"/>
  <c r="W2652" i="1" a="1"/>
  <c r="W2652" i="1" s="1"/>
  <c r="V2652" i="1" a="1"/>
  <c r="V2652" i="1" s="1"/>
  <c r="W2716" i="1" a="1"/>
  <c r="W2716" i="1" s="1"/>
  <c r="V2716" i="1" a="1"/>
  <c r="V2716" i="1" s="1"/>
  <c r="W2780" i="1" a="1"/>
  <c r="W2780" i="1" s="1"/>
  <c r="V2780" i="1" a="1"/>
  <c r="V2780" i="1" s="1"/>
  <c r="W2844" i="1" a="1"/>
  <c r="W2844" i="1" s="1"/>
  <c r="V2844" i="1" a="1"/>
  <c r="V2844" i="1" s="1"/>
  <c r="W2908" i="1" a="1"/>
  <c r="W2908" i="1" s="1"/>
  <c r="V2908" i="1" a="1"/>
  <c r="V2908" i="1" s="1"/>
  <c r="W2972" i="1" a="1"/>
  <c r="W2972" i="1" s="1"/>
  <c r="V2972" i="1" a="1"/>
  <c r="V2972" i="1" s="1"/>
  <c r="W3036" i="1" a="1"/>
  <c r="W3036" i="1" s="1"/>
  <c r="V3036" i="1" a="1"/>
  <c r="V3036" i="1" s="1"/>
  <c r="W3100" i="1" a="1"/>
  <c r="W3100" i="1" s="1"/>
  <c r="V3100" i="1" a="1"/>
  <c r="V3100" i="1" s="1"/>
  <c r="W3164" i="1" a="1"/>
  <c r="W3164" i="1" s="1"/>
  <c r="V3164" i="1" a="1"/>
  <c r="V3164" i="1" s="1"/>
  <c r="W3228" i="1" a="1"/>
  <c r="W3228" i="1" s="1"/>
  <c r="V3228" i="1" a="1"/>
  <c r="V3228" i="1" s="1"/>
  <c r="W3292" i="1" a="1"/>
  <c r="W3292" i="1" s="1"/>
  <c r="V3292" i="1" a="1"/>
  <c r="V3292" i="1" s="1"/>
  <c r="W3356" i="1" a="1"/>
  <c r="W3356" i="1" s="1"/>
  <c r="V3356" i="1" a="1"/>
  <c r="V3356" i="1" s="1"/>
  <c r="W3420" i="1" a="1"/>
  <c r="W3420" i="1" s="1"/>
  <c r="V3420" i="1" a="1"/>
  <c r="V3420" i="1" s="1"/>
  <c r="W3484" i="1" a="1"/>
  <c r="W3484" i="1" s="1"/>
  <c r="V3484" i="1" a="1"/>
  <c r="V3484" i="1" s="1"/>
  <c r="W3548" i="1" a="1"/>
  <c r="W3548" i="1" s="1"/>
  <c r="V3548" i="1" a="1"/>
  <c r="V3548" i="1" s="1"/>
  <c r="W1469" i="1" a="1"/>
  <c r="W1469" i="1" s="1"/>
  <c r="V1469" i="1" a="1"/>
  <c r="V1469" i="1" s="1"/>
  <c r="W1533" i="1" a="1"/>
  <c r="W1533" i="1" s="1"/>
  <c r="V1533" i="1" a="1"/>
  <c r="V1533" i="1" s="1"/>
  <c r="W1597" i="1" a="1"/>
  <c r="W1597" i="1" s="1"/>
  <c r="V1597" i="1" a="1"/>
  <c r="V1597" i="1" s="1"/>
  <c r="W1661" i="1" a="1"/>
  <c r="W1661" i="1" s="1"/>
  <c r="V1661" i="1" a="1"/>
  <c r="V1661" i="1" s="1"/>
  <c r="W1725" i="1" a="1"/>
  <c r="W1725" i="1" s="1"/>
  <c r="V1725" i="1" a="1"/>
  <c r="V1725" i="1" s="1"/>
  <c r="W1789" i="1" a="1"/>
  <c r="W1789" i="1" s="1"/>
  <c r="V1789" i="1" a="1"/>
  <c r="V1789" i="1" s="1"/>
  <c r="W1853" i="1" a="1"/>
  <c r="W1853" i="1" s="1"/>
  <c r="V1853" i="1" a="1"/>
  <c r="V1853" i="1" s="1"/>
  <c r="W1917" i="1" a="1"/>
  <c r="W1917" i="1" s="1"/>
  <c r="V1917" i="1" a="1"/>
  <c r="V1917" i="1" s="1"/>
  <c r="W1981" i="1" a="1"/>
  <c r="W1981" i="1" s="1"/>
  <c r="V1981" i="1" a="1"/>
  <c r="V1981" i="1" s="1"/>
  <c r="W2045" i="1" a="1"/>
  <c r="W2045" i="1" s="1"/>
  <c r="V2045" i="1" a="1"/>
  <c r="V2045" i="1" s="1"/>
  <c r="W2109" i="1" a="1"/>
  <c r="W2109" i="1" s="1"/>
  <c r="V2109" i="1" a="1"/>
  <c r="V2109" i="1" s="1"/>
  <c r="W2173" i="1" a="1"/>
  <c r="W2173" i="1" s="1"/>
  <c r="V2173" i="1" a="1"/>
  <c r="V2173" i="1" s="1"/>
  <c r="W2237" i="1" a="1"/>
  <c r="W2237" i="1" s="1"/>
  <c r="V2237" i="1" a="1"/>
  <c r="V2237" i="1" s="1"/>
  <c r="W2301" i="1" a="1"/>
  <c r="W2301" i="1" s="1"/>
  <c r="V2301" i="1" a="1"/>
  <c r="V2301" i="1" s="1"/>
  <c r="W2365" i="1" a="1"/>
  <c r="W2365" i="1" s="1"/>
  <c r="V2365" i="1" a="1"/>
  <c r="V2365" i="1" s="1"/>
  <c r="W2429" i="1" a="1"/>
  <c r="W2429" i="1" s="1"/>
  <c r="V2429" i="1" a="1"/>
  <c r="V2429" i="1" s="1"/>
  <c r="W2493" i="1" a="1"/>
  <c r="W2493" i="1" s="1"/>
  <c r="V2493" i="1" a="1"/>
  <c r="V2493" i="1" s="1"/>
  <c r="W2557" i="1" a="1"/>
  <c r="W2557" i="1" s="1"/>
  <c r="V2557" i="1" a="1"/>
  <c r="V2557" i="1" s="1"/>
  <c r="W2621" i="1" a="1"/>
  <c r="W2621" i="1" s="1"/>
  <c r="V2621" i="1" a="1"/>
  <c r="V2621" i="1" s="1"/>
  <c r="W2685" i="1" a="1"/>
  <c r="W2685" i="1" s="1"/>
  <c r="V2685" i="1" a="1"/>
  <c r="V2685" i="1" s="1"/>
  <c r="W2749" i="1" a="1"/>
  <c r="W2749" i="1" s="1"/>
  <c r="V2749" i="1" a="1"/>
  <c r="V2749" i="1" s="1"/>
  <c r="W2813" i="1" a="1"/>
  <c r="W2813" i="1" s="1"/>
  <c r="V2813" i="1" a="1"/>
  <c r="V2813" i="1" s="1"/>
  <c r="W2877" i="1" a="1"/>
  <c r="W2877" i="1" s="1"/>
  <c r="V2877" i="1" a="1"/>
  <c r="V2877" i="1" s="1"/>
  <c r="W2941" i="1" a="1"/>
  <c r="W2941" i="1" s="1"/>
  <c r="V2941" i="1" a="1"/>
  <c r="V2941" i="1" s="1"/>
  <c r="W3005" i="1" a="1"/>
  <c r="W3005" i="1" s="1"/>
  <c r="V3005" i="1" a="1"/>
  <c r="V3005" i="1" s="1"/>
  <c r="W3069" i="1" a="1"/>
  <c r="W3069" i="1" s="1"/>
  <c r="V3069" i="1" a="1"/>
  <c r="V3069" i="1" s="1"/>
  <c r="W3133" i="1" a="1"/>
  <c r="W3133" i="1" s="1"/>
  <c r="V3133" i="1" a="1"/>
  <c r="V3133" i="1" s="1"/>
  <c r="W3197" i="1" a="1"/>
  <c r="W3197" i="1" s="1"/>
  <c r="V3197" i="1" a="1"/>
  <c r="V3197" i="1" s="1"/>
  <c r="W3261" i="1" a="1"/>
  <c r="W3261" i="1" s="1"/>
  <c r="V3261" i="1" a="1"/>
  <c r="V3261" i="1" s="1"/>
  <c r="W3325" i="1" a="1"/>
  <c r="W3325" i="1" s="1"/>
  <c r="V3325" i="1" a="1"/>
  <c r="V3325" i="1" s="1"/>
  <c r="W3389" i="1" a="1"/>
  <c r="W3389" i="1" s="1"/>
  <c r="V3389" i="1" a="1"/>
  <c r="V3389" i="1" s="1"/>
  <c r="W3453" i="1" a="1"/>
  <c r="W3453" i="1" s="1"/>
  <c r="V3453" i="1" a="1"/>
  <c r="V3453" i="1" s="1"/>
  <c r="W3517" i="1" a="1"/>
  <c r="W3517" i="1" s="1"/>
  <c r="V3517" i="1" a="1"/>
  <c r="V3517" i="1" s="1"/>
  <c r="W3581" i="1" a="1"/>
  <c r="W3581" i="1" s="1"/>
  <c r="V3581" i="1" a="1"/>
  <c r="V3581" i="1" s="1"/>
  <c r="W3645" i="1" a="1"/>
  <c r="W3645" i="1" s="1"/>
  <c r="V3645" i="1" a="1"/>
  <c r="V3645" i="1" s="1"/>
  <c r="W3709" i="1" a="1"/>
  <c r="W3709" i="1" s="1"/>
  <c r="V3709" i="1" a="1"/>
  <c r="V3709" i="1" s="1"/>
  <c r="W3773" i="1" a="1"/>
  <c r="W3773" i="1" s="1"/>
  <c r="V3773" i="1" a="1"/>
  <c r="V3773" i="1" s="1"/>
  <c r="W3837" i="1" a="1"/>
  <c r="W3837" i="1" s="1"/>
  <c r="V3837" i="1" a="1"/>
  <c r="V3837" i="1" s="1"/>
  <c r="W3901" i="1" a="1"/>
  <c r="W3901" i="1" s="1"/>
  <c r="V3901" i="1" a="1"/>
  <c r="V3901" i="1" s="1"/>
  <c r="W3965" i="1" a="1"/>
  <c r="W3965" i="1" s="1"/>
  <c r="V3965" i="1" a="1"/>
  <c r="V3965" i="1" s="1"/>
  <c r="W2991" i="1" a="1"/>
  <c r="W2991" i="1" s="1"/>
  <c r="V2991" i="1" a="1"/>
  <c r="V2991" i="1" s="1"/>
  <c r="W3055" i="1" a="1"/>
  <c r="W3055" i="1" s="1"/>
  <c r="V3055" i="1" a="1"/>
  <c r="V3055" i="1" s="1"/>
  <c r="W3119" i="1" a="1"/>
  <c r="W3119" i="1" s="1"/>
  <c r="V3119" i="1" a="1"/>
  <c r="V3119" i="1" s="1"/>
  <c r="W3183" i="1" a="1"/>
  <c r="W3183" i="1" s="1"/>
  <c r="V3183" i="1" a="1"/>
  <c r="V3183" i="1" s="1"/>
  <c r="W3247" i="1" a="1"/>
  <c r="W3247" i="1" s="1"/>
  <c r="V3247" i="1" a="1"/>
  <c r="V3247" i="1" s="1"/>
  <c r="W3311" i="1" a="1"/>
  <c r="W3311" i="1" s="1"/>
  <c r="V3311" i="1" a="1"/>
  <c r="V3311" i="1" s="1"/>
  <c r="W3375" i="1" a="1"/>
  <c r="W3375" i="1" s="1"/>
  <c r="V3375" i="1" a="1"/>
  <c r="V3375" i="1" s="1"/>
  <c r="W3439" i="1" a="1"/>
  <c r="W3439" i="1" s="1"/>
  <c r="V3439" i="1" a="1"/>
  <c r="V3439" i="1" s="1"/>
  <c r="W3503" i="1" a="1"/>
  <c r="W3503" i="1" s="1"/>
  <c r="V3503" i="1" a="1"/>
  <c r="V3503" i="1" s="1"/>
  <c r="W3567" i="1" a="1"/>
  <c r="W3567" i="1" s="1"/>
  <c r="V3567" i="1" a="1"/>
  <c r="V3567" i="1" s="1"/>
  <c r="W3631" i="1" a="1"/>
  <c r="W3631" i="1" s="1"/>
  <c r="V3631" i="1" a="1"/>
  <c r="V3631" i="1" s="1"/>
  <c r="W3695" i="1" a="1"/>
  <c r="W3695" i="1" s="1"/>
  <c r="V3695" i="1" a="1"/>
  <c r="V3695" i="1" s="1"/>
  <c r="W3759" i="1" a="1"/>
  <c r="W3759" i="1" s="1"/>
  <c r="V3759" i="1" a="1"/>
  <c r="V3759" i="1" s="1"/>
  <c r="W3823" i="1" a="1"/>
  <c r="W3823" i="1" s="1"/>
  <c r="V3823" i="1" a="1"/>
  <c r="V3823" i="1" s="1"/>
  <c r="W3887" i="1" a="1"/>
  <c r="W3887" i="1" s="1"/>
  <c r="V3887" i="1" a="1"/>
  <c r="V3887" i="1" s="1"/>
  <c r="W3951" i="1" a="1"/>
  <c r="W3951" i="1" s="1"/>
  <c r="V3951" i="1" a="1"/>
  <c r="V3951" i="1" s="1"/>
  <c r="W4015" i="1" a="1"/>
  <c r="W4015" i="1" s="1"/>
  <c r="V4015" i="1" a="1"/>
  <c r="V4015" i="1" s="1"/>
  <c r="W4079" i="1" a="1"/>
  <c r="W4079" i="1" s="1"/>
  <c r="V4079" i="1" a="1"/>
  <c r="V4079" i="1" s="1"/>
  <c r="W3752" i="1" a="1"/>
  <c r="W3752" i="1" s="1"/>
  <c r="V3752" i="1" a="1"/>
  <c r="V3752" i="1" s="1"/>
  <c r="W3816" i="1" a="1"/>
  <c r="W3816" i="1" s="1"/>
  <c r="V3816" i="1" a="1"/>
  <c r="V3816" i="1" s="1"/>
  <c r="W3880" i="1" a="1"/>
  <c r="W3880" i="1" s="1"/>
  <c r="V3880" i="1" a="1"/>
  <c r="V3880" i="1" s="1"/>
  <c r="W3944" i="1" a="1"/>
  <c r="W3944" i="1" s="1"/>
  <c r="V3944" i="1" a="1"/>
  <c r="V3944" i="1" s="1"/>
  <c r="W4008" i="1" a="1"/>
  <c r="W4008" i="1" s="1"/>
  <c r="V4008" i="1" a="1"/>
  <c r="V4008" i="1" s="1"/>
  <c r="W4072" i="1" a="1"/>
  <c r="W4072" i="1" s="1"/>
  <c r="V4072" i="1" a="1"/>
  <c r="V4072" i="1" s="1"/>
  <c r="W2009" i="1" a="1"/>
  <c r="W2009" i="1" s="1"/>
  <c r="V2009" i="1" a="1"/>
  <c r="V2009" i="1" s="1"/>
  <c r="W2073" i="1" a="1"/>
  <c r="W2073" i="1" s="1"/>
  <c r="V2073" i="1" a="1"/>
  <c r="V2073" i="1" s="1"/>
  <c r="W2137" i="1" a="1"/>
  <c r="W2137" i="1" s="1"/>
  <c r="V2137" i="1" a="1"/>
  <c r="V2137" i="1" s="1"/>
  <c r="W2201" i="1" a="1"/>
  <c r="W2201" i="1" s="1"/>
  <c r="V2201" i="1" a="1"/>
  <c r="V2201" i="1" s="1"/>
  <c r="W2265" i="1" a="1"/>
  <c r="W2265" i="1" s="1"/>
  <c r="V2265" i="1" a="1"/>
  <c r="V2265" i="1" s="1"/>
  <c r="W2329" i="1" a="1"/>
  <c r="W2329" i="1" s="1"/>
  <c r="V2329" i="1" a="1"/>
  <c r="V2329" i="1" s="1"/>
  <c r="W2393" i="1" a="1"/>
  <c r="W2393" i="1" s="1"/>
  <c r="V2393" i="1" a="1"/>
  <c r="V2393" i="1" s="1"/>
  <c r="W2457" i="1" a="1"/>
  <c r="W2457" i="1" s="1"/>
  <c r="V2457" i="1" a="1"/>
  <c r="V2457" i="1" s="1"/>
  <c r="W2521" i="1" a="1"/>
  <c r="W2521" i="1" s="1"/>
  <c r="V2521" i="1" a="1"/>
  <c r="V2521" i="1" s="1"/>
  <c r="W2585" i="1" a="1"/>
  <c r="W2585" i="1" s="1"/>
  <c r="V2585" i="1" a="1"/>
  <c r="V2585" i="1" s="1"/>
  <c r="W2649" i="1" a="1"/>
  <c r="W2649" i="1" s="1"/>
  <c r="V2649" i="1" a="1"/>
  <c r="V2649" i="1" s="1"/>
  <c r="W2713" i="1" a="1"/>
  <c r="W2713" i="1" s="1"/>
  <c r="V2713" i="1" a="1"/>
  <c r="V2713" i="1" s="1"/>
  <c r="W2777" i="1" a="1"/>
  <c r="W2777" i="1" s="1"/>
  <c r="V2777" i="1" a="1"/>
  <c r="V2777" i="1" s="1"/>
  <c r="W2841" i="1" a="1"/>
  <c r="W2841" i="1" s="1"/>
  <c r="V2841" i="1" a="1"/>
  <c r="V2841" i="1" s="1"/>
  <c r="W2905" i="1" a="1"/>
  <c r="W2905" i="1" s="1"/>
  <c r="V2905" i="1" a="1"/>
  <c r="V2905" i="1" s="1"/>
  <c r="W2969" i="1" a="1"/>
  <c r="W2969" i="1" s="1"/>
  <c r="V2969" i="1" a="1"/>
  <c r="V2969" i="1" s="1"/>
  <c r="W3033" i="1" a="1"/>
  <c r="W3033" i="1" s="1"/>
  <c r="V3033" i="1" a="1"/>
  <c r="V3033" i="1" s="1"/>
  <c r="W3097" i="1" a="1"/>
  <c r="W3097" i="1" s="1"/>
  <c r="V3097" i="1" a="1"/>
  <c r="V3097" i="1" s="1"/>
  <c r="W3161" i="1" a="1"/>
  <c r="W3161" i="1" s="1"/>
  <c r="V3161" i="1" a="1"/>
  <c r="V3161" i="1" s="1"/>
  <c r="W3225" i="1" a="1"/>
  <c r="W3225" i="1" s="1"/>
  <c r="V3225" i="1" a="1"/>
  <c r="V3225" i="1" s="1"/>
  <c r="W3289" i="1" a="1"/>
  <c r="W3289" i="1" s="1"/>
  <c r="V3289" i="1" a="1"/>
  <c r="V3289" i="1" s="1"/>
  <c r="W3353" i="1" a="1"/>
  <c r="W3353" i="1" s="1"/>
  <c r="V3353" i="1" a="1"/>
  <c r="V3353" i="1" s="1"/>
  <c r="W3417" i="1" a="1"/>
  <c r="W3417" i="1" s="1"/>
  <c r="V3417" i="1" a="1"/>
  <c r="V3417" i="1" s="1"/>
  <c r="W3481" i="1" a="1"/>
  <c r="W3481" i="1" s="1"/>
  <c r="V3481" i="1" a="1"/>
  <c r="V3481" i="1" s="1"/>
  <c r="W3545" i="1" a="1"/>
  <c r="W3545" i="1" s="1"/>
  <c r="V3545" i="1" a="1"/>
  <c r="V3545" i="1" s="1"/>
  <c r="W3609" i="1" a="1"/>
  <c r="W3609" i="1" s="1"/>
  <c r="V3609" i="1" a="1"/>
  <c r="V3609" i="1" s="1"/>
  <c r="W3673" i="1" a="1"/>
  <c r="W3673" i="1" s="1"/>
  <c r="V3673" i="1" a="1"/>
  <c r="V3673" i="1" s="1"/>
  <c r="W3737" i="1" a="1"/>
  <c r="W3737" i="1" s="1"/>
  <c r="V3737" i="1" a="1"/>
  <c r="V3737" i="1" s="1"/>
  <c r="W3801" i="1" a="1"/>
  <c r="W3801" i="1" s="1"/>
  <c r="V3801" i="1" a="1"/>
  <c r="V3801" i="1" s="1"/>
  <c r="W3865" i="1" a="1"/>
  <c r="W3865" i="1" s="1"/>
  <c r="V3865" i="1" a="1"/>
  <c r="V3865" i="1" s="1"/>
  <c r="W3929" i="1" a="1"/>
  <c r="W3929" i="1" s="1"/>
  <c r="V3929" i="1" a="1"/>
  <c r="V3929" i="1" s="1"/>
  <c r="W3993" i="1" a="1"/>
  <c r="W3993" i="1" s="1"/>
  <c r="V3993" i="1" a="1"/>
  <c r="V3993" i="1" s="1"/>
  <c r="W4057" i="1" a="1"/>
  <c r="W4057" i="1" s="1"/>
  <c r="V4057" i="1" a="1"/>
  <c r="V4057" i="1" s="1"/>
  <c r="W722" i="1" a="1"/>
  <c r="W722" i="1" s="1"/>
  <c r="V722" i="1" a="1"/>
  <c r="V722" i="1" s="1"/>
  <c r="W786" i="1" a="1"/>
  <c r="W786" i="1" s="1"/>
  <c r="V786" i="1" a="1"/>
  <c r="V786" i="1" s="1"/>
  <c r="W850" i="1" a="1"/>
  <c r="W850" i="1" s="1"/>
  <c r="V850" i="1" a="1"/>
  <c r="V850" i="1" s="1"/>
  <c r="W914" i="1" a="1"/>
  <c r="W914" i="1" s="1"/>
  <c r="V914" i="1" a="1"/>
  <c r="V914" i="1" s="1"/>
  <c r="W978" i="1" a="1"/>
  <c r="W978" i="1" s="1"/>
  <c r="V978" i="1" a="1"/>
  <c r="V978" i="1" s="1"/>
  <c r="W1042" i="1" a="1"/>
  <c r="W1042" i="1" s="1"/>
  <c r="V1042" i="1" a="1"/>
  <c r="V1042" i="1" s="1"/>
  <c r="W1106" i="1" a="1"/>
  <c r="W1106" i="1" s="1"/>
  <c r="V1106" i="1" a="1"/>
  <c r="V1106" i="1" s="1"/>
  <c r="W1170" i="1" a="1"/>
  <c r="W1170" i="1" s="1"/>
  <c r="V1170" i="1" a="1"/>
  <c r="V1170" i="1" s="1"/>
  <c r="W1234" i="1" a="1"/>
  <c r="W1234" i="1" s="1"/>
  <c r="V1234" i="1" a="1"/>
  <c r="V1234" i="1" s="1"/>
  <c r="W1298" i="1" a="1"/>
  <c r="W1298" i="1" s="1"/>
  <c r="V1298" i="1" a="1"/>
  <c r="V1298" i="1" s="1"/>
  <c r="W1362" i="1" a="1"/>
  <c r="W1362" i="1" s="1"/>
  <c r="V1362" i="1" a="1"/>
  <c r="V1362" i="1" s="1"/>
  <c r="W1426" i="1" a="1"/>
  <c r="W1426" i="1" s="1"/>
  <c r="V1426" i="1" a="1"/>
  <c r="V1426" i="1" s="1"/>
  <c r="W1490" i="1" a="1"/>
  <c r="W1490" i="1" s="1"/>
  <c r="V1490" i="1" a="1"/>
  <c r="V1490" i="1" s="1"/>
  <c r="W1554" i="1" a="1"/>
  <c r="W1554" i="1" s="1"/>
  <c r="V1554" i="1" a="1"/>
  <c r="V1554" i="1" s="1"/>
  <c r="W1618" i="1" a="1"/>
  <c r="W1618" i="1" s="1"/>
  <c r="V1618" i="1" a="1"/>
  <c r="V1618" i="1" s="1"/>
  <c r="W1682" i="1" a="1"/>
  <c r="W1682" i="1" s="1"/>
  <c r="V1682" i="1" a="1"/>
  <c r="V1682" i="1" s="1"/>
  <c r="W1746" i="1" a="1"/>
  <c r="W1746" i="1" s="1"/>
  <c r="V1746" i="1" a="1"/>
  <c r="V1746" i="1" s="1"/>
  <c r="W1810" i="1" a="1"/>
  <c r="W1810" i="1" s="1"/>
  <c r="V1810" i="1" a="1"/>
  <c r="V1810" i="1" s="1"/>
  <c r="W1874" i="1" a="1"/>
  <c r="W1874" i="1" s="1"/>
  <c r="V1874" i="1" a="1"/>
  <c r="V1874" i="1" s="1"/>
  <c r="W1938" i="1" a="1"/>
  <c r="W1938" i="1" s="1"/>
  <c r="V1938" i="1" a="1"/>
  <c r="V1938" i="1" s="1"/>
  <c r="W2002" i="1" a="1"/>
  <c r="W2002" i="1" s="1"/>
  <c r="V2002" i="1" a="1"/>
  <c r="V2002" i="1" s="1"/>
  <c r="W2066" i="1" a="1"/>
  <c r="W2066" i="1" s="1"/>
  <c r="V2066" i="1" a="1"/>
  <c r="V2066" i="1" s="1"/>
  <c r="W2130" i="1" a="1"/>
  <c r="W2130" i="1" s="1"/>
  <c r="V2130" i="1" a="1"/>
  <c r="V2130" i="1" s="1"/>
  <c r="W2194" i="1" a="1"/>
  <c r="W2194" i="1" s="1"/>
  <c r="V2194" i="1" a="1"/>
  <c r="V2194" i="1" s="1"/>
  <c r="W2258" i="1" a="1"/>
  <c r="W2258" i="1" s="1"/>
  <c r="V2258" i="1" a="1"/>
  <c r="V2258" i="1" s="1"/>
  <c r="W2322" i="1" a="1"/>
  <c r="W2322" i="1" s="1"/>
  <c r="V2322" i="1" a="1"/>
  <c r="V2322" i="1" s="1"/>
  <c r="W2386" i="1" a="1"/>
  <c r="W2386" i="1" s="1"/>
  <c r="V2386" i="1" a="1"/>
  <c r="V2386" i="1" s="1"/>
  <c r="W2450" i="1" a="1"/>
  <c r="W2450" i="1" s="1"/>
  <c r="V2450" i="1" a="1"/>
  <c r="V2450" i="1" s="1"/>
  <c r="W2514" i="1" a="1"/>
  <c r="W2514" i="1" s="1"/>
  <c r="V2514" i="1" a="1"/>
  <c r="V2514" i="1" s="1"/>
  <c r="W2578" i="1" a="1"/>
  <c r="W2578" i="1" s="1"/>
  <c r="V2578" i="1" a="1"/>
  <c r="V2578" i="1" s="1"/>
  <c r="W2642" i="1" a="1"/>
  <c r="W2642" i="1" s="1"/>
  <c r="V2642" i="1" a="1"/>
  <c r="V2642" i="1" s="1"/>
  <c r="W2706" i="1" a="1"/>
  <c r="W2706" i="1" s="1"/>
  <c r="V2706" i="1" a="1"/>
  <c r="V2706" i="1" s="1"/>
  <c r="W2770" i="1" a="1"/>
  <c r="W2770" i="1" s="1"/>
  <c r="V2770" i="1" a="1"/>
  <c r="V2770" i="1" s="1"/>
  <c r="W2834" i="1" a="1"/>
  <c r="W2834" i="1" s="1"/>
  <c r="V2834" i="1" a="1"/>
  <c r="V2834" i="1" s="1"/>
  <c r="W2898" i="1" a="1"/>
  <c r="W2898" i="1" s="1"/>
  <c r="V2898" i="1" a="1"/>
  <c r="V2898" i="1" s="1"/>
  <c r="W2962" i="1" a="1"/>
  <c r="W2962" i="1" s="1"/>
  <c r="V2962" i="1" a="1"/>
  <c r="V2962" i="1" s="1"/>
  <c r="W3026" i="1" a="1"/>
  <c r="W3026" i="1" s="1"/>
  <c r="V3026" i="1" a="1"/>
  <c r="V3026" i="1" s="1"/>
  <c r="W3090" i="1" a="1"/>
  <c r="W3090" i="1" s="1"/>
  <c r="V3090" i="1" a="1"/>
  <c r="V3090" i="1" s="1"/>
  <c r="W3154" i="1" a="1"/>
  <c r="W3154" i="1" s="1"/>
  <c r="V3154" i="1" a="1"/>
  <c r="V3154" i="1" s="1"/>
  <c r="W3218" i="1" a="1"/>
  <c r="W3218" i="1" s="1"/>
  <c r="V3218" i="1" a="1"/>
  <c r="V3218" i="1" s="1"/>
  <c r="W3282" i="1" a="1"/>
  <c r="W3282" i="1" s="1"/>
  <c r="V3282" i="1" a="1"/>
  <c r="V3282" i="1" s="1"/>
  <c r="W3346" i="1" a="1"/>
  <c r="W3346" i="1" s="1"/>
  <c r="V3346" i="1" a="1"/>
  <c r="V3346" i="1" s="1"/>
  <c r="W3410" i="1" a="1"/>
  <c r="W3410" i="1" s="1"/>
  <c r="V3410" i="1" a="1"/>
  <c r="V3410" i="1" s="1"/>
  <c r="W2579" i="1" a="1"/>
  <c r="W2579" i="1" s="1"/>
  <c r="V2579" i="1" a="1"/>
  <c r="V2579" i="1" s="1"/>
  <c r="W2643" i="1" a="1"/>
  <c r="W2643" i="1" s="1"/>
  <c r="V2643" i="1" a="1"/>
  <c r="V2643" i="1" s="1"/>
  <c r="W2707" i="1" a="1"/>
  <c r="W2707" i="1" s="1"/>
  <c r="V2707" i="1" a="1"/>
  <c r="V2707" i="1" s="1"/>
  <c r="W2771" i="1" a="1"/>
  <c r="W2771" i="1" s="1"/>
  <c r="V2771" i="1" a="1"/>
  <c r="V2771" i="1" s="1"/>
  <c r="W2835" i="1" a="1"/>
  <c r="W2835" i="1" s="1"/>
  <c r="V2835" i="1" a="1"/>
  <c r="V2835" i="1" s="1"/>
  <c r="W2899" i="1" a="1"/>
  <c r="W2899" i="1" s="1"/>
  <c r="V2899" i="1" a="1"/>
  <c r="V2899" i="1" s="1"/>
  <c r="W2963" i="1" a="1"/>
  <c r="W2963" i="1" s="1"/>
  <c r="V2963" i="1" a="1"/>
  <c r="V2963" i="1" s="1"/>
  <c r="W3027" i="1" a="1"/>
  <c r="W3027" i="1" s="1"/>
  <c r="V3027" i="1" a="1"/>
  <c r="V3027" i="1" s="1"/>
  <c r="W3091" i="1" a="1"/>
  <c r="W3091" i="1" s="1"/>
  <c r="V3091" i="1" a="1"/>
  <c r="V3091" i="1" s="1"/>
  <c r="W3155" i="1" a="1"/>
  <c r="W3155" i="1" s="1"/>
  <c r="V3155" i="1" a="1"/>
  <c r="V3155" i="1" s="1"/>
  <c r="W3219" i="1" a="1"/>
  <c r="W3219" i="1" s="1"/>
  <c r="V3219" i="1" a="1"/>
  <c r="V3219" i="1" s="1"/>
  <c r="W3283" i="1" a="1"/>
  <c r="W3283" i="1" s="1"/>
  <c r="V3283" i="1" a="1"/>
  <c r="V3283" i="1" s="1"/>
  <c r="W3347" i="1" a="1"/>
  <c r="W3347" i="1" s="1"/>
  <c r="V3347" i="1" a="1"/>
  <c r="V3347" i="1" s="1"/>
  <c r="W3411" i="1" a="1"/>
  <c r="W3411" i="1" s="1"/>
  <c r="V3411" i="1" a="1"/>
  <c r="V3411" i="1" s="1"/>
  <c r="W3475" i="1" a="1"/>
  <c r="W3475" i="1" s="1"/>
  <c r="V3475" i="1" a="1"/>
  <c r="V3475" i="1" s="1"/>
  <c r="W3539" i="1" a="1"/>
  <c r="W3539" i="1" s="1"/>
  <c r="V3539" i="1" a="1"/>
  <c r="V3539" i="1" s="1"/>
  <c r="W3603" i="1" a="1"/>
  <c r="W3603" i="1" s="1"/>
  <c r="V3603" i="1" a="1"/>
  <c r="V3603" i="1" s="1"/>
  <c r="W3667" i="1" a="1"/>
  <c r="W3667" i="1" s="1"/>
  <c r="V3667" i="1" a="1"/>
  <c r="V3667" i="1" s="1"/>
  <c r="W3731" i="1" a="1"/>
  <c r="W3731" i="1" s="1"/>
  <c r="V3731" i="1" a="1"/>
  <c r="V3731" i="1" s="1"/>
  <c r="W3795" i="1" a="1"/>
  <c r="W3795" i="1" s="1"/>
  <c r="V3795" i="1" a="1"/>
  <c r="V3795" i="1" s="1"/>
  <c r="W3859" i="1" a="1"/>
  <c r="W3859" i="1" s="1"/>
  <c r="V3859" i="1" a="1"/>
  <c r="V3859" i="1" s="1"/>
  <c r="W3923" i="1" a="1"/>
  <c r="W3923" i="1" s="1"/>
  <c r="V3923" i="1" a="1"/>
  <c r="V3923" i="1" s="1"/>
  <c r="W3987" i="1" a="1"/>
  <c r="W3987" i="1" s="1"/>
  <c r="V3987" i="1" a="1"/>
  <c r="V3987" i="1" s="1"/>
  <c r="W4051" i="1" a="1"/>
  <c r="W4051" i="1" s="1"/>
  <c r="V4051" i="1" a="1"/>
  <c r="V4051" i="1" s="1"/>
  <c r="W4115" i="1" a="1"/>
  <c r="W4115" i="1" s="1"/>
  <c r="V4115" i="1" a="1"/>
  <c r="V4115" i="1" s="1"/>
  <c r="W3628" i="1" a="1"/>
  <c r="W3628" i="1" s="1"/>
  <c r="V3628" i="1" a="1"/>
  <c r="V3628" i="1" s="1"/>
  <c r="W3692" i="1" a="1"/>
  <c r="W3692" i="1" s="1"/>
  <c r="V3692" i="1" a="1"/>
  <c r="V3692" i="1" s="1"/>
  <c r="W3756" i="1" a="1"/>
  <c r="W3756" i="1" s="1"/>
  <c r="V3756" i="1" a="1"/>
  <c r="V3756" i="1" s="1"/>
  <c r="W3820" i="1" a="1"/>
  <c r="W3820" i="1" s="1"/>
  <c r="V3820" i="1" a="1"/>
  <c r="V3820" i="1" s="1"/>
  <c r="W3884" i="1" a="1"/>
  <c r="W3884" i="1" s="1"/>
  <c r="V3884" i="1" a="1"/>
  <c r="V3884" i="1" s="1"/>
  <c r="W3948" i="1" a="1"/>
  <c r="W3948" i="1" s="1"/>
  <c r="V3948" i="1" a="1"/>
  <c r="V3948" i="1" s="1"/>
  <c r="W4012" i="1" a="1"/>
  <c r="W4012" i="1" s="1"/>
  <c r="V4012" i="1" a="1"/>
  <c r="V4012" i="1" s="1"/>
  <c r="W4076" i="1" a="1"/>
  <c r="W4076" i="1" s="1"/>
  <c r="V4076" i="1" a="1"/>
  <c r="V4076" i="1" s="1"/>
  <c r="W4005" i="1" a="1"/>
  <c r="W4005" i="1" s="1"/>
  <c r="V4005" i="1" a="1"/>
  <c r="V4005" i="1" s="1"/>
  <c r="W4069" i="1" a="1"/>
  <c r="W4069" i="1" s="1"/>
  <c r="V4069" i="1" a="1"/>
  <c r="V4069" i="1" s="1"/>
  <c r="W3482" i="1" a="1"/>
  <c r="W3482" i="1" s="1"/>
  <c r="V3482" i="1" a="1"/>
  <c r="V3482" i="1" s="1"/>
  <c r="W3546" i="1" a="1"/>
  <c r="W3546" i="1" s="1"/>
  <c r="V3546" i="1" a="1"/>
  <c r="V3546" i="1" s="1"/>
  <c r="W3610" i="1" a="1"/>
  <c r="W3610" i="1" s="1"/>
  <c r="V3610" i="1" a="1"/>
  <c r="V3610" i="1" s="1"/>
  <c r="W3674" i="1" a="1"/>
  <c r="W3674" i="1" s="1"/>
  <c r="V3674" i="1" a="1"/>
  <c r="V3674" i="1" s="1"/>
  <c r="W3738" i="1" a="1"/>
  <c r="W3738" i="1" s="1"/>
  <c r="V3738" i="1" a="1"/>
  <c r="V3738" i="1" s="1"/>
  <c r="W3802" i="1" a="1"/>
  <c r="W3802" i="1" s="1"/>
  <c r="V3802" i="1" a="1"/>
  <c r="V3802" i="1" s="1"/>
  <c r="W3866" i="1" a="1"/>
  <c r="W3866" i="1" s="1"/>
  <c r="V3866" i="1" a="1"/>
  <c r="V3866" i="1" s="1"/>
  <c r="W3930" i="1" a="1"/>
  <c r="W3930" i="1" s="1"/>
  <c r="V3930" i="1" a="1"/>
  <c r="V3930" i="1" s="1"/>
  <c r="W3994" i="1" a="1"/>
  <c r="W3994" i="1" s="1"/>
  <c r="V3994" i="1" a="1"/>
  <c r="V3994" i="1" s="1"/>
  <c r="W4058" i="1" a="1"/>
  <c r="W4058" i="1" s="1"/>
  <c r="V4058" i="1" a="1"/>
  <c r="V4058" i="1" s="1"/>
  <c r="W599" i="1" a="1"/>
  <c r="W599" i="1" s="1"/>
  <c r="V599" i="1" a="1"/>
  <c r="V599" i="1" s="1"/>
  <c r="W152" i="1" a="1"/>
  <c r="W152" i="1" s="1"/>
  <c r="V152" i="1" a="1"/>
  <c r="V152" i="1" s="1"/>
  <c r="W664" i="1" a="1"/>
  <c r="W664" i="1" s="1"/>
  <c r="V664" i="1" a="1"/>
  <c r="V664" i="1" s="1"/>
  <c r="W147" i="1" a="1"/>
  <c r="W147" i="1" s="1"/>
  <c r="V147" i="1" a="1"/>
  <c r="V147" i="1" s="1"/>
  <c r="W595" i="1" a="1"/>
  <c r="W595" i="1" s="1"/>
  <c r="V595" i="1" a="1"/>
  <c r="V595" i="1" s="1"/>
  <c r="W468" i="1" a="1"/>
  <c r="W468" i="1" s="1"/>
  <c r="V468" i="1" a="1"/>
  <c r="V468" i="1" s="1"/>
  <c r="W77" i="1" a="1"/>
  <c r="W77" i="1" s="1"/>
  <c r="V77" i="1" a="1"/>
  <c r="V77" i="1" s="1"/>
  <c r="W525" i="1" a="1"/>
  <c r="W525" i="1" s="1"/>
  <c r="V525" i="1" a="1"/>
  <c r="V525" i="1" s="1"/>
  <c r="W973" i="1" a="1"/>
  <c r="W973" i="1" s="1"/>
  <c r="V973" i="1" a="1"/>
  <c r="V973" i="1" s="1"/>
  <c r="W1421" i="1" a="1"/>
  <c r="W1421" i="1" s="1"/>
  <c r="V1421" i="1" a="1"/>
  <c r="V1421" i="1" s="1"/>
  <c r="W638" i="1" a="1"/>
  <c r="W638" i="1" s="1"/>
  <c r="V638" i="1" a="1"/>
  <c r="V638" i="1" s="1"/>
  <c r="W1367" i="1" a="1"/>
  <c r="W1367" i="1" s="1"/>
  <c r="V1367" i="1" a="1"/>
  <c r="V1367" i="1" s="1"/>
  <c r="W1815" i="1" a="1"/>
  <c r="W1815" i="1" s="1"/>
  <c r="V1815" i="1" a="1"/>
  <c r="V1815" i="1" s="1"/>
  <c r="W2263" i="1" a="1"/>
  <c r="W2263" i="1" s="1"/>
  <c r="V2263" i="1" a="1"/>
  <c r="V2263" i="1" s="1"/>
  <c r="W2839" i="1" a="1"/>
  <c r="W2839" i="1" s="1"/>
  <c r="V2839" i="1" a="1"/>
  <c r="V2839" i="1" s="1"/>
  <c r="W1424" i="1" a="1"/>
  <c r="W1424" i="1" s="1"/>
  <c r="V1424" i="1" a="1"/>
  <c r="V1424" i="1" s="1"/>
  <c r="W1872" i="1" a="1"/>
  <c r="W1872" i="1" s="1"/>
  <c r="V1872" i="1" a="1"/>
  <c r="V1872" i="1" s="1"/>
  <c r="W2448" i="1" a="1"/>
  <c r="W2448" i="1" s="1"/>
  <c r="V2448" i="1" a="1"/>
  <c r="V2448" i="1" s="1"/>
  <c r="W2832" i="1" a="1"/>
  <c r="W2832" i="1" s="1"/>
  <c r="V2832" i="1" a="1"/>
  <c r="V2832" i="1" s="1"/>
  <c r="W3344" i="1" a="1"/>
  <c r="W3344" i="1" s="1"/>
  <c r="V3344" i="1" a="1"/>
  <c r="V3344" i="1" s="1"/>
  <c r="W73" i="1" a="1"/>
  <c r="W73" i="1" s="1"/>
  <c r="V73" i="1" a="1"/>
  <c r="V73" i="1" s="1"/>
  <c r="W585" i="1" a="1"/>
  <c r="W585" i="1" s="1"/>
  <c r="V585" i="1" a="1"/>
  <c r="V585" i="1" s="1"/>
  <c r="W1097" i="1" a="1"/>
  <c r="W1097" i="1" s="1"/>
  <c r="V1097" i="1" a="1"/>
  <c r="V1097" i="1" s="1"/>
  <c r="W1609" i="1" a="1"/>
  <c r="W1609" i="1" s="1"/>
  <c r="V1609" i="1" a="1"/>
  <c r="V1609" i="1" s="1"/>
  <c r="W74" i="1" a="1"/>
  <c r="W74" i="1" s="1"/>
  <c r="V74" i="1" a="1"/>
  <c r="V74" i="1" s="1"/>
  <c r="W650" i="1" a="1"/>
  <c r="W650" i="1" s="1"/>
  <c r="V650" i="1" a="1"/>
  <c r="V650" i="1" s="1"/>
  <c r="W1211" i="1" a="1"/>
  <c r="W1211" i="1" s="1"/>
  <c r="V1211" i="1" a="1"/>
  <c r="V1211" i="1" s="1"/>
  <c r="W1659" i="1" a="1"/>
  <c r="W1659" i="1" s="1"/>
  <c r="V1659" i="1" a="1"/>
  <c r="V1659" i="1" s="1"/>
  <c r="W2107" i="1" a="1"/>
  <c r="W2107" i="1" s="1"/>
  <c r="V2107" i="1" a="1"/>
  <c r="V2107" i="1" s="1"/>
  <c r="W844" i="1" a="1"/>
  <c r="W844" i="1" s="1"/>
  <c r="V844" i="1" a="1"/>
  <c r="V844" i="1" s="1"/>
  <c r="W1292" i="1" a="1"/>
  <c r="W1292" i="1" s="1"/>
  <c r="V1292" i="1" a="1"/>
  <c r="V1292" i="1" s="1"/>
  <c r="W1868" i="1" a="1"/>
  <c r="W1868" i="1" s="1"/>
  <c r="V1868" i="1" a="1"/>
  <c r="V1868" i="1" s="1"/>
  <c r="W2316" i="1" a="1"/>
  <c r="W2316" i="1" s="1"/>
  <c r="V2316" i="1" a="1"/>
  <c r="V2316" i="1" s="1"/>
  <c r="W2764" i="1" a="1"/>
  <c r="W2764" i="1" s="1"/>
  <c r="V2764" i="1" a="1"/>
  <c r="V2764" i="1" s="1"/>
  <c r="W3212" i="1" a="1"/>
  <c r="W3212" i="1" s="1"/>
  <c r="V3212" i="1" a="1"/>
  <c r="V3212" i="1" s="1"/>
  <c r="W1517" i="1" a="1"/>
  <c r="W1517" i="1" s="1"/>
  <c r="V1517" i="1" a="1"/>
  <c r="V1517" i="1" s="1"/>
  <c r="W1965" i="1" a="1"/>
  <c r="W1965" i="1" s="1"/>
  <c r="V1965" i="1" a="1"/>
  <c r="V1965" i="1" s="1"/>
  <c r="W2477" i="1" a="1"/>
  <c r="W2477" i="1" s="1"/>
  <c r="V2477" i="1" a="1"/>
  <c r="V2477" i="1" s="1"/>
  <c r="W3117" i="1" a="1"/>
  <c r="W3117" i="1" s="1"/>
  <c r="V3117" i="1" a="1"/>
  <c r="V3117" i="1" s="1"/>
  <c r="W3565" i="1" a="1"/>
  <c r="W3565" i="1" s="1"/>
  <c r="V3565" i="1" a="1"/>
  <c r="V3565" i="1" s="1"/>
  <c r="W2975" i="1" a="1"/>
  <c r="W2975" i="1" s="1"/>
  <c r="V2975" i="1" a="1"/>
  <c r="V2975" i="1" s="1"/>
  <c r="W3487" i="1" a="1"/>
  <c r="W3487" i="1" s="1"/>
  <c r="V3487" i="1" a="1"/>
  <c r="V3487" i="1" s="1"/>
  <c r="W4063" i="1" a="1"/>
  <c r="W4063" i="1" s="1"/>
  <c r="V4063" i="1" a="1"/>
  <c r="V4063" i="1" s="1"/>
  <c r="W2121" i="1" a="1"/>
  <c r="W2121" i="1" s="1"/>
  <c r="V2121" i="1" a="1"/>
  <c r="V2121" i="1" s="1"/>
  <c r="W2697" i="1" a="1"/>
  <c r="W2697" i="1" s="1"/>
  <c r="V2697" i="1" a="1"/>
  <c r="V2697" i="1" s="1"/>
  <c r="W3145" i="1" a="1"/>
  <c r="W3145" i="1" s="1"/>
  <c r="V3145" i="1" a="1"/>
  <c r="V3145" i="1" s="1"/>
  <c r="W3657" i="1" a="1"/>
  <c r="W3657" i="1" s="1"/>
  <c r="V3657" i="1" a="1"/>
  <c r="V3657" i="1" s="1"/>
  <c r="W4105" i="1" a="1"/>
  <c r="W4105" i="1" s="1"/>
  <c r="V4105" i="1" a="1"/>
  <c r="V4105" i="1" s="1"/>
  <c r="W1090" i="1" a="1"/>
  <c r="W1090" i="1" s="1"/>
  <c r="V1090" i="1" a="1"/>
  <c r="V1090" i="1" s="1"/>
  <c r="W1602" i="1" a="1"/>
  <c r="W1602" i="1" s="1"/>
  <c r="V1602" i="1" a="1"/>
  <c r="V1602" i="1" s="1"/>
  <c r="W2114" i="1" a="1"/>
  <c r="W2114" i="1" s="1"/>
  <c r="V2114" i="1" a="1"/>
  <c r="V2114" i="1" s="1"/>
  <c r="W2690" i="1" a="1"/>
  <c r="W2690" i="1" s="1"/>
  <c r="V2690" i="1" a="1"/>
  <c r="V2690" i="1" s="1"/>
  <c r="W3266" i="1" a="1"/>
  <c r="W3266" i="1" s="1"/>
  <c r="V3266" i="1" a="1"/>
  <c r="V3266" i="1" s="1"/>
  <c r="W2819" i="1" a="1"/>
  <c r="W2819" i="1" s="1"/>
  <c r="V2819" i="1" a="1"/>
  <c r="V2819" i="1" s="1"/>
  <c r="W3587" i="1" a="1"/>
  <c r="W3587" i="1" s="1"/>
  <c r="V3587" i="1" a="1"/>
  <c r="V3587" i="1" s="1"/>
  <c r="W3786" i="1" a="1"/>
  <c r="W3786" i="1" s="1"/>
  <c r="V3786" i="1" a="1"/>
  <c r="V3786" i="1" s="1"/>
  <c r="W167" i="1" a="1"/>
  <c r="W167" i="1" s="1"/>
  <c r="V167" i="1" a="1"/>
  <c r="V167" i="1" s="1"/>
  <c r="W423" i="1" a="1"/>
  <c r="W423" i="1" s="1"/>
  <c r="V423" i="1" a="1"/>
  <c r="V423" i="1" s="1"/>
  <c r="W679" i="1" a="1"/>
  <c r="W679" i="1" s="1"/>
  <c r="V679" i="1" a="1"/>
  <c r="V679" i="1" s="1"/>
  <c r="W935" i="1" a="1"/>
  <c r="W935" i="1" s="1"/>
  <c r="V935" i="1" a="1"/>
  <c r="V935" i="1" s="1"/>
  <c r="W168" i="1" a="1"/>
  <c r="W168" i="1" s="1"/>
  <c r="V168" i="1" a="1"/>
  <c r="V168" i="1" s="1"/>
  <c r="W424" i="1" a="1"/>
  <c r="W424" i="1" s="1"/>
  <c r="V424" i="1" a="1"/>
  <c r="V424" i="1" s="1"/>
  <c r="W808" i="1" a="1"/>
  <c r="W808" i="1" s="1"/>
  <c r="V808" i="1" a="1"/>
  <c r="V808" i="1" s="1"/>
  <c r="W99" i="1" a="1"/>
  <c r="W99" i="1" s="1"/>
  <c r="V99" i="1" a="1"/>
  <c r="V99" i="1" s="1"/>
  <c r="W355" i="1" a="1"/>
  <c r="W355" i="1" s="1"/>
  <c r="V355" i="1" a="1"/>
  <c r="V355" i="1" s="1"/>
  <c r="W611" i="1" a="1"/>
  <c r="W611" i="1" s="1"/>
  <c r="V611" i="1" a="1"/>
  <c r="V611" i="1" s="1"/>
  <c r="W100" i="1" a="1"/>
  <c r="W100" i="1" s="1"/>
  <c r="V100" i="1" a="1"/>
  <c r="V100" i="1" s="1"/>
  <c r="W356" i="1" a="1"/>
  <c r="W356" i="1" s="1"/>
  <c r="V356" i="1" a="1"/>
  <c r="V356" i="1" s="1"/>
  <c r="W612" i="1" a="1"/>
  <c r="W612" i="1" s="1"/>
  <c r="V612" i="1" a="1"/>
  <c r="V612" i="1" s="1"/>
  <c r="W804" i="1" a="1"/>
  <c r="W804" i="1" s="1"/>
  <c r="V804" i="1" a="1"/>
  <c r="V804" i="1" s="1"/>
  <c r="W221" i="1" a="1"/>
  <c r="W221" i="1" s="1"/>
  <c r="V221" i="1" a="1"/>
  <c r="V221" i="1" s="1"/>
  <c r="W477" i="1" a="1"/>
  <c r="W477" i="1" s="1"/>
  <c r="V477" i="1" a="1"/>
  <c r="V477" i="1" s="1"/>
  <c r="W733" i="1" a="1"/>
  <c r="W733" i="1" s="1"/>
  <c r="V733" i="1" a="1"/>
  <c r="V733" i="1" s="1"/>
  <c r="W1053" i="1" a="1"/>
  <c r="W1053" i="1" s="1"/>
  <c r="V1053" i="1" a="1"/>
  <c r="V1053" i="1" s="1"/>
  <c r="W1309" i="1" a="1"/>
  <c r="W1309" i="1" s="1"/>
  <c r="V1309" i="1" a="1"/>
  <c r="V1309" i="1" s="1"/>
  <c r="W206" i="1" a="1"/>
  <c r="W206" i="1" s="1"/>
  <c r="V206" i="1" a="1"/>
  <c r="V206" i="1" s="1"/>
  <c r="W462" i="1" a="1"/>
  <c r="W462" i="1" s="1"/>
  <c r="V462" i="1" a="1"/>
  <c r="V462" i="1" s="1"/>
  <c r="W999" i="1" a="1"/>
  <c r="W999" i="1" s="1"/>
  <c r="V999" i="1" a="1"/>
  <c r="V999" i="1" s="1"/>
  <c r="W1255" i="1" a="1"/>
  <c r="W1255" i="1" s="1"/>
  <c r="V1255" i="1" a="1"/>
  <c r="V1255" i="1" s="1"/>
  <c r="W1447" i="1" a="1"/>
  <c r="W1447" i="1" s="1"/>
  <c r="V1447" i="1" a="1"/>
  <c r="V1447" i="1" s="1"/>
  <c r="W1703" i="1" a="1"/>
  <c r="W1703" i="1" s="1"/>
  <c r="V1703" i="1" a="1"/>
  <c r="V1703" i="1" s="1"/>
  <c r="W1959" i="1" a="1"/>
  <c r="W1959" i="1" s="1"/>
  <c r="V1959" i="1" a="1"/>
  <c r="V1959" i="1" s="1"/>
  <c r="W2279" i="1" a="1"/>
  <c r="W2279" i="1" s="1"/>
  <c r="V2279" i="1" a="1"/>
  <c r="V2279" i="1" s="1"/>
  <c r="W2599" i="1" a="1"/>
  <c r="W2599" i="1" s="1"/>
  <c r="V2599" i="1" a="1"/>
  <c r="V2599" i="1" s="1"/>
  <c r="W2919" i="1" a="1"/>
  <c r="W2919" i="1" s="1"/>
  <c r="V2919" i="1" a="1"/>
  <c r="V2919" i="1" s="1"/>
  <c r="W1184" i="1" a="1"/>
  <c r="W1184" i="1" s="1"/>
  <c r="V1184" i="1" a="1"/>
  <c r="V1184" i="1" s="1"/>
  <c r="W1568" i="1" a="1"/>
  <c r="W1568" i="1" s="1"/>
  <c r="V1568" i="1" a="1"/>
  <c r="V1568" i="1" s="1"/>
  <c r="W2272" i="1" a="1"/>
  <c r="W2272" i="1" s="1"/>
  <c r="V2272" i="1" a="1"/>
  <c r="V2272" i="1" s="1"/>
  <c r="W111" i="1" a="1"/>
  <c r="W111" i="1" s="1"/>
  <c r="V111" i="1" a="1"/>
  <c r="V111" i="1" s="1"/>
  <c r="W303" i="1" a="1"/>
  <c r="W303" i="1" s="1"/>
  <c r="V303" i="1" a="1"/>
  <c r="V303" i="1" s="1"/>
  <c r="W495" i="1" a="1"/>
  <c r="W495" i="1" s="1"/>
  <c r="V495" i="1" a="1"/>
  <c r="V495" i="1" s="1"/>
  <c r="W687" i="1" a="1"/>
  <c r="W687" i="1" s="1"/>
  <c r="V687" i="1" a="1"/>
  <c r="V687" i="1" s="1"/>
  <c r="W48" i="1" a="1"/>
  <c r="W48" i="1" s="1"/>
  <c r="V48" i="1" a="1"/>
  <c r="V48" i="1" s="1"/>
  <c r="W240" i="1" a="1"/>
  <c r="W240" i="1" s="1"/>
  <c r="V240" i="1" a="1"/>
  <c r="V240" i="1" s="1"/>
  <c r="W560" i="1" a="1"/>
  <c r="W560" i="1" s="1"/>
  <c r="V560" i="1" a="1"/>
  <c r="V560" i="1" s="1"/>
  <c r="W752" i="1" a="1"/>
  <c r="W752" i="1" s="1"/>
  <c r="V752" i="1" a="1"/>
  <c r="V752" i="1" s="1"/>
  <c r="W944" i="1" a="1"/>
  <c r="W944" i="1" s="1"/>
  <c r="V944" i="1" a="1"/>
  <c r="V944" i="1" s="1"/>
  <c r="W171" i="1" a="1"/>
  <c r="W171" i="1" s="1"/>
  <c r="V171" i="1" a="1"/>
  <c r="V171" i="1" s="1"/>
  <c r="W363" i="1" a="1"/>
  <c r="W363" i="1" s="1"/>
  <c r="V363" i="1" a="1"/>
  <c r="V363" i="1" s="1"/>
  <c r="W491" i="1" a="1"/>
  <c r="W491" i="1" s="1"/>
  <c r="V491" i="1" a="1"/>
  <c r="V491" i="1" s="1"/>
  <c r="W619" i="1" a="1"/>
  <c r="W619" i="1" s="1"/>
  <c r="V619" i="1" a="1"/>
  <c r="V619" i="1" s="1"/>
  <c r="W683" i="1" a="1"/>
  <c r="W683" i="1" s="1"/>
  <c r="V683" i="1" a="1"/>
  <c r="V683" i="1" s="1"/>
  <c r="W44" i="1" a="1"/>
  <c r="W44" i="1" s="1"/>
  <c r="V44" i="1" a="1"/>
  <c r="V44" i="1" s="1"/>
  <c r="W108" i="1" a="1"/>
  <c r="W108" i="1" s="1"/>
  <c r="V108" i="1" a="1"/>
  <c r="V108" i="1" s="1"/>
  <c r="W172" i="1" a="1"/>
  <c r="W172" i="1" s="1"/>
  <c r="V172" i="1" a="1"/>
  <c r="V172" i="1" s="1"/>
  <c r="W236" i="1" a="1"/>
  <c r="W236" i="1" s="1"/>
  <c r="V236" i="1" a="1"/>
  <c r="V236" i="1" s="1"/>
  <c r="W300" i="1" a="1"/>
  <c r="W300" i="1" s="1"/>
  <c r="V300" i="1" a="1"/>
  <c r="V300" i="1" s="1"/>
  <c r="W364" i="1" a="1"/>
  <c r="W364" i="1" s="1"/>
  <c r="V364" i="1" a="1"/>
  <c r="V364" i="1" s="1"/>
  <c r="W428" i="1" a="1"/>
  <c r="W428" i="1" s="1"/>
  <c r="V428" i="1" a="1"/>
  <c r="V428" i="1" s="1"/>
  <c r="W492" i="1" a="1"/>
  <c r="W492" i="1" s="1"/>
  <c r="V492" i="1" a="1"/>
  <c r="V492" i="1" s="1"/>
  <c r="W556" i="1" a="1"/>
  <c r="W556" i="1" s="1"/>
  <c r="V556" i="1" a="1"/>
  <c r="V556" i="1" s="1"/>
  <c r="W620" i="1" a="1"/>
  <c r="W620" i="1" s="1"/>
  <c r="V620" i="1" a="1"/>
  <c r="V620" i="1" s="1"/>
  <c r="W684" i="1" a="1"/>
  <c r="W684" i="1" s="1"/>
  <c r="V684" i="1" a="1"/>
  <c r="V684" i="1" s="1"/>
  <c r="W748" i="1" a="1"/>
  <c r="W748" i="1" s="1"/>
  <c r="V748" i="1" a="1"/>
  <c r="V748" i="1" s="1"/>
  <c r="W812" i="1" a="1"/>
  <c r="W812" i="1" s="1"/>
  <c r="V812" i="1" a="1"/>
  <c r="V812" i="1" s="1"/>
  <c r="W37" i="1" a="1"/>
  <c r="W37" i="1" s="1"/>
  <c r="V37" i="1" a="1"/>
  <c r="V37" i="1" s="1"/>
  <c r="W101" i="1" a="1"/>
  <c r="W101" i="1" s="1"/>
  <c r="V101" i="1" a="1"/>
  <c r="V101" i="1" s="1"/>
  <c r="W165" i="1" a="1"/>
  <c r="W165" i="1" s="1"/>
  <c r="V165" i="1" a="1"/>
  <c r="V165" i="1" s="1"/>
  <c r="W229" i="1" a="1"/>
  <c r="W229" i="1" s="1"/>
  <c r="V229" i="1" a="1"/>
  <c r="V229" i="1" s="1"/>
  <c r="W293" i="1" a="1"/>
  <c r="W293" i="1" s="1"/>
  <c r="V293" i="1" a="1"/>
  <c r="V293" i="1" s="1"/>
  <c r="W357" i="1" a="1"/>
  <c r="W357" i="1" s="1"/>
  <c r="V357" i="1" a="1"/>
  <c r="V357" i="1" s="1"/>
  <c r="W421" i="1" a="1"/>
  <c r="W421" i="1" s="1"/>
  <c r="V421" i="1" a="1"/>
  <c r="V421" i="1" s="1"/>
  <c r="W485" i="1" a="1"/>
  <c r="W485" i="1" s="1"/>
  <c r="V485" i="1" a="1"/>
  <c r="V485" i="1" s="1"/>
  <c r="W549" i="1" a="1"/>
  <c r="W549" i="1" s="1"/>
  <c r="V549" i="1" a="1"/>
  <c r="V549" i="1" s="1"/>
  <c r="W613" i="1" a="1"/>
  <c r="W613" i="1" s="1"/>
  <c r="V613" i="1" a="1"/>
  <c r="V613" i="1" s="1"/>
  <c r="W677" i="1" a="1"/>
  <c r="W677" i="1" s="1"/>
  <c r="V677" i="1" a="1"/>
  <c r="V677" i="1" s="1"/>
  <c r="W741" i="1" a="1"/>
  <c r="W741" i="1" s="1"/>
  <c r="V741" i="1" a="1"/>
  <c r="V741" i="1" s="1"/>
  <c r="W805" i="1" a="1"/>
  <c r="W805" i="1" s="1"/>
  <c r="V805" i="1" a="1"/>
  <c r="V805" i="1" s="1"/>
  <c r="W869" i="1" a="1"/>
  <c r="W869" i="1" s="1"/>
  <c r="V869" i="1" a="1"/>
  <c r="V869" i="1" s="1"/>
  <c r="W933" i="1" a="1"/>
  <c r="W933" i="1" s="1"/>
  <c r="V933" i="1" a="1"/>
  <c r="V933" i="1" s="1"/>
  <c r="W997" i="1" a="1"/>
  <c r="W997" i="1" s="1"/>
  <c r="V997" i="1" a="1"/>
  <c r="V997" i="1" s="1"/>
  <c r="W1061" i="1" a="1"/>
  <c r="W1061" i="1" s="1"/>
  <c r="V1061" i="1" a="1"/>
  <c r="V1061" i="1" s="1"/>
  <c r="W1125" i="1" a="1"/>
  <c r="W1125" i="1" s="1"/>
  <c r="V1125" i="1" a="1"/>
  <c r="V1125" i="1" s="1"/>
  <c r="W1189" i="1" a="1"/>
  <c r="W1189" i="1" s="1"/>
  <c r="V1189" i="1" a="1"/>
  <c r="V1189" i="1" s="1"/>
  <c r="W1253" i="1" a="1"/>
  <c r="W1253" i="1" s="1"/>
  <c r="V1253" i="1" a="1"/>
  <c r="V1253" i="1" s="1"/>
  <c r="W1317" i="1" a="1"/>
  <c r="W1317" i="1" s="1"/>
  <c r="V1317" i="1" a="1"/>
  <c r="V1317" i="1" s="1"/>
  <c r="W1381" i="1" a="1"/>
  <c r="W1381" i="1" s="1"/>
  <c r="V1381" i="1" a="1"/>
  <c r="V1381" i="1" s="1"/>
  <c r="W22" i="1" a="1"/>
  <c r="W22" i="1" s="1"/>
  <c r="V22" i="1" a="1"/>
  <c r="V22" i="1" s="1"/>
  <c r="W86" i="1" a="1"/>
  <c r="W86" i="1" s="1"/>
  <c r="V86" i="1" a="1"/>
  <c r="V86" i="1" s="1"/>
  <c r="W150" i="1" a="1"/>
  <c r="W150" i="1" s="1"/>
  <c r="V150" i="1" a="1"/>
  <c r="V150" i="1" s="1"/>
  <c r="W214" i="1" a="1"/>
  <c r="W214" i="1" s="1"/>
  <c r="V214" i="1" a="1"/>
  <c r="V214" i="1" s="1"/>
  <c r="W278" i="1" a="1"/>
  <c r="W278" i="1" s="1"/>
  <c r="V278" i="1" a="1"/>
  <c r="V278" i="1" s="1"/>
  <c r="W342" i="1" a="1"/>
  <c r="W342" i="1" s="1"/>
  <c r="V342" i="1" a="1"/>
  <c r="V342" i="1" s="1"/>
  <c r="W406" i="1" a="1"/>
  <c r="W406" i="1" s="1"/>
  <c r="V406" i="1" a="1"/>
  <c r="V406" i="1" s="1"/>
  <c r="W470" i="1" a="1"/>
  <c r="W470" i="1" s="1"/>
  <c r="V470" i="1" a="1"/>
  <c r="V470" i="1" s="1"/>
  <c r="W534" i="1" a="1"/>
  <c r="W534" i="1" s="1"/>
  <c r="V534" i="1" a="1"/>
  <c r="V534" i="1" s="1"/>
  <c r="W598" i="1" a="1"/>
  <c r="W598" i="1" s="1"/>
  <c r="V598" i="1" a="1"/>
  <c r="V598" i="1" s="1"/>
  <c r="W662" i="1" a="1"/>
  <c r="W662" i="1" s="1"/>
  <c r="V662" i="1" a="1"/>
  <c r="V662" i="1" s="1"/>
  <c r="W1007" i="1" a="1"/>
  <c r="W1007" i="1" s="1"/>
  <c r="V1007" i="1" a="1"/>
  <c r="V1007" i="1" s="1"/>
  <c r="W1071" i="1" a="1"/>
  <c r="W1071" i="1" s="1"/>
  <c r="V1071" i="1" a="1"/>
  <c r="V1071" i="1" s="1"/>
  <c r="W1135" i="1" a="1"/>
  <c r="W1135" i="1" s="1"/>
  <c r="V1135" i="1" a="1"/>
  <c r="V1135" i="1" s="1"/>
  <c r="W1199" i="1" a="1"/>
  <c r="W1199" i="1" s="1"/>
  <c r="V1199" i="1" a="1"/>
  <c r="V1199" i="1" s="1"/>
  <c r="W1263" i="1" a="1"/>
  <c r="W1263" i="1" s="1"/>
  <c r="V1263" i="1" a="1"/>
  <c r="V1263" i="1" s="1"/>
  <c r="W1327" i="1" a="1"/>
  <c r="W1327" i="1" s="1"/>
  <c r="V1327" i="1" a="1"/>
  <c r="V1327" i="1" s="1"/>
  <c r="W1391" i="1" a="1"/>
  <c r="W1391" i="1" s="1"/>
  <c r="V1391" i="1" a="1"/>
  <c r="V1391" i="1" s="1"/>
  <c r="W1455" i="1" a="1"/>
  <c r="W1455" i="1" s="1"/>
  <c r="V1455" i="1" a="1"/>
  <c r="V1455" i="1" s="1"/>
  <c r="W1519" i="1" a="1"/>
  <c r="W1519" i="1" s="1"/>
  <c r="V1519" i="1" a="1"/>
  <c r="V1519" i="1" s="1"/>
  <c r="W1583" i="1" a="1"/>
  <c r="W1583" i="1" s="1"/>
  <c r="V1583" i="1" a="1"/>
  <c r="V1583" i="1" s="1"/>
  <c r="W1647" i="1" a="1"/>
  <c r="W1647" i="1" s="1"/>
  <c r="V1647" i="1" a="1"/>
  <c r="V1647" i="1" s="1"/>
  <c r="W1711" i="1" a="1"/>
  <c r="W1711" i="1" s="1"/>
  <c r="V1711" i="1" a="1"/>
  <c r="V1711" i="1" s="1"/>
  <c r="W1775" i="1" a="1"/>
  <c r="W1775" i="1" s="1"/>
  <c r="V1775" i="1" a="1"/>
  <c r="V1775" i="1" s="1"/>
  <c r="W1839" i="1" a="1"/>
  <c r="W1839" i="1" s="1"/>
  <c r="V1839" i="1" a="1"/>
  <c r="V1839" i="1" s="1"/>
  <c r="W1903" i="1" a="1"/>
  <c r="W1903" i="1" s="1"/>
  <c r="V1903" i="1" a="1"/>
  <c r="V1903" i="1" s="1"/>
  <c r="W1967" i="1" a="1"/>
  <c r="W1967" i="1" s="1"/>
  <c r="V1967" i="1" a="1"/>
  <c r="V1967" i="1" s="1"/>
  <c r="W2031" i="1" a="1"/>
  <c r="W2031" i="1" s="1"/>
  <c r="V2031" i="1" a="1"/>
  <c r="V2031" i="1" s="1"/>
  <c r="W2095" i="1" a="1"/>
  <c r="W2095" i="1" s="1"/>
  <c r="V2095" i="1" a="1"/>
  <c r="V2095" i="1" s="1"/>
  <c r="W2159" i="1" a="1"/>
  <c r="W2159" i="1" s="1"/>
  <c r="V2159" i="1" a="1"/>
  <c r="V2159" i="1" s="1"/>
  <c r="W2223" i="1" a="1"/>
  <c r="W2223" i="1" s="1"/>
  <c r="V2223" i="1" a="1"/>
  <c r="V2223" i="1" s="1"/>
  <c r="W2287" i="1" a="1"/>
  <c r="W2287" i="1" s="1"/>
  <c r="V2287" i="1" a="1"/>
  <c r="V2287" i="1" s="1"/>
  <c r="W2351" i="1" a="1"/>
  <c r="W2351" i="1" s="1"/>
  <c r="V2351" i="1" a="1"/>
  <c r="V2351" i="1" s="1"/>
  <c r="W2415" i="1" a="1"/>
  <c r="W2415" i="1" s="1"/>
  <c r="V2415" i="1" a="1"/>
  <c r="V2415" i="1" s="1"/>
  <c r="W2479" i="1" a="1"/>
  <c r="W2479" i="1" s="1"/>
  <c r="V2479" i="1" a="1"/>
  <c r="V2479" i="1" s="1"/>
  <c r="W2543" i="1" a="1"/>
  <c r="W2543" i="1" s="1"/>
  <c r="V2543" i="1" a="1"/>
  <c r="V2543" i="1" s="1"/>
  <c r="W2607" i="1" a="1"/>
  <c r="W2607" i="1" s="1"/>
  <c r="V2607" i="1" a="1"/>
  <c r="V2607" i="1" s="1"/>
  <c r="W2671" i="1" a="1"/>
  <c r="W2671" i="1" s="1"/>
  <c r="V2671" i="1" a="1"/>
  <c r="V2671" i="1" s="1"/>
  <c r="W2735" i="1" a="1"/>
  <c r="W2735" i="1" s="1"/>
  <c r="V2735" i="1" a="1"/>
  <c r="V2735" i="1" s="1"/>
  <c r="W2799" i="1" a="1"/>
  <c r="W2799" i="1" s="1"/>
  <c r="V2799" i="1" a="1"/>
  <c r="V2799" i="1" s="1"/>
  <c r="W2863" i="1" a="1"/>
  <c r="W2863" i="1" s="1"/>
  <c r="V2863" i="1" a="1"/>
  <c r="V2863" i="1" s="1"/>
  <c r="W2927" i="1" a="1"/>
  <c r="W2927" i="1" s="1"/>
  <c r="V2927" i="1" a="1"/>
  <c r="V2927" i="1" s="1"/>
  <c r="W1000" i="1" a="1"/>
  <c r="W1000" i="1" s="1"/>
  <c r="V1000" i="1" a="1"/>
  <c r="V1000" i="1" s="1"/>
  <c r="W1064" i="1" a="1"/>
  <c r="W1064" i="1" s="1"/>
  <c r="V1064" i="1" a="1"/>
  <c r="V1064" i="1" s="1"/>
  <c r="W1128" i="1" a="1"/>
  <c r="W1128" i="1" s="1"/>
  <c r="V1128" i="1" a="1"/>
  <c r="V1128" i="1" s="1"/>
  <c r="W1192" i="1" a="1"/>
  <c r="W1192" i="1" s="1"/>
  <c r="V1192" i="1" a="1"/>
  <c r="V1192" i="1" s="1"/>
  <c r="W1256" i="1" a="1"/>
  <c r="W1256" i="1" s="1"/>
  <c r="V1256" i="1" a="1"/>
  <c r="V1256" i="1" s="1"/>
  <c r="W1320" i="1" a="1"/>
  <c r="W1320" i="1" s="1"/>
  <c r="V1320" i="1" a="1"/>
  <c r="V1320" i="1" s="1"/>
  <c r="W1384" i="1" a="1"/>
  <c r="W1384" i="1" s="1"/>
  <c r="V1384" i="1" a="1"/>
  <c r="V1384" i="1" s="1"/>
  <c r="W1448" i="1" a="1"/>
  <c r="W1448" i="1" s="1"/>
  <c r="V1448" i="1" a="1"/>
  <c r="V1448" i="1" s="1"/>
  <c r="W1512" i="1" a="1"/>
  <c r="W1512" i="1" s="1"/>
  <c r="V1512" i="1" a="1"/>
  <c r="V1512" i="1" s="1"/>
  <c r="W1576" i="1" a="1"/>
  <c r="W1576" i="1" s="1"/>
  <c r="V1576" i="1" a="1"/>
  <c r="V1576" i="1" s="1"/>
  <c r="W1640" i="1" a="1"/>
  <c r="W1640" i="1" s="1"/>
  <c r="V1640" i="1" a="1"/>
  <c r="V1640" i="1" s="1"/>
  <c r="W1704" i="1" a="1"/>
  <c r="W1704" i="1" s="1"/>
  <c r="V1704" i="1" a="1"/>
  <c r="V1704" i="1" s="1"/>
  <c r="W1768" i="1" a="1"/>
  <c r="W1768" i="1" s="1"/>
  <c r="V1768" i="1" a="1"/>
  <c r="V1768" i="1" s="1"/>
  <c r="W1832" i="1" a="1"/>
  <c r="W1832" i="1" s="1"/>
  <c r="V1832" i="1" a="1"/>
  <c r="V1832" i="1" s="1"/>
  <c r="W1896" i="1" a="1"/>
  <c r="W1896" i="1" s="1"/>
  <c r="V1896" i="1" a="1"/>
  <c r="V1896" i="1" s="1"/>
  <c r="W1960" i="1" a="1"/>
  <c r="W1960" i="1" s="1"/>
  <c r="V1960" i="1" a="1"/>
  <c r="V1960" i="1" s="1"/>
  <c r="W2024" i="1" a="1"/>
  <c r="W2024" i="1" s="1"/>
  <c r="V2024" i="1" a="1"/>
  <c r="V2024" i="1" s="1"/>
  <c r="W2088" i="1" a="1"/>
  <c r="W2088" i="1" s="1"/>
  <c r="V2088" i="1" a="1"/>
  <c r="V2088" i="1" s="1"/>
  <c r="W2152" i="1" a="1"/>
  <c r="W2152" i="1" s="1"/>
  <c r="V2152" i="1" a="1"/>
  <c r="V2152" i="1" s="1"/>
  <c r="W2216" i="1" a="1"/>
  <c r="W2216" i="1" s="1"/>
  <c r="V2216" i="1" a="1"/>
  <c r="V2216" i="1" s="1"/>
  <c r="W2280" i="1" a="1"/>
  <c r="W2280" i="1" s="1"/>
  <c r="V2280" i="1" a="1"/>
  <c r="V2280" i="1" s="1"/>
  <c r="W2344" i="1" a="1"/>
  <c r="W2344" i="1" s="1"/>
  <c r="V2344" i="1" a="1"/>
  <c r="V2344" i="1" s="1"/>
  <c r="W2408" i="1" a="1"/>
  <c r="W2408" i="1" s="1"/>
  <c r="V2408" i="1" a="1"/>
  <c r="V2408" i="1" s="1"/>
  <c r="W2472" i="1" a="1"/>
  <c r="W2472" i="1" s="1"/>
  <c r="V2472" i="1" a="1"/>
  <c r="V2472" i="1" s="1"/>
  <c r="W2536" i="1" a="1"/>
  <c r="W2536" i="1" s="1"/>
  <c r="V2536" i="1" a="1"/>
  <c r="V2536" i="1" s="1"/>
  <c r="W2600" i="1" a="1"/>
  <c r="W2600" i="1" s="1"/>
  <c r="V2600" i="1" a="1"/>
  <c r="V2600" i="1" s="1"/>
  <c r="W2664" i="1" a="1"/>
  <c r="W2664" i="1" s="1"/>
  <c r="V2664" i="1" a="1"/>
  <c r="V2664" i="1" s="1"/>
  <c r="W2728" i="1" a="1"/>
  <c r="W2728" i="1" s="1"/>
  <c r="V2728" i="1" a="1"/>
  <c r="V2728" i="1" s="1"/>
  <c r="W2792" i="1" a="1"/>
  <c r="W2792" i="1" s="1"/>
  <c r="V2792" i="1" a="1"/>
  <c r="V2792" i="1" s="1"/>
  <c r="W2856" i="1" a="1"/>
  <c r="W2856" i="1" s="1"/>
  <c r="V2856" i="1" a="1"/>
  <c r="V2856" i="1" s="1"/>
  <c r="W2920" i="1" a="1"/>
  <c r="W2920" i="1" s="1"/>
  <c r="V2920" i="1" a="1"/>
  <c r="V2920" i="1" s="1"/>
  <c r="W2984" i="1" a="1"/>
  <c r="W2984" i="1" s="1"/>
  <c r="V2984" i="1" a="1"/>
  <c r="V2984" i="1" s="1"/>
  <c r="W3048" i="1" a="1"/>
  <c r="W3048" i="1" s="1"/>
  <c r="V3048" i="1" a="1"/>
  <c r="V3048" i="1" s="1"/>
  <c r="W3112" i="1" a="1"/>
  <c r="W3112" i="1" s="1"/>
  <c r="V3112" i="1" a="1"/>
  <c r="V3112" i="1" s="1"/>
  <c r="W3176" i="1" a="1"/>
  <c r="W3176" i="1" s="1"/>
  <c r="V3176" i="1" a="1"/>
  <c r="V3176" i="1" s="1"/>
  <c r="W3240" i="1" a="1"/>
  <c r="W3240" i="1" s="1"/>
  <c r="V3240" i="1" a="1"/>
  <c r="V3240" i="1" s="1"/>
  <c r="W3304" i="1" a="1"/>
  <c r="W3304" i="1" s="1"/>
  <c r="V3304" i="1" a="1"/>
  <c r="V3304" i="1" s="1"/>
  <c r="W3368" i="1" a="1"/>
  <c r="W3368" i="1" s="1"/>
  <c r="V3368" i="1" a="1"/>
  <c r="V3368" i="1" s="1"/>
  <c r="W3432" i="1" a="1"/>
  <c r="W3432" i="1" s="1"/>
  <c r="V3432" i="1" a="1"/>
  <c r="V3432" i="1" s="1"/>
  <c r="W3496" i="1" a="1"/>
  <c r="W3496" i="1" s="1"/>
  <c r="V3496" i="1" a="1"/>
  <c r="V3496" i="1" s="1"/>
  <c r="W3560" i="1" a="1"/>
  <c r="W3560" i="1" s="1"/>
  <c r="V3560" i="1" a="1"/>
  <c r="V3560" i="1" s="1"/>
  <c r="W3624" i="1" a="1"/>
  <c r="W3624" i="1" s="1"/>
  <c r="V3624" i="1" a="1"/>
  <c r="V3624" i="1" s="1"/>
  <c r="W3688" i="1" a="1"/>
  <c r="W3688" i="1" s="1"/>
  <c r="V3688" i="1" a="1"/>
  <c r="V3688" i="1" s="1"/>
  <c r="W33" i="1" a="1"/>
  <c r="W33" i="1" s="1"/>
  <c r="V33" i="1" a="1"/>
  <c r="V33" i="1" s="1"/>
  <c r="W97" i="1" a="1"/>
  <c r="W97" i="1" s="1"/>
  <c r="V97" i="1" a="1"/>
  <c r="V97" i="1" s="1"/>
  <c r="W161" i="1" a="1"/>
  <c r="W161" i="1" s="1"/>
  <c r="V161" i="1" a="1"/>
  <c r="V161" i="1" s="1"/>
  <c r="W225" i="1" a="1"/>
  <c r="W225" i="1" s="1"/>
  <c r="V225" i="1" a="1"/>
  <c r="V225" i="1" s="1"/>
  <c r="W289" i="1" a="1"/>
  <c r="W289" i="1" s="1"/>
  <c r="V289" i="1" a="1"/>
  <c r="V289" i="1" s="1"/>
  <c r="W353" i="1" a="1"/>
  <c r="W353" i="1" s="1"/>
  <c r="V353" i="1" a="1"/>
  <c r="V353" i="1" s="1"/>
  <c r="W417" i="1" a="1"/>
  <c r="W417" i="1" s="1"/>
  <c r="V417" i="1" a="1"/>
  <c r="V417" i="1" s="1"/>
  <c r="W481" i="1" a="1"/>
  <c r="W481" i="1" s="1"/>
  <c r="V481" i="1" a="1"/>
  <c r="V481" i="1" s="1"/>
  <c r="W545" i="1" a="1"/>
  <c r="W545" i="1" s="1"/>
  <c r="V545" i="1" a="1"/>
  <c r="V545" i="1" s="1"/>
  <c r="W609" i="1" a="1"/>
  <c r="W609" i="1" s="1"/>
  <c r="V609" i="1" a="1"/>
  <c r="V609" i="1" s="1"/>
  <c r="W673" i="1" a="1"/>
  <c r="W673" i="1" s="1"/>
  <c r="V673" i="1" a="1"/>
  <c r="V673" i="1" s="1"/>
  <c r="W737" i="1" a="1"/>
  <c r="W737" i="1" s="1"/>
  <c r="V737" i="1" a="1"/>
  <c r="V737" i="1" s="1"/>
  <c r="W801" i="1" a="1"/>
  <c r="W801" i="1" s="1"/>
  <c r="V801" i="1" a="1"/>
  <c r="V801" i="1" s="1"/>
  <c r="W865" i="1" a="1"/>
  <c r="W865" i="1" s="1"/>
  <c r="V865" i="1" a="1"/>
  <c r="V865" i="1" s="1"/>
  <c r="W929" i="1" a="1"/>
  <c r="W929" i="1" s="1"/>
  <c r="V929" i="1" a="1"/>
  <c r="V929" i="1" s="1"/>
  <c r="W993" i="1" a="1"/>
  <c r="W993" i="1" s="1"/>
  <c r="V993" i="1" a="1"/>
  <c r="V993" i="1" s="1"/>
  <c r="W1057" i="1" a="1"/>
  <c r="W1057" i="1" s="1"/>
  <c r="V1057" i="1" a="1"/>
  <c r="V1057" i="1" s="1"/>
  <c r="W1121" i="1" a="1"/>
  <c r="W1121" i="1" s="1"/>
  <c r="V1121" i="1" a="1"/>
  <c r="V1121" i="1" s="1"/>
  <c r="W1185" i="1" a="1"/>
  <c r="W1185" i="1" s="1"/>
  <c r="V1185" i="1" a="1"/>
  <c r="V1185" i="1" s="1"/>
  <c r="W1249" i="1" a="1"/>
  <c r="W1249" i="1" s="1"/>
  <c r="V1249" i="1" a="1"/>
  <c r="V1249" i="1" s="1"/>
  <c r="W1313" i="1" a="1"/>
  <c r="W1313" i="1" s="1"/>
  <c r="V1313" i="1" a="1"/>
  <c r="V1313" i="1" s="1"/>
  <c r="W1377" i="1" a="1"/>
  <c r="W1377" i="1" s="1"/>
  <c r="V1377" i="1" a="1"/>
  <c r="V1377" i="1" s="1"/>
  <c r="W1441" i="1" a="1"/>
  <c r="W1441" i="1" s="1"/>
  <c r="V1441" i="1" a="1"/>
  <c r="V1441" i="1" s="1"/>
  <c r="W1505" i="1" a="1"/>
  <c r="W1505" i="1" s="1"/>
  <c r="V1505" i="1" a="1"/>
  <c r="V1505" i="1" s="1"/>
  <c r="W1569" i="1" a="1"/>
  <c r="W1569" i="1" s="1"/>
  <c r="V1569" i="1" a="1"/>
  <c r="V1569" i="1" s="1"/>
  <c r="W1633" i="1" a="1"/>
  <c r="W1633" i="1" s="1"/>
  <c r="V1633" i="1" a="1"/>
  <c r="V1633" i="1" s="1"/>
  <c r="W1697" i="1" a="1"/>
  <c r="W1697" i="1" s="1"/>
  <c r="V1697" i="1" a="1"/>
  <c r="V1697" i="1" s="1"/>
  <c r="W1761" i="1" a="1"/>
  <c r="W1761" i="1" s="1"/>
  <c r="V1761" i="1" a="1"/>
  <c r="V1761" i="1" s="1"/>
  <c r="W1825" i="1" a="1"/>
  <c r="W1825" i="1" s="1"/>
  <c r="V1825" i="1" a="1"/>
  <c r="V1825" i="1" s="1"/>
  <c r="W1889" i="1" a="1"/>
  <c r="W1889" i="1" s="1"/>
  <c r="V1889" i="1" a="1"/>
  <c r="V1889" i="1" s="1"/>
  <c r="W1953" i="1" a="1"/>
  <c r="W1953" i="1" s="1"/>
  <c r="V1953" i="1" a="1"/>
  <c r="V1953" i="1" s="1"/>
  <c r="W34" i="1" a="1"/>
  <c r="W34" i="1" s="1"/>
  <c r="V34" i="1" a="1"/>
  <c r="V34" i="1" s="1"/>
  <c r="W98" i="1" a="1"/>
  <c r="W98" i="1" s="1"/>
  <c r="V98" i="1" a="1"/>
  <c r="V98" i="1" s="1"/>
  <c r="W162" i="1" a="1"/>
  <c r="W162" i="1" s="1"/>
  <c r="V162" i="1" a="1"/>
  <c r="V162" i="1" s="1"/>
  <c r="W226" i="1" a="1"/>
  <c r="W226" i="1" s="1"/>
  <c r="V226" i="1" a="1"/>
  <c r="V226" i="1" s="1"/>
  <c r="W290" i="1" a="1"/>
  <c r="W290" i="1" s="1"/>
  <c r="V290" i="1" a="1"/>
  <c r="V290" i="1" s="1"/>
  <c r="W354" i="1" a="1"/>
  <c r="W354" i="1" s="1"/>
  <c r="V354" i="1" a="1"/>
  <c r="V354" i="1" s="1"/>
  <c r="W418" i="1" a="1"/>
  <c r="W418" i="1" s="1"/>
  <c r="V418" i="1" a="1"/>
  <c r="V418" i="1" s="1"/>
  <c r="W482" i="1" a="1"/>
  <c r="W482" i="1" s="1"/>
  <c r="V482" i="1" a="1"/>
  <c r="V482" i="1" s="1"/>
  <c r="W546" i="1" a="1"/>
  <c r="W546" i="1" s="1"/>
  <c r="V546" i="1" a="1"/>
  <c r="V546" i="1" s="1"/>
  <c r="W610" i="1" a="1"/>
  <c r="W610" i="1" s="1"/>
  <c r="V610" i="1" a="1"/>
  <c r="V610" i="1" s="1"/>
  <c r="W674" i="1" a="1"/>
  <c r="W674" i="1" s="1"/>
  <c r="V674" i="1" a="1"/>
  <c r="V674" i="1" s="1"/>
  <c r="W723" i="1" a="1"/>
  <c r="W723" i="1" s="1"/>
  <c r="V723" i="1" a="1"/>
  <c r="V723" i="1" s="1"/>
  <c r="W787" i="1" a="1"/>
  <c r="W787" i="1" s="1"/>
  <c r="V787" i="1" a="1"/>
  <c r="V787" i="1" s="1"/>
  <c r="W851" i="1" a="1"/>
  <c r="W851" i="1" s="1"/>
  <c r="V851" i="1" a="1"/>
  <c r="V851" i="1" s="1"/>
  <c r="W915" i="1" a="1"/>
  <c r="W915" i="1" s="1"/>
  <c r="V915" i="1" a="1"/>
  <c r="V915" i="1" s="1"/>
  <c r="W979" i="1" a="1"/>
  <c r="W979" i="1" s="1"/>
  <c r="V979" i="1" a="1"/>
  <c r="V979" i="1" s="1"/>
  <c r="W1043" i="1" a="1"/>
  <c r="W1043" i="1" s="1"/>
  <c r="V1043" i="1" a="1"/>
  <c r="V1043" i="1" s="1"/>
  <c r="W1107" i="1" a="1"/>
  <c r="W1107" i="1" s="1"/>
  <c r="V1107" i="1" a="1"/>
  <c r="V1107" i="1" s="1"/>
  <c r="W1171" i="1" a="1"/>
  <c r="W1171" i="1" s="1"/>
  <c r="V1171" i="1" a="1"/>
  <c r="V1171" i="1" s="1"/>
  <c r="W1235" i="1" a="1"/>
  <c r="W1235" i="1" s="1"/>
  <c r="V1235" i="1" a="1"/>
  <c r="V1235" i="1" s="1"/>
  <c r="W1299" i="1" a="1"/>
  <c r="W1299" i="1" s="1"/>
  <c r="V1299" i="1" a="1"/>
  <c r="V1299" i="1" s="1"/>
  <c r="W1363" i="1" a="1"/>
  <c r="W1363" i="1" s="1"/>
  <c r="V1363" i="1" a="1"/>
  <c r="V1363" i="1" s="1"/>
  <c r="W1427" i="1" a="1"/>
  <c r="W1427" i="1" s="1"/>
  <c r="V1427" i="1" a="1"/>
  <c r="V1427" i="1" s="1"/>
  <c r="W1491" i="1" a="1"/>
  <c r="W1491" i="1" s="1"/>
  <c r="V1491" i="1" a="1"/>
  <c r="V1491" i="1" s="1"/>
  <c r="W1555" i="1" a="1"/>
  <c r="W1555" i="1" s="1"/>
  <c r="V1555" i="1" a="1"/>
  <c r="V1555" i="1" s="1"/>
  <c r="W1619" i="1" a="1"/>
  <c r="W1619" i="1" s="1"/>
  <c r="V1619" i="1" a="1"/>
  <c r="V1619" i="1" s="1"/>
  <c r="W1683" i="1" a="1"/>
  <c r="W1683" i="1" s="1"/>
  <c r="V1683" i="1" a="1"/>
  <c r="V1683" i="1" s="1"/>
  <c r="W1747" i="1" a="1"/>
  <c r="W1747" i="1" s="1"/>
  <c r="V1747" i="1" a="1"/>
  <c r="V1747" i="1" s="1"/>
  <c r="W1811" i="1" a="1"/>
  <c r="W1811" i="1" s="1"/>
  <c r="V1811" i="1" a="1"/>
  <c r="V1811" i="1" s="1"/>
  <c r="W1875" i="1" a="1"/>
  <c r="W1875" i="1" s="1"/>
  <c r="V1875" i="1" a="1"/>
  <c r="V1875" i="1" s="1"/>
  <c r="W1939" i="1" a="1"/>
  <c r="W1939" i="1" s="1"/>
  <c r="V1939" i="1" a="1"/>
  <c r="V1939" i="1" s="1"/>
  <c r="W2003" i="1" a="1"/>
  <c r="W2003" i="1" s="1"/>
  <c r="V2003" i="1" a="1"/>
  <c r="V2003" i="1" s="1"/>
  <c r="W2067" i="1" a="1"/>
  <c r="W2067" i="1" s="1"/>
  <c r="V2067" i="1" a="1"/>
  <c r="V2067" i="1" s="1"/>
  <c r="W2131" i="1" a="1"/>
  <c r="W2131" i="1" s="1"/>
  <c r="V2131" i="1" a="1"/>
  <c r="V2131" i="1" s="1"/>
  <c r="W2195" i="1" a="1"/>
  <c r="W2195" i="1" s="1"/>
  <c r="V2195" i="1" a="1"/>
  <c r="V2195" i="1" s="1"/>
  <c r="W2259" i="1" a="1"/>
  <c r="W2259" i="1" s="1"/>
  <c r="V2259" i="1" a="1"/>
  <c r="V2259" i="1" s="1"/>
  <c r="W2323" i="1" a="1"/>
  <c r="W2323" i="1" s="1"/>
  <c r="V2323" i="1" a="1"/>
  <c r="V2323" i="1" s="1"/>
  <c r="W2387" i="1" a="1"/>
  <c r="W2387" i="1" s="1"/>
  <c r="V2387" i="1" a="1"/>
  <c r="V2387" i="1" s="1"/>
  <c r="W2451" i="1" a="1"/>
  <c r="W2451" i="1" s="1"/>
  <c r="V2451" i="1" a="1"/>
  <c r="V2451" i="1" s="1"/>
  <c r="W2515" i="1" a="1"/>
  <c r="W2515" i="1" s="1"/>
  <c r="V2515" i="1" a="1"/>
  <c r="V2515" i="1" s="1"/>
  <c r="W868" i="1" a="1"/>
  <c r="W868" i="1" s="1"/>
  <c r="V868" i="1" a="1"/>
  <c r="V868" i="1" s="1"/>
  <c r="W932" i="1" a="1"/>
  <c r="W932" i="1" s="1"/>
  <c r="V932" i="1" a="1"/>
  <c r="V932" i="1" s="1"/>
  <c r="W996" i="1" a="1"/>
  <c r="W996" i="1" s="1"/>
  <c r="V996" i="1" a="1"/>
  <c r="V996" i="1" s="1"/>
  <c r="W1060" i="1" a="1"/>
  <c r="W1060" i="1" s="1"/>
  <c r="V1060" i="1" a="1"/>
  <c r="V1060" i="1" s="1"/>
  <c r="W1124" i="1" a="1"/>
  <c r="W1124" i="1" s="1"/>
  <c r="V1124" i="1" a="1"/>
  <c r="V1124" i="1" s="1"/>
  <c r="W1188" i="1" a="1"/>
  <c r="W1188" i="1" s="1"/>
  <c r="V1188" i="1" a="1"/>
  <c r="V1188" i="1" s="1"/>
  <c r="W1252" i="1" a="1"/>
  <c r="W1252" i="1" s="1"/>
  <c r="V1252" i="1" a="1"/>
  <c r="V1252" i="1" s="1"/>
  <c r="W1316" i="1" a="1"/>
  <c r="W1316" i="1" s="1"/>
  <c r="V1316" i="1" a="1"/>
  <c r="V1316" i="1" s="1"/>
  <c r="W1380" i="1" a="1"/>
  <c r="W1380" i="1" s="1"/>
  <c r="V1380" i="1" a="1"/>
  <c r="V1380" i="1" s="1"/>
  <c r="W1444" i="1" a="1"/>
  <c r="W1444" i="1" s="1"/>
  <c r="V1444" i="1" a="1"/>
  <c r="V1444" i="1" s="1"/>
  <c r="W1508" i="1" a="1"/>
  <c r="W1508" i="1" s="1"/>
  <c r="V1508" i="1" a="1"/>
  <c r="V1508" i="1" s="1"/>
  <c r="W1572" i="1" a="1"/>
  <c r="W1572" i="1" s="1"/>
  <c r="V1572" i="1" a="1"/>
  <c r="V1572" i="1" s="1"/>
  <c r="W1636" i="1" a="1"/>
  <c r="W1636" i="1" s="1"/>
  <c r="V1636" i="1" a="1"/>
  <c r="V1636" i="1" s="1"/>
  <c r="W1700" i="1" a="1"/>
  <c r="W1700" i="1" s="1"/>
  <c r="V1700" i="1" a="1"/>
  <c r="V1700" i="1" s="1"/>
  <c r="W1764" i="1" a="1"/>
  <c r="W1764" i="1" s="1"/>
  <c r="V1764" i="1" a="1"/>
  <c r="V1764" i="1" s="1"/>
  <c r="W1828" i="1" a="1"/>
  <c r="W1828" i="1" s="1"/>
  <c r="V1828" i="1" a="1"/>
  <c r="V1828" i="1" s="1"/>
  <c r="W1892" i="1" a="1"/>
  <c r="W1892" i="1" s="1"/>
  <c r="V1892" i="1" a="1"/>
  <c r="V1892" i="1" s="1"/>
  <c r="W1956" i="1" a="1"/>
  <c r="W1956" i="1" s="1"/>
  <c r="V1956" i="1" a="1"/>
  <c r="V1956" i="1" s="1"/>
  <c r="W2020" i="1" a="1"/>
  <c r="W2020" i="1" s="1"/>
  <c r="V2020" i="1" a="1"/>
  <c r="V2020" i="1" s="1"/>
  <c r="W2084" i="1" a="1"/>
  <c r="W2084" i="1" s="1"/>
  <c r="V2084" i="1" a="1"/>
  <c r="V2084" i="1" s="1"/>
  <c r="W2148" i="1" a="1"/>
  <c r="W2148" i="1" s="1"/>
  <c r="V2148" i="1" a="1"/>
  <c r="V2148" i="1" s="1"/>
  <c r="W2212" i="1" a="1"/>
  <c r="W2212" i="1" s="1"/>
  <c r="V2212" i="1" a="1"/>
  <c r="V2212" i="1" s="1"/>
  <c r="W2276" i="1" a="1"/>
  <c r="W2276" i="1" s="1"/>
  <c r="V2276" i="1" a="1"/>
  <c r="V2276" i="1" s="1"/>
  <c r="W2340" i="1" a="1"/>
  <c r="W2340" i="1" s="1"/>
  <c r="V2340" i="1" a="1"/>
  <c r="V2340" i="1" s="1"/>
  <c r="W2404" i="1" a="1"/>
  <c r="W2404" i="1" s="1"/>
  <c r="V2404" i="1" a="1"/>
  <c r="V2404" i="1" s="1"/>
  <c r="W2468" i="1" a="1"/>
  <c r="W2468" i="1" s="1"/>
  <c r="V2468" i="1" a="1"/>
  <c r="V2468" i="1" s="1"/>
  <c r="W2532" i="1" a="1"/>
  <c r="W2532" i="1" s="1"/>
  <c r="V2532" i="1" a="1"/>
  <c r="V2532" i="1" s="1"/>
  <c r="W2596" i="1" a="1"/>
  <c r="W2596" i="1" s="1"/>
  <c r="V2596" i="1" a="1"/>
  <c r="V2596" i="1" s="1"/>
  <c r="W2660" i="1" a="1"/>
  <c r="W2660" i="1" s="1"/>
  <c r="V2660" i="1" a="1"/>
  <c r="V2660" i="1" s="1"/>
  <c r="W2724" i="1" a="1"/>
  <c r="W2724" i="1" s="1"/>
  <c r="V2724" i="1" a="1"/>
  <c r="V2724" i="1" s="1"/>
  <c r="W2788" i="1" a="1"/>
  <c r="W2788" i="1" s="1"/>
  <c r="V2788" i="1" a="1"/>
  <c r="V2788" i="1" s="1"/>
  <c r="W2852" i="1" a="1"/>
  <c r="W2852" i="1" s="1"/>
  <c r="V2852" i="1" a="1"/>
  <c r="V2852" i="1" s="1"/>
  <c r="W2916" i="1" a="1"/>
  <c r="W2916" i="1" s="1"/>
  <c r="V2916" i="1" a="1"/>
  <c r="V2916" i="1" s="1"/>
  <c r="W2980" i="1" a="1"/>
  <c r="W2980" i="1" s="1"/>
  <c r="V2980" i="1" a="1"/>
  <c r="V2980" i="1" s="1"/>
  <c r="W3044" i="1" a="1"/>
  <c r="W3044" i="1" s="1"/>
  <c r="V3044" i="1" a="1"/>
  <c r="V3044" i="1" s="1"/>
  <c r="W3108" i="1" a="1"/>
  <c r="W3108" i="1" s="1"/>
  <c r="V3108" i="1" a="1"/>
  <c r="V3108" i="1" s="1"/>
  <c r="W3172" i="1" a="1"/>
  <c r="W3172" i="1" s="1"/>
  <c r="V3172" i="1" a="1"/>
  <c r="V3172" i="1" s="1"/>
  <c r="W3236" i="1" a="1"/>
  <c r="W3236" i="1" s="1"/>
  <c r="V3236" i="1" a="1"/>
  <c r="V3236" i="1" s="1"/>
  <c r="W3300" i="1" a="1"/>
  <c r="W3300" i="1" s="1"/>
  <c r="V3300" i="1" a="1"/>
  <c r="V3300" i="1" s="1"/>
  <c r="W3364" i="1" a="1"/>
  <c r="W3364" i="1" s="1"/>
  <c r="V3364" i="1" a="1"/>
  <c r="V3364" i="1" s="1"/>
  <c r="W3428" i="1" a="1"/>
  <c r="W3428" i="1" s="1"/>
  <c r="V3428" i="1" a="1"/>
  <c r="V3428" i="1" s="1"/>
  <c r="W3492" i="1" a="1"/>
  <c r="W3492" i="1" s="1"/>
  <c r="V3492" i="1" a="1"/>
  <c r="V3492" i="1" s="1"/>
  <c r="W3556" i="1" a="1"/>
  <c r="W3556" i="1" s="1"/>
  <c r="V3556" i="1" a="1"/>
  <c r="V3556" i="1" s="1"/>
  <c r="W1477" i="1" a="1"/>
  <c r="W1477" i="1" s="1"/>
  <c r="V1477" i="1" a="1"/>
  <c r="V1477" i="1" s="1"/>
  <c r="W1541" i="1" a="1"/>
  <c r="W1541" i="1" s="1"/>
  <c r="V1541" i="1" a="1"/>
  <c r="V1541" i="1" s="1"/>
  <c r="W1605" i="1" a="1"/>
  <c r="W1605" i="1" s="1"/>
  <c r="V1605" i="1" a="1"/>
  <c r="V1605" i="1" s="1"/>
  <c r="W1669" i="1" a="1"/>
  <c r="W1669" i="1" s="1"/>
  <c r="V1669" i="1" a="1"/>
  <c r="V1669" i="1" s="1"/>
  <c r="W1733" i="1" a="1"/>
  <c r="W1733" i="1" s="1"/>
  <c r="V1733" i="1" a="1"/>
  <c r="V1733" i="1" s="1"/>
  <c r="W1797" i="1" a="1"/>
  <c r="W1797" i="1" s="1"/>
  <c r="V1797" i="1" a="1"/>
  <c r="V1797" i="1" s="1"/>
  <c r="W1861" i="1" a="1"/>
  <c r="W1861" i="1" s="1"/>
  <c r="V1861" i="1" a="1"/>
  <c r="V1861" i="1" s="1"/>
  <c r="W1925" i="1" a="1"/>
  <c r="W1925" i="1" s="1"/>
  <c r="V1925" i="1" a="1"/>
  <c r="V1925" i="1" s="1"/>
  <c r="W1989" i="1" a="1"/>
  <c r="W1989" i="1" s="1"/>
  <c r="V1989" i="1" a="1"/>
  <c r="V1989" i="1" s="1"/>
  <c r="W2053" i="1" a="1"/>
  <c r="W2053" i="1" s="1"/>
  <c r="V2053" i="1" a="1"/>
  <c r="V2053" i="1" s="1"/>
  <c r="W2117" i="1" a="1"/>
  <c r="W2117" i="1" s="1"/>
  <c r="V2117" i="1" a="1"/>
  <c r="V2117" i="1" s="1"/>
  <c r="W2181" i="1" a="1"/>
  <c r="W2181" i="1" s="1"/>
  <c r="V2181" i="1" a="1"/>
  <c r="V2181" i="1" s="1"/>
  <c r="W2245" i="1" a="1"/>
  <c r="W2245" i="1" s="1"/>
  <c r="V2245" i="1" a="1"/>
  <c r="V2245" i="1" s="1"/>
  <c r="W2309" i="1" a="1"/>
  <c r="W2309" i="1" s="1"/>
  <c r="V2309" i="1" a="1"/>
  <c r="V2309" i="1" s="1"/>
  <c r="W2373" i="1" a="1"/>
  <c r="W2373" i="1" s="1"/>
  <c r="V2373" i="1" a="1"/>
  <c r="V2373" i="1" s="1"/>
  <c r="W2437" i="1" a="1"/>
  <c r="W2437" i="1" s="1"/>
  <c r="V2437" i="1" a="1"/>
  <c r="V2437" i="1" s="1"/>
  <c r="W2501" i="1" a="1"/>
  <c r="W2501" i="1" s="1"/>
  <c r="V2501" i="1" a="1"/>
  <c r="V2501" i="1" s="1"/>
  <c r="W2565" i="1" a="1"/>
  <c r="W2565" i="1" s="1"/>
  <c r="V2565" i="1" a="1"/>
  <c r="V2565" i="1" s="1"/>
  <c r="W2629" i="1" a="1"/>
  <c r="W2629" i="1" s="1"/>
  <c r="V2629" i="1" a="1"/>
  <c r="V2629" i="1" s="1"/>
  <c r="W2693" i="1" a="1"/>
  <c r="W2693" i="1" s="1"/>
  <c r="V2693" i="1" a="1"/>
  <c r="V2693" i="1" s="1"/>
  <c r="W2757" i="1" a="1"/>
  <c r="W2757" i="1" s="1"/>
  <c r="V2757" i="1" a="1"/>
  <c r="V2757" i="1" s="1"/>
  <c r="W2821" i="1" a="1"/>
  <c r="W2821" i="1" s="1"/>
  <c r="V2821" i="1" a="1"/>
  <c r="V2821" i="1" s="1"/>
  <c r="W2885" i="1" a="1"/>
  <c r="W2885" i="1" s="1"/>
  <c r="V2885" i="1" a="1"/>
  <c r="V2885" i="1" s="1"/>
  <c r="W2949" i="1" a="1"/>
  <c r="W2949" i="1" s="1"/>
  <c r="V2949" i="1" a="1"/>
  <c r="V2949" i="1" s="1"/>
  <c r="W3013" i="1" a="1"/>
  <c r="W3013" i="1" s="1"/>
  <c r="V3013" i="1" a="1"/>
  <c r="V3013" i="1" s="1"/>
  <c r="W3077" i="1" a="1"/>
  <c r="W3077" i="1" s="1"/>
  <c r="V3077" i="1" a="1"/>
  <c r="V3077" i="1" s="1"/>
  <c r="W3141" i="1" a="1"/>
  <c r="W3141" i="1" s="1"/>
  <c r="V3141" i="1" a="1"/>
  <c r="V3141" i="1" s="1"/>
  <c r="W3205" i="1" a="1"/>
  <c r="W3205" i="1" s="1"/>
  <c r="V3205" i="1" a="1"/>
  <c r="V3205" i="1" s="1"/>
  <c r="W3269" i="1" a="1"/>
  <c r="W3269" i="1" s="1"/>
  <c r="V3269" i="1" a="1"/>
  <c r="V3269" i="1" s="1"/>
  <c r="W3333" i="1" a="1"/>
  <c r="W3333" i="1" s="1"/>
  <c r="V3333" i="1" a="1"/>
  <c r="V3333" i="1" s="1"/>
  <c r="W3397" i="1" a="1"/>
  <c r="W3397" i="1" s="1"/>
  <c r="V3397" i="1" a="1"/>
  <c r="V3397" i="1" s="1"/>
  <c r="W3461" i="1" a="1"/>
  <c r="W3461" i="1" s="1"/>
  <c r="V3461" i="1" a="1"/>
  <c r="V3461" i="1" s="1"/>
  <c r="W3525" i="1" a="1"/>
  <c r="W3525" i="1" s="1"/>
  <c r="V3525" i="1" a="1"/>
  <c r="V3525" i="1" s="1"/>
  <c r="W3589" i="1" a="1"/>
  <c r="W3589" i="1" s="1"/>
  <c r="V3589" i="1" a="1"/>
  <c r="V3589" i="1" s="1"/>
  <c r="W3653" i="1" a="1"/>
  <c r="W3653" i="1" s="1"/>
  <c r="V3653" i="1" a="1"/>
  <c r="V3653" i="1" s="1"/>
  <c r="W3717" i="1" a="1"/>
  <c r="W3717" i="1" s="1"/>
  <c r="V3717" i="1" a="1"/>
  <c r="V3717" i="1" s="1"/>
  <c r="W3781" i="1" a="1"/>
  <c r="W3781" i="1" s="1"/>
  <c r="V3781" i="1" a="1"/>
  <c r="V3781" i="1" s="1"/>
  <c r="W3845" i="1" a="1"/>
  <c r="W3845" i="1" s="1"/>
  <c r="V3845" i="1" a="1"/>
  <c r="V3845" i="1" s="1"/>
  <c r="W3909" i="1" a="1"/>
  <c r="W3909" i="1" s="1"/>
  <c r="V3909" i="1" a="1"/>
  <c r="V3909" i="1" s="1"/>
  <c r="W3973" i="1" a="1"/>
  <c r="W3973" i="1" s="1"/>
  <c r="V3973" i="1" a="1"/>
  <c r="V3973" i="1" s="1"/>
  <c r="W2999" i="1" a="1"/>
  <c r="W2999" i="1" s="1"/>
  <c r="V2999" i="1" a="1"/>
  <c r="V2999" i="1" s="1"/>
  <c r="W3063" i="1" a="1"/>
  <c r="W3063" i="1" s="1"/>
  <c r="V3063" i="1" a="1"/>
  <c r="V3063" i="1" s="1"/>
  <c r="W3127" i="1" a="1"/>
  <c r="W3127" i="1" s="1"/>
  <c r="V3127" i="1" a="1"/>
  <c r="V3127" i="1" s="1"/>
  <c r="W3191" i="1" a="1"/>
  <c r="W3191" i="1" s="1"/>
  <c r="V3191" i="1" a="1"/>
  <c r="V3191" i="1" s="1"/>
  <c r="W3255" i="1" a="1"/>
  <c r="W3255" i="1" s="1"/>
  <c r="V3255" i="1" a="1"/>
  <c r="V3255" i="1" s="1"/>
  <c r="W3319" i="1" a="1"/>
  <c r="W3319" i="1" s="1"/>
  <c r="V3319" i="1" a="1"/>
  <c r="V3319" i="1" s="1"/>
  <c r="W3383" i="1" a="1"/>
  <c r="W3383" i="1" s="1"/>
  <c r="V3383" i="1" a="1"/>
  <c r="V3383" i="1" s="1"/>
  <c r="W3447" i="1" a="1"/>
  <c r="W3447" i="1" s="1"/>
  <c r="V3447" i="1" a="1"/>
  <c r="V3447" i="1" s="1"/>
  <c r="W3511" i="1" a="1"/>
  <c r="W3511" i="1" s="1"/>
  <c r="V3511" i="1" a="1"/>
  <c r="V3511" i="1" s="1"/>
  <c r="W3575" i="1" a="1"/>
  <c r="W3575" i="1" s="1"/>
  <c r="V3575" i="1" a="1"/>
  <c r="V3575" i="1" s="1"/>
  <c r="W3639" i="1" a="1"/>
  <c r="W3639" i="1" s="1"/>
  <c r="V3639" i="1" a="1"/>
  <c r="V3639" i="1" s="1"/>
  <c r="W3703" i="1" a="1"/>
  <c r="W3703" i="1" s="1"/>
  <c r="V3703" i="1" a="1"/>
  <c r="V3703" i="1" s="1"/>
  <c r="W3767" i="1" a="1"/>
  <c r="W3767" i="1" s="1"/>
  <c r="V3767" i="1" a="1"/>
  <c r="V3767" i="1" s="1"/>
  <c r="W3831" i="1" a="1"/>
  <c r="W3831" i="1" s="1"/>
  <c r="V3831" i="1" a="1"/>
  <c r="V3831" i="1" s="1"/>
  <c r="W3895" i="1" a="1"/>
  <c r="W3895" i="1" s="1"/>
  <c r="V3895" i="1" a="1"/>
  <c r="V3895" i="1" s="1"/>
  <c r="W3959" i="1" a="1"/>
  <c r="W3959" i="1" s="1"/>
  <c r="V3959" i="1" a="1"/>
  <c r="V3959" i="1" s="1"/>
  <c r="W4023" i="1" a="1"/>
  <c r="W4023" i="1" s="1"/>
  <c r="V4023" i="1" a="1"/>
  <c r="V4023" i="1" s="1"/>
  <c r="W4087" i="1" a="1"/>
  <c r="W4087" i="1" s="1"/>
  <c r="V4087" i="1" a="1"/>
  <c r="V4087" i="1" s="1"/>
  <c r="W3760" i="1" a="1"/>
  <c r="W3760" i="1" s="1"/>
  <c r="V3760" i="1" a="1"/>
  <c r="V3760" i="1" s="1"/>
  <c r="W3824" i="1" a="1"/>
  <c r="W3824" i="1" s="1"/>
  <c r="V3824" i="1" a="1"/>
  <c r="V3824" i="1" s="1"/>
  <c r="W3888" i="1" a="1"/>
  <c r="W3888" i="1" s="1"/>
  <c r="V3888" i="1" a="1"/>
  <c r="V3888" i="1" s="1"/>
  <c r="W3952" i="1" a="1"/>
  <c r="W3952" i="1" s="1"/>
  <c r="V3952" i="1" a="1"/>
  <c r="V3952" i="1" s="1"/>
  <c r="W4016" i="1" a="1"/>
  <c r="W4016" i="1" s="1"/>
  <c r="V4016" i="1" a="1"/>
  <c r="V4016" i="1" s="1"/>
  <c r="W4080" i="1" a="1"/>
  <c r="W4080" i="1" s="1"/>
  <c r="V4080" i="1" a="1"/>
  <c r="V4080" i="1" s="1"/>
  <c r="W2017" i="1" a="1"/>
  <c r="W2017" i="1" s="1"/>
  <c r="V2017" i="1" a="1"/>
  <c r="V2017" i="1" s="1"/>
  <c r="W2081" i="1" a="1"/>
  <c r="W2081" i="1" s="1"/>
  <c r="V2081" i="1" a="1"/>
  <c r="V2081" i="1" s="1"/>
  <c r="W2145" i="1" a="1"/>
  <c r="W2145" i="1" s="1"/>
  <c r="V2145" i="1" a="1"/>
  <c r="V2145" i="1" s="1"/>
  <c r="W2209" i="1" a="1"/>
  <c r="W2209" i="1" s="1"/>
  <c r="V2209" i="1" a="1"/>
  <c r="V2209" i="1" s="1"/>
  <c r="W2273" i="1" a="1"/>
  <c r="W2273" i="1" s="1"/>
  <c r="V2273" i="1" a="1"/>
  <c r="V2273" i="1" s="1"/>
  <c r="W2337" i="1" a="1"/>
  <c r="W2337" i="1" s="1"/>
  <c r="V2337" i="1" a="1"/>
  <c r="V2337" i="1" s="1"/>
  <c r="W2401" i="1" a="1"/>
  <c r="W2401" i="1" s="1"/>
  <c r="V2401" i="1" a="1"/>
  <c r="V2401" i="1" s="1"/>
  <c r="W2465" i="1" a="1"/>
  <c r="W2465" i="1" s="1"/>
  <c r="V2465" i="1" a="1"/>
  <c r="V2465" i="1" s="1"/>
  <c r="W2529" i="1" a="1"/>
  <c r="W2529" i="1" s="1"/>
  <c r="V2529" i="1" a="1"/>
  <c r="V2529" i="1" s="1"/>
  <c r="W2593" i="1" a="1"/>
  <c r="W2593" i="1" s="1"/>
  <c r="V2593" i="1" a="1"/>
  <c r="V2593" i="1" s="1"/>
  <c r="W2657" i="1" a="1"/>
  <c r="W2657" i="1" s="1"/>
  <c r="V2657" i="1" a="1"/>
  <c r="V2657" i="1" s="1"/>
  <c r="W2721" i="1" a="1"/>
  <c r="W2721" i="1" s="1"/>
  <c r="V2721" i="1" a="1"/>
  <c r="V2721" i="1" s="1"/>
  <c r="W2785" i="1" a="1"/>
  <c r="W2785" i="1" s="1"/>
  <c r="V2785" i="1" a="1"/>
  <c r="V2785" i="1" s="1"/>
  <c r="W2849" i="1" a="1"/>
  <c r="W2849" i="1" s="1"/>
  <c r="V2849" i="1" a="1"/>
  <c r="V2849" i="1" s="1"/>
  <c r="W2913" i="1" a="1"/>
  <c r="W2913" i="1" s="1"/>
  <c r="V2913" i="1" a="1"/>
  <c r="V2913" i="1" s="1"/>
  <c r="W2977" i="1" a="1"/>
  <c r="W2977" i="1" s="1"/>
  <c r="V2977" i="1" a="1"/>
  <c r="V2977" i="1" s="1"/>
  <c r="W3041" i="1" a="1"/>
  <c r="W3041" i="1" s="1"/>
  <c r="V3041" i="1" a="1"/>
  <c r="V3041" i="1" s="1"/>
  <c r="W3105" i="1" a="1"/>
  <c r="W3105" i="1" s="1"/>
  <c r="V3105" i="1" a="1"/>
  <c r="V3105" i="1" s="1"/>
  <c r="W3169" i="1" a="1"/>
  <c r="W3169" i="1" s="1"/>
  <c r="V3169" i="1" a="1"/>
  <c r="V3169" i="1" s="1"/>
  <c r="W3233" i="1" a="1"/>
  <c r="W3233" i="1" s="1"/>
  <c r="V3233" i="1" a="1"/>
  <c r="V3233" i="1" s="1"/>
  <c r="W3297" i="1" a="1"/>
  <c r="W3297" i="1" s="1"/>
  <c r="V3297" i="1" a="1"/>
  <c r="V3297" i="1" s="1"/>
  <c r="W3361" i="1" a="1"/>
  <c r="W3361" i="1" s="1"/>
  <c r="V3361" i="1" a="1"/>
  <c r="V3361" i="1" s="1"/>
  <c r="W3425" i="1" a="1"/>
  <c r="W3425" i="1" s="1"/>
  <c r="V3425" i="1" a="1"/>
  <c r="V3425" i="1" s="1"/>
  <c r="W3489" i="1" a="1"/>
  <c r="W3489" i="1" s="1"/>
  <c r="V3489" i="1" a="1"/>
  <c r="V3489" i="1" s="1"/>
  <c r="W3553" i="1" a="1"/>
  <c r="W3553" i="1" s="1"/>
  <c r="V3553" i="1" a="1"/>
  <c r="V3553" i="1" s="1"/>
  <c r="W3617" i="1" a="1"/>
  <c r="W3617" i="1" s="1"/>
  <c r="V3617" i="1" a="1"/>
  <c r="V3617" i="1" s="1"/>
  <c r="W3681" i="1" a="1"/>
  <c r="W3681" i="1" s="1"/>
  <c r="V3681" i="1" a="1"/>
  <c r="V3681" i="1" s="1"/>
  <c r="W3745" i="1" a="1"/>
  <c r="W3745" i="1" s="1"/>
  <c r="V3745" i="1" a="1"/>
  <c r="V3745" i="1" s="1"/>
  <c r="W3809" i="1" a="1"/>
  <c r="W3809" i="1" s="1"/>
  <c r="V3809" i="1" a="1"/>
  <c r="V3809" i="1" s="1"/>
  <c r="W3873" i="1" a="1"/>
  <c r="W3873" i="1" s="1"/>
  <c r="V3873" i="1" a="1"/>
  <c r="V3873" i="1" s="1"/>
  <c r="W3937" i="1" a="1"/>
  <c r="W3937" i="1" s="1"/>
  <c r="V3937" i="1" a="1"/>
  <c r="V3937" i="1" s="1"/>
  <c r="W4001" i="1" a="1"/>
  <c r="W4001" i="1" s="1"/>
  <c r="V4001" i="1" a="1"/>
  <c r="V4001" i="1" s="1"/>
  <c r="W4065" i="1" a="1"/>
  <c r="W4065" i="1" s="1"/>
  <c r="V4065" i="1" a="1"/>
  <c r="V4065" i="1" s="1"/>
  <c r="W730" i="1" a="1"/>
  <c r="W730" i="1" s="1"/>
  <c r="V730" i="1" a="1"/>
  <c r="V730" i="1" s="1"/>
  <c r="W794" i="1" a="1"/>
  <c r="W794" i="1" s="1"/>
  <c r="V794" i="1" a="1"/>
  <c r="V794" i="1" s="1"/>
  <c r="W858" i="1" a="1"/>
  <c r="W858" i="1" s="1"/>
  <c r="V858" i="1" a="1"/>
  <c r="V858" i="1" s="1"/>
  <c r="W922" i="1" a="1"/>
  <c r="W922" i="1" s="1"/>
  <c r="V922" i="1" a="1"/>
  <c r="V922" i="1" s="1"/>
  <c r="W986" i="1" a="1"/>
  <c r="W986" i="1" s="1"/>
  <c r="V986" i="1" a="1"/>
  <c r="V986" i="1" s="1"/>
  <c r="W1050" i="1" a="1"/>
  <c r="W1050" i="1" s="1"/>
  <c r="V1050" i="1" a="1"/>
  <c r="V1050" i="1" s="1"/>
  <c r="W1114" i="1" a="1"/>
  <c r="W1114" i="1" s="1"/>
  <c r="V1114" i="1" a="1"/>
  <c r="V1114" i="1" s="1"/>
  <c r="W1178" i="1" a="1"/>
  <c r="W1178" i="1" s="1"/>
  <c r="V1178" i="1" a="1"/>
  <c r="V1178" i="1" s="1"/>
  <c r="W1242" i="1" a="1"/>
  <c r="W1242" i="1" s="1"/>
  <c r="V1242" i="1" a="1"/>
  <c r="V1242" i="1" s="1"/>
  <c r="W1306" i="1" a="1"/>
  <c r="W1306" i="1" s="1"/>
  <c r="V1306" i="1" a="1"/>
  <c r="V1306" i="1" s="1"/>
  <c r="W1370" i="1" a="1"/>
  <c r="W1370" i="1" s="1"/>
  <c r="V1370" i="1" a="1"/>
  <c r="V1370" i="1" s="1"/>
  <c r="W1434" i="1" a="1"/>
  <c r="W1434" i="1" s="1"/>
  <c r="V1434" i="1" a="1"/>
  <c r="V1434" i="1" s="1"/>
  <c r="W1498" i="1" a="1"/>
  <c r="W1498" i="1" s="1"/>
  <c r="V1498" i="1" a="1"/>
  <c r="V1498" i="1" s="1"/>
  <c r="W1562" i="1" a="1"/>
  <c r="W1562" i="1" s="1"/>
  <c r="V1562" i="1" a="1"/>
  <c r="V1562" i="1" s="1"/>
  <c r="W1626" i="1" a="1"/>
  <c r="W1626" i="1" s="1"/>
  <c r="V1626" i="1" a="1"/>
  <c r="V1626" i="1" s="1"/>
  <c r="W1690" i="1" a="1"/>
  <c r="W1690" i="1" s="1"/>
  <c r="V1690" i="1" a="1"/>
  <c r="V1690" i="1" s="1"/>
  <c r="W1754" i="1" a="1"/>
  <c r="W1754" i="1" s="1"/>
  <c r="V1754" i="1" a="1"/>
  <c r="V1754" i="1" s="1"/>
  <c r="W1818" i="1" a="1"/>
  <c r="W1818" i="1" s="1"/>
  <c r="V1818" i="1" a="1"/>
  <c r="V1818" i="1" s="1"/>
  <c r="W1882" i="1" a="1"/>
  <c r="W1882" i="1" s="1"/>
  <c r="V1882" i="1" a="1"/>
  <c r="V1882" i="1" s="1"/>
  <c r="W1946" i="1" a="1"/>
  <c r="W1946" i="1" s="1"/>
  <c r="V1946" i="1" a="1"/>
  <c r="V1946" i="1" s="1"/>
  <c r="W2010" i="1" a="1"/>
  <c r="W2010" i="1" s="1"/>
  <c r="V2010" i="1" a="1"/>
  <c r="V2010" i="1" s="1"/>
  <c r="W2074" i="1" a="1"/>
  <c r="W2074" i="1" s="1"/>
  <c r="V2074" i="1" a="1"/>
  <c r="V2074" i="1" s="1"/>
  <c r="W2138" i="1" a="1"/>
  <c r="W2138" i="1" s="1"/>
  <c r="V2138" i="1" a="1"/>
  <c r="V2138" i="1" s="1"/>
  <c r="W2202" i="1" a="1"/>
  <c r="W2202" i="1" s="1"/>
  <c r="V2202" i="1" a="1"/>
  <c r="V2202" i="1" s="1"/>
  <c r="W2266" i="1" a="1"/>
  <c r="W2266" i="1" s="1"/>
  <c r="V2266" i="1" a="1"/>
  <c r="V2266" i="1" s="1"/>
  <c r="W2330" i="1" a="1"/>
  <c r="W2330" i="1" s="1"/>
  <c r="V2330" i="1" a="1"/>
  <c r="V2330" i="1" s="1"/>
  <c r="W2394" i="1" a="1"/>
  <c r="W2394" i="1" s="1"/>
  <c r="V2394" i="1" a="1"/>
  <c r="V2394" i="1" s="1"/>
  <c r="W2458" i="1" a="1"/>
  <c r="W2458" i="1" s="1"/>
  <c r="V2458" i="1" a="1"/>
  <c r="V2458" i="1" s="1"/>
  <c r="W2522" i="1" a="1"/>
  <c r="W2522" i="1" s="1"/>
  <c r="V2522" i="1" a="1"/>
  <c r="V2522" i="1" s="1"/>
  <c r="W2586" i="1" a="1"/>
  <c r="W2586" i="1" s="1"/>
  <c r="V2586" i="1" a="1"/>
  <c r="V2586" i="1" s="1"/>
  <c r="W2650" i="1" a="1"/>
  <c r="W2650" i="1" s="1"/>
  <c r="V2650" i="1" a="1"/>
  <c r="V2650" i="1" s="1"/>
  <c r="W2714" i="1" a="1"/>
  <c r="W2714" i="1" s="1"/>
  <c r="V2714" i="1" a="1"/>
  <c r="V2714" i="1" s="1"/>
  <c r="W2778" i="1" a="1"/>
  <c r="W2778" i="1" s="1"/>
  <c r="V2778" i="1" a="1"/>
  <c r="V2778" i="1" s="1"/>
  <c r="W2842" i="1" a="1"/>
  <c r="W2842" i="1" s="1"/>
  <c r="V2842" i="1" a="1"/>
  <c r="V2842" i="1" s="1"/>
  <c r="W2906" i="1" a="1"/>
  <c r="W2906" i="1" s="1"/>
  <c r="V2906" i="1" a="1"/>
  <c r="V2906" i="1" s="1"/>
  <c r="W2970" i="1" a="1"/>
  <c r="W2970" i="1" s="1"/>
  <c r="V2970" i="1" a="1"/>
  <c r="V2970" i="1" s="1"/>
  <c r="W3034" i="1" a="1"/>
  <c r="W3034" i="1" s="1"/>
  <c r="V3034" i="1" a="1"/>
  <c r="V3034" i="1" s="1"/>
  <c r="W3098" i="1" a="1"/>
  <c r="W3098" i="1" s="1"/>
  <c r="V3098" i="1" a="1"/>
  <c r="V3098" i="1" s="1"/>
  <c r="W3162" i="1" a="1"/>
  <c r="W3162" i="1" s="1"/>
  <c r="V3162" i="1" a="1"/>
  <c r="V3162" i="1" s="1"/>
  <c r="W3226" i="1" a="1"/>
  <c r="W3226" i="1" s="1"/>
  <c r="V3226" i="1" a="1"/>
  <c r="V3226" i="1" s="1"/>
  <c r="W3290" i="1" a="1"/>
  <c r="W3290" i="1" s="1"/>
  <c r="V3290" i="1" a="1"/>
  <c r="V3290" i="1" s="1"/>
  <c r="W3354" i="1" a="1"/>
  <c r="W3354" i="1" s="1"/>
  <c r="V3354" i="1" a="1"/>
  <c r="V3354" i="1" s="1"/>
  <c r="W3418" i="1" a="1"/>
  <c r="W3418" i="1" s="1"/>
  <c r="V3418" i="1" a="1"/>
  <c r="V3418" i="1" s="1"/>
  <c r="W2587" i="1" a="1"/>
  <c r="W2587" i="1" s="1"/>
  <c r="V2587" i="1" a="1"/>
  <c r="V2587" i="1" s="1"/>
  <c r="W2651" i="1" a="1"/>
  <c r="W2651" i="1" s="1"/>
  <c r="V2651" i="1" a="1"/>
  <c r="V2651" i="1" s="1"/>
  <c r="W2715" i="1" a="1"/>
  <c r="W2715" i="1" s="1"/>
  <c r="V2715" i="1" a="1"/>
  <c r="V2715" i="1" s="1"/>
  <c r="W2779" i="1" a="1"/>
  <c r="W2779" i="1" s="1"/>
  <c r="V2779" i="1" a="1"/>
  <c r="V2779" i="1" s="1"/>
  <c r="W2843" i="1" a="1"/>
  <c r="W2843" i="1" s="1"/>
  <c r="V2843" i="1" a="1"/>
  <c r="V2843" i="1" s="1"/>
  <c r="W2907" i="1" a="1"/>
  <c r="W2907" i="1" s="1"/>
  <c r="V2907" i="1" a="1"/>
  <c r="V2907" i="1" s="1"/>
  <c r="W2971" i="1" a="1"/>
  <c r="W2971" i="1" s="1"/>
  <c r="V2971" i="1" a="1"/>
  <c r="V2971" i="1" s="1"/>
  <c r="W3035" i="1" a="1"/>
  <c r="W3035" i="1" s="1"/>
  <c r="V3035" i="1" a="1"/>
  <c r="V3035" i="1" s="1"/>
  <c r="W3099" i="1" a="1"/>
  <c r="W3099" i="1" s="1"/>
  <c r="V3099" i="1" a="1"/>
  <c r="V3099" i="1" s="1"/>
  <c r="W3163" i="1" a="1"/>
  <c r="W3163" i="1" s="1"/>
  <c r="V3163" i="1" a="1"/>
  <c r="V3163" i="1" s="1"/>
  <c r="W3227" i="1" a="1"/>
  <c r="W3227" i="1" s="1"/>
  <c r="V3227" i="1" a="1"/>
  <c r="V3227" i="1" s="1"/>
  <c r="W3291" i="1" a="1"/>
  <c r="W3291" i="1" s="1"/>
  <c r="V3291" i="1" a="1"/>
  <c r="V3291" i="1" s="1"/>
  <c r="W3355" i="1" a="1"/>
  <c r="W3355" i="1" s="1"/>
  <c r="V3355" i="1" a="1"/>
  <c r="V3355" i="1" s="1"/>
  <c r="W3419" i="1" a="1"/>
  <c r="W3419" i="1" s="1"/>
  <c r="V3419" i="1" a="1"/>
  <c r="V3419" i="1" s="1"/>
  <c r="W3483" i="1" a="1"/>
  <c r="W3483" i="1" s="1"/>
  <c r="V3483" i="1" a="1"/>
  <c r="V3483" i="1" s="1"/>
  <c r="W3547" i="1" a="1"/>
  <c r="W3547" i="1" s="1"/>
  <c r="V3547" i="1" a="1"/>
  <c r="V3547" i="1" s="1"/>
  <c r="W3611" i="1" a="1"/>
  <c r="W3611" i="1" s="1"/>
  <c r="V3611" i="1" a="1"/>
  <c r="V3611" i="1" s="1"/>
  <c r="W3675" i="1" a="1"/>
  <c r="W3675" i="1" s="1"/>
  <c r="V3675" i="1" a="1"/>
  <c r="V3675" i="1" s="1"/>
  <c r="W3739" i="1" a="1"/>
  <c r="W3739" i="1" s="1"/>
  <c r="V3739" i="1" a="1"/>
  <c r="V3739" i="1" s="1"/>
  <c r="W3803" i="1" a="1"/>
  <c r="W3803" i="1" s="1"/>
  <c r="V3803" i="1" a="1"/>
  <c r="V3803" i="1" s="1"/>
  <c r="W3867" i="1" a="1"/>
  <c r="W3867" i="1" s="1"/>
  <c r="V3867" i="1" a="1"/>
  <c r="V3867" i="1" s="1"/>
  <c r="W3931" i="1" a="1"/>
  <c r="W3931" i="1" s="1"/>
  <c r="V3931" i="1" a="1"/>
  <c r="V3931" i="1" s="1"/>
  <c r="W3995" i="1" a="1"/>
  <c r="W3995" i="1" s="1"/>
  <c r="V3995" i="1" a="1"/>
  <c r="V3995" i="1" s="1"/>
  <c r="W4059" i="1" a="1"/>
  <c r="W4059" i="1" s="1"/>
  <c r="V4059" i="1" a="1"/>
  <c r="V4059" i="1" s="1"/>
  <c r="W3572" i="1" a="1"/>
  <c r="W3572" i="1" s="1"/>
  <c r="V3572" i="1" a="1"/>
  <c r="V3572" i="1" s="1"/>
  <c r="W3636" i="1" a="1"/>
  <c r="W3636" i="1" s="1"/>
  <c r="V3636" i="1" a="1"/>
  <c r="V3636" i="1" s="1"/>
  <c r="W3700" i="1" a="1"/>
  <c r="W3700" i="1" s="1"/>
  <c r="V3700" i="1" a="1"/>
  <c r="V3700" i="1" s="1"/>
  <c r="W3764" i="1" a="1"/>
  <c r="W3764" i="1" s="1"/>
  <c r="V3764" i="1" a="1"/>
  <c r="V3764" i="1" s="1"/>
  <c r="W3828" i="1" a="1"/>
  <c r="W3828" i="1" s="1"/>
  <c r="V3828" i="1" a="1"/>
  <c r="V3828" i="1" s="1"/>
  <c r="W3892" i="1" a="1"/>
  <c r="W3892" i="1" s="1"/>
  <c r="V3892" i="1" a="1"/>
  <c r="V3892" i="1" s="1"/>
  <c r="W3956" i="1" a="1"/>
  <c r="W3956" i="1" s="1"/>
  <c r="V3956" i="1" a="1"/>
  <c r="V3956" i="1" s="1"/>
  <c r="W4020" i="1" a="1"/>
  <c r="W4020" i="1" s="1"/>
  <c r="V4020" i="1" a="1"/>
  <c r="V4020" i="1" s="1"/>
  <c r="W4084" i="1" a="1"/>
  <c r="W4084" i="1" s="1"/>
  <c r="V4084" i="1" a="1"/>
  <c r="V4084" i="1" s="1"/>
  <c r="W4013" i="1" a="1"/>
  <c r="W4013" i="1" s="1"/>
  <c r="V4013" i="1" a="1"/>
  <c r="V4013" i="1" s="1"/>
  <c r="W4077" i="1" a="1"/>
  <c r="W4077" i="1" s="1"/>
  <c r="V4077" i="1" a="1"/>
  <c r="V4077" i="1" s="1"/>
  <c r="W3490" i="1" a="1"/>
  <c r="W3490" i="1" s="1"/>
  <c r="V3490" i="1" a="1"/>
  <c r="V3490" i="1" s="1"/>
  <c r="W3554" i="1" a="1"/>
  <c r="W3554" i="1" s="1"/>
  <c r="V3554" i="1" a="1"/>
  <c r="V3554" i="1" s="1"/>
  <c r="W3618" i="1" a="1"/>
  <c r="W3618" i="1" s="1"/>
  <c r="V3618" i="1" a="1"/>
  <c r="V3618" i="1" s="1"/>
  <c r="W3682" i="1" a="1"/>
  <c r="W3682" i="1" s="1"/>
  <c r="V3682" i="1" a="1"/>
  <c r="V3682" i="1" s="1"/>
  <c r="W3746" i="1" a="1"/>
  <c r="W3746" i="1" s="1"/>
  <c r="V3746" i="1" a="1"/>
  <c r="V3746" i="1" s="1"/>
  <c r="W3810" i="1" a="1"/>
  <c r="W3810" i="1" s="1"/>
  <c r="V3810" i="1" a="1"/>
  <c r="V3810" i="1" s="1"/>
  <c r="W3874" i="1" a="1"/>
  <c r="W3874" i="1" s="1"/>
  <c r="V3874" i="1" a="1"/>
  <c r="V3874" i="1" s="1"/>
  <c r="W3938" i="1" a="1"/>
  <c r="W3938" i="1" s="1"/>
  <c r="V3938" i="1" a="1"/>
  <c r="V3938" i="1" s="1"/>
  <c r="W4002" i="1" a="1"/>
  <c r="W4002" i="1" s="1"/>
  <c r="V4002" i="1" a="1"/>
  <c r="V4002" i="1" s="1"/>
  <c r="W4066" i="1" a="1"/>
  <c r="W4066" i="1" s="1"/>
  <c r="V4066" i="1" a="1"/>
  <c r="V4066" i="1" s="1"/>
  <c r="W23" i="1" a="1"/>
  <c r="W23" i="1" s="1"/>
  <c r="V23" i="1" a="1"/>
  <c r="V23" i="1" s="1"/>
  <c r="W471" i="1" a="1"/>
  <c r="W471" i="1" s="1"/>
  <c r="V471" i="1" a="1"/>
  <c r="V471" i="1" s="1"/>
  <c r="W919" i="1" a="1"/>
  <c r="W919" i="1" s="1"/>
  <c r="V919" i="1" a="1"/>
  <c r="V919" i="1" s="1"/>
  <c r="W280" i="1" a="1"/>
  <c r="W280" i="1" s="1"/>
  <c r="V280" i="1" a="1"/>
  <c r="V280" i="1" s="1"/>
  <c r="W536" i="1" a="1"/>
  <c r="W536" i="1" s="1"/>
  <c r="V536" i="1" a="1"/>
  <c r="V536" i="1" s="1"/>
  <c r="W19" i="1" a="1"/>
  <c r="W19" i="1" s="1"/>
  <c r="V19" i="1" a="1"/>
  <c r="V19" i="1" s="1"/>
  <c r="W339" i="1" a="1"/>
  <c r="W339" i="1" s="1"/>
  <c r="V339" i="1" a="1"/>
  <c r="V339" i="1" s="1"/>
  <c r="W659" i="1" a="1"/>
  <c r="W659" i="1" s="1"/>
  <c r="V659" i="1" a="1"/>
  <c r="V659" i="1" s="1"/>
  <c r="W404" i="1" a="1"/>
  <c r="W404" i="1" s="1"/>
  <c r="V404" i="1" a="1"/>
  <c r="V404" i="1" s="1"/>
  <c r="W724" i="1" a="1"/>
  <c r="W724" i="1" s="1"/>
  <c r="V724" i="1" a="1"/>
  <c r="V724" i="1" s="1"/>
  <c r="W205" i="1" a="1"/>
  <c r="W205" i="1" s="1"/>
  <c r="V205" i="1" a="1"/>
  <c r="V205" i="1" s="1"/>
  <c r="W653" i="1" a="1"/>
  <c r="W653" i="1" s="1"/>
  <c r="V653" i="1" a="1"/>
  <c r="V653" i="1" s="1"/>
  <c r="W1037" i="1" a="1"/>
  <c r="W1037" i="1" s="1"/>
  <c r="V1037" i="1" a="1"/>
  <c r="V1037" i="1" s="1"/>
  <c r="W62" i="1" a="1"/>
  <c r="W62" i="1" s="1"/>
  <c r="V62" i="1" a="1"/>
  <c r="V62" i="1" s="1"/>
  <c r="W510" i="1" a="1"/>
  <c r="W510" i="1" s="1"/>
  <c r="V510" i="1" a="1"/>
  <c r="V510" i="1" s="1"/>
  <c r="W1303" i="1" a="1"/>
  <c r="W1303" i="1" s="1"/>
  <c r="V1303" i="1" a="1"/>
  <c r="V1303" i="1" s="1"/>
  <c r="W1751" i="1" a="1"/>
  <c r="W1751" i="1" s="1"/>
  <c r="V1751" i="1" a="1"/>
  <c r="V1751" i="1" s="1"/>
  <c r="W2135" i="1" a="1"/>
  <c r="W2135" i="1" s="1"/>
  <c r="V2135" i="1" a="1"/>
  <c r="V2135" i="1" s="1"/>
  <c r="W2583" i="1" a="1"/>
  <c r="W2583" i="1" s="1"/>
  <c r="V2583" i="1" a="1"/>
  <c r="V2583" i="1" s="1"/>
  <c r="W1040" i="1" a="1"/>
  <c r="W1040" i="1" s="1"/>
  <c r="V1040" i="1" a="1"/>
  <c r="V1040" i="1" s="1"/>
  <c r="W1488" i="1" a="1"/>
  <c r="W1488" i="1" s="1"/>
  <c r="V1488" i="1" a="1"/>
  <c r="V1488" i="1" s="1"/>
  <c r="W1936" i="1" a="1"/>
  <c r="W1936" i="1" s="1"/>
  <c r="V1936" i="1" a="1"/>
  <c r="V1936" i="1" s="1"/>
  <c r="W2320" i="1" a="1"/>
  <c r="W2320" i="1" s="1"/>
  <c r="V2320" i="1" a="1"/>
  <c r="V2320" i="1" s="1"/>
  <c r="W2896" i="1" a="1"/>
  <c r="W2896" i="1" s="1"/>
  <c r="V2896" i="1" a="1"/>
  <c r="V2896" i="1" s="1"/>
  <c r="W3280" i="1" a="1"/>
  <c r="W3280" i="1" s="1"/>
  <c r="V3280" i="1" a="1"/>
  <c r="V3280" i="1" s="1"/>
  <c r="W3600" i="1" a="1"/>
  <c r="W3600" i="1" s="1"/>
  <c r="V3600" i="1" a="1"/>
  <c r="V3600" i="1" s="1"/>
  <c r="W329" i="1" a="1"/>
  <c r="W329" i="1" s="1"/>
  <c r="V329" i="1" a="1"/>
  <c r="V329" i="1" s="1"/>
  <c r="W649" i="1" a="1"/>
  <c r="W649" i="1" s="1"/>
  <c r="V649" i="1" a="1"/>
  <c r="V649" i="1" s="1"/>
  <c r="W1033" i="1" a="1"/>
  <c r="W1033" i="1" s="1"/>
  <c r="V1033" i="1" a="1"/>
  <c r="V1033" i="1" s="1"/>
  <c r="W1481" i="1" a="1"/>
  <c r="W1481" i="1" s="1"/>
  <c r="V1481" i="1" a="1"/>
  <c r="V1481" i="1" s="1"/>
  <c r="W1737" i="1" a="1"/>
  <c r="W1737" i="1" s="1"/>
  <c r="V1737" i="1" a="1"/>
  <c r="V1737" i="1" s="1"/>
  <c r="W138" i="1" a="1"/>
  <c r="W138" i="1" s="1"/>
  <c r="V138" i="1" a="1"/>
  <c r="V138" i="1" s="1"/>
  <c r="W522" i="1" a="1"/>
  <c r="W522" i="1" s="1"/>
  <c r="V522" i="1" a="1"/>
  <c r="V522" i="1" s="1"/>
  <c r="W1019" i="1" a="1"/>
  <c r="W1019" i="1" s="1"/>
  <c r="V1019" i="1" a="1"/>
  <c r="V1019" i="1" s="1"/>
  <c r="W1403" i="1" a="1"/>
  <c r="W1403" i="1" s="1"/>
  <c r="V1403" i="1" a="1"/>
  <c r="V1403" i="1" s="1"/>
  <c r="W1787" i="1" a="1"/>
  <c r="W1787" i="1" s="1"/>
  <c r="V1787" i="1" a="1"/>
  <c r="V1787" i="1" s="1"/>
  <c r="W2171" i="1" a="1"/>
  <c r="W2171" i="1" s="1"/>
  <c r="V2171" i="1" a="1"/>
  <c r="V2171" i="1" s="1"/>
  <c r="W908" i="1" a="1"/>
  <c r="W908" i="1" s="1"/>
  <c r="V908" i="1" a="1"/>
  <c r="V908" i="1" s="1"/>
  <c r="W1356" i="1" a="1"/>
  <c r="W1356" i="1" s="1"/>
  <c r="V1356" i="1" a="1"/>
  <c r="V1356" i="1" s="1"/>
  <c r="W1740" i="1" a="1"/>
  <c r="W1740" i="1" s="1"/>
  <c r="V1740" i="1" a="1"/>
  <c r="V1740" i="1" s="1"/>
  <c r="W2124" i="1" a="1"/>
  <c r="W2124" i="1" s="1"/>
  <c r="V2124" i="1" a="1"/>
  <c r="V2124" i="1" s="1"/>
  <c r="W2572" i="1" a="1"/>
  <c r="W2572" i="1" s="1"/>
  <c r="V2572" i="1" a="1"/>
  <c r="V2572" i="1" s="1"/>
  <c r="W3084" i="1" a="1"/>
  <c r="W3084" i="1" s="1"/>
  <c r="V3084" i="1" a="1"/>
  <c r="V3084" i="1" s="1"/>
  <c r="W3468" i="1" a="1"/>
  <c r="W3468" i="1" s="1"/>
  <c r="V3468" i="1" a="1"/>
  <c r="V3468" i="1" s="1"/>
  <c r="W1709" i="1" a="1"/>
  <c r="W1709" i="1" s="1"/>
  <c r="V1709" i="1" a="1"/>
  <c r="V1709" i="1" s="1"/>
  <c r="W2157" i="1" a="1"/>
  <c r="W2157" i="1" s="1"/>
  <c r="V2157" i="1" a="1"/>
  <c r="V2157" i="1" s="1"/>
  <c r="W2605" i="1" a="1"/>
  <c r="W2605" i="1" s="1"/>
  <c r="V2605" i="1" a="1"/>
  <c r="V2605" i="1" s="1"/>
  <c r="W3053" i="1" a="1"/>
  <c r="W3053" i="1" s="1"/>
  <c r="V3053" i="1" a="1"/>
  <c r="V3053" i="1" s="1"/>
  <c r="W3437" i="1" a="1"/>
  <c r="W3437" i="1" s="1"/>
  <c r="V3437" i="1" a="1"/>
  <c r="V3437" i="1" s="1"/>
  <c r="W3885" i="1" a="1"/>
  <c r="W3885" i="1" s="1"/>
  <c r="V3885" i="1" a="1"/>
  <c r="V3885" i="1" s="1"/>
  <c r="W3231" i="1" a="1"/>
  <c r="W3231" i="1" s="1"/>
  <c r="V3231" i="1" a="1"/>
  <c r="V3231" i="1" s="1"/>
  <c r="W3679" i="1" a="1"/>
  <c r="W3679" i="1" s="1"/>
  <c r="V3679" i="1" a="1"/>
  <c r="V3679" i="1" s="1"/>
  <c r="W3935" i="1" a="1"/>
  <c r="W3935" i="1" s="1"/>
  <c r="V3935" i="1" a="1"/>
  <c r="V3935" i="1" s="1"/>
  <c r="W4056" i="1" a="1"/>
  <c r="W4056" i="1" s="1"/>
  <c r="V4056" i="1" a="1"/>
  <c r="V4056" i="1" s="1"/>
  <c r="W2185" i="1" a="1"/>
  <c r="W2185" i="1" s="1"/>
  <c r="V2185" i="1" a="1"/>
  <c r="V2185" i="1" s="1"/>
  <c r="W2441" i="1" a="1"/>
  <c r="W2441" i="1" s="1"/>
  <c r="V2441" i="1" a="1"/>
  <c r="V2441" i="1" s="1"/>
  <c r="W2825" i="1" a="1"/>
  <c r="W2825" i="1" s="1"/>
  <c r="V2825" i="1" a="1"/>
  <c r="V2825" i="1" s="1"/>
  <c r="W3081" i="1" a="1"/>
  <c r="W3081" i="1" s="1"/>
  <c r="V3081" i="1" a="1"/>
  <c r="V3081" i="1" s="1"/>
  <c r="W3465" i="1" a="1"/>
  <c r="W3465" i="1" s="1"/>
  <c r="V3465" i="1" a="1"/>
  <c r="V3465" i="1" s="1"/>
  <c r="W3721" i="1" a="1"/>
  <c r="W3721" i="1" s="1"/>
  <c r="V3721" i="1" a="1"/>
  <c r="V3721" i="1" s="1"/>
  <c r="W770" i="1" a="1"/>
  <c r="W770" i="1" s="1"/>
  <c r="V770" i="1" a="1"/>
  <c r="V770" i="1" s="1"/>
  <c r="W1154" i="1" a="1"/>
  <c r="W1154" i="1" s="1"/>
  <c r="V1154" i="1" a="1"/>
  <c r="V1154" i="1" s="1"/>
  <c r="W1538" i="1" a="1"/>
  <c r="W1538" i="1" s="1"/>
  <c r="V1538" i="1" a="1"/>
  <c r="V1538" i="1" s="1"/>
  <c r="W1986" i="1" a="1"/>
  <c r="W1986" i="1" s="1"/>
  <c r="V1986" i="1" a="1"/>
  <c r="V1986" i="1" s="1"/>
  <c r="W2370" i="1" a="1"/>
  <c r="W2370" i="1" s="1"/>
  <c r="V2370" i="1" a="1"/>
  <c r="V2370" i="1" s="1"/>
  <c r="W2818" i="1" a="1"/>
  <c r="W2818" i="1" s="1"/>
  <c r="V2818" i="1" a="1"/>
  <c r="V2818" i="1" s="1"/>
  <c r="W3138" i="1" a="1"/>
  <c r="W3138" i="1" s="1"/>
  <c r="V3138" i="1" a="1"/>
  <c r="V3138" i="1" s="1"/>
  <c r="W2563" i="1" a="1"/>
  <c r="W2563" i="1" s="1"/>
  <c r="V2563" i="1" a="1"/>
  <c r="V2563" i="1" s="1"/>
  <c r="W3075" i="1" a="1"/>
  <c r="W3075" i="1" s="1"/>
  <c r="V3075" i="1" a="1"/>
  <c r="V3075" i="1" s="1"/>
  <c r="W3395" i="1" a="1"/>
  <c r="W3395" i="1" s="1"/>
  <c r="V3395" i="1" a="1"/>
  <c r="V3395" i="1" s="1"/>
  <c r="W3907" i="1" a="1"/>
  <c r="W3907" i="1" s="1"/>
  <c r="V3907" i="1" a="1"/>
  <c r="V3907" i="1" s="1"/>
  <c r="W103" i="1" a="1"/>
  <c r="W103" i="1" s="1"/>
  <c r="V103" i="1" a="1"/>
  <c r="V103" i="1" s="1"/>
  <c r="W359" i="1" a="1"/>
  <c r="W359" i="1" s="1"/>
  <c r="V359" i="1" a="1"/>
  <c r="V359" i="1" s="1"/>
  <c r="W615" i="1" a="1"/>
  <c r="W615" i="1" s="1"/>
  <c r="V615" i="1" a="1"/>
  <c r="V615" i="1" s="1"/>
  <c r="W807" i="1" a="1"/>
  <c r="W807" i="1" s="1"/>
  <c r="V807" i="1" a="1"/>
  <c r="V807" i="1" s="1"/>
  <c r="W104" i="1" a="1"/>
  <c r="W104" i="1" s="1"/>
  <c r="V104" i="1" a="1"/>
  <c r="V104" i="1" s="1"/>
  <c r="W360" i="1" a="1"/>
  <c r="W360" i="1" s="1"/>
  <c r="V360" i="1" a="1"/>
  <c r="V360" i="1" s="1"/>
  <c r="W616" i="1" a="1"/>
  <c r="W616" i="1" s="1"/>
  <c r="V616" i="1" a="1"/>
  <c r="V616" i="1" s="1"/>
  <c r="W744" i="1" a="1"/>
  <c r="W744" i="1" s="1"/>
  <c r="V744" i="1" a="1"/>
  <c r="V744" i="1" s="1"/>
  <c r="W35" i="1" a="1"/>
  <c r="W35" i="1" s="1"/>
  <c r="V35" i="1" a="1"/>
  <c r="V35" i="1" s="1"/>
  <c r="W163" i="1" a="1"/>
  <c r="W163" i="1" s="1"/>
  <c r="V163" i="1" a="1"/>
  <c r="V163" i="1" s="1"/>
  <c r="W419" i="1" a="1"/>
  <c r="W419" i="1" s="1"/>
  <c r="V419" i="1" a="1"/>
  <c r="V419" i="1" s="1"/>
  <c r="W675" i="1" a="1"/>
  <c r="W675" i="1" s="1"/>
  <c r="V675" i="1" a="1"/>
  <c r="V675" i="1" s="1"/>
  <c r="W228" i="1" a="1"/>
  <c r="W228" i="1" s="1"/>
  <c r="V228" i="1" a="1"/>
  <c r="V228" i="1" s="1"/>
  <c r="W484" i="1" a="1"/>
  <c r="W484" i="1" s="1"/>
  <c r="V484" i="1" a="1"/>
  <c r="V484" i="1" s="1"/>
  <c r="W740" i="1" a="1"/>
  <c r="W740" i="1" s="1"/>
  <c r="V740" i="1" a="1"/>
  <c r="V740" i="1" s="1"/>
  <c r="W157" i="1" a="1"/>
  <c r="W157" i="1" s="1"/>
  <c r="V157" i="1" a="1"/>
  <c r="V157" i="1" s="1"/>
  <c r="W413" i="1" a="1"/>
  <c r="W413" i="1" s="1"/>
  <c r="V413" i="1" a="1"/>
  <c r="V413" i="1" s="1"/>
  <c r="W669" i="1" a="1"/>
  <c r="W669" i="1" s="1"/>
  <c r="V669" i="1" a="1"/>
  <c r="V669" i="1" s="1"/>
  <c r="W925" i="1" a="1"/>
  <c r="W925" i="1" s="1"/>
  <c r="V925" i="1" a="1"/>
  <c r="V925" i="1" s="1"/>
  <c r="W1117" i="1" a="1"/>
  <c r="W1117" i="1" s="1"/>
  <c r="V1117" i="1" a="1"/>
  <c r="V1117" i="1" s="1"/>
  <c r="W1373" i="1" a="1"/>
  <c r="W1373" i="1" s="1"/>
  <c r="V1373" i="1" a="1"/>
  <c r="V1373" i="1" s="1"/>
  <c r="W142" i="1" a="1"/>
  <c r="W142" i="1" s="1"/>
  <c r="V142" i="1" a="1"/>
  <c r="V142" i="1" s="1"/>
  <c r="W398" i="1" a="1"/>
  <c r="W398" i="1" s="1"/>
  <c r="V398" i="1" a="1"/>
  <c r="V398" i="1" s="1"/>
  <c r="W654" i="1" a="1"/>
  <c r="W654" i="1" s="1"/>
  <c r="V654" i="1" a="1"/>
  <c r="V654" i="1" s="1"/>
  <c r="W1127" i="1" a="1"/>
  <c r="W1127" i="1" s="1"/>
  <c r="V1127" i="1" a="1"/>
  <c r="V1127" i="1" s="1"/>
  <c r="W1383" i="1" a="1"/>
  <c r="W1383" i="1" s="1"/>
  <c r="V1383" i="1" a="1"/>
  <c r="V1383" i="1" s="1"/>
  <c r="W1639" i="1" a="1"/>
  <c r="W1639" i="1" s="1"/>
  <c r="V1639" i="1" a="1"/>
  <c r="V1639" i="1" s="1"/>
  <c r="W1895" i="1" a="1"/>
  <c r="W1895" i="1" s="1"/>
  <c r="V1895" i="1" a="1"/>
  <c r="V1895" i="1" s="1"/>
  <c r="W2151" i="1" a="1"/>
  <c r="W2151" i="1" s="1"/>
  <c r="V2151" i="1" a="1"/>
  <c r="V2151" i="1" s="1"/>
  <c r="W2407" i="1" a="1"/>
  <c r="W2407" i="1" s="1"/>
  <c r="V2407" i="1" a="1"/>
  <c r="V2407" i="1" s="1"/>
  <c r="W2535" i="1" a="1"/>
  <c r="W2535" i="1" s="1"/>
  <c r="V2535" i="1" a="1"/>
  <c r="V2535" i="1" s="1"/>
  <c r="W2791" i="1" a="1"/>
  <c r="W2791" i="1" s="1"/>
  <c r="V2791" i="1" a="1"/>
  <c r="V2791" i="1" s="1"/>
  <c r="W992" i="1" a="1"/>
  <c r="W992" i="1" s="1"/>
  <c r="V992" i="1" a="1"/>
  <c r="V992" i="1" s="1"/>
  <c r="W1248" i="1" a="1"/>
  <c r="W1248" i="1" s="1"/>
  <c r="V1248" i="1" a="1"/>
  <c r="V1248" i="1" s="1"/>
  <c r="W1440" i="1" a="1"/>
  <c r="W1440" i="1" s="1"/>
  <c r="V1440" i="1" a="1"/>
  <c r="V1440" i="1" s="1"/>
  <c r="W1696" i="1" a="1"/>
  <c r="W1696" i="1" s="1"/>
  <c r="V1696" i="1" a="1"/>
  <c r="V1696" i="1" s="1"/>
  <c r="W1888" i="1" a="1"/>
  <c r="W1888" i="1" s="1"/>
  <c r="V1888" i="1" a="1"/>
  <c r="V1888" i="1" s="1"/>
  <c r="W2336" i="1" a="1"/>
  <c r="W2336" i="1" s="1"/>
  <c r="V2336" i="1" a="1"/>
  <c r="V2336" i="1" s="1"/>
  <c r="W47" i="1" a="1"/>
  <c r="W47" i="1" s="1"/>
  <c r="V47" i="1" a="1"/>
  <c r="V47" i="1" s="1"/>
  <c r="W239" i="1" a="1"/>
  <c r="W239" i="1" s="1"/>
  <c r="V239" i="1" a="1"/>
  <c r="V239" i="1" s="1"/>
  <c r="W431" i="1" a="1"/>
  <c r="W431" i="1" s="1"/>
  <c r="V431" i="1" a="1"/>
  <c r="V431" i="1" s="1"/>
  <c r="W623" i="1" a="1"/>
  <c r="W623" i="1" s="1"/>
  <c r="V623" i="1" a="1"/>
  <c r="V623" i="1" s="1"/>
  <c r="W751" i="1" a="1"/>
  <c r="W751" i="1" s="1"/>
  <c r="V751" i="1" a="1"/>
  <c r="V751" i="1" s="1"/>
  <c r="W879" i="1" a="1"/>
  <c r="W879" i="1" s="1"/>
  <c r="V879" i="1" a="1"/>
  <c r="V879" i="1" s="1"/>
  <c r="W112" i="1" a="1"/>
  <c r="W112" i="1" s="1"/>
  <c r="V112" i="1" a="1"/>
  <c r="V112" i="1" s="1"/>
  <c r="W304" i="1" a="1"/>
  <c r="W304" i="1" s="1"/>
  <c r="V304" i="1" a="1"/>
  <c r="V304" i="1" s="1"/>
  <c r="W432" i="1" a="1"/>
  <c r="W432" i="1" s="1"/>
  <c r="V432" i="1" a="1"/>
  <c r="V432" i="1" s="1"/>
  <c r="W688" i="1" a="1"/>
  <c r="W688" i="1" s="1"/>
  <c r="V688" i="1" a="1"/>
  <c r="V688" i="1" s="1"/>
  <c r="W880" i="1" a="1"/>
  <c r="W880" i="1" s="1"/>
  <c r="V880" i="1" a="1"/>
  <c r="V880" i="1" s="1"/>
  <c r="W107" i="1" a="1"/>
  <c r="W107" i="1" s="1"/>
  <c r="V107" i="1" a="1"/>
  <c r="V107" i="1" s="1"/>
  <c r="W299" i="1" a="1"/>
  <c r="W299" i="1" s="1"/>
  <c r="V299" i="1" a="1"/>
  <c r="V299" i="1" s="1"/>
  <c r="W555" i="1" a="1"/>
  <c r="W555" i="1" s="1"/>
  <c r="V555" i="1" a="1"/>
  <c r="V555" i="1" s="1"/>
  <c r="W119" i="1" a="1"/>
  <c r="W119" i="1" s="1"/>
  <c r="V119" i="1" a="1"/>
  <c r="V119" i="1" s="1"/>
  <c r="W247" i="1" a="1"/>
  <c r="W247" i="1" s="1"/>
  <c r="V247" i="1" a="1"/>
  <c r="V247" i="1" s="1"/>
  <c r="W375" i="1" a="1"/>
  <c r="W375" i="1" s="1"/>
  <c r="V375" i="1" a="1"/>
  <c r="V375" i="1" s="1"/>
  <c r="W503" i="1" a="1"/>
  <c r="W503" i="1" s="1"/>
  <c r="V503" i="1" a="1"/>
  <c r="V503" i="1" s="1"/>
  <c r="W631" i="1" a="1"/>
  <c r="W631" i="1" s="1"/>
  <c r="V631" i="1" a="1"/>
  <c r="V631" i="1" s="1"/>
  <c r="W759" i="1" a="1"/>
  <c r="W759" i="1" s="1"/>
  <c r="V759" i="1" a="1"/>
  <c r="V759" i="1" s="1"/>
  <c r="W887" i="1" a="1"/>
  <c r="W887" i="1" s="1"/>
  <c r="V887" i="1" a="1"/>
  <c r="V887" i="1" s="1"/>
  <c r="W56" i="1" a="1"/>
  <c r="W56" i="1" s="1"/>
  <c r="V56" i="1" a="1"/>
  <c r="V56" i="1" s="1"/>
  <c r="W184" i="1" a="1"/>
  <c r="W184" i="1" s="1"/>
  <c r="V184" i="1" a="1"/>
  <c r="V184" i="1" s="1"/>
  <c r="W312" i="1" a="1"/>
  <c r="W312" i="1" s="1"/>
  <c r="V312" i="1" a="1"/>
  <c r="V312" i="1" s="1"/>
  <c r="W440" i="1" a="1"/>
  <c r="W440" i="1" s="1"/>
  <c r="V440" i="1" a="1"/>
  <c r="V440" i="1" s="1"/>
  <c r="W568" i="1" a="1"/>
  <c r="W568" i="1" s="1"/>
  <c r="V568" i="1" a="1"/>
  <c r="V568" i="1" s="1"/>
  <c r="W696" i="1" a="1"/>
  <c r="W696" i="1" s="1"/>
  <c r="V696" i="1" a="1"/>
  <c r="V696" i="1" s="1"/>
  <c r="W824" i="1" a="1"/>
  <c r="W824" i="1" s="1"/>
  <c r="V824" i="1" a="1"/>
  <c r="V824" i="1" s="1"/>
  <c r="W952" i="1" a="1"/>
  <c r="W952" i="1" s="1"/>
  <c r="V952" i="1" a="1"/>
  <c r="V952" i="1" s="1"/>
  <c r="W115" i="1" a="1"/>
  <c r="W115" i="1" s="1"/>
  <c r="V115" i="1" a="1"/>
  <c r="V115" i="1" s="1"/>
  <c r="W243" i="1" a="1"/>
  <c r="W243" i="1" s="1"/>
  <c r="V243" i="1" a="1"/>
  <c r="V243" i="1" s="1"/>
  <c r="W371" i="1" a="1"/>
  <c r="W371" i="1" s="1"/>
  <c r="V371" i="1" a="1"/>
  <c r="V371" i="1" s="1"/>
  <c r="W499" i="1" a="1"/>
  <c r="W499" i="1" s="1"/>
  <c r="V499" i="1" a="1"/>
  <c r="V499" i="1" s="1"/>
  <c r="W627" i="1" a="1"/>
  <c r="W627" i="1" s="1"/>
  <c r="V627" i="1" a="1"/>
  <c r="V627" i="1" s="1"/>
  <c r="W52" i="1" a="1"/>
  <c r="W52" i="1" s="1"/>
  <c r="V52" i="1" a="1"/>
  <c r="V52" i="1" s="1"/>
  <c r="W180" i="1" a="1"/>
  <c r="W180" i="1" s="1"/>
  <c r="V180" i="1" a="1"/>
  <c r="V180" i="1" s="1"/>
  <c r="W372" i="1" a="1"/>
  <c r="W372" i="1" s="1"/>
  <c r="V372" i="1" a="1"/>
  <c r="V372" i="1" s="1"/>
  <c r="W500" i="1" a="1"/>
  <c r="W500" i="1" s="1"/>
  <c r="V500" i="1" a="1"/>
  <c r="V500" i="1" s="1"/>
  <c r="W628" i="1" a="1"/>
  <c r="W628" i="1" s="1"/>
  <c r="V628" i="1" a="1"/>
  <c r="V628" i="1" s="1"/>
  <c r="W756" i="1" a="1"/>
  <c r="W756" i="1" s="1"/>
  <c r="V756" i="1" a="1"/>
  <c r="V756" i="1" s="1"/>
  <c r="W45" i="1" a="1"/>
  <c r="W45" i="1" s="1"/>
  <c r="V45" i="1" a="1"/>
  <c r="V45" i="1" s="1"/>
  <c r="W173" i="1" a="1"/>
  <c r="W173" i="1" s="1"/>
  <c r="V173" i="1" a="1"/>
  <c r="V173" i="1" s="1"/>
  <c r="W301" i="1" a="1"/>
  <c r="W301" i="1" s="1"/>
  <c r="V301" i="1" a="1"/>
  <c r="V301" i="1" s="1"/>
  <c r="W429" i="1" a="1"/>
  <c r="W429" i="1" s="1"/>
  <c r="V429" i="1" a="1"/>
  <c r="V429" i="1" s="1"/>
  <c r="W557" i="1" a="1"/>
  <c r="W557" i="1" s="1"/>
  <c r="V557" i="1" a="1"/>
  <c r="V557" i="1" s="1"/>
  <c r="W685" i="1" a="1"/>
  <c r="W685" i="1" s="1"/>
  <c r="V685" i="1" a="1"/>
  <c r="V685" i="1" s="1"/>
  <c r="W813" i="1" a="1"/>
  <c r="W813" i="1" s="1"/>
  <c r="V813" i="1" a="1"/>
  <c r="V813" i="1" s="1"/>
  <c r="W941" i="1" a="1"/>
  <c r="W941" i="1" s="1"/>
  <c r="V941" i="1" a="1"/>
  <c r="V941" i="1" s="1"/>
  <c r="W1069" i="1" a="1"/>
  <c r="W1069" i="1" s="1"/>
  <c r="V1069" i="1" a="1"/>
  <c r="V1069" i="1" s="1"/>
  <c r="W1197" i="1" a="1"/>
  <c r="W1197" i="1" s="1"/>
  <c r="V1197" i="1" a="1"/>
  <c r="V1197" i="1" s="1"/>
  <c r="W1325" i="1" a="1"/>
  <c r="W1325" i="1" s="1"/>
  <c r="V1325" i="1" a="1"/>
  <c r="V1325" i="1" s="1"/>
  <c r="W30" i="1" a="1"/>
  <c r="W30" i="1" s="1"/>
  <c r="V30" i="1" a="1"/>
  <c r="V30" i="1" s="1"/>
  <c r="W158" i="1" a="1"/>
  <c r="W158" i="1" s="1"/>
  <c r="V158" i="1" a="1"/>
  <c r="V158" i="1" s="1"/>
  <c r="W286" i="1" a="1"/>
  <c r="W286" i="1" s="1"/>
  <c r="V286" i="1" a="1"/>
  <c r="V286" i="1" s="1"/>
  <c r="W414" i="1" a="1"/>
  <c r="W414" i="1" s="1"/>
  <c r="V414" i="1" a="1"/>
  <c r="V414" i="1" s="1"/>
  <c r="W542" i="1" a="1"/>
  <c r="W542" i="1" s="1"/>
  <c r="V542" i="1" a="1"/>
  <c r="V542" i="1" s="1"/>
  <c r="W670" i="1" a="1"/>
  <c r="W670" i="1" s="1"/>
  <c r="V670" i="1" a="1"/>
  <c r="V670" i="1" s="1"/>
  <c r="W1079" i="1" a="1"/>
  <c r="W1079" i="1" s="1"/>
  <c r="V1079" i="1" a="1"/>
  <c r="V1079" i="1" s="1"/>
  <c r="W1207" i="1" a="1"/>
  <c r="W1207" i="1" s="1"/>
  <c r="V1207" i="1" a="1"/>
  <c r="V1207" i="1" s="1"/>
  <c r="W1335" i="1" a="1"/>
  <c r="W1335" i="1" s="1"/>
  <c r="V1335" i="1" a="1"/>
  <c r="V1335" i="1" s="1"/>
  <c r="W1463" i="1" a="1"/>
  <c r="W1463" i="1" s="1"/>
  <c r="V1463" i="1" a="1"/>
  <c r="V1463" i="1" s="1"/>
  <c r="W1591" i="1" a="1"/>
  <c r="W1591" i="1" s="1"/>
  <c r="V1591" i="1" a="1"/>
  <c r="V1591" i="1" s="1"/>
  <c r="W1719" i="1" a="1"/>
  <c r="W1719" i="1" s="1"/>
  <c r="V1719" i="1" a="1"/>
  <c r="V1719" i="1" s="1"/>
  <c r="W1847" i="1" a="1"/>
  <c r="W1847" i="1" s="1"/>
  <c r="V1847" i="1" a="1"/>
  <c r="V1847" i="1" s="1"/>
  <c r="W1975" i="1" a="1"/>
  <c r="W1975" i="1" s="1"/>
  <c r="V1975" i="1" a="1"/>
  <c r="V1975" i="1" s="1"/>
  <c r="W2103" i="1" a="1"/>
  <c r="W2103" i="1" s="1"/>
  <c r="V2103" i="1" a="1"/>
  <c r="V2103" i="1" s="1"/>
  <c r="W2231" i="1" a="1"/>
  <c r="W2231" i="1" s="1"/>
  <c r="V2231" i="1" a="1"/>
  <c r="V2231" i="1" s="1"/>
  <c r="W2359" i="1" a="1"/>
  <c r="W2359" i="1" s="1"/>
  <c r="V2359" i="1" a="1"/>
  <c r="V2359" i="1" s="1"/>
  <c r="W2487" i="1" a="1"/>
  <c r="W2487" i="1" s="1"/>
  <c r="V2487" i="1" a="1"/>
  <c r="V2487" i="1" s="1"/>
  <c r="W2615" i="1" a="1"/>
  <c r="W2615" i="1" s="1"/>
  <c r="V2615" i="1" a="1"/>
  <c r="V2615" i="1" s="1"/>
  <c r="W2743" i="1" a="1"/>
  <c r="W2743" i="1" s="1"/>
  <c r="V2743" i="1" a="1"/>
  <c r="V2743" i="1" s="1"/>
  <c r="W2871" i="1" a="1"/>
  <c r="W2871" i="1" s="1"/>
  <c r="V2871" i="1" a="1"/>
  <c r="V2871" i="1" s="1"/>
  <c r="W1008" i="1" a="1"/>
  <c r="W1008" i="1" s="1"/>
  <c r="V1008" i="1" a="1"/>
  <c r="V1008" i="1" s="1"/>
  <c r="W1136" i="1" a="1"/>
  <c r="W1136" i="1" s="1"/>
  <c r="V1136" i="1" a="1"/>
  <c r="V1136" i="1" s="1"/>
  <c r="W1264" i="1" a="1"/>
  <c r="W1264" i="1" s="1"/>
  <c r="V1264" i="1" a="1"/>
  <c r="V1264" i="1" s="1"/>
  <c r="W1392" i="1" a="1"/>
  <c r="W1392" i="1" s="1"/>
  <c r="V1392" i="1" a="1"/>
  <c r="V1392" i="1" s="1"/>
  <c r="W1520" i="1" a="1"/>
  <c r="W1520" i="1" s="1"/>
  <c r="V1520" i="1" a="1"/>
  <c r="V1520" i="1" s="1"/>
  <c r="W1648" i="1" a="1"/>
  <c r="W1648" i="1" s="1"/>
  <c r="V1648" i="1" a="1"/>
  <c r="V1648" i="1" s="1"/>
  <c r="W1776" i="1" a="1"/>
  <c r="W1776" i="1" s="1"/>
  <c r="V1776" i="1" a="1"/>
  <c r="V1776" i="1" s="1"/>
  <c r="W1904" i="1" a="1"/>
  <c r="W1904" i="1" s="1"/>
  <c r="V1904" i="1" a="1"/>
  <c r="V1904" i="1" s="1"/>
  <c r="W2032" i="1" a="1"/>
  <c r="W2032" i="1" s="1"/>
  <c r="V2032" i="1" a="1"/>
  <c r="V2032" i="1" s="1"/>
  <c r="W2160" i="1" a="1"/>
  <c r="W2160" i="1" s="1"/>
  <c r="V2160" i="1" a="1"/>
  <c r="V2160" i="1" s="1"/>
  <c r="W2288" i="1" a="1"/>
  <c r="W2288" i="1" s="1"/>
  <c r="V2288" i="1" a="1"/>
  <c r="V2288" i="1" s="1"/>
  <c r="W2416" i="1" a="1"/>
  <c r="W2416" i="1" s="1"/>
  <c r="V2416" i="1" a="1"/>
  <c r="V2416" i="1" s="1"/>
  <c r="W2544" i="1" a="1"/>
  <c r="W2544" i="1" s="1"/>
  <c r="V2544" i="1" a="1"/>
  <c r="V2544" i="1" s="1"/>
  <c r="W2672" i="1" a="1"/>
  <c r="W2672" i="1" s="1"/>
  <c r="V2672" i="1" a="1"/>
  <c r="V2672" i="1" s="1"/>
  <c r="W2800" i="1" a="1"/>
  <c r="W2800" i="1" s="1"/>
  <c r="V2800" i="1" a="1"/>
  <c r="V2800" i="1" s="1"/>
  <c r="W2928" i="1" a="1"/>
  <c r="W2928" i="1" s="1"/>
  <c r="V2928" i="1" a="1"/>
  <c r="V2928" i="1" s="1"/>
  <c r="W3056" i="1" a="1"/>
  <c r="W3056" i="1" s="1"/>
  <c r="V3056" i="1" a="1"/>
  <c r="V3056" i="1" s="1"/>
  <c r="W3184" i="1" a="1"/>
  <c r="W3184" i="1" s="1"/>
  <c r="V3184" i="1" a="1"/>
  <c r="V3184" i="1" s="1"/>
  <c r="W3312" i="1" a="1"/>
  <c r="W3312" i="1" s="1"/>
  <c r="V3312" i="1" a="1"/>
  <c r="V3312" i="1" s="1"/>
  <c r="W3440" i="1" a="1"/>
  <c r="W3440" i="1" s="1"/>
  <c r="V3440" i="1" a="1"/>
  <c r="V3440" i="1" s="1"/>
  <c r="W3568" i="1" a="1"/>
  <c r="W3568" i="1" s="1"/>
  <c r="V3568" i="1" a="1"/>
  <c r="V3568" i="1" s="1"/>
  <c r="W3696" i="1" a="1"/>
  <c r="W3696" i="1" s="1"/>
  <c r="V3696" i="1" a="1"/>
  <c r="V3696" i="1" s="1"/>
  <c r="W105" i="1" a="1"/>
  <c r="W105" i="1" s="1"/>
  <c r="V105" i="1" a="1"/>
  <c r="V105" i="1" s="1"/>
  <c r="W233" i="1" a="1"/>
  <c r="W233" i="1" s="1"/>
  <c r="V233" i="1" a="1"/>
  <c r="V233" i="1" s="1"/>
  <c r="W361" i="1" a="1"/>
  <c r="W361" i="1" s="1"/>
  <c r="V361" i="1" a="1"/>
  <c r="V361" i="1" s="1"/>
  <c r="W489" i="1" a="1"/>
  <c r="W489" i="1" s="1"/>
  <c r="V489" i="1" a="1"/>
  <c r="V489" i="1" s="1"/>
  <c r="W617" i="1" a="1"/>
  <c r="W617" i="1" s="1"/>
  <c r="V617" i="1" a="1"/>
  <c r="V617" i="1" s="1"/>
  <c r="W745" i="1" a="1"/>
  <c r="W745" i="1" s="1"/>
  <c r="V745" i="1" a="1"/>
  <c r="V745" i="1" s="1"/>
  <c r="W937" i="1" a="1"/>
  <c r="W937" i="1" s="1"/>
  <c r="V937" i="1" a="1"/>
  <c r="V937" i="1" s="1"/>
  <c r="W1065" i="1" a="1"/>
  <c r="W1065" i="1" s="1"/>
  <c r="V1065" i="1" a="1"/>
  <c r="V1065" i="1" s="1"/>
  <c r="W1193" i="1" a="1"/>
  <c r="W1193" i="1" s="1"/>
  <c r="V1193" i="1" a="1"/>
  <c r="V1193" i="1" s="1"/>
  <c r="W1321" i="1" a="1"/>
  <c r="W1321" i="1" s="1"/>
  <c r="V1321" i="1" a="1"/>
  <c r="V1321" i="1" s="1"/>
  <c r="W1449" i="1" a="1"/>
  <c r="W1449" i="1" s="1"/>
  <c r="V1449" i="1" a="1"/>
  <c r="V1449" i="1" s="1"/>
  <c r="W1577" i="1" a="1"/>
  <c r="W1577" i="1" s="1"/>
  <c r="V1577" i="1" a="1"/>
  <c r="V1577" i="1" s="1"/>
  <c r="W1705" i="1" a="1"/>
  <c r="W1705" i="1" s="1"/>
  <c r="V1705" i="1" a="1"/>
  <c r="V1705" i="1" s="1"/>
  <c r="W1833" i="1" a="1"/>
  <c r="W1833" i="1" s="1"/>
  <c r="V1833" i="1" a="1"/>
  <c r="V1833" i="1" s="1"/>
  <c r="W1961" i="1" a="1"/>
  <c r="W1961" i="1" s="1"/>
  <c r="V1961" i="1" a="1"/>
  <c r="V1961" i="1" s="1"/>
  <c r="W170" i="1" a="1"/>
  <c r="W170" i="1" s="1"/>
  <c r="V170" i="1" a="1"/>
  <c r="V170" i="1" s="1"/>
  <c r="W298" i="1" a="1"/>
  <c r="W298" i="1" s="1"/>
  <c r="V298" i="1" a="1"/>
  <c r="V298" i="1" s="1"/>
  <c r="W426" i="1" a="1"/>
  <c r="W426" i="1" s="1"/>
  <c r="V426" i="1" a="1"/>
  <c r="V426" i="1" s="1"/>
  <c r="W554" i="1" a="1"/>
  <c r="W554" i="1" s="1"/>
  <c r="V554" i="1" a="1"/>
  <c r="V554" i="1" s="1"/>
  <c r="W682" i="1" a="1"/>
  <c r="W682" i="1" s="1"/>
  <c r="V682" i="1" a="1"/>
  <c r="V682" i="1" s="1"/>
  <c r="W795" i="1" a="1"/>
  <c r="W795" i="1" s="1"/>
  <c r="V795" i="1" a="1"/>
  <c r="V795" i="1" s="1"/>
  <c r="W859" i="1" a="1"/>
  <c r="W859" i="1" s="1"/>
  <c r="V859" i="1" a="1"/>
  <c r="V859" i="1" s="1"/>
  <c r="W987" i="1" a="1"/>
  <c r="W987" i="1" s="1"/>
  <c r="V987" i="1" a="1"/>
  <c r="V987" i="1" s="1"/>
  <c r="W1051" i="1" a="1"/>
  <c r="W1051" i="1" s="1"/>
  <c r="V1051" i="1" a="1"/>
  <c r="V1051" i="1" s="1"/>
  <c r="W1115" i="1" a="1"/>
  <c r="W1115" i="1" s="1"/>
  <c r="V1115" i="1" a="1"/>
  <c r="V1115" i="1" s="1"/>
  <c r="W1179" i="1" a="1"/>
  <c r="W1179" i="1" s="1"/>
  <c r="V1179" i="1" a="1"/>
  <c r="V1179" i="1" s="1"/>
  <c r="W1243" i="1" a="1"/>
  <c r="W1243" i="1" s="1"/>
  <c r="V1243" i="1" a="1"/>
  <c r="V1243" i="1" s="1"/>
  <c r="W1307" i="1" a="1"/>
  <c r="W1307" i="1" s="1"/>
  <c r="V1307" i="1" a="1"/>
  <c r="V1307" i="1" s="1"/>
  <c r="W1371" i="1" a="1"/>
  <c r="W1371" i="1" s="1"/>
  <c r="V1371" i="1" a="1"/>
  <c r="V1371" i="1" s="1"/>
  <c r="W1435" i="1" a="1"/>
  <c r="W1435" i="1" s="1"/>
  <c r="V1435" i="1" a="1"/>
  <c r="V1435" i="1" s="1"/>
  <c r="W1499" i="1" a="1"/>
  <c r="W1499" i="1" s="1"/>
  <c r="V1499" i="1" a="1"/>
  <c r="V1499" i="1" s="1"/>
  <c r="W1563" i="1" a="1"/>
  <c r="W1563" i="1" s="1"/>
  <c r="V1563" i="1" a="1"/>
  <c r="V1563" i="1" s="1"/>
  <c r="W1627" i="1" a="1"/>
  <c r="W1627" i="1" s="1"/>
  <c r="V1627" i="1" a="1"/>
  <c r="V1627" i="1" s="1"/>
  <c r="W1755" i="1" a="1"/>
  <c r="W1755" i="1" s="1"/>
  <c r="V1755" i="1" a="1"/>
  <c r="V1755" i="1" s="1"/>
  <c r="W1819" i="1" a="1"/>
  <c r="W1819" i="1" s="1"/>
  <c r="V1819" i="1" a="1"/>
  <c r="V1819" i="1" s="1"/>
  <c r="W1883" i="1" a="1"/>
  <c r="W1883" i="1" s="1"/>
  <c r="V1883" i="1" a="1"/>
  <c r="V1883" i="1" s="1"/>
  <c r="W1947" i="1" a="1"/>
  <c r="W1947" i="1" s="1"/>
  <c r="V1947" i="1" a="1"/>
  <c r="V1947" i="1" s="1"/>
  <c r="W2011" i="1" a="1"/>
  <c r="W2011" i="1" s="1"/>
  <c r="V2011" i="1" a="1"/>
  <c r="V2011" i="1" s="1"/>
  <c r="W2075" i="1" a="1"/>
  <c r="W2075" i="1" s="1"/>
  <c r="V2075" i="1" a="1"/>
  <c r="V2075" i="1" s="1"/>
  <c r="W2139" i="1" a="1"/>
  <c r="W2139" i="1" s="1"/>
  <c r="V2139" i="1" a="1"/>
  <c r="V2139" i="1" s="1"/>
  <c r="W2203" i="1" a="1"/>
  <c r="W2203" i="1" s="1"/>
  <c r="V2203" i="1" a="1"/>
  <c r="V2203" i="1" s="1"/>
  <c r="W2267" i="1" a="1"/>
  <c r="W2267" i="1" s="1"/>
  <c r="V2267" i="1" a="1"/>
  <c r="V2267" i="1" s="1"/>
  <c r="W2331" i="1" a="1"/>
  <c r="W2331" i="1" s="1"/>
  <c r="V2331" i="1" a="1"/>
  <c r="V2331" i="1" s="1"/>
  <c r="W2395" i="1" a="1"/>
  <c r="W2395" i="1" s="1"/>
  <c r="V2395" i="1" a="1"/>
  <c r="V2395" i="1" s="1"/>
  <c r="W2459" i="1" a="1"/>
  <c r="W2459" i="1" s="1"/>
  <c r="V2459" i="1" a="1"/>
  <c r="V2459" i="1" s="1"/>
  <c r="W2523" i="1" a="1"/>
  <c r="W2523" i="1" s="1"/>
  <c r="V2523" i="1" a="1"/>
  <c r="V2523" i="1" s="1"/>
  <c r="W876" i="1" a="1"/>
  <c r="W876" i="1" s="1"/>
  <c r="V876" i="1" a="1"/>
  <c r="V876" i="1" s="1"/>
  <c r="W940" i="1" a="1"/>
  <c r="W940" i="1" s="1"/>
  <c r="V940" i="1" a="1"/>
  <c r="V940" i="1" s="1"/>
  <c r="W1004" i="1" a="1"/>
  <c r="W1004" i="1" s="1"/>
  <c r="V1004" i="1" a="1"/>
  <c r="V1004" i="1" s="1"/>
  <c r="W1068" i="1" a="1"/>
  <c r="W1068" i="1" s="1"/>
  <c r="V1068" i="1" a="1"/>
  <c r="V1068" i="1" s="1"/>
  <c r="W1132" i="1" a="1"/>
  <c r="W1132" i="1" s="1"/>
  <c r="V1132" i="1" a="1"/>
  <c r="V1132" i="1" s="1"/>
  <c r="W1196" i="1" a="1"/>
  <c r="W1196" i="1" s="1"/>
  <c r="V1196" i="1" a="1"/>
  <c r="V1196" i="1" s="1"/>
  <c r="W1260" i="1" a="1"/>
  <c r="W1260" i="1" s="1"/>
  <c r="V1260" i="1" a="1"/>
  <c r="V1260" i="1" s="1"/>
  <c r="W1324" i="1" a="1"/>
  <c r="W1324" i="1" s="1"/>
  <c r="V1324" i="1" a="1"/>
  <c r="V1324" i="1" s="1"/>
  <c r="W1388" i="1" a="1"/>
  <c r="W1388" i="1" s="1"/>
  <c r="V1388" i="1" a="1"/>
  <c r="V1388" i="1" s="1"/>
  <c r="W1452" i="1" a="1"/>
  <c r="W1452" i="1" s="1"/>
  <c r="V1452" i="1" a="1"/>
  <c r="V1452" i="1" s="1"/>
  <c r="W1516" i="1" a="1"/>
  <c r="W1516" i="1" s="1"/>
  <c r="V1516" i="1" a="1"/>
  <c r="V1516" i="1" s="1"/>
  <c r="W1580" i="1" a="1"/>
  <c r="W1580" i="1" s="1"/>
  <c r="V1580" i="1" a="1"/>
  <c r="V1580" i="1" s="1"/>
  <c r="W1644" i="1" a="1"/>
  <c r="W1644" i="1" s="1"/>
  <c r="V1644" i="1" a="1"/>
  <c r="V1644" i="1" s="1"/>
  <c r="W1708" i="1" a="1"/>
  <c r="W1708" i="1" s="1"/>
  <c r="V1708" i="1" a="1"/>
  <c r="V1708" i="1" s="1"/>
  <c r="W1772" i="1" a="1"/>
  <c r="W1772" i="1" s="1"/>
  <c r="V1772" i="1" a="1"/>
  <c r="V1772" i="1" s="1"/>
  <c r="W1836" i="1" a="1"/>
  <c r="W1836" i="1" s="1"/>
  <c r="V1836" i="1" a="1"/>
  <c r="V1836" i="1" s="1"/>
  <c r="W1900" i="1" a="1"/>
  <c r="W1900" i="1" s="1"/>
  <c r="V1900" i="1" a="1"/>
  <c r="V1900" i="1" s="1"/>
  <c r="W1964" i="1" a="1"/>
  <c r="W1964" i="1" s="1"/>
  <c r="V1964" i="1" a="1"/>
  <c r="V1964" i="1" s="1"/>
  <c r="W2028" i="1" a="1"/>
  <c r="W2028" i="1" s="1"/>
  <c r="V2028" i="1" a="1"/>
  <c r="V2028" i="1" s="1"/>
  <c r="W2092" i="1" a="1"/>
  <c r="W2092" i="1" s="1"/>
  <c r="V2092" i="1" a="1"/>
  <c r="V2092" i="1" s="1"/>
  <c r="W2156" i="1" a="1"/>
  <c r="W2156" i="1" s="1"/>
  <c r="V2156" i="1" a="1"/>
  <c r="V2156" i="1" s="1"/>
  <c r="W2220" i="1" a="1"/>
  <c r="W2220" i="1" s="1"/>
  <c r="V2220" i="1" a="1"/>
  <c r="V2220" i="1" s="1"/>
  <c r="W2284" i="1" a="1"/>
  <c r="W2284" i="1" s="1"/>
  <c r="V2284" i="1" a="1"/>
  <c r="V2284" i="1" s="1"/>
  <c r="W2348" i="1" a="1"/>
  <c r="W2348" i="1" s="1"/>
  <c r="V2348" i="1" a="1"/>
  <c r="V2348" i="1" s="1"/>
  <c r="W2412" i="1" a="1"/>
  <c r="W2412" i="1" s="1"/>
  <c r="V2412" i="1" a="1"/>
  <c r="V2412" i="1" s="1"/>
  <c r="W2476" i="1" a="1"/>
  <c r="W2476" i="1" s="1"/>
  <c r="V2476" i="1" a="1"/>
  <c r="V2476" i="1" s="1"/>
  <c r="W2540" i="1" a="1"/>
  <c r="W2540" i="1" s="1"/>
  <c r="V2540" i="1" a="1"/>
  <c r="V2540" i="1" s="1"/>
  <c r="W2604" i="1" a="1"/>
  <c r="W2604" i="1" s="1"/>
  <c r="V2604" i="1" a="1"/>
  <c r="V2604" i="1" s="1"/>
  <c r="W2668" i="1" a="1"/>
  <c r="W2668" i="1" s="1"/>
  <c r="V2668" i="1" a="1"/>
  <c r="V2668" i="1" s="1"/>
  <c r="W2732" i="1" a="1"/>
  <c r="W2732" i="1" s="1"/>
  <c r="V2732" i="1" a="1"/>
  <c r="V2732" i="1" s="1"/>
  <c r="W2796" i="1" a="1"/>
  <c r="W2796" i="1" s="1"/>
  <c r="V2796" i="1" a="1"/>
  <c r="V2796" i="1" s="1"/>
  <c r="W2860" i="1" a="1"/>
  <c r="W2860" i="1" s="1"/>
  <c r="V2860" i="1" a="1"/>
  <c r="V2860" i="1" s="1"/>
  <c r="W2924" i="1" a="1"/>
  <c r="W2924" i="1" s="1"/>
  <c r="V2924" i="1" a="1"/>
  <c r="V2924" i="1" s="1"/>
  <c r="W2988" i="1" a="1"/>
  <c r="W2988" i="1" s="1"/>
  <c r="V2988" i="1" a="1"/>
  <c r="V2988" i="1" s="1"/>
  <c r="W3052" i="1" a="1"/>
  <c r="W3052" i="1" s="1"/>
  <c r="V3052" i="1" a="1"/>
  <c r="V3052" i="1" s="1"/>
  <c r="W3116" i="1" a="1"/>
  <c r="W3116" i="1" s="1"/>
  <c r="V3116" i="1" a="1"/>
  <c r="V3116" i="1" s="1"/>
  <c r="W3180" i="1" a="1"/>
  <c r="W3180" i="1" s="1"/>
  <c r="V3180" i="1" a="1"/>
  <c r="V3180" i="1" s="1"/>
  <c r="W3244" i="1" a="1"/>
  <c r="W3244" i="1" s="1"/>
  <c r="V3244" i="1" a="1"/>
  <c r="V3244" i="1" s="1"/>
  <c r="W3308" i="1" a="1"/>
  <c r="W3308" i="1" s="1"/>
  <c r="V3308" i="1" a="1"/>
  <c r="V3308" i="1" s="1"/>
  <c r="W3372" i="1" a="1"/>
  <c r="W3372" i="1" s="1"/>
  <c r="V3372" i="1" a="1"/>
  <c r="V3372" i="1" s="1"/>
  <c r="W3436" i="1" a="1"/>
  <c r="W3436" i="1" s="1"/>
  <c r="V3436" i="1" a="1"/>
  <c r="V3436" i="1" s="1"/>
  <c r="W3500" i="1" a="1"/>
  <c r="W3500" i="1" s="1"/>
  <c r="V3500" i="1" a="1"/>
  <c r="V3500" i="1" s="1"/>
  <c r="W3564" i="1" a="1"/>
  <c r="W3564" i="1" s="1"/>
  <c r="V3564" i="1" a="1"/>
  <c r="V3564" i="1" s="1"/>
  <c r="W1485" i="1" a="1"/>
  <c r="W1485" i="1" s="1"/>
  <c r="V1485" i="1" a="1"/>
  <c r="V1485" i="1" s="1"/>
  <c r="W1549" i="1" a="1"/>
  <c r="W1549" i="1" s="1"/>
  <c r="V1549" i="1" a="1"/>
  <c r="V1549" i="1" s="1"/>
  <c r="W1613" i="1" a="1"/>
  <c r="W1613" i="1" s="1"/>
  <c r="V1613" i="1" a="1"/>
  <c r="V1613" i="1" s="1"/>
  <c r="W1677" i="1" a="1"/>
  <c r="W1677" i="1" s="1"/>
  <c r="V1677" i="1" a="1"/>
  <c r="V1677" i="1" s="1"/>
  <c r="W1741" i="1" a="1"/>
  <c r="W1741" i="1" s="1"/>
  <c r="V1741" i="1" a="1"/>
  <c r="V1741" i="1" s="1"/>
  <c r="W1805" i="1" a="1"/>
  <c r="W1805" i="1" s="1"/>
  <c r="V1805" i="1" a="1"/>
  <c r="V1805" i="1" s="1"/>
  <c r="W1869" i="1" a="1"/>
  <c r="W1869" i="1" s="1"/>
  <c r="V1869" i="1" a="1"/>
  <c r="V1869" i="1" s="1"/>
  <c r="W1933" i="1" a="1"/>
  <c r="W1933" i="1" s="1"/>
  <c r="V1933" i="1" a="1"/>
  <c r="V1933" i="1" s="1"/>
  <c r="W1997" i="1" a="1"/>
  <c r="W1997" i="1" s="1"/>
  <c r="V1997" i="1" a="1"/>
  <c r="V1997" i="1" s="1"/>
  <c r="W2061" i="1" a="1"/>
  <c r="W2061" i="1" s="1"/>
  <c r="V2061" i="1" a="1"/>
  <c r="V2061" i="1" s="1"/>
  <c r="W2125" i="1" a="1"/>
  <c r="W2125" i="1" s="1"/>
  <c r="V2125" i="1" a="1"/>
  <c r="V2125" i="1" s="1"/>
  <c r="W2189" i="1" a="1"/>
  <c r="W2189" i="1" s="1"/>
  <c r="V2189" i="1" a="1"/>
  <c r="V2189" i="1" s="1"/>
  <c r="W2253" i="1" a="1"/>
  <c r="W2253" i="1" s="1"/>
  <c r="V2253" i="1" a="1"/>
  <c r="V2253" i="1" s="1"/>
  <c r="W2317" i="1" a="1"/>
  <c r="W2317" i="1" s="1"/>
  <c r="V2317" i="1" a="1"/>
  <c r="V2317" i="1" s="1"/>
  <c r="W2381" i="1" a="1"/>
  <c r="W2381" i="1" s="1"/>
  <c r="V2381" i="1" a="1"/>
  <c r="V2381" i="1" s="1"/>
  <c r="W2445" i="1" a="1"/>
  <c r="W2445" i="1" s="1"/>
  <c r="V2445" i="1" a="1"/>
  <c r="V2445" i="1" s="1"/>
  <c r="W2509" i="1" a="1"/>
  <c r="W2509" i="1" s="1"/>
  <c r="V2509" i="1" a="1"/>
  <c r="V2509" i="1" s="1"/>
  <c r="W2573" i="1" a="1"/>
  <c r="W2573" i="1" s="1"/>
  <c r="V2573" i="1" a="1"/>
  <c r="V2573" i="1" s="1"/>
  <c r="W2637" i="1" a="1"/>
  <c r="W2637" i="1" s="1"/>
  <c r="V2637" i="1" a="1"/>
  <c r="V2637" i="1" s="1"/>
  <c r="W2701" i="1" a="1"/>
  <c r="W2701" i="1" s="1"/>
  <c r="V2701" i="1" a="1"/>
  <c r="V2701" i="1" s="1"/>
  <c r="W2765" i="1" a="1"/>
  <c r="W2765" i="1" s="1"/>
  <c r="V2765" i="1" a="1"/>
  <c r="V2765" i="1" s="1"/>
  <c r="W2829" i="1" a="1"/>
  <c r="W2829" i="1" s="1"/>
  <c r="V2829" i="1" a="1"/>
  <c r="V2829" i="1" s="1"/>
  <c r="W2893" i="1" a="1"/>
  <c r="W2893" i="1" s="1"/>
  <c r="V2893" i="1" a="1"/>
  <c r="V2893" i="1" s="1"/>
  <c r="W2957" i="1" a="1"/>
  <c r="W2957" i="1" s="1"/>
  <c r="V2957" i="1" a="1"/>
  <c r="V2957" i="1" s="1"/>
  <c r="W3021" i="1" a="1"/>
  <c r="W3021" i="1" s="1"/>
  <c r="V3021" i="1" a="1"/>
  <c r="V3021" i="1" s="1"/>
  <c r="W3085" i="1" a="1"/>
  <c r="W3085" i="1" s="1"/>
  <c r="V3085" i="1" a="1"/>
  <c r="V3085" i="1" s="1"/>
  <c r="W3149" i="1" a="1"/>
  <c r="W3149" i="1" s="1"/>
  <c r="V3149" i="1" a="1"/>
  <c r="V3149" i="1" s="1"/>
  <c r="W3213" i="1" a="1"/>
  <c r="W3213" i="1" s="1"/>
  <c r="V3213" i="1" a="1"/>
  <c r="V3213" i="1" s="1"/>
  <c r="W3277" i="1" a="1"/>
  <c r="W3277" i="1" s="1"/>
  <c r="V3277" i="1" a="1"/>
  <c r="V3277" i="1" s="1"/>
  <c r="W3341" i="1" a="1"/>
  <c r="W3341" i="1" s="1"/>
  <c r="V3341" i="1" a="1"/>
  <c r="V3341" i="1" s="1"/>
  <c r="W3405" i="1" a="1"/>
  <c r="W3405" i="1" s="1"/>
  <c r="V3405" i="1" a="1"/>
  <c r="V3405" i="1" s="1"/>
  <c r="W3469" i="1" a="1"/>
  <c r="W3469" i="1" s="1"/>
  <c r="V3469" i="1" a="1"/>
  <c r="V3469" i="1" s="1"/>
  <c r="W3533" i="1" a="1"/>
  <c r="W3533" i="1" s="1"/>
  <c r="V3533" i="1" a="1"/>
  <c r="V3533" i="1" s="1"/>
  <c r="W3597" i="1" a="1"/>
  <c r="W3597" i="1" s="1"/>
  <c r="V3597" i="1" a="1"/>
  <c r="V3597" i="1" s="1"/>
  <c r="W3661" i="1" a="1"/>
  <c r="W3661" i="1" s="1"/>
  <c r="V3661" i="1" a="1"/>
  <c r="V3661" i="1" s="1"/>
  <c r="W3725" i="1" a="1"/>
  <c r="W3725" i="1" s="1"/>
  <c r="V3725" i="1" a="1"/>
  <c r="V3725" i="1" s="1"/>
  <c r="W3789" i="1" a="1"/>
  <c r="W3789" i="1" s="1"/>
  <c r="V3789" i="1" a="1"/>
  <c r="V3789" i="1" s="1"/>
  <c r="W3853" i="1" a="1"/>
  <c r="W3853" i="1" s="1"/>
  <c r="V3853" i="1" a="1"/>
  <c r="V3853" i="1" s="1"/>
  <c r="W3917" i="1" a="1"/>
  <c r="W3917" i="1" s="1"/>
  <c r="V3917" i="1" a="1"/>
  <c r="V3917" i="1" s="1"/>
  <c r="W3981" i="1" a="1"/>
  <c r="W3981" i="1" s="1"/>
  <c r="V3981" i="1" a="1"/>
  <c r="V3981" i="1" s="1"/>
  <c r="W3007" i="1" a="1"/>
  <c r="W3007" i="1" s="1"/>
  <c r="V3007" i="1" a="1"/>
  <c r="V3007" i="1" s="1"/>
  <c r="W3071" i="1" a="1"/>
  <c r="W3071" i="1" s="1"/>
  <c r="V3071" i="1" a="1"/>
  <c r="V3071" i="1" s="1"/>
  <c r="W3135" i="1" a="1"/>
  <c r="W3135" i="1" s="1"/>
  <c r="V3135" i="1" a="1"/>
  <c r="V3135" i="1" s="1"/>
  <c r="W3199" i="1" a="1"/>
  <c r="W3199" i="1" s="1"/>
  <c r="V3199" i="1" a="1"/>
  <c r="V3199" i="1" s="1"/>
  <c r="W3263" i="1" a="1"/>
  <c r="W3263" i="1" s="1"/>
  <c r="V3263" i="1" a="1"/>
  <c r="V3263" i="1" s="1"/>
  <c r="W3327" i="1" a="1"/>
  <c r="W3327" i="1" s="1"/>
  <c r="V3327" i="1" a="1"/>
  <c r="V3327" i="1" s="1"/>
  <c r="W3391" i="1" a="1"/>
  <c r="W3391" i="1" s="1"/>
  <c r="V3391" i="1" a="1"/>
  <c r="V3391" i="1" s="1"/>
  <c r="W3455" i="1" a="1"/>
  <c r="W3455" i="1" s="1"/>
  <c r="V3455" i="1" a="1"/>
  <c r="V3455" i="1" s="1"/>
  <c r="W3519" i="1" a="1"/>
  <c r="W3519" i="1" s="1"/>
  <c r="V3519" i="1" a="1"/>
  <c r="V3519" i="1" s="1"/>
  <c r="W3583" i="1" a="1"/>
  <c r="W3583" i="1" s="1"/>
  <c r="V3583" i="1" a="1"/>
  <c r="V3583" i="1" s="1"/>
  <c r="W3647" i="1" a="1"/>
  <c r="W3647" i="1" s="1"/>
  <c r="V3647" i="1" a="1"/>
  <c r="V3647" i="1" s="1"/>
  <c r="W3711" i="1" a="1"/>
  <c r="W3711" i="1" s="1"/>
  <c r="V3711" i="1" a="1"/>
  <c r="V3711" i="1" s="1"/>
  <c r="W3775" i="1" a="1"/>
  <c r="W3775" i="1" s="1"/>
  <c r="V3775" i="1" a="1"/>
  <c r="V3775" i="1" s="1"/>
  <c r="W3839" i="1" a="1"/>
  <c r="W3839" i="1" s="1"/>
  <c r="V3839" i="1" a="1"/>
  <c r="V3839" i="1" s="1"/>
  <c r="W3903" i="1" a="1"/>
  <c r="W3903" i="1" s="1"/>
  <c r="V3903" i="1" a="1"/>
  <c r="V3903" i="1" s="1"/>
  <c r="W3967" i="1" a="1"/>
  <c r="W3967" i="1" s="1"/>
  <c r="V3967" i="1" a="1"/>
  <c r="V3967" i="1" s="1"/>
  <c r="W4031" i="1" a="1"/>
  <c r="W4031" i="1" s="1"/>
  <c r="V4031" i="1" a="1"/>
  <c r="V4031" i="1" s="1"/>
  <c r="W4095" i="1" a="1"/>
  <c r="W4095" i="1" s="1"/>
  <c r="V4095" i="1" a="1"/>
  <c r="V4095" i="1" s="1"/>
  <c r="W3768" i="1" a="1"/>
  <c r="W3768" i="1" s="1"/>
  <c r="V3768" i="1" a="1"/>
  <c r="V3768" i="1" s="1"/>
  <c r="W3832" i="1" a="1"/>
  <c r="W3832" i="1" s="1"/>
  <c r="V3832" i="1" a="1"/>
  <c r="V3832" i="1" s="1"/>
  <c r="W3896" i="1" a="1"/>
  <c r="W3896" i="1" s="1"/>
  <c r="V3896" i="1" a="1"/>
  <c r="V3896" i="1" s="1"/>
  <c r="W3960" i="1" a="1"/>
  <c r="W3960" i="1" s="1"/>
  <c r="V3960" i="1" a="1"/>
  <c r="V3960" i="1" s="1"/>
  <c r="W4024" i="1" a="1"/>
  <c r="W4024" i="1" s="1"/>
  <c r="V4024" i="1" a="1"/>
  <c r="V4024" i="1" s="1"/>
  <c r="W4088" i="1" a="1"/>
  <c r="W4088" i="1" s="1"/>
  <c r="V4088" i="1" a="1"/>
  <c r="V4088" i="1" s="1"/>
  <c r="W2025" i="1" a="1"/>
  <c r="W2025" i="1" s="1"/>
  <c r="V2025" i="1" a="1"/>
  <c r="V2025" i="1" s="1"/>
  <c r="W2089" i="1" a="1"/>
  <c r="W2089" i="1" s="1"/>
  <c r="V2089" i="1" a="1"/>
  <c r="V2089" i="1" s="1"/>
  <c r="W2153" i="1" a="1"/>
  <c r="W2153" i="1" s="1"/>
  <c r="V2153" i="1" a="1"/>
  <c r="V2153" i="1" s="1"/>
  <c r="W2217" i="1" a="1"/>
  <c r="W2217" i="1" s="1"/>
  <c r="V2217" i="1" a="1"/>
  <c r="V2217" i="1" s="1"/>
  <c r="W2281" i="1" a="1"/>
  <c r="W2281" i="1" s="1"/>
  <c r="V2281" i="1" a="1"/>
  <c r="V2281" i="1" s="1"/>
  <c r="W2345" i="1" a="1"/>
  <c r="W2345" i="1" s="1"/>
  <c r="V2345" i="1" a="1"/>
  <c r="V2345" i="1" s="1"/>
  <c r="W2409" i="1" a="1"/>
  <c r="W2409" i="1" s="1"/>
  <c r="V2409" i="1" a="1"/>
  <c r="V2409" i="1" s="1"/>
  <c r="W2473" i="1" a="1"/>
  <c r="W2473" i="1" s="1"/>
  <c r="V2473" i="1" a="1"/>
  <c r="V2473" i="1" s="1"/>
  <c r="W2537" i="1" a="1"/>
  <c r="W2537" i="1" s="1"/>
  <c r="V2537" i="1" a="1"/>
  <c r="V2537" i="1" s="1"/>
  <c r="W2601" i="1" a="1"/>
  <c r="W2601" i="1" s="1"/>
  <c r="V2601" i="1" a="1"/>
  <c r="V2601" i="1" s="1"/>
  <c r="W2665" i="1" a="1"/>
  <c r="W2665" i="1" s="1"/>
  <c r="V2665" i="1" a="1"/>
  <c r="V2665" i="1" s="1"/>
  <c r="W2729" i="1" a="1"/>
  <c r="W2729" i="1" s="1"/>
  <c r="V2729" i="1" a="1"/>
  <c r="V2729" i="1" s="1"/>
  <c r="W2793" i="1" a="1"/>
  <c r="W2793" i="1" s="1"/>
  <c r="V2793" i="1" a="1"/>
  <c r="V2793" i="1" s="1"/>
  <c r="W2857" i="1" a="1"/>
  <c r="W2857" i="1" s="1"/>
  <c r="V2857" i="1" a="1"/>
  <c r="V2857" i="1" s="1"/>
  <c r="W2921" i="1" a="1"/>
  <c r="W2921" i="1" s="1"/>
  <c r="V2921" i="1" a="1"/>
  <c r="V2921" i="1" s="1"/>
  <c r="W2985" i="1" a="1"/>
  <c r="W2985" i="1" s="1"/>
  <c r="V2985" i="1" a="1"/>
  <c r="V2985" i="1" s="1"/>
  <c r="W3049" i="1" a="1"/>
  <c r="W3049" i="1" s="1"/>
  <c r="V3049" i="1" a="1"/>
  <c r="V3049" i="1" s="1"/>
  <c r="W3113" i="1" a="1"/>
  <c r="W3113" i="1" s="1"/>
  <c r="V3113" i="1" a="1"/>
  <c r="V3113" i="1" s="1"/>
  <c r="W3177" i="1" a="1"/>
  <c r="W3177" i="1" s="1"/>
  <c r="V3177" i="1" a="1"/>
  <c r="V3177" i="1" s="1"/>
  <c r="W3241" i="1" a="1"/>
  <c r="W3241" i="1" s="1"/>
  <c r="V3241" i="1" a="1"/>
  <c r="V3241" i="1" s="1"/>
  <c r="W3305" i="1" a="1"/>
  <c r="W3305" i="1" s="1"/>
  <c r="V3305" i="1" a="1"/>
  <c r="V3305" i="1" s="1"/>
  <c r="W3369" i="1" a="1"/>
  <c r="W3369" i="1" s="1"/>
  <c r="V3369" i="1" a="1"/>
  <c r="V3369" i="1" s="1"/>
  <c r="W3433" i="1" a="1"/>
  <c r="W3433" i="1" s="1"/>
  <c r="V3433" i="1" a="1"/>
  <c r="V3433" i="1" s="1"/>
  <c r="W3497" i="1" a="1"/>
  <c r="W3497" i="1" s="1"/>
  <c r="V3497" i="1" a="1"/>
  <c r="V3497" i="1" s="1"/>
  <c r="W3561" i="1" a="1"/>
  <c r="W3561" i="1" s="1"/>
  <c r="V3561" i="1" a="1"/>
  <c r="V3561" i="1" s="1"/>
  <c r="W3625" i="1" a="1"/>
  <c r="W3625" i="1" s="1"/>
  <c r="V3625" i="1" a="1"/>
  <c r="V3625" i="1" s="1"/>
  <c r="W3689" i="1" a="1"/>
  <c r="W3689" i="1" s="1"/>
  <c r="V3689" i="1" a="1"/>
  <c r="V3689" i="1" s="1"/>
  <c r="W3753" i="1" a="1"/>
  <c r="W3753" i="1" s="1"/>
  <c r="V3753" i="1" a="1"/>
  <c r="V3753" i="1" s="1"/>
  <c r="W3817" i="1" a="1"/>
  <c r="W3817" i="1" s="1"/>
  <c r="V3817" i="1" a="1"/>
  <c r="V3817" i="1" s="1"/>
  <c r="W3881" i="1" a="1"/>
  <c r="W3881" i="1" s="1"/>
  <c r="V3881" i="1" a="1"/>
  <c r="V3881" i="1" s="1"/>
  <c r="W3945" i="1" a="1"/>
  <c r="W3945" i="1" s="1"/>
  <c r="V3945" i="1" a="1"/>
  <c r="V3945" i="1" s="1"/>
  <c r="W4009" i="1" a="1"/>
  <c r="W4009" i="1" s="1"/>
  <c r="V4009" i="1" a="1"/>
  <c r="V4009" i="1" s="1"/>
  <c r="W4073" i="1" a="1"/>
  <c r="W4073" i="1" s="1"/>
  <c r="V4073" i="1" a="1"/>
  <c r="V4073" i="1" s="1"/>
  <c r="W738" i="1" a="1"/>
  <c r="W738" i="1" s="1"/>
  <c r="V738" i="1" a="1"/>
  <c r="V738" i="1" s="1"/>
  <c r="W802" i="1" a="1"/>
  <c r="W802" i="1" s="1"/>
  <c r="V802" i="1" a="1"/>
  <c r="V802" i="1" s="1"/>
  <c r="W866" i="1" a="1"/>
  <c r="W866" i="1" s="1"/>
  <c r="V866" i="1" a="1"/>
  <c r="V866" i="1" s="1"/>
  <c r="W930" i="1" a="1"/>
  <c r="W930" i="1" s="1"/>
  <c r="V930" i="1" a="1"/>
  <c r="V930" i="1" s="1"/>
  <c r="W994" i="1" a="1"/>
  <c r="W994" i="1" s="1"/>
  <c r="V994" i="1" a="1"/>
  <c r="V994" i="1" s="1"/>
  <c r="W1058" i="1" a="1"/>
  <c r="W1058" i="1" s="1"/>
  <c r="V1058" i="1" a="1"/>
  <c r="V1058" i="1" s="1"/>
  <c r="W1122" i="1" a="1"/>
  <c r="W1122" i="1" s="1"/>
  <c r="V1122" i="1" a="1"/>
  <c r="V1122" i="1" s="1"/>
  <c r="W1186" i="1" a="1"/>
  <c r="W1186" i="1" s="1"/>
  <c r="V1186" i="1" a="1"/>
  <c r="V1186" i="1" s="1"/>
  <c r="W1250" i="1" a="1"/>
  <c r="W1250" i="1" s="1"/>
  <c r="V1250" i="1" a="1"/>
  <c r="V1250" i="1" s="1"/>
  <c r="W1314" i="1" a="1"/>
  <c r="W1314" i="1" s="1"/>
  <c r="V1314" i="1" a="1"/>
  <c r="V1314" i="1" s="1"/>
  <c r="W1378" i="1" a="1"/>
  <c r="W1378" i="1" s="1"/>
  <c r="V1378" i="1" a="1"/>
  <c r="V1378" i="1" s="1"/>
  <c r="W1442" i="1" a="1"/>
  <c r="W1442" i="1" s="1"/>
  <c r="V1442" i="1" a="1"/>
  <c r="V1442" i="1" s="1"/>
  <c r="W1506" i="1" a="1"/>
  <c r="W1506" i="1" s="1"/>
  <c r="V1506" i="1" a="1"/>
  <c r="V1506" i="1" s="1"/>
  <c r="W1570" i="1" a="1"/>
  <c r="W1570" i="1" s="1"/>
  <c r="V1570" i="1" a="1"/>
  <c r="V1570" i="1" s="1"/>
  <c r="W1634" i="1" a="1"/>
  <c r="W1634" i="1" s="1"/>
  <c r="V1634" i="1" a="1"/>
  <c r="V1634" i="1" s="1"/>
  <c r="W1698" i="1" a="1"/>
  <c r="W1698" i="1" s="1"/>
  <c r="V1698" i="1" a="1"/>
  <c r="V1698" i="1" s="1"/>
  <c r="W1762" i="1" a="1"/>
  <c r="W1762" i="1" s="1"/>
  <c r="V1762" i="1" a="1"/>
  <c r="V1762" i="1" s="1"/>
  <c r="W1826" i="1" a="1"/>
  <c r="W1826" i="1" s="1"/>
  <c r="V1826" i="1" a="1"/>
  <c r="V1826" i="1" s="1"/>
  <c r="W1890" i="1" a="1"/>
  <c r="W1890" i="1" s="1"/>
  <c r="V1890" i="1" a="1"/>
  <c r="V1890" i="1" s="1"/>
  <c r="W1954" i="1" a="1"/>
  <c r="W1954" i="1" s="1"/>
  <c r="V1954" i="1" a="1"/>
  <c r="V1954" i="1" s="1"/>
  <c r="W2018" i="1" a="1"/>
  <c r="W2018" i="1" s="1"/>
  <c r="V2018" i="1" a="1"/>
  <c r="V2018" i="1" s="1"/>
  <c r="W2082" i="1" a="1"/>
  <c r="W2082" i="1" s="1"/>
  <c r="V2082" i="1" a="1"/>
  <c r="V2082" i="1" s="1"/>
  <c r="W2146" i="1" a="1"/>
  <c r="W2146" i="1" s="1"/>
  <c r="V2146" i="1" a="1"/>
  <c r="V2146" i="1" s="1"/>
  <c r="W2210" i="1" a="1"/>
  <c r="W2210" i="1" s="1"/>
  <c r="V2210" i="1" a="1"/>
  <c r="V2210" i="1" s="1"/>
  <c r="W2274" i="1" a="1"/>
  <c r="W2274" i="1" s="1"/>
  <c r="V2274" i="1" a="1"/>
  <c r="V2274" i="1" s="1"/>
  <c r="W2338" i="1" a="1"/>
  <c r="W2338" i="1" s="1"/>
  <c r="V2338" i="1" a="1"/>
  <c r="V2338" i="1" s="1"/>
  <c r="W2402" i="1" a="1"/>
  <c r="W2402" i="1" s="1"/>
  <c r="V2402" i="1" a="1"/>
  <c r="V2402" i="1" s="1"/>
  <c r="W2466" i="1" a="1"/>
  <c r="W2466" i="1" s="1"/>
  <c r="V2466" i="1" a="1"/>
  <c r="V2466" i="1" s="1"/>
  <c r="W2530" i="1" a="1"/>
  <c r="W2530" i="1" s="1"/>
  <c r="V2530" i="1" a="1"/>
  <c r="V2530" i="1" s="1"/>
  <c r="W2594" i="1" a="1"/>
  <c r="W2594" i="1" s="1"/>
  <c r="V2594" i="1" a="1"/>
  <c r="V2594" i="1" s="1"/>
  <c r="W2658" i="1" a="1"/>
  <c r="W2658" i="1" s="1"/>
  <c r="V2658" i="1" a="1"/>
  <c r="V2658" i="1" s="1"/>
  <c r="W2722" i="1" a="1"/>
  <c r="W2722" i="1" s="1"/>
  <c r="V2722" i="1" a="1"/>
  <c r="V2722" i="1" s="1"/>
  <c r="W2786" i="1" a="1"/>
  <c r="W2786" i="1" s="1"/>
  <c r="V2786" i="1" a="1"/>
  <c r="V2786" i="1" s="1"/>
  <c r="W2850" i="1" a="1"/>
  <c r="W2850" i="1" s="1"/>
  <c r="V2850" i="1" a="1"/>
  <c r="V2850" i="1" s="1"/>
  <c r="W2914" i="1" a="1"/>
  <c r="W2914" i="1" s="1"/>
  <c r="V2914" i="1" a="1"/>
  <c r="V2914" i="1" s="1"/>
  <c r="W2978" i="1" a="1"/>
  <c r="W2978" i="1" s="1"/>
  <c r="V2978" i="1" a="1"/>
  <c r="V2978" i="1" s="1"/>
  <c r="W3042" i="1" a="1"/>
  <c r="W3042" i="1" s="1"/>
  <c r="V3042" i="1" a="1"/>
  <c r="V3042" i="1" s="1"/>
  <c r="W3106" i="1" a="1"/>
  <c r="W3106" i="1" s="1"/>
  <c r="V3106" i="1" a="1"/>
  <c r="V3106" i="1" s="1"/>
  <c r="W3170" i="1" a="1"/>
  <c r="W3170" i="1" s="1"/>
  <c r="V3170" i="1" a="1"/>
  <c r="V3170" i="1" s="1"/>
  <c r="W3234" i="1" a="1"/>
  <c r="W3234" i="1" s="1"/>
  <c r="V3234" i="1" a="1"/>
  <c r="V3234" i="1" s="1"/>
  <c r="W3298" i="1" a="1"/>
  <c r="W3298" i="1" s="1"/>
  <c r="V3298" i="1" a="1"/>
  <c r="V3298" i="1" s="1"/>
  <c r="W3362" i="1" a="1"/>
  <c r="W3362" i="1" s="1"/>
  <c r="V3362" i="1" a="1"/>
  <c r="V3362" i="1" s="1"/>
  <c r="W3426" i="1" a="1"/>
  <c r="W3426" i="1" s="1"/>
  <c r="V3426" i="1" a="1"/>
  <c r="V3426" i="1" s="1"/>
  <c r="W2595" i="1" a="1"/>
  <c r="W2595" i="1" s="1"/>
  <c r="V2595" i="1" a="1"/>
  <c r="V2595" i="1" s="1"/>
  <c r="W2659" i="1" a="1"/>
  <c r="W2659" i="1" s="1"/>
  <c r="V2659" i="1" a="1"/>
  <c r="V2659" i="1" s="1"/>
  <c r="W2723" i="1" a="1"/>
  <c r="W2723" i="1" s="1"/>
  <c r="V2723" i="1" a="1"/>
  <c r="V2723" i="1" s="1"/>
  <c r="W2787" i="1" a="1"/>
  <c r="W2787" i="1" s="1"/>
  <c r="V2787" i="1" a="1"/>
  <c r="V2787" i="1" s="1"/>
  <c r="W2851" i="1" a="1"/>
  <c r="W2851" i="1" s="1"/>
  <c r="V2851" i="1" a="1"/>
  <c r="V2851" i="1" s="1"/>
  <c r="W2915" i="1" a="1"/>
  <c r="W2915" i="1" s="1"/>
  <c r="V2915" i="1" a="1"/>
  <c r="V2915" i="1" s="1"/>
  <c r="W2979" i="1" a="1"/>
  <c r="W2979" i="1" s="1"/>
  <c r="V2979" i="1" a="1"/>
  <c r="V2979" i="1" s="1"/>
  <c r="W3043" i="1" a="1"/>
  <c r="W3043" i="1" s="1"/>
  <c r="V3043" i="1" a="1"/>
  <c r="V3043" i="1" s="1"/>
  <c r="W3107" i="1" a="1"/>
  <c r="W3107" i="1" s="1"/>
  <c r="V3107" i="1" a="1"/>
  <c r="V3107" i="1" s="1"/>
  <c r="W3171" i="1" a="1"/>
  <c r="W3171" i="1" s="1"/>
  <c r="V3171" i="1" a="1"/>
  <c r="V3171" i="1" s="1"/>
  <c r="W3235" i="1" a="1"/>
  <c r="W3235" i="1" s="1"/>
  <c r="V3235" i="1" a="1"/>
  <c r="V3235" i="1" s="1"/>
  <c r="W3299" i="1" a="1"/>
  <c r="W3299" i="1" s="1"/>
  <c r="V3299" i="1" a="1"/>
  <c r="V3299" i="1" s="1"/>
  <c r="W3363" i="1" a="1"/>
  <c r="W3363" i="1" s="1"/>
  <c r="V3363" i="1" a="1"/>
  <c r="V3363" i="1" s="1"/>
  <c r="W3427" i="1" a="1"/>
  <c r="W3427" i="1" s="1"/>
  <c r="V3427" i="1" a="1"/>
  <c r="V3427" i="1" s="1"/>
  <c r="W3491" i="1" a="1"/>
  <c r="W3491" i="1" s="1"/>
  <c r="V3491" i="1" a="1"/>
  <c r="V3491" i="1" s="1"/>
  <c r="W3555" i="1" a="1"/>
  <c r="W3555" i="1" s="1"/>
  <c r="V3555" i="1" a="1"/>
  <c r="V3555" i="1" s="1"/>
  <c r="W3619" i="1" a="1"/>
  <c r="W3619" i="1" s="1"/>
  <c r="V3619" i="1" a="1"/>
  <c r="V3619" i="1" s="1"/>
  <c r="W3683" i="1" a="1"/>
  <c r="W3683" i="1" s="1"/>
  <c r="V3683" i="1" a="1"/>
  <c r="V3683" i="1" s="1"/>
  <c r="W3747" i="1" a="1"/>
  <c r="W3747" i="1" s="1"/>
  <c r="V3747" i="1" a="1"/>
  <c r="V3747" i="1" s="1"/>
  <c r="W3811" i="1" a="1"/>
  <c r="W3811" i="1" s="1"/>
  <c r="V3811" i="1" a="1"/>
  <c r="V3811" i="1" s="1"/>
  <c r="W3875" i="1" a="1"/>
  <c r="W3875" i="1" s="1"/>
  <c r="V3875" i="1" a="1"/>
  <c r="V3875" i="1" s="1"/>
  <c r="W3939" i="1" a="1"/>
  <c r="W3939" i="1" s="1"/>
  <c r="V3939" i="1" a="1"/>
  <c r="V3939" i="1" s="1"/>
  <c r="W4003" i="1" a="1"/>
  <c r="W4003" i="1" s="1"/>
  <c r="V4003" i="1" a="1"/>
  <c r="V4003" i="1" s="1"/>
  <c r="W4067" i="1" a="1"/>
  <c r="W4067" i="1" s="1"/>
  <c r="V4067" i="1" a="1"/>
  <c r="V4067" i="1" s="1"/>
  <c r="W3580" i="1" a="1"/>
  <c r="W3580" i="1" s="1"/>
  <c r="V3580" i="1" a="1"/>
  <c r="V3580" i="1" s="1"/>
  <c r="W3644" i="1" a="1"/>
  <c r="W3644" i="1" s="1"/>
  <c r="V3644" i="1" a="1"/>
  <c r="V3644" i="1" s="1"/>
  <c r="W3708" i="1" a="1"/>
  <c r="W3708" i="1" s="1"/>
  <c r="V3708" i="1" a="1"/>
  <c r="V3708" i="1" s="1"/>
  <c r="W3772" i="1" a="1"/>
  <c r="W3772" i="1" s="1"/>
  <c r="V3772" i="1" a="1"/>
  <c r="V3772" i="1" s="1"/>
  <c r="W3836" i="1" a="1"/>
  <c r="W3836" i="1" s="1"/>
  <c r="V3836" i="1" a="1"/>
  <c r="V3836" i="1" s="1"/>
  <c r="W3900" i="1" a="1"/>
  <c r="W3900" i="1" s="1"/>
  <c r="V3900" i="1" a="1"/>
  <c r="V3900" i="1" s="1"/>
  <c r="W3964" i="1" a="1"/>
  <c r="W3964" i="1" s="1"/>
  <c r="V3964" i="1" a="1"/>
  <c r="V3964" i="1" s="1"/>
  <c r="W4028" i="1" a="1"/>
  <c r="W4028" i="1" s="1"/>
  <c r="V4028" i="1" a="1"/>
  <c r="V4028" i="1" s="1"/>
  <c r="W4092" i="1" a="1"/>
  <c r="W4092" i="1" s="1"/>
  <c r="V4092" i="1" a="1"/>
  <c r="V4092" i="1" s="1"/>
  <c r="W4021" i="1" a="1"/>
  <c r="W4021" i="1" s="1"/>
  <c r="V4021" i="1" a="1"/>
  <c r="V4021" i="1" s="1"/>
  <c r="W4085" i="1" a="1"/>
  <c r="W4085" i="1" s="1"/>
  <c r="V4085" i="1" a="1"/>
  <c r="V4085" i="1" s="1"/>
  <c r="W3498" i="1" a="1"/>
  <c r="W3498" i="1" s="1"/>
  <c r="V3498" i="1" a="1"/>
  <c r="V3498" i="1" s="1"/>
  <c r="W3562" i="1" a="1"/>
  <c r="W3562" i="1" s="1"/>
  <c r="V3562" i="1" a="1"/>
  <c r="V3562" i="1" s="1"/>
  <c r="W3626" i="1" a="1"/>
  <c r="W3626" i="1" s="1"/>
  <c r="V3626" i="1" a="1"/>
  <c r="V3626" i="1" s="1"/>
  <c r="W3690" i="1" a="1"/>
  <c r="W3690" i="1" s="1"/>
  <c r="V3690" i="1" a="1"/>
  <c r="V3690" i="1" s="1"/>
  <c r="W3754" i="1" a="1"/>
  <c r="W3754" i="1" s="1"/>
  <c r="V3754" i="1" a="1"/>
  <c r="V3754" i="1" s="1"/>
  <c r="W3818" i="1" a="1"/>
  <c r="W3818" i="1" s="1"/>
  <c r="V3818" i="1" a="1"/>
  <c r="V3818" i="1" s="1"/>
  <c r="W3882" i="1" a="1"/>
  <c r="W3882" i="1" s="1"/>
  <c r="V3882" i="1" a="1"/>
  <c r="V3882" i="1" s="1"/>
  <c r="W3946" i="1" a="1"/>
  <c r="W3946" i="1" s="1"/>
  <c r="V3946" i="1" a="1"/>
  <c r="V3946" i="1" s="1"/>
  <c r="W4010" i="1" a="1"/>
  <c r="W4010" i="1" s="1"/>
  <c r="V4010" i="1" a="1"/>
  <c r="V4010" i="1" s="1"/>
  <c r="W4074" i="1" a="1"/>
  <c r="W4074" i="1" s="1"/>
  <c r="V4074" i="1" a="1"/>
  <c r="V4074" i="1" s="1"/>
  <c r="W87" i="1" a="1"/>
  <c r="W87" i="1" s="1"/>
  <c r="V87" i="1" a="1"/>
  <c r="V87" i="1" s="1"/>
  <c r="W407" i="1" a="1"/>
  <c r="W407" i="1" s="1"/>
  <c r="V407" i="1" a="1"/>
  <c r="V407" i="1" s="1"/>
  <c r="W791" i="1" a="1"/>
  <c r="W791" i="1" s="1"/>
  <c r="V791" i="1" a="1"/>
  <c r="V791" i="1" s="1"/>
  <c r="W216" i="1" a="1"/>
  <c r="W216" i="1" s="1"/>
  <c r="V216" i="1" a="1"/>
  <c r="V216" i="1" s="1"/>
  <c r="W472" i="1" a="1"/>
  <c r="W472" i="1" s="1"/>
  <c r="V472" i="1" a="1"/>
  <c r="V472" i="1" s="1"/>
  <c r="W856" i="1" a="1"/>
  <c r="W856" i="1" s="1"/>
  <c r="V856" i="1" a="1"/>
  <c r="V856" i="1" s="1"/>
  <c r="W275" i="1" a="1"/>
  <c r="W275" i="1" s="1"/>
  <c r="V275" i="1" a="1"/>
  <c r="V275" i="1" s="1"/>
  <c r="W20" i="1" a="1"/>
  <c r="W20" i="1" s="1"/>
  <c r="V20" i="1" a="1"/>
  <c r="V20" i="1" s="1"/>
  <c r="W340" i="1" a="1"/>
  <c r="W340" i="1" s="1"/>
  <c r="V340" i="1" a="1"/>
  <c r="V340" i="1" s="1"/>
  <c r="W660" i="1" a="1"/>
  <c r="W660" i="1" s="1"/>
  <c r="V660" i="1" a="1"/>
  <c r="V660" i="1" s="1"/>
  <c r="W269" i="1" a="1"/>
  <c r="W269" i="1" s="1"/>
  <c r="V269" i="1" a="1"/>
  <c r="V269" i="1" s="1"/>
  <c r="W845" i="1" a="1"/>
  <c r="W845" i="1" s="1"/>
  <c r="V845" i="1" a="1"/>
  <c r="V845" i="1" s="1"/>
  <c r="W1229" i="1" a="1"/>
  <c r="W1229" i="1" s="1"/>
  <c r="V1229" i="1" a="1"/>
  <c r="V1229" i="1" s="1"/>
  <c r="W254" i="1" a="1"/>
  <c r="W254" i="1" s="1"/>
  <c r="V254" i="1" a="1"/>
  <c r="V254" i="1" s="1"/>
  <c r="W983" i="1" a="1"/>
  <c r="W983" i="1" s="1"/>
  <c r="V983" i="1" a="1"/>
  <c r="V983" i="1" s="1"/>
  <c r="W1431" i="1" a="1"/>
  <c r="W1431" i="1" s="1"/>
  <c r="V1431" i="1" a="1"/>
  <c r="V1431" i="1" s="1"/>
  <c r="W1943" i="1" a="1"/>
  <c r="W1943" i="1" s="1"/>
  <c r="V1943" i="1" a="1"/>
  <c r="V1943" i="1" s="1"/>
  <c r="W2391" i="1" a="1"/>
  <c r="W2391" i="1" s="1"/>
  <c r="V2391" i="1" a="1"/>
  <c r="V2391" i="1" s="1"/>
  <c r="W2775" i="1" a="1"/>
  <c r="W2775" i="1" s="1"/>
  <c r="V2775" i="1" a="1"/>
  <c r="V2775" i="1" s="1"/>
  <c r="W1232" i="1" a="1"/>
  <c r="W1232" i="1" s="1"/>
  <c r="V1232" i="1" a="1"/>
  <c r="V1232" i="1" s="1"/>
  <c r="W1680" i="1" a="1"/>
  <c r="W1680" i="1" s="1"/>
  <c r="V1680" i="1" a="1"/>
  <c r="V1680" i="1" s="1"/>
  <c r="W2064" i="1" a="1"/>
  <c r="W2064" i="1" s="1"/>
  <c r="V2064" i="1" a="1"/>
  <c r="V2064" i="1" s="1"/>
  <c r="W2704" i="1" a="1"/>
  <c r="W2704" i="1" s="1"/>
  <c r="V2704" i="1" a="1"/>
  <c r="V2704" i="1" s="1"/>
  <c r="W3216" i="1" a="1"/>
  <c r="W3216" i="1" s="1"/>
  <c r="V3216" i="1" a="1"/>
  <c r="V3216" i="1" s="1"/>
  <c r="W9" i="1" a="1"/>
  <c r="W9" i="1" s="1"/>
  <c r="V9" i="1" a="1"/>
  <c r="V9" i="1" s="1"/>
  <c r="W393" i="1" a="1"/>
  <c r="W393" i="1" s="1"/>
  <c r="V393" i="1" a="1"/>
  <c r="V393" i="1" s="1"/>
  <c r="W713" i="1" a="1"/>
  <c r="W713" i="1" s="1"/>
  <c r="V713" i="1" a="1"/>
  <c r="V713" i="1" s="1"/>
  <c r="W1161" i="1" a="1"/>
  <c r="W1161" i="1" s="1"/>
  <c r="V1161" i="1" a="1"/>
  <c r="V1161" i="1" s="1"/>
  <c r="W1545" i="1" a="1"/>
  <c r="W1545" i="1" s="1"/>
  <c r="V1545" i="1" a="1"/>
  <c r="V1545" i="1" s="1"/>
  <c r="W1865" i="1" a="1"/>
  <c r="W1865" i="1" s="1"/>
  <c r="V1865" i="1" a="1"/>
  <c r="V1865" i="1" s="1"/>
  <c r="W330" i="1" a="1"/>
  <c r="W330" i="1" s="1"/>
  <c r="V330" i="1" a="1"/>
  <c r="V330" i="1" s="1"/>
  <c r="W763" i="1" a="1"/>
  <c r="W763" i="1" s="1"/>
  <c r="V763" i="1" a="1"/>
  <c r="V763" i="1" s="1"/>
  <c r="W1147" i="1" a="1"/>
  <c r="W1147" i="1" s="1"/>
  <c r="V1147" i="1" a="1"/>
  <c r="V1147" i="1" s="1"/>
  <c r="W1595" i="1" a="1"/>
  <c r="W1595" i="1" s="1"/>
  <c r="V1595" i="1" a="1"/>
  <c r="V1595" i="1" s="1"/>
  <c r="W2043" i="1" a="1"/>
  <c r="W2043" i="1" s="1"/>
  <c r="V2043" i="1" a="1"/>
  <c r="V2043" i="1" s="1"/>
  <c r="W2427" i="1" a="1"/>
  <c r="W2427" i="1" s="1"/>
  <c r="V2427" i="1" a="1"/>
  <c r="V2427" i="1" s="1"/>
  <c r="W1164" i="1" a="1"/>
  <c r="W1164" i="1" s="1"/>
  <c r="V1164" i="1" a="1"/>
  <c r="V1164" i="1" s="1"/>
  <c r="W1612" i="1" a="1"/>
  <c r="W1612" i="1" s="1"/>
  <c r="V1612" i="1" a="1"/>
  <c r="V1612" i="1" s="1"/>
  <c r="W1996" i="1" a="1"/>
  <c r="W1996" i="1" s="1"/>
  <c r="V1996" i="1" a="1"/>
  <c r="V1996" i="1" s="1"/>
  <c r="W2444" i="1" a="1"/>
  <c r="W2444" i="1" s="1"/>
  <c r="V2444" i="1" a="1"/>
  <c r="V2444" i="1" s="1"/>
  <c r="W2892" i="1" a="1"/>
  <c r="W2892" i="1" s="1"/>
  <c r="V2892" i="1" a="1"/>
  <c r="V2892" i="1" s="1"/>
  <c r="W3276" i="1" a="1"/>
  <c r="W3276" i="1" s="1"/>
  <c r="V3276" i="1" a="1"/>
  <c r="V3276" i="1" s="1"/>
  <c r="W1581" i="1" a="1"/>
  <c r="W1581" i="1" s="1"/>
  <c r="V1581" i="1" a="1"/>
  <c r="V1581" i="1" s="1"/>
  <c r="W2029" i="1" a="1"/>
  <c r="W2029" i="1" s="1"/>
  <c r="V2029" i="1" a="1"/>
  <c r="V2029" i="1" s="1"/>
  <c r="W2413" i="1" a="1"/>
  <c r="W2413" i="1" s="1"/>
  <c r="V2413" i="1" a="1"/>
  <c r="V2413" i="1" s="1"/>
  <c r="W2861" i="1" a="1"/>
  <c r="W2861" i="1" s="1"/>
  <c r="V2861" i="1" a="1"/>
  <c r="V2861" i="1" s="1"/>
  <c r="W3245" i="1" a="1"/>
  <c r="W3245" i="1" s="1"/>
  <c r="V3245" i="1" a="1"/>
  <c r="V3245" i="1" s="1"/>
  <c r="W3629" i="1" a="1"/>
  <c r="W3629" i="1" s="1"/>
  <c r="V3629" i="1" a="1"/>
  <c r="V3629" i="1" s="1"/>
  <c r="W3039" i="1" a="1"/>
  <c r="W3039" i="1" s="1"/>
  <c r="V3039" i="1" a="1"/>
  <c r="V3039" i="1" s="1"/>
  <c r="W3423" i="1" a="1"/>
  <c r="W3423" i="1" s="1"/>
  <c r="V3423" i="1" a="1"/>
  <c r="V3423" i="1" s="1"/>
  <c r="W3743" i="1" a="1"/>
  <c r="W3743" i="1" s="1"/>
  <c r="V3743" i="1" a="1"/>
  <c r="V3743" i="1" s="1"/>
  <c r="W3999" i="1" a="1"/>
  <c r="W3999" i="1" s="1"/>
  <c r="V3999" i="1" a="1"/>
  <c r="V3999" i="1" s="1"/>
  <c r="W3992" i="1" a="1"/>
  <c r="W3992" i="1" s="1"/>
  <c r="V3992" i="1" a="1"/>
  <c r="V3992" i="1" s="1"/>
  <c r="W2249" i="1" a="1"/>
  <c r="W2249" i="1" s="1"/>
  <c r="V2249" i="1" a="1"/>
  <c r="V2249" i="1" s="1"/>
  <c r="W2505" i="1" a="1"/>
  <c r="W2505" i="1" s="1"/>
  <c r="V2505" i="1" a="1"/>
  <c r="V2505" i="1" s="1"/>
  <c r="W2889" i="1" a="1"/>
  <c r="W2889" i="1" s="1"/>
  <c r="V2889" i="1" a="1"/>
  <c r="V2889" i="1" s="1"/>
  <c r="W3209" i="1" a="1"/>
  <c r="W3209" i="1" s="1"/>
  <c r="V3209" i="1" a="1"/>
  <c r="V3209" i="1" s="1"/>
  <c r="W3593" i="1" a="1"/>
  <c r="W3593" i="1" s="1"/>
  <c r="V3593" i="1" a="1"/>
  <c r="V3593" i="1" s="1"/>
  <c r="W3977" i="1" a="1"/>
  <c r="W3977" i="1" s="1"/>
  <c r="V3977" i="1" a="1"/>
  <c r="V3977" i="1" s="1"/>
  <c r="W1026" i="1" a="1"/>
  <c r="W1026" i="1" s="1"/>
  <c r="V1026" i="1" a="1"/>
  <c r="V1026" i="1" s="1"/>
  <c r="W1346" i="1" a="1"/>
  <c r="W1346" i="1" s="1"/>
  <c r="V1346" i="1" a="1"/>
  <c r="V1346" i="1" s="1"/>
  <c r="W1730" i="1" a="1"/>
  <c r="W1730" i="1" s="1"/>
  <c r="V1730" i="1" a="1"/>
  <c r="V1730" i="1" s="1"/>
  <c r="W2050" i="1" a="1"/>
  <c r="W2050" i="1" s="1"/>
  <c r="V2050" i="1" a="1"/>
  <c r="V2050" i="1" s="1"/>
  <c r="W2434" i="1" a="1"/>
  <c r="W2434" i="1" s="1"/>
  <c r="V2434" i="1" a="1"/>
  <c r="V2434" i="1" s="1"/>
  <c r="W2754" i="1" a="1"/>
  <c r="W2754" i="1" s="1"/>
  <c r="V2754" i="1" a="1"/>
  <c r="V2754" i="1" s="1"/>
  <c r="W3202" i="1" a="1"/>
  <c r="W3202" i="1" s="1"/>
  <c r="V3202" i="1" a="1"/>
  <c r="V3202" i="1" s="1"/>
  <c r="W2755" i="1" a="1"/>
  <c r="W2755" i="1" s="1"/>
  <c r="V2755" i="1" a="1"/>
  <c r="V2755" i="1" s="1"/>
  <c r="W3139" i="1" a="1"/>
  <c r="W3139" i="1" s="1"/>
  <c r="V3139" i="1" a="1"/>
  <c r="V3139" i="1" s="1"/>
  <c r="W3523" i="1" a="1"/>
  <c r="W3523" i="1" s="1"/>
  <c r="V3523" i="1" a="1"/>
  <c r="V3523" i="1" s="1"/>
  <c r="W3971" i="1" a="1"/>
  <c r="W3971" i="1" s="1"/>
  <c r="V3971" i="1" a="1"/>
  <c r="V3971" i="1" s="1"/>
  <c r="W3466" i="1" a="1"/>
  <c r="W3466" i="1" s="1"/>
  <c r="V3466" i="1" a="1"/>
  <c r="V3466" i="1" s="1"/>
  <c r="W3722" i="1" a="1"/>
  <c r="W3722" i="1" s="1"/>
  <c r="V3722" i="1" a="1"/>
  <c r="V3722" i="1" s="1"/>
  <c r="W3850" i="1" a="1"/>
  <c r="W3850" i="1" s="1"/>
  <c r="V3850" i="1" a="1"/>
  <c r="V3850" i="1" s="1"/>
  <c r="W3978" i="1" a="1"/>
  <c r="W3978" i="1" s="1"/>
  <c r="V3978" i="1" a="1"/>
  <c r="V3978" i="1" s="1"/>
  <c r="W4106" i="1" a="1"/>
  <c r="W4106" i="1" s="1"/>
  <c r="V4106" i="1" a="1"/>
  <c r="V4106" i="1" s="1"/>
  <c r="W39" i="1" a="1"/>
  <c r="W39" i="1" s="1"/>
  <c r="V39" i="1" a="1"/>
  <c r="V39" i="1" s="1"/>
  <c r="W231" i="1" a="1"/>
  <c r="W231" i="1" s="1"/>
  <c r="V231" i="1" a="1"/>
  <c r="V231" i="1" s="1"/>
  <c r="W487" i="1" a="1"/>
  <c r="W487" i="1" s="1"/>
  <c r="V487" i="1" a="1"/>
  <c r="V487" i="1" s="1"/>
  <c r="W743" i="1" a="1"/>
  <c r="W743" i="1" s="1"/>
  <c r="V743" i="1" a="1"/>
  <c r="V743" i="1" s="1"/>
  <c r="W40" i="1" a="1"/>
  <c r="W40" i="1" s="1"/>
  <c r="V40" i="1" a="1"/>
  <c r="V40" i="1" s="1"/>
  <c r="W296" i="1" a="1"/>
  <c r="W296" i="1" s="1"/>
  <c r="V296" i="1" a="1"/>
  <c r="V296" i="1" s="1"/>
  <c r="W552" i="1" a="1"/>
  <c r="W552" i="1" s="1"/>
  <c r="V552" i="1" a="1"/>
  <c r="V552" i="1" s="1"/>
  <c r="W680" i="1" a="1"/>
  <c r="W680" i="1" s="1"/>
  <c r="V680" i="1" a="1"/>
  <c r="V680" i="1" s="1"/>
  <c r="W936" i="1" a="1"/>
  <c r="W936" i="1" s="1"/>
  <c r="V936" i="1" a="1"/>
  <c r="V936" i="1" s="1"/>
  <c r="W227" i="1" a="1"/>
  <c r="W227" i="1" s="1"/>
  <c r="V227" i="1" a="1"/>
  <c r="V227" i="1" s="1"/>
  <c r="W483" i="1" a="1"/>
  <c r="W483" i="1" s="1"/>
  <c r="V483" i="1" a="1"/>
  <c r="V483" i="1" s="1"/>
  <c r="W36" i="1" a="1"/>
  <c r="W36" i="1" s="1"/>
  <c r="V36" i="1" a="1"/>
  <c r="V36" i="1" s="1"/>
  <c r="W292" i="1" a="1"/>
  <c r="W292" i="1" s="1"/>
  <c r="V292" i="1" a="1"/>
  <c r="V292" i="1" s="1"/>
  <c r="W548" i="1" a="1"/>
  <c r="W548" i="1" s="1"/>
  <c r="V548" i="1" a="1"/>
  <c r="V548" i="1" s="1"/>
  <c r="W29" i="1" a="1"/>
  <c r="W29" i="1" s="1"/>
  <c r="V29" i="1" a="1"/>
  <c r="V29" i="1" s="1"/>
  <c r="W285" i="1" a="1"/>
  <c r="W285" i="1" s="1"/>
  <c r="V285" i="1" a="1"/>
  <c r="V285" i="1" s="1"/>
  <c r="W541" i="1" a="1"/>
  <c r="W541" i="1" s="1"/>
  <c r="V541" i="1" a="1"/>
  <c r="V541" i="1" s="1"/>
  <c r="W797" i="1" a="1"/>
  <c r="W797" i="1" s="1"/>
  <c r="V797" i="1" a="1"/>
  <c r="V797" i="1" s="1"/>
  <c r="W989" i="1" a="1"/>
  <c r="W989" i="1" s="1"/>
  <c r="V989" i="1" a="1"/>
  <c r="V989" i="1" s="1"/>
  <c r="W1181" i="1" a="1"/>
  <c r="W1181" i="1" s="1"/>
  <c r="V1181" i="1" a="1"/>
  <c r="V1181" i="1" s="1"/>
  <c r="W14" i="1" a="1"/>
  <c r="W14" i="1" s="1"/>
  <c r="V14" i="1" a="1"/>
  <c r="V14" i="1" s="1"/>
  <c r="W334" i="1" a="1"/>
  <c r="W334" i="1" s="1"/>
  <c r="V334" i="1" a="1"/>
  <c r="V334" i="1" s="1"/>
  <c r="W526" i="1" a="1"/>
  <c r="W526" i="1" s="1"/>
  <c r="V526" i="1" a="1"/>
  <c r="V526" i="1" s="1"/>
  <c r="W1063" i="1" a="1"/>
  <c r="W1063" i="1" s="1"/>
  <c r="V1063" i="1" a="1"/>
  <c r="V1063" i="1" s="1"/>
  <c r="W1319" i="1" a="1"/>
  <c r="W1319" i="1" s="1"/>
  <c r="V1319" i="1" a="1"/>
  <c r="V1319" i="1" s="1"/>
  <c r="W1575" i="1" a="1"/>
  <c r="W1575" i="1" s="1"/>
  <c r="V1575" i="1" a="1"/>
  <c r="V1575" i="1" s="1"/>
  <c r="W1831" i="1" a="1"/>
  <c r="W1831" i="1" s="1"/>
  <c r="V1831" i="1" a="1"/>
  <c r="V1831" i="1" s="1"/>
  <c r="W2023" i="1" a="1"/>
  <c r="W2023" i="1" s="1"/>
  <c r="V2023" i="1" a="1"/>
  <c r="V2023" i="1" s="1"/>
  <c r="W2215" i="1" a="1"/>
  <c r="W2215" i="1" s="1"/>
  <c r="V2215" i="1" a="1"/>
  <c r="V2215" i="1" s="1"/>
  <c r="W2471" i="1" a="1"/>
  <c r="W2471" i="1" s="1"/>
  <c r="V2471" i="1" a="1"/>
  <c r="V2471" i="1" s="1"/>
  <c r="W2663" i="1" a="1"/>
  <c r="W2663" i="1" s="1"/>
  <c r="V2663" i="1" a="1"/>
  <c r="V2663" i="1" s="1"/>
  <c r="W2855" i="1" a="1"/>
  <c r="W2855" i="1" s="1"/>
  <c r="V2855" i="1" a="1"/>
  <c r="V2855" i="1" s="1"/>
  <c r="W1120" i="1" a="1"/>
  <c r="W1120" i="1" s="1"/>
  <c r="V1120" i="1" a="1"/>
  <c r="V1120" i="1" s="1"/>
  <c r="W1312" i="1" a="1"/>
  <c r="W1312" i="1" s="1"/>
  <c r="V1312" i="1" a="1"/>
  <c r="V1312" i="1" s="1"/>
  <c r="W1504" i="1" a="1"/>
  <c r="W1504" i="1" s="1"/>
  <c r="V1504" i="1" a="1"/>
  <c r="V1504" i="1" s="1"/>
  <c r="W1760" i="1" a="1"/>
  <c r="W1760" i="1" s="1"/>
  <c r="V1760" i="1" a="1"/>
  <c r="V1760" i="1" s="1"/>
  <c r="W1952" i="1" a="1"/>
  <c r="W1952" i="1" s="1"/>
  <c r="V1952" i="1" a="1"/>
  <c r="V1952" i="1" s="1"/>
  <c r="W2464" i="1" a="1"/>
  <c r="W2464" i="1" s="1"/>
  <c r="V2464" i="1" a="1"/>
  <c r="V2464" i="1" s="1"/>
  <c r="W175" i="1" a="1"/>
  <c r="W175" i="1" s="1"/>
  <c r="V175" i="1" a="1"/>
  <c r="V175" i="1" s="1"/>
  <c r="W367" i="1" a="1"/>
  <c r="W367" i="1" s="1"/>
  <c r="V367" i="1" a="1"/>
  <c r="V367" i="1" s="1"/>
  <c r="W559" i="1" a="1"/>
  <c r="W559" i="1" s="1"/>
  <c r="V559" i="1" a="1"/>
  <c r="V559" i="1" s="1"/>
  <c r="W815" i="1" a="1"/>
  <c r="W815" i="1" s="1"/>
  <c r="V815" i="1" a="1"/>
  <c r="V815" i="1" s="1"/>
  <c r="W943" i="1" a="1"/>
  <c r="W943" i="1" s="1"/>
  <c r="V943" i="1" a="1"/>
  <c r="V943" i="1" s="1"/>
  <c r="W176" i="1" a="1"/>
  <c r="W176" i="1" s="1"/>
  <c r="V176" i="1" a="1"/>
  <c r="V176" i="1" s="1"/>
  <c r="W368" i="1" a="1"/>
  <c r="W368" i="1" s="1"/>
  <c r="V368" i="1" a="1"/>
  <c r="V368" i="1" s="1"/>
  <c r="W496" i="1" a="1"/>
  <c r="W496" i="1" s="1"/>
  <c r="V496" i="1" a="1"/>
  <c r="V496" i="1" s="1"/>
  <c r="W624" i="1" a="1"/>
  <c r="W624" i="1" s="1"/>
  <c r="V624" i="1" a="1"/>
  <c r="V624" i="1" s="1"/>
  <c r="W816" i="1" a="1"/>
  <c r="W816" i="1" s="1"/>
  <c r="V816" i="1" a="1"/>
  <c r="V816" i="1" s="1"/>
  <c r="W43" i="1" a="1"/>
  <c r="W43" i="1" s="1"/>
  <c r="V43" i="1" a="1"/>
  <c r="V43" i="1" s="1"/>
  <c r="W235" i="1" a="1"/>
  <c r="W235" i="1" s="1"/>
  <c r="V235" i="1" a="1"/>
  <c r="V235" i="1" s="1"/>
  <c r="W427" i="1" a="1"/>
  <c r="W427" i="1" s="1"/>
  <c r="V427" i="1" a="1"/>
  <c r="V427" i="1" s="1"/>
  <c r="W55" i="1" a="1"/>
  <c r="W55" i="1" s="1"/>
  <c r="V55" i="1" a="1"/>
  <c r="V55" i="1" s="1"/>
  <c r="W183" i="1" a="1"/>
  <c r="W183" i="1" s="1"/>
  <c r="V183" i="1" a="1"/>
  <c r="V183" i="1" s="1"/>
  <c r="W311" i="1" a="1"/>
  <c r="W311" i="1" s="1"/>
  <c r="V311" i="1" a="1"/>
  <c r="V311" i="1" s="1"/>
  <c r="W439" i="1" a="1"/>
  <c r="W439" i="1" s="1"/>
  <c r="V439" i="1" a="1"/>
  <c r="V439" i="1" s="1"/>
  <c r="W567" i="1" a="1"/>
  <c r="W567" i="1" s="1"/>
  <c r="V567" i="1" a="1"/>
  <c r="V567" i="1" s="1"/>
  <c r="W695" i="1" a="1"/>
  <c r="W695" i="1" s="1"/>
  <c r="V695" i="1" a="1"/>
  <c r="V695" i="1" s="1"/>
  <c r="W823" i="1" a="1"/>
  <c r="W823" i="1" s="1"/>
  <c r="V823" i="1" a="1"/>
  <c r="V823" i="1" s="1"/>
  <c r="W951" i="1" a="1"/>
  <c r="W951" i="1" s="1"/>
  <c r="V951" i="1" a="1"/>
  <c r="V951" i="1" s="1"/>
  <c r="W120" i="1" a="1"/>
  <c r="W120" i="1" s="1"/>
  <c r="V120" i="1" a="1"/>
  <c r="V120" i="1" s="1"/>
  <c r="W248" i="1" a="1"/>
  <c r="W248" i="1" s="1"/>
  <c r="V248" i="1" a="1"/>
  <c r="V248" i="1" s="1"/>
  <c r="W376" i="1" a="1"/>
  <c r="W376" i="1" s="1"/>
  <c r="V376" i="1" a="1"/>
  <c r="V376" i="1" s="1"/>
  <c r="W504" i="1" a="1"/>
  <c r="W504" i="1" s="1"/>
  <c r="V504" i="1" a="1"/>
  <c r="V504" i="1" s="1"/>
  <c r="W632" i="1" a="1"/>
  <c r="W632" i="1" s="1"/>
  <c r="V632" i="1" a="1"/>
  <c r="V632" i="1" s="1"/>
  <c r="W760" i="1" a="1"/>
  <c r="W760" i="1" s="1"/>
  <c r="V760" i="1" a="1"/>
  <c r="V760" i="1" s="1"/>
  <c r="W888" i="1" a="1"/>
  <c r="W888" i="1" s="1"/>
  <c r="V888" i="1" a="1"/>
  <c r="V888" i="1" s="1"/>
  <c r="W51" i="1" a="1"/>
  <c r="W51" i="1" s="1"/>
  <c r="V51" i="1" a="1"/>
  <c r="V51" i="1" s="1"/>
  <c r="W179" i="1" a="1"/>
  <c r="W179" i="1" s="1"/>
  <c r="V179" i="1" a="1"/>
  <c r="V179" i="1" s="1"/>
  <c r="W307" i="1" a="1"/>
  <c r="W307" i="1" s="1"/>
  <c r="V307" i="1" a="1"/>
  <c r="V307" i="1" s="1"/>
  <c r="W435" i="1" a="1"/>
  <c r="W435" i="1" s="1"/>
  <c r="V435" i="1" a="1"/>
  <c r="V435" i="1" s="1"/>
  <c r="W563" i="1" a="1"/>
  <c r="W563" i="1" s="1"/>
  <c r="V563" i="1" a="1"/>
  <c r="V563" i="1" s="1"/>
  <c r="W691" i="1" a="1"/>
  <c r="W691" i="1" s="1"/>
  <c r="V691" i="1" a="1"/>
  <c r="V691" i="1" s="1"/>
  <c r="W116" i="1" a="1"/>
  <c r="W116" i="1" s="1"/>
  <c r="V116" i="1" a="1"/>
  <c r="V116" i="1" s="1"/>
  <c r="W244" i="1" a="1"/>
  <c r="W244" i="1" s="1"/>
  <c r="V244" i="1" a="1"/>
  <c r="V244" i="1" s="1"/>
  <c r="W308" i="1" a="1"/>
  <c r="W308" i="1" s="1"/>
  <c r="V308" i="1" a="1"/>
  <c r="V308" i="1" s="1"/>
  <c r="W436" i="1" a="1"/>
  <c r="W436" i="1" s="1"/>
  <c r="V436" i="1" a="1"/>
  <c r="V436" i="1" s="1"/>
  <c r="W564" i="1" a="1"/>
  <c r="W564" i="1" s="1"/>
  <c r="V564" i="1" a="1"/>
  <c r="V564" i="1" s="1"/>
  <c r="W692" i="1" a="1"/>
  <c r="W692" i="1" s="1"/>
  <c r="V692" i="1" a="1"/>
  <c r="V692" i="1" s="1"/>
  <c r="W820" i="1" a="1"/>
  <c r="W820" i="1" s="1"/>
  <c r="V820" i="1" a="1"/>
  <c r="V820" i="1" s="1"/>
  <c r="W109" i="1" a="1"/>
  <c r="W109" i="1" s="1"/>
  <c r="V109" i="1" a="1"/>
  <c r="V109" i="1" s="1"/>
  <c r="W237" i="1" a="1"/>
  <c r="W237" i="1" s="1"/>
  <c r="V237" i="1" a="1"/>
  <c r="V237" i="1" s="1"/>
  <c r="W365" i="1" a="1"/>
  <c r="W365" i="1" s="1"/>
  <c r="V365" i="1" a="1"/>
  <c r="V365" i="1" s="1"/>
  <c r="W493" i="1" a="1"/>
  <c r="W493" i="1" s="1"/>
  <c r="V493" i="1" a="1"/>
  <c r="V493" i="1" s="1"/>
  <c r="W621" i="1" a="1"/>
  <c r="W621" i="1" s="1"/>
  <c r="V621" i="1" a="1"/>
  <c r="V621" i="1" s="1"/>
  <c r="W749" i="1" a="1"/>
  <c r="W749" i="1" s="1"/>
  <c r="V749" i="1" a="1"/>
  <c r="V749" i="1" s="1"/>
  <c r="W877" i="1" a="1"/>
  <c r="W877" i="1" s="1"/>
  <c r="V877" i="1" a="1"/>
  <c r="V877" i="1" s="1"/>
  <c r="W1005" i="1" a="1"/>
  <c r="W1005" i="1" s="1"/>
  <c r="V1005" i="1" a="1"/>
  <c r="V1005" i="1" s="1"/>
  <c r="W1133" i="1" a="1"/>
  <c r="W1133" i="1" s="1"/>
  <c r="V1133" i="1" a="1"/>
  <c r="V1133" i="1" s="1"/>
  <c r="W1261" i="1" a="1"/>
  <c r="W1261" i="1" s="1"/>
  <c r="V1261" i="1" a="1"/>
  <c r="V1261" i="1" s="1"/>
  <c r="W1389" i="1" a="1"/>
  <c r="W1389" i="1" s="1"/>
  <c r="V1389" i="1" a="1"/>
  <c r="V1389" i="1" s="1"/>
  <c r="W94" i="1" a="1"/>
  <c r="W94" i="1" s="1"/>
  <c r="V94" i="1" a="1"/>
  <c r="V94" i="1" s="1"/>
  <c r="W222" i="1" a="1"/>
  <c r="W222" i="1" s="1"/>
  <c r="V222" i="1" a="1"/>
  <c r="V222" i="1" s="1"/>
  <c r="W350" i="1" a="1"/>
  <c r="W350" i="1" s="1"/>
  <c r="V350" i="1" a="1"/>
  <c r="V350" i="1" s="1"/>
  <c r="W478" i="1" a="1"/>
  <c r="W478" i="1" s="1"/>
  <c r="V478" i="1" a="1"/>
  <c r="V478" i="1" s="1"/>
  <c r="W606" i="1" a="1"/>
  <c r="W606" i="1" s="1"/>
  <c r="V606" i="1" a="1"/>
  <c r="V606" i="1" s="1"/>
  <c r="W1015" i="1" a="1"/>
  <c r="W1015" i="1" s="1"/>
  <c r="V1015" i="1" a="1"/>
  <c r="V1015" i="1" s="1"/>
  <c r="W1143" i="1" a="1"/>
  <c r="W1143" i="1" s="1"/>
  <c r="V1143" i="1" a="1"/>
  <c r="V1143" i="1" s="1"/>
  <c r="W1271" i="1" a="1"/>
  <c r="W1271" i="1" s="1"/>
  <c r="V1271" i="1" a="1"/>
  <c r="V1271" i="1" s="1"/>
  <c r="W1399" i="1" a="1"/>
  <c r="W1399" i="1" s="1"/>
  <c r="V1399" i="1" a="1"/>
  <c r="V1399" i="1" s="1"/>
  <c r="W1527" i="1" a="1"/>
  <c r="W1527" i="1" s="1"/>
  <c r="V1527" i="1" a="1"/>
  <c r="V1527" i="1" s="1"/>
  <c r="W1655" i="1" a="1"/>
  <c r="W1655" i="1" s="1"/>
  <c r="V1655" i="1" a="1"/>
  <c r="V1655" i="1" s="1"/>
  <c r="W1783" i="1" a="1"/>
  <c r="W1783" i="1" s="1"/>
  <c r="V1783" i="1" a="1"/>
  <c r="V1783" i="1" s="1"/>
  <c r="W1911" i="1" a="1"/>
  <c r="W1911" i="1" s="1"/>
  <c r="V1911" i="1" a="1"/>
  <c r="V1911" i="1" s="1"/>
  <c r="W2039" i="1" a="1"/>
  <c r="W2039" i="1" s="1"/>
  <c r="V2039" i="1" a="1"/>
  <c r="V2039" i="1" s="1"/>
  <c r="W2167" i="1" a="1"/>
  <c r="W2167" i="1" s="1"/>
  <c r="V2167" i="1" a="1"/>
  <c r="V2167" i="1" s="1"/>
  <c r="W2295" i="1" a="1"/>
  <c r="W2295" i="1" s="1"/>
  <c r="V2295" i="1" a="1"/>
  <c r="V2295" i="1" s="1"/>
  <c r="W2423" i="1" a="1"/>
  <c r="W2423" i="1" s="1"/>
  <c r="V2423" i="1" a="1"/>
  <c r="V2423" i="1" s="1"/>
  <c r="W2551" i="1" a="1"/>
  <c r="W2551" i="1" s="1"/>
  <c r="V2551" i="1" a="1"/>
  <c r="V2551" i="1" s="1"/>
  <c r="W2679" i="1" a="1"/>
  <c r="W2679" i="1" s="1"/>
  <c r="V2679" i="1" a="1"/>
  <c r="V2679" i="1" s="1"/>
  <c r="W2807" i="1" a="1"/>
  <c r="W2807" i="1" s="1"/>
  <c r="V2807" i="1" a="1"/>
  <c r="V2807" i="1" s="1"/>
  <c r="W2935" i="1" a="1"/>
  <c r="W2935" i="1" s="1"/>
  <c r="V2935" i="1" a="1"/>
  <c r="V2935" i="1" s="1"/>
  <c r="W1072" i="1" a="1"/>
  <c r="W1072" i="1" s="1"/>
  <c r="V1072" i="1" a="1"/>
  <c r="V1072" i="1" s="1"/>
  <c r="W1200" i="1" a="1"/>
  <c r="W1200" i="1" s="1"/>
  <c r="V1200" i="1" a="1"/>
  <c r="V1200" i="1" s="1"/>
  <c r="W1328" i="1" a="1"/>
  <c r="W1328" i="1" s="1"/>
  <c r="V1328" i="1" a="1"/>
  <c r="V1328" i="1" s="1"/>
  <c r="W1456" i="1" a="1"/>
  <c r="W1456" i="1" s="1"/>
  <c r="V1456" i="1" a="1"/>
  <c r="V1456" i="1" s="1"/>
  <c r="W1584" i="1" a="1"/>
  <c r="W1584" i="1" s="1"/>
  <c r="V1584" i="1" a="1"/>
  <c r="V1584" i="1" s="1"/>
  <c r="W1712" i="1" a="1"/>
  <c r="W1712" i="1" s="1"/>
  <c r="V1712" i="1" a="1"/>
  <c r="V1712" i="1" s="1"/>
  <c r="W1840" i="1" a="1"/>
  <c r="W1840" i="1" s="1"/>
  <c r="V1840" i="1" a="1"/>
  <c r="V1840" i="1" s="1"/>
  <c r="W1968" i="1" a="1"/>
  <c r="W1968" i="1" s="1"/>
  <c r="V1968" i="1" a="1"/>
  <c r="V1968" i="1" s="1"/>
  <c r="W2096" i="1" a="1"/>
  <c r="W2096" i="1" s="1"/>
  <c r="V2096" i="1" a="1"/>
  <c r="V2096" i="1" s="1"/>
  <c r="W2224" i="1" a="1"/>
  <c r="W2224" i="1" s="1"/>
  <c r="V2224" i="1" a="1"/>
  <c r="V2224" i="1" s="1"/>
  <c r="W2352" i="1" a="1"/>
  <c r="W2352" i="1" s="1"/>
  <c r="V2352" i="1" a="1"/>
  <c r="V2352" i="1" s="1"/>
  <c r="W2480" i="1" a="1"/>
  <c r="W2480" i="1" s="1"/>
  <c r="V2480" i="1" a="1"/>
  <c r="V2480" i="1" s="1"/>
  <c r="W2608" i="1" a="1"/>
  <c r="W2608" i="1" s="1"/>
  <c r="V2608" i="1" a="1"/>
  <c r="V2608" i="1" s="1"/>
  <c r="W2736" i="1" a="1"/>
  <c r="W2736" i="1" s="1"/>
  <c r="V2736" i="1" a="1"/>
  <c r="V2736" i="1" s="1"/>
  <c r="W2864" i="1" a="1"/>
  <c r="W2864" i="1" s="1"/>
  <c r="V2864" i="1" a="1"/>
  <c r="V2864" i="1" s="1"/>
  <c r="W2992" i="1" a="1"/>
  <c r="W2992" i="1" s="1"/>
  <c r="V2992" i="1" a="1"/>
  <c r="V2992" i="1" s="1"/>
  <c r="W3120" i="1" a="1"/>
  <c r="W3120" i="1" s="1"/>
  <c r="V3120" i="1" a="1"/>
  <c r="V3120" i="1" s="1"/>
  <c r="W3248" i="1" a="1"/>
  <c r="W3248" i="1" s="1"/>
  <c r="V3248" i="1" a="1"/>
  <c r="V3248" i="1" s="1"/>
  <c r="W3376" i="1" a="1"/>
  <c r="W3376" i="1" s="1"/>
  <c r="V3376" i="1" a="1"/>
  <c r="V3376" i="1" s="1"/>
  <c r="W3504" i="1" a="1"/>
  <c r="W3504" i="1" s="1"/>
  <c r="V3504" i="1" a="1"/>
  <c r="V3504" i="1" s="1"/>
  <c r="W3632" i="1" a="1"/>
  <c r="W3632" i="1" s="1"/>
  <c r="V3632" i="1" a="1"/>
  <c r="V3632" i="1" s="1"/>
  <c r="W41" i="1" a="1"/>
  <c r="W41" i="1" s="1"/>
  <c r="V41" i="1" a="1"/>
  <c r="V41" i="1" s="1"/>
  <c r="W169" i="1" a="1"/>
  <c r="W169" i="1" s="1"/>
  <c r="V169" i="1" a="1"/>
  <c r="V169" i="1" s="1"/>
  <c r="W297" i="1" a="1"/>
  <c r="W297" i="1" s="1"/>
  <c r="V297" i="1" a="1"/>
  <c r="V297" i="1" s="1"/>
  <c r="W425" i="1" a="1"/>
  <c r="W425" i="1" s="1"/>
  <c r="V425" i="1" a="1"/>
  <c r="V425" i="1" s="1"/>
  <c r="W553" i="1" a="1"/>
  <c r="W553" i="1" s="1"/>
  <c r="V553" i="1" a="1"/>
  <c r="V553" i="1" s="1"/>
  <c r="W681" i="1" a="1"/>
  <c r="W681" i="1" s="1"/>
  <c r="V681" i="1" a="1"/>
  <c r="V681" i="1" s="1"/>
  <c r="W809" i="1" a="1"/>
  <c r="W809" i="1" s="1"/>
  <c r="V809" i="1" a="1"/>
  <c r="V809" i="1" s="1"/>
  <c r="W873" i="1" a="1"/>
  <c r="W873" i="1" s="1"/>
  <c r="V873" i="1" a="1"/>
  <c r="V873" i="1" s="1"/>
  <c r="W1001" i="1" a="1"/>
  <c r="W1001" i="1" s="1"/>
  <c r="V1001" i="1" a="1"/>
  <c r="V1001" i="1" s="1"/>
  <c r="W1129" i="1" a="1"/>
  <c r="W1129" i="1" s="1"/>
  <c r="V1129" i="1" a="1"/>
  <c r="V1129" i="1" s="1"/>
  <c r="W1257" i="1" a="1"/>
  <c r="W1257" i="1" s="1"/>
  <c r="V1257" i="1" a="1"/>
  <c r="V1257" i="1" s="1"/>
  <c r="W1385" i="1" a="1"/>
  <c r="W1385" i="1" s="1"/>
  <c r="V1385" i="1" a="1"/>
  <c r="V1385" i="1" s="1"/>
  <c r="W1513" i="1" a="1"/>
  <c r="W1513" i="1" s="1"/>
  <c r="V1513" i="1" a="1"/>
  <c r="V1513" i="1" s="1"/>
  <c r="W1641" i="1" a="1"/>
  <c r="W1641" i="1" s="1"/>
  <c r="V1641" i="1" a="1"/>
  <c r="V1641" i="1" s="1"/>
  <c r="W1769" i="1" a="1"/>
  <c r="W1769" i="1" s="1"/>
  <c r="V1769" i="1" a="1"/>
  <c r="V1769" i="1" s="1"/>
  <c r="W1897" i="1" a="1"/>
  <c r="W1897" i="1" s="1"/>
  <c r="V1897" i="1" a="1"/>
  <c r="V1897" i="1" s="1"/>
  <c r="W42" i="1" a="1"/>
  <c r="W42" i="1" s="1"/>
  <c r="V42" i="1" a="1"/>
  <c r="V42" i="1" s="1"/>
  <c r="W106" i="1" a="1"/>
  <c r="W106" i="1" s="1"/>
  <c r="V106" i="1" a="1"/>
  <c r="V106" i="1" s="1"/>
  <c r="W234" i="1" a="1"/>
  <c r="W234" i="1" s="1"/>
  <c r="V234" i="1" a="1"/>
  <c r="V234" i="1" s="1"/>
  <c r="W362" i="1" a="1"/>
  <c r="W362" i="1" s="1"/>
  <c r="V362" i="1" a="1"/>
  <c r="V362" i="1" s="1"/>
  <c r="W490" i="1" a="1"/>
  <c r="W490" i="1" s="1"/>
  <c r="V490" i="1" a="1"/>
  <c r="V490" i="1" s="1"/>
  <c r="W618" i="1" a="1"/>
  <c r="W618" i="1" s="1"/>
  <c r="V618" i="1" a="1"/>
  <c r="V618" i="1" s="1"/>
  <c r="W731" i="1" a="1"/>
  <c r="W731" i="1" s="1"/>
  <c r="V731" i="1" a="1"/>
  <c r="V731" i="1" s="1"/>
  <c r="W923" i="1" a="1"/>
  <c r="W923" i="1" s="1"/>
  <c r="V923" i="1" a="1"/>
  <c r="V923" i="1" s="1"/>
  <c r="W1691" i="1" a="1"/>
  <c r="W1691" i="1" s="1"/>
  <c r="V1691" i="1" a="1"/>
  <c r="V1691" i="1" s="1"/>
  <c r="W63" i="1" a="1"/>
  <c r="W63" i="1" s="1"/>
  <c r="V63" i="1" a="1"/>
  <c r="V63" i="1" s="1"/>
  <c r="W127" i="1" a="1"/>
  <c r="W127" i="1" s="1"/>
  <c r="V127" i="1" a="1"/>
  <c r="V127" i="1" s="1"/>
  <c r="W191" i="1" a="1"/>
  <c r="W191" i="1" s="1"/>
  <c r="V191" i="1" a="1"/>
  <c r="V191" i="1" s="1"/>
  <c r="W255" i="1" a="1"/>
  <c r="W255" i="1" s="1"/>
  <c r="V255" i="1" a="1"/>
  <c r="V255" i="1" s="1"/>
  <c r="W319" i="1" a="1"/>
  <c r="W319" i="1" s="1"/>
  <c r="V319" i="1" a="1"/>
  <c r="V319" i="1" s="1"/>
  <c r="W383" i="1" a="1"/>
  <c r="W383" i="1" s="1"/>
  <c r="V383" i="1" a="1"/>
  <c r="V383" i="1" s="1"/>
  <c r="W447" i="1" a="1"/>
  <c r="W447" i="1" s="1"/>
  <c r="V447" i="1" a="1"/>
  <c r="V447" i="1" s="1"/>
  <c r="W511" i="1" a="1"/>
  <c r="W511" i="1" s="1"/>
  <c r="V511" i="1" a="1"/>
  <c r="V511" i="1" s="1"/>
  <c r="W575" i="1" a="1"/>
  <c r="W575" i="1" s="1"/>
  <c r="V575" i="1" a="1"/>
  <c r="V575" i="1" s="1"/>
  <c r="W639" i="1" a="1"/>
  <c r="W639" i="1" s="1"/>
  <c r="V639" i="1" a="1"/>
  <c r="V639" i="1" s="1"/>
  <c r="W703" i="1" a="1"/>
  <c r="W703" i="1" s="1"/>
  <c r="V703" i="1" a="1"/>
  <c r="V703" i="1" s="1"/>
  <c r="W767" i="1" a="1"/>
  <c r="W767" i="1" s="1"/>
  <c r="V767" i="1" a="1"/>
  <c r="V767" i="1" s="1"/>
  <c r="W831" i="1" a="1"/>
  <c r="W831" i="1" s="1"/>
  <c r="V831" i="1" a="1"/>
  <c r="V831" i="1" s="1"/>
  <c r="W895" i="1" a="1"/>
  <c r="W895" i="1" s="1"/>
  <c r="V895" i="1" a="1"/>
  <c r="V895" i="1" s="1"/>
  <c r="W959" i="1" a="1"/>
  <c r="W959" i="1" s="1"/>
  <c r="V959" i="1" a="1"/>
  <c r="V959" i="1" s="1"/>
  <c r="W64" i="1" a="1"/>
  <c r="W64" i="1" s="1"/>
  <c r="V64" i="1" a="1"/>
  <c r="V64" i="1" s="1"/>
  <c r="W128" i="1" a="1"/>
  <c r="W128" i="1" s="1"/>
  <c r="V128" i="1" a="1"/>
  <c r="V128" i="1" s="1"/>
  <c r="W192" i="1" a="1"/>
  <c r="W192" i="1" s="1"/>
  <c r="V192" i="1" a="1"/>
  <c r="V192" i="1" s="1"/>
  <c r="W256" i="1" a="1"/>
  <c r="W256" i="1" s="1"/>
  <c r="V256" i="1" a="1"/>
  <c r="V256" i="1" s="1"/>
  <c r="W320" i="1" a="1"/>
  <c r="W320" i="1" s="1"/>
  <c r="V320" i="1" a="1"/>
  <c r="V320" i="1" s="1"/>
  <c r="W384" i="1" a="1"/>
  <c r="W384" i="1" s="1"/>
  <c r="V384" i="1" a="1"/>
  <c r="V384" i="1" s="1"/>
  <c r="W448" i="1" a="1"/>
  <c r="W448" i="1" s="1"/>
  <c r="V448" i="1" a="1"/>
  <c r="V448" i="1" s="1"/>
  <c r="W512" i="1" a="1"/>
  <c r="W512" i="1" s="1"/>
  <c r="V512" i="1" a="1"/>
  <c r="V512" i="1" s="1"/>
  <c r="W576" i="1" a="1"/>
  <c r="W576" i="1" s="1"/>
  <c r="V576" i="1" a="1"/>
  <c r="V576" i="1" s="1"/>
  <c r="W640" i="1" a="1"/>
  <c r="W640" i="1" s="1"/>
  <c r="V640" i="1" a="1"/>
  <c r="V640" i="1" s="1"/>
  <c r="W704" i="1" a="1"/>
  <c r="W704" i="1" s="1"/>
  <c r="V704" i="1" a="1"/>
  <c r="V704" i="1" s="1"/>
  <c r="W768" i="1" a="1"/>
  <c r="W768" i="1" s="1"/>
  <c r="V768" i="1" a="1"/>
  <c r="V768" i="1" s="1"/>
  <c r="W832" i="1" a="1"/>
  <c r="W832" i="1" s="1"/>
  <c r="V832" i="1" a="1"/>
  <c r="V832" i="1" s="1"/>
  <c r="W896" i="1" a="1"/>
  <c r="W896" i="1" s="1"/>
  <c r="V896" i="1" a="1"/>
  <c r="V896" i="1" s="1"/>
  <c r="W960" i="1" a="1"/>
  <c r="W960" i="1" s="1"/>
  <c r="V960" i="1" a="1"/>
  <c r="V960" i="1" s="1"/>
  <c r="W59" i="1" a="1"/>
  <c r="W59" i="1" s="1"/>
  <c r="V59" i="1" a="1"/>
  <c r="V59" i="1" s="1"/>
  <c r="W123" i="1" a="1"/>
  <c r="W123" i="1" s="1"/>
  <c r="V123" i="1" a="1"/>
  <c r="V123" i="1" s="1"/>
  <c r="W187" i="1" a="1"/>
  <c r="W187" i="1" s="1"/>
  <c r="V187" i="1" a="1"/>
  <c r="V187" i="1" s="1"/>
  <c r="W251" i="1" a="1"/>
  <c r="W251" i="1" s="1"/>
  <c r="V251" i="1" a="1"/>
  <c r="V251" i="1" s="1"/>
  <c r="W315" i="1" a="1"/>
  <c r="W315" i="1" s="1"/>
  <c r="V315" i="1" a="1"/>
  <c r="V315" i="1" s="1"/>
  <c r="W379" i="1" a="1"/>
  <c r="W379" i="1" s="1"/>
  <c r="V379" i="1" a="1"/>
  <c r="V379" i="1" s="1"/>
  <c r="W443" i="1" a="1"/>
  <c r="W443" i="1" s="1"/>
  <c r="V443" i="1" a="1"/>
  <c r="V443" i="1" s="1"/>
  <c r="W507" i="1" a="1"/>
  <c r="W507" i="1" s="1"/>
  <c r="V507" i="1" a="1"/>
  <c r="V507" i="1" s="1"/>
  <c r="W571" i="1" a="1"/>
  <c r="W571" i="1" s="1"/>
  <c r="V571" i="1" a="1"/>
  <c r="V571" i="1" s="1"/>
  <c r="W635" i="1" a="1"/>
  <c r="W635" i="1" s="1"/>
  <c r="V635" i="1" a="1"/>
  <c r="V635" i="1" s="1"/>
  <c r="W699" i="1" a="1"/>
  <c r="W699" i="1" s="1"/>
  <c r="V699" i="1" a="1"/>
  <c r="V699" i="1" s="1"/>
  <c r="W60" i="1" a="1"/>
  <c r="W60" i="1" s="1"/>
  <c r="V60" i="1" a="1"/>
  <c r="V60" i="1" s="1"/>
  <c r="W124" i="1" a="1"/>
  <c r="W124" i="1" s="1"/>
  <c r="V124" i="1" a="1"/>
  <c r="V124" i="1" s="1"/>
  <c r="W188" i="1" a="1"/>
  <c r="W188" i="1" s="1"/>
  <c r="V188" i="1" a="1"/>
  <c r="V188" i="1" s="1"/>
  <c r="W252" i="1" a="1"/>
  <c r="W252" i="1" s="1"/>
  <c r="V252" i="1" a="1"/>
  <c r="V252" i="1" s="1"/>
  <c r="W316" i="1" a="1"/>
  <c r="W316" i="1" s="1"/>
  <c r="V316" i="1" a="1"/>
  <c r="V316" i="1" s="1"/>
  <c r="W380" i="1" a="1"/>
  <c r="W380" i="1" s="1"/>
  <c r="V380" i="1" a="1"/>
  <c r="V380" i="1" s="1"/>
  <c r="W444" i="1" a="1"/>
  <c r="W444" i="1" s="1"/>
  <c r="V444" i="1" a="1"/>
  <c r="V444" i="1" s="1"/>
  <c r="W508" i="1" a="1"/>
  <c r="W508" i="1" s="1"/>
  <c r="V508" i="1" a="1"/>
  <c r="V508" i="1" s="1"/>
  <c r="W572" i="1" a="1"/>
  <c r="W572" i="1" s="1"/>
  <c r="V572" i="1" a="1"/>
  <c r="V572" i="1" s="1"/>
  <c r="W636" i="1" a="1"/>
  <c r="W636" i="1" s="1"/>
  <c r="V636" i="1" a="1"/>
  <c r="V636" i="1" s="1"/>
  <c r="W700" i="1" a="1"/>
  <c r="W700" i="1" s="1"/>
  <c r="V700" i="1" a="1"/>
  <c r="V700" i="1" s="1"/>
  <c r="W764" i="1" a="1"/>
  <c r="W764" i="1" s="1"/>
  <c r="V764" i="1" a="1"/>
  <c r="V764" i="1" s="1"/>
  <c r="W828" i="1" a="1"/>
  <c r="W828" i="1" s="1"/>
  <c r="V828" i="1" a="1"/>
  <c r="V828" i="1" s="1"/>
  <c r="W53" i="1" a="1"/>
  <c r="W53" i="1" s="1"/>
  <c r="V53" i="1" a="1"/>
  <c r="V53" i="1" s="1"/>
  <c r="W117" i="1" a="1"/>
  <c r="W117" i="1" s="1"/>
  <c r="V117" i="1" a="1"/>
  <c r="V117" i="1" s="1"/>
  <c r="W181" i="1" a="1"/>
  <c r="W181" i="1" s="1"/>
  <c r="V181" i="1" a="1"/>
  <c r="V181" i="1" s="1"/>
  <c r="W245" i="1" a="1"/>
  <c r="W245" i="1" s="1"/>
  <c r="V245" i="1" a="1"/>
  <c r="V245" i="1" s="1"/>
  <c r="W309" i="1" a="1"/>
  <c r="W309" i="1" s="1"/>
  <c r="V309" i="1" a="1"/>
  <c r="V309" i="1" s="1"/>
  <c r="W373" i="1" a="1"/>
  <c r="W373" i="1" s="1"/>
  <c r="V373" i="1" a="1"/>
  <c r="V373" i="1" s="1"/>
  <c r="W437" i="1" a="1"/>
  <c r="W437" i="1" s="1"/>
  <c r="V437" i="1" a="1"/>
  <c r="V437" i="1" s="1"/>
  <c r="W501" i="1" a="1"/>
  <c r="W501" i="1" s="1"/>
  <c r="V501" i="1" a="1"/>
  <c r="V501" i="1" s="1"/>
  <c r="W565" i="1" a="1"/>
  <c r="W565" i="1" s="1"/>
  <c r="V565" i="1" a="1"/>
  <c r="V565" i="1" s="1"/>
  <c r="W629" i="1" a="1"/>
  <c r="W629" i="1" s="1"/>
  <c r="V629" i="1" a="1"/>
  <c r="V629" i="1" s="1"/>
  <c r="W693" i="1" a="1"/>
  <c r="W693" i="1" s="1"/>
  <c r="V693" i="1" a="1"/>
  <c r="V693" i="1" s="1"/>
  <c r="W757" i="1" a="1"/>
  <c r="W757" i="1" s="1"/>
  <c r="V757" i="1" a="1"/>
  <c r="V757" i="1" s="1"/>
  <c r="W821" i="1" a="1"/>
  <c r="W821" i="1" s="1"/>
  <c r="V821" i="1" a="1"/>
  <c r="V821" i="1" s="1"/>
  <c r="W885" i="1" a="1"/>
  <c r="W885" i="1" s="1"/>
  <c r="V885" i="1" a="1"/>
  <c r="V885" i="1" s="1"/>
  <c r="W949" i="1" a="1"/>
  <c r="W949" i="1" s="1"/>
  <c r="V949" i="1" a="1"/>
  <c r="V949" i="1" s="1"/>
  <c r="W1013" i="1" a="1"/>
  <c r="W1013" i="1" s="1"/>
  <c r="V1013" i="1" a="1"/>
  <c r="V1013" i="1" s="1"/>
  <c r="W1077" i="1" a="1"/>
  <c r="W1077" i="1" s="1"/>
  <c r="V1077" i="1" a="1"/>
  <c r="V1077" i="1" s="1"/>
  <c r="W1141" i="1" a="1"/>
  <c r="W1141" i="1" s="1"/>
  <c r="V1141" i="1" a="1"/>
  <c r="V1141" i="1" s="1"/>
  <c r="W1205" i="1" a="1"/>
  <c r="W1205" i="1" s="1"/>
  <c r="V1205" i="1" a="1"/>
  <c r="V1205" i="1" s="1"/>
  <c r="W1269" i="1" a="1"/>
  <c r="W1269" i="1" s="1"/>
  <c r="V1269" i="1" a="1"/>
  <c r="V1269" i="1" s="1"/>
  <c r="W1333" i="1" a="1"/>
  <c r="W1333" i="1" s="1"/>
  <c r="V1333" i="1" a="1"/>
  <c r="V1333" i="1" s="1"/>
  <c r="W1397" i="1" a="1"/>
  <c r="W1397" i="1" s="1"/>
  <c r="V1397" i="1" a="1"/>
  <c r="V1397" i="1" s="1"/>
  <c r="W38" i="1" a="1"/>
  <c r="W38" i="1" s="1"/>
  <c r="V38" i="1" a="1"/>
  <c r="V38" i="1" s="1"/>
  <c r="W102" i="1" a="1"/>
  <c r="W102" i="1" s="1"/>
  <c r="V102" i="1" a="1"/>
  <c r="V102" i="1" s="1"/>
  <c r="W166" i="1" a="1"/>
  <c r="W166" i="1" s="1"/>
  <c r="V166" i="1" a="1"/>
  <c r="V166" i="1" s="1"/>
  <c r="W230" i="1" a="1"/>
  <c r="W230" i="1" s="1"/>
  <c r="V230" i="1" a="1"/>
  <c r="V230" i="1" s="1"/>
  <c r="W294" i="1" a="1"/>
  <c r="W294" i="1" s="1"/>
  <c r="V294" i="1" a="1"/>
  <c r="V294" i="1" s="1"/>
  <c r="W358" i="1" a="1"/>
  <c r="W358" i="1" s="1"/>
  <c r="V358" i="1" a="1"/>
  <c r="V358" i="1" s="1"/>
  <c r="W422" i="1" a="1"/>
  <c r="W422" i="1" s="1"/>
  <c r="V422" i="1" a="1"/>
  <c r="V422" i="1" s="1"/>
  <c r="W486" i="1" a="1"/>
  <c r="W486" i="1" s="1"/>
  <c r="V486" i="1" a="1"/>
  <c r="V486" i="1" s="1"/>
  <c r="W550" i="1" a="1"/>
  <c r="W550" i="1" s="1"/>
  <c r="V550" i="1" a="1"/>
  <c r="V550" i="1" s="1"/>
  <c r="W614" i="1" a="1"/>
  <c r="W614" i="1" s="1"/>
  <c r="V614" i="1" a="1"/>
  <c r="V614" i="1" s="1"/>
  <c r="W678" i="1" a="1"/>
  <c r="W678" i="1" s="1"/>
  <c r="V678" i="1" a="1"/>
  <c r="V678" i="1" s="1"/>
  <c r="W1023" i="1" a="1"/>
  <c r="W1023" i="1" s="1"/>
  <c r="V1023" i="1" a="1"/>
  <c r="V1023" i="1" s="1"/>
  <c r="W1087" i="1" a="1"/>
  <c r="W1087" i="1" s="1"/>
  <c r="V1087" i="1" a="1"/>
  <c r="V1087" i="1" s="1"/>
  <c r="W1151" i="1" a="1"/>
  <c r="W1151" i="1" s="1"/>
  <c r="V1151" i="1" a="1"/>
  <c r="V1151" i="1" s="1"/>
  <c r="W1215" i="1" a="1"/>
  <c r="W1215" i="1" s="1"/>
  <c r="V1215" i="1" a="1"/>
  <c r="V1215" i="1" s="1"/>
  <c r="W1279" i="1" a="1"/>
  <c r="W1279" i="1" s="1"/>
  <c r="V1279" i="1" a="1"/>
  <c r="V1279" i="1" s="1"/>
  <c r="W1343" i="1" a="1"/>
  <c r="W1343" i="1" s="1"/>
  <c r="V1343" i="1" a="1"/>
  <c r="V1343" i="1" s="1"/>
  <c r="W1407" i="1" a="1"/>
  <c r="W1407" i="1" s="1"/>
  <c r="V1407" i="1" a="1"/>
  <c r="V1407" i="1" s="1"/>
  <c r="W1471" i="1" a="1"/>
  <c r="W1471" i="1" s="1"/>
  <c r="V1471" i="1" a="1"/>
  <c r="V1471" i="1" s="1"/>
  <c r="W1535" i="1" a="1"/>
  <c r="W1535" i="1" s="1"/>
  <c r="V1535" i="1" a="1"/>
  <c r="V1535" i="1" s="1"/>
  <c r="W1599" i="1" a="1"/>
  <c r="W1599" i="1" s="1"/>
  <c r="V1599" i="1" a="1"/>
  <c r="V1599" i="1" s="1"/>
  <c r="W1663" i="1" a="1"/>
  <c r="W1663" i="1" s="1"/>
  <c r="V1663" i="1" a="1"/>
  <c r="V1663" i="1" s="1"/>
  <c r="W1727" i="1" a="1"/>
  <c r="W1727" i="1" s="1"/>
  <c r="V1727" i="1" a="1"/>
  <c r="V1727" i="1" s="1"/>
  <c r="W1791" i="1" a="1"/>
  <c r="W1791" i="1" s="1"/>
  <c r="V1791" i="1" a="1"/>
  <c r="V1791" i="1" s="1"/>
  <c r="W1855" i="1" a="1"/>
  <c r="W1855" i="1" s="1"/>
  <c r="V1855" i="1" a="1"/>
  <c r="V1855" i="1" s="1"/>
  <c r="W1919" i="1" a="1"/>
  <c r="W1919" i="1" s="1"/>
  <c r="V1919" i="1" a="1"/>
  <c r="V1919" i="1" s="1"/>
  <c r="W1983" i="1" a="1"/>
  <c r="W1983" i="1" s="1"/>
  <c r="V1983" i="1" a="1"/>
  <c r="V1983" i="1" s="1"/>
  <c r="W2047" i="1" a="1"/>
  <c r="W2047" i="1" s="1"/>
  <c r="V2047" i="1" a="1"/>
  <c r="V2047" i="1" s="1"/>
  <c r="W2111" i="1" a="1"/>
  <c r="W2111" i="1" s="1"/>
  <c r="V2111" i="1" a="1"/>
  <c r="V2111" i="1" s="1"/>
  <c r="W2175" i="1" a="1"/>
  <c r="W2175" i="1" s="1"/>
  <c r="V2175" i="1" a="1"/>
  <c r="V2175" i="1" s="1"/>
  <c r="W2239" i="1" a="1"/>
  <c r="W2239" i="1" s="1"/>
  <c r="V2239" i="1" a="1"/>
  <c r="V2239" i="1" s="1"/>
  <c r="W2303" i="1" a="1"/>
  <c r="W2303" i="1" s="1"/>
  <c r="V2303" i="1" a="1"/>
  <c r="V2303" i="1" s="1"/>
  <c r="W2367" i="1" a="1"/>
  <c r="W2367" i="1" s="1"/>
  <c r="V2367" i="1" a="1"/>
  <c r="V2367" i="1" s="1"/>
  <c r="W2431" i="1" a="1"/>
  <c r="W2431" i="1" s="1"/>
  <c r="V2431" i="1" a="1"/>
  <c r="V2431" i="1" s="1"/>
  <c r="W2495" i="1" a="1"/>
  <c r="W2495" i="1" s="1"/>
  <c r="V2495" i="1" a="1"/>
  <c r="V2495" i="1" s="1"/>
  <c r="W2559" i="1" a="1"/>
  <c r="W2559" i="1" s="1"/>
  <c r="V2559" i="1" a="1"/>
  <c r="V2559" i="1" s="1"/>
  <c r="W2623" i="1" a="1"/>
  <c r="W2623" i="1" s="1"/>
  <c r="V2623" i="1" a="1"/>
  <c r="V2623" i="1" s="1"/>
  <c r="W2687" i="1" a="1"/>
  <c r="W2687" i="1" s="1"/>
  <c r="V2687" i="1" a="1"/>
  <c r="V2687" i="1" s="1"/>
  <c r="W2751" i="1" a="1"/>
  <c r="W2751" i="1" s="1"/>
  <c r="V2751" i="1" a="1"/>
  <c r="V2751" i="1" s="1"/>
  <c r="W2815" i="1" a="1"/>
  <c r="W2815" i="1" s="1"/>
  <c r="V2815" i="1" a="1"/>
  <c r="V2815" i="1" s="1"/>
  <c r="W2879" i="1" a="1"/>
  <c r="W2879" i="1" s="1"/>
  <c r="V2879" i="1" a="1"/>
  <c r="V2879" i="1" s="1"/>
  <c r="W2943" i="1" a="1"/>
  <c r="W2943" i="1" s="1"/>
  <c r="V2943" i="1" a="1"/>
  <c r="V2943" i="1" s="1"/>
  <c r="W1016" i="1" a="1"/>
  <c r="W1016" i="1" s="1"/>
  <c r="V1016" i="1" a="1"/>
  <c r="V1016" i="1" s="1"/>
  <c r="W1080" i="1" a="1"/>
  <c r="W1080" i="1" s="1"/>
  <c r="V1080" i="1" a="1"/>
  <c r="V1080" i="1" s="1"/>
  <c r="W1144" i="1" a="1"/>
  <c r="W1144" i="1" s="1"/>
  <c r="V1144" i="1" a="1"/>
  <c r="V1144" i="1" s="1"/>
  <c r="W1208" i="1" a="1"/>
  <c r="W1208" i="1" s="1"/>
  <c r="V1208" i="1" a="1"/>
  <c r="V1208" i="1" s="1"/>
  <c r="W1272" i="1" a="1"/>
  <c r="W1272" i="1" s="1"/>
  <c r="V1272" i="1" a="1"/>
  <c r="V1272" i="1" s="1"/>
  <c r="W1336" i="1" a="1"/>
  <c r="W1336" i="1" s="1"/>
  <c r="V1336" i="1" a="1"/>
  <c r="V1336" i="1" s="1"/>
  <c r="W1400" i="1" a="1"/>
  <c r="W1400" i="1" s="1"/>
  <c r="V1400" i="1" a="1"/>
  <c r="V1400" i="1" s="1"/>
  <c r="W1464" i="1" a="1"/>
  <c r="W1464" i="1" s="1"/>
  <c r="V1464" i="1" a="1"/>
  <c r="V1464" i="1" s="1"/>
  <c r="W1528" i="1" a="1"/>
  <c r="W1528" i="1" s="1"/>
  <c r="V1528" i="1" a="1"/>
  <c r="V1528" i="1" s="1"/>
  <c r="W1592" i="1" a="1"/>
  <c r="W1592" i="1" s="1"/>
  <c r="V1592" i="1" a="1"/>
  <c r="V1592" i="1" s="1"/>
  <c r="W1656" i="1" a="1"/>
  <c r="W1656" i="1" s="1"/>
  <c r="V1656" i="1" a="1"/>
  <c r="V1656" i="1" s="1"/>
  <c r="W1720" i="1" a="1"/>
  <c r="W1720" i="1" s="1"/>
  <c r="V1720" i="1" a="1"/>
  <c r="V1720" i="1" s="1"/>
  <c r="W1784" i="1" a="1"/>
  <c r="W1784" i="1" s="1"/>
  <c r="V1784" i="1" a="1"/>
  <c r="V1784" i="1" s="1"/>
  <c r="W1848" i="1" a="1"/>
  <c r="W1848" i="1" s="1"/>
  <c r="V1848" i="1" a="1"/>
  <c r="V1848" i="1" s="1"/>
  <c r="W1912" i="1" a="1"/>
  <c r="W1912" i="1" s="1"/>
  <c r="V1912" i="1" a="1"/>
  <c r="V1912" i="1" s="1"/>
  <c r="W1976" i="1" a="1"/>
  <c r="W1976" i="1" s="1"/>
  <c r="V1976" i="1" a="1"/>
  <c r="V1976" i="1" s="1"/>
  <c r="W2040" i="1" a="1"/>
  <c r="W2040" i="1" s="1"/>
  <c r="V2040" i="1" a="1"/>
  <c r="V2040" i="1" s="1"/>
  <c r="W2104" i="1" a="1"/>
  <c r="W2104" i="1" s="1"/>
  <c r="V2104" i="1" a="1"/>
  <c r="V2104" i="1" s="1"/>
  <c r="W2168" i="1" a="1"/>
  <c r="W2168" i="1" s="1"/>
  <c r="V2168" i="1" a="1"/>
  <c r="V2168" i="1" s="1"/>
  <c r="W2232" i="1" a="1"/>
  <c r="W2232" i="1" s="1"/>
  <c r="V2232" i="1" a="1"/>
  <c r="V2232" i="1" s="1"/>
  <c r="W2296" i="1" a="1"/>
  <c r="W2296" i="1" s="1"/>
  <c r="V2296" i="1" a="1"/>
  <c r="V2296" i="1" s="1"/>
  <c r="W2360" i="1" a="1"/>
  <c r="W2360" i="1" s="1"/>
  <c r="V2360" i="1" a="1"/>
  <c r="V2360" i="1" s="1"/>
  <c r="W2424" i="1" a="1"/>
  <c r="W2424" i="1" s="1"/>
  <c r="V2424" i="1" a="1"/>
  <c r="V2424" i="1" s="1"/>
  <c r="W2488" i="1" a="1"/>
  <c r="W2488" i="1" s="1"/>
  <c r="V2488" i="1" a="1"/>
  <c r="V2488" i="1" s="1"/>
  <c r="W2552" i="1" a="1"/>
  <c r="W2552" i="1" s="1"/>
  <c r="V2552" i="1" a="1"/>
  <c r="V2552" i="1" s="1"/>
  <c r="W2616" i="1" a="1"/>
  <c r="W2616" i="1" s="1"/>
  <c r="V2616" i="1" a="1"/>
  <c r="V2616" i="1" s="1"/>
  <c r="W2680" i="1" a="1"/>
  <c r="W2680" i="1" s="1"/>
  <c r="V2680" i="1" a="1"/>
  <c r="V2680" i="1" s="1"/>
  <c r="W2744" i="1" a="1"/>
  <c r="W2744" i="1" s="1"/>
  <c r="V2744" i="1" a="1"/>
  <c r="V2744" i="1" s="1"/>
  <c r="W2808" i="1" a="1"/>
  <c r="W2808" i="1" s="1"/>
  <c r="V2808" i="1" a="1"/>
  <c r="V2808" i="1" s="1"/>
  <c r="W2872" i="1" a="1"/>
  <c r="W2872" i="1" s="1"/>
  <c r="V2872" i="1" a="1"/>
  <c r="V2872" i="1" s="1"/>
  <c r="W2936" i="1" a="1"/>
  <c r="W2936" i="1" s="1"/>
  <c r="V2936" i="1" a="1"/>
  <c r="V2936" i="1" s="1"/>
  <c r="W3000" i="1" a="1"/>
  <c r="W3000" i="1" s="1"/>
  <c r="V3000" i="1" a="1"/>
  <c r="V3000" i="1" s="1"/>
  <c r="W3064" i="1" a="1"/>
  <c r="W3064" i="1" s="1"/>
  <c r="V3064" i="1" a="1"/>
  <c r="V3064" i="1" s="1"/>
  <c r="W3128" i="1" a="1"/>
  <c r="W3128" i="1" s="1"/>
  <c r="V3128" i="1" a="1"/>
  <c r="V3128" i="1" s="1"/>
  <c r="W3192" i="1" a="1"/>
  <c r="W3192" i="1" s="1"/>
  <c r="V3192" i="1" a="1"/>
  <c r="V3192" i="1" s="1"/>
  <c r="W3256" i="1" a="1"/>
  <c r="W3256" i="1" s="1"/>
  <c r="V3256" i="1" a="1"/>
  <c r="V3256" i="1" s="1"/>
  <c r="W3320" i="1" a="1"/>
  <c r="W3320" i="1" s="1"/>
  <c r="V3320" i="1" a="1"/>
  <c r="V3320" i="1" s="1"/>
  <c r="W3384" i="1" a="1"/>
  <c r="W3384" i="1" s="1"/>
  <c r="V3384" i="1" a="1"/>
  <c r="V3384" i="1" s="1"/>
  <c r="W3448" i="1" a="1"/>
  <c r="W3448" i="1" s="1"/>
  <c r="V3448" i="1" a="1"/>
  <c r="V3448" i="1" s="1"/>
  <c r="W3512" i="1" a="1"/>
  <c r="W3512" i="1" s="1"/>
  <c r="V3512" i="1" a="1"/>
  <c r="V3512" i="1" s="1"/>
  <c r="W3576" i="1" a="1"/>
  <c r="W3576" i="1" s="1"/>
  <c r="V3576" i="1" a="1"/>
  <c r="V3576" i="1" s="1"/>
  <c r="W3640" i="1" a="1"/>
  <c r="W3640" i="1" s="1"/>
  <c r="V3640" i="1" a="1"/>
  <c r="V3640" i="1" s="1"/>
  <c r="W3704" i="1" a="1"/>
  <c r="W3704" i="1" s="1"/>
  <c r="V3704" i="1" a="1"/>
  <c r="V3704" i="1" s="1"/>
  <c r="W49" i="1" a="1"/>
  <c r="W49" i="1" s="1"/>
  <c r="V49" i="1" a="1"/>
  <c r="V49" i="1" s="1"/>
  <c r="W113" i="1" a="1"/>
  <c r="W113" i="1" s="1"/>
  <c r="V113" i="1" a="1"/>
  <c r="V113" i="1" s="1"/>
  <c r="W177" i="1" a="1"/>
  <c r="W177" i="1" s="1"/>
  <c r="V177" i="1" a="1"/>
  <c r="V177" i="1" s="1"/>
  <c r="W241" i="1" a="1"/>
  <c r="W241" i="1" s="1"/>
  <c r="V241" i="1" a="1"/>
  <c r="V241" i="1" s="1"/>
  <c r="W305" i="1" a="1"/>
  <c r="W305" i="1" s="1"/>
  <c r="V305" i="1" a="1"/>
  <c r="V305" i="1" s="1"/>
  <c r="W369" i="1" a="1"/>
  <c r="W369" i="1" s="1"/>
  <c r="V369" i="1" a="1"/>
  <c r="V369" i="1" s="1"/>
  <c r="W433" i="1" a="1"/>
  <c r="W433" i="1" s="1"/>
  <c r="V433" i="1" a="1"/>
  <c r="V433" i="1" s="1"/>
  <c r="W497" i="1" a="1"/>
  <c r="W497" i="1" s="1"/>
  <c r="V497" i="1" a="1"/>
  <c r="V497" i="1" s="1"/>
  <c r="W561" i="1" a="1"/>
  <c r="W561" i="1" s="1"/>
  <c r="V561" i="1" a="1"/>
  <c r="V561" i="1" s="1"/>
  <c r="W625" i="1" a="1"/>
  <c r="W625" i="1" s="1"/>
  <c r="V625" i="1" a="1"/>
  <c r="V625" i="1" s="1"/>
  <c r="W689" i="1" a="1"/>
  <c r="W689" i="1" s="1"/>
  <c r="V689" i="1" a="1"/>
  <c r="V689" i="1" s="1"/>
  <c r="W753" i="1" a="1"/>
  <c r="W753" i="1" s="1"/>
  <c r="V753" i="1" a="1"/>
  <c r="V753" i="1" s="1"/>
  <c r="W817" i="1" a="1"/>
  <c r="W817" i="1" s="1"/>
  <c r="V817" i="1" a="1"/>
  <c r="V817" i="1" s="1"/>
  <c r="W881" i="1" a="1"/>
  <c r="W881" i="1" s="1"/>
  <c r="V881" i="1" a="1"/>
  <c r="V881" i="1" s="1"/>
  <c r="W945" i="1" a="1"/>
  <c r="W945" i="1" s="1"/>
  <c r="V945" i="1" a="1"/>
  <c r="V945" i="1" s="1"/>
  <c r="W1009" i="1" a="1"/>
  <c r="W1009" i="1" s="1"/>
  <c r="V1009" i="1" a="1"/>
  <c r="V1009" i="1" s="1"/>
  <c r="W1073" i="1" a="1"/>
  <c r="W1073" i="1" s="1"/>
  <c r="V1073" i="1" a="1"/>
  <c r="V1073" i="1" s="1"/>
  <c r="W1137" i="1" a="1"/>
  <c r="W1137" i="1" s="1"/>
  <c r="V1137" i="1" a="1"/>
  <c r="V1137" i="1" s="1"/>
  <c r="W1201" i="1" a="1"/>
  <c r="W1201" i="1" s="1"/>
  <c r="V1201" i="1" a="1"/>
  <c r="V1201" i="1" s="1"/>
  <c r="W1265" i="1" a="1"/>
  <c r="W1265" i="1" s="1"/>
  <c r="V1265" i="1" a="1"/>
  <c r="V1265" i="1" s="1"/>
  <c r="W1329" i="1" a="1"/>
  <c r="W1329" i="1" s="1"/>
  <c r="V1329" i="1" a="1"/>
  <c r="V1329" i="1" s="1"/>
  <c r="W1393" i="1" a="1"/>
  <c r="W1393" i="1" s="1"/>
  <c r="V1393" i="1" a="1"/>
  <c r="V1393" i="1" s="1"/>
  <c r="W1457" i="1" a="1"/>
  <c r="W1457" i="1" s="1"/>
  <c r="V1457" i="1" a="1"/>
  <c r="V1457" i="1" s="1"/>
  <c r="W1521" i="1" a="1"/>
  <c r="W1521" i="1" s="1"/>
  <c r="V1521" i="1" a="1"/>
  <c r="V1521" i="1" s="1"/>
  <c r="W1585" i="1" a="1"/>
  <c r="W1585" i="1" s="1"/>
  <c r="V1585" i="1" a="1"/>
  <c r="V1585" i="1" s="1"/>
  <c r="W1649" i="1" a="1"/>
  <c r="W1649" i="1" s="1"/>
  <c r="V1649" i="1" a="1"/>
  <c r="V1649" i="1" s="1"/>
  <c r="W1713" i="1" a="1"/>
  <c r="W1713" i="1" s="1"/>
  <c r="V1713" i="1" a="1"/>
  <c r="V1713" i="1" s="1"/>
  <c r="W1777" i="1" a="1"/>
  <c r="W1777" i="1" s="1"/>
  <c r="V1777" i="1" a="1"/>
  <c r="V1777" i="1" s="1"/>
  <c r="W1841" i="1" a="1"/>
  <c r="W1841" i="1" s="1"/>
  <c r="V1841" i="1" a="1"/>
  <c r="V1841" i="1" s="1"/>
  <c r="W1905" i="1" a="1"/>
  <c r="W1905" i="1" s="1"/>
  <c r="V1905" i="1" a="1"/>
  <c r="V1905" i="1" s="1"/>
  <c r="W1969" i="1" a="1"/>
  <c r="W1969" i="1" s="1"/>
  <c r="V1969" i="1" a="1"/>
  <c r="V1969" i="1" s="1"/>
  <c r="W50" i="1" a="1"/>
  <c r="W50" i="1" s="1"/>
  <c r="V50" i="1" a="1"/>
  <c r="V50" i="1" s="1"/>
  <c r="W114" i="1" a="1"/>
  <c r="W114" i="1" s="1"/>
  <c r="V114" i="1" a="1"/>
  <c r="V114" i="1" s="1"/>
  <c r="W178" i="1" a="1"/>
  <c r="W178" i="1" s="1"/>
  <c r="V178" i="1" a="1"/>
  <c r="V178" i="1" s="1"/>
  <c r="W242" i="1" a="1"/>
  <c r="W242" i="1" s="1"/>
  <c r="V242" i="1" a="1"/>
  <c r="V242" i="1" s="1"/>
  <c r="W306" i="1" a="1"/>
  <c r="W306" i="1" s="1"/>
  <c r="V306" i="1" a="1"/>
  <c r="V306" i="1" s="1"/>
  <c r="W370" i="1" a="1"/>
  <c r="W370" i="1" s="1"/>
  <c r="V370" i="1" a="1"/>
  <c r="V370" i="1" s="1"/>
  <c r="W434" i="1" a="1"/>
  <c r="W434" i="1" s="1"/>
  <c r="V434" i="1" a="1"/>
  <c r="V434" i="1" s="1"/>
  <c r="W498" i="1" a="1"/>
  <c r="W498" i="1" s="1"/>
  <c r="V498" i="1" a="1"/>
  <c r="V498" i="1" s="1"/>
  <c r="W562" i="1" a="1"/>
  <c r="W562" i="1" s="1"/>
  <c r="V562" i="1" a="1"/>
  <c r="V562" i="1" s="1"/>
  <c r="W626" i="1" a="1"/>
  <c r="W626" i="1" s="1"/>
  <c r="V626" i="1" a="1"/>
  <c r="V626" i="1" s="1"/>
  <c r="W690" i="1" a="1"/>
  <c r="W690" i="1" s="1"/>
  <c r="V690" i="1" a="1"/>
  <c r="V690" i="1" s="1"/>
  <c r="W739" i="1" a="1"/>
  <c r="W739" i="1" s="1"/>
  <c r="V739" i="1" a="1"/>
  <c r="V739" i="1" s="1"/>
  <c r="W803" i="1" a="1"/>
  <c r="W803" i="1" s="1"/>
  <c r="V803" i="1" a="1"/>
  <c r="V803" i="1" s="1"/>
  <c r="W867" i="1" a="1"/>
  <c r="W867" i="1" s="1"/>
  <c r="V867" i="1" a="1"/>
  <c r="V867" i="1" s="1"/>
  <c r="W931" i="1" a="1"/>
  <c r="W931" i="1" s="1"/>
  <c r="V931" i="1" a="1"/>
  <c r="V931" i="1" s="1"/>
  <c r="W995" i="1" a="1"/>
  <c r="W995" i="1" s="1"/>
  <c r="V995" i="1" a="1"/>
  <c r="V995" i="1" s="1"/>
  <c r="W1059" i="1" a="1"/>
  <c r="W1059" i="1" s="1"/>
  <c r="V1059" i="1" a="1"/>
  <c r="V1059" i="1" s="1"/>
  <c r="W1123" i="1" a="1"/>
  <c r="W1123" i="1" s="1"/>
  <c r="V1123" i="1" a="1"/>
  <c r="V1123" i="1" s="1"/>
  <c r="W1187" i="1" a="1"/>
  <c r="W1187" i="1" s="1"/>
  <c r="V1187" i="1" a="1"/>
  <c r="V1187" i="1" s="1"/>
  <c r="W1251" i="1" a="1"/>
  <c r="W1251" i="1" s="1"/>
  <c r="V1251" i="1" a="1"/>
  <c r="V1251" i="1" s="1"/>
  <c r="W1315" i="1" a="1"/>
  <c r="W1315" i="1" s="1"/>
  <c r="V1315" i="1" a="1"/>
  <c r="V1315" i="1" s="1"/>
  <c r="W1379" i="1" a="1"/>
  <c r="W1379" i="1" s="1"/>
  <c r="V1379" i="1" a="1"/>
  <c r="V1379" i="1" s="1"/>
  <c r="W1443" i="1" a="1"/>
  <c r="W1443" i="1" s="1"/>
  <c r="V1443" i="1" a="1"/>
  <c r="V1443" i="1" s="1"/>
  <c r="W1507" i="1" a="1"/>
  <c r="W1507" i="1" s="1"/>
  <c r="V1507" i="1" a="1"/>
  <c r="V1507" i="1" s="1"/>
  <c r="W1571" i="1" a="1"/>
  <c r="W1571" i="1" s="1"/>
  <c r="V1571" i="1" a="1"/>
  <c r="V1571" i="1" s="1"/>
  <c r="W1635" i="1" a="1"/>
  <c r="W1635" i="1" s="1"/>
  <c r="V1635" i="1" a="1"/>
  <c r="V1635" i="1" s="1"/>
  <c r="W1699" i="1" a="1"/>
  <c r="W1699" i="1" s="1"/>
  <c r="V1699" i="1" a="1"/>
  <c r="V1699" i="1" s="1"/>
  <c r="W1763" i="1" a="1"/>
  <c r="W1763" i="1" s="1"/>
  <c r="V1763" i="1" a="1"/>
  <c r="V1763" i="1" s="1"/>
  <c r="W1827" i="1" a="1"/>
  <c r="W1827" i="1" s="1"/>
  <c r="V1827" i="1" a="1"/>
  <c r="V1827" i="1" s="1"/>
  <c r="W1891" i="1" a="1"/>
  <c r="W1891" i="1" s="1"/>
  <c r="V1891" i="1" a="1"/>
  <c r="V1891" i="1" s="1"/>
  <c r="W1955" i="1" a="1"/>
  <c r="W1955" i="1" s="1"/>
  <c r="V1955" i="1" a="1"/>
  <c r="V1955" i="1" s="1"/>
  <c r="W2019" i="1" a="1"/>
  <c r="W2019" i="1" s="1"/>
  <c r="V2019" i="1" a="1"/>
  <c r="V2019" i="1" s="1"/>
  <c r="W2083" i="1" a="1"/>
  <c r="W2083" i="1" s="1"/>
  <c r="V2083" i="1" a="1"/>
  <c r="V2083" i="1" s="1"/>
  <c r="W2147" i="1" a="1"/>
  <c r="W2147" i="1" s="1"/>
  <c r="V2147" i="1" a="1"/>
  <c r="V2147" i="1" s="1"/>
  <c r="W2211" i="1" a="1"/>
  <c r="W2211" i="1" s="1"/>
  <c r="V2211" i="1" a="1"/>
  <c r="V2211" i="1" s="1"/>
  <c r="W2275" i="1" a="1"/>
  <c r="W2275" i="1" s="1"/>
  <c r="V2275" i="1" a="1"/>
  <c r="V2275" i="1" s="1"/>
  <c r="W2339" i="1" a="1"/>
  <c r="W2339" i="1" s="1"/>
  <c r="V2339" i="1" a="1"/>
  <c r="V2339" i="1" s="1"/>
  <c r="W2403" i="1" a="1"/>
  <c r="W2403" i="1" s="1"/>
  <c r="V2403" i="1" a="1"/>
  <c r="V2403" i="1" s="1"/>
  <c r="W2467" i="1" a="1"/>
  <c r="W2467" i="1" s="1"/>
  <c r="V2467" i="1" a="1"/>
  <c r="V2467" i="1" s="1"/>
  <c r="W2531" i="1" a="1"/>
  <c r="W2531" i="1" s="1"/>
  <c r="V2531" i="1" a="1"/>
  <c r="V2531" i="1" s="1"/>
  <c r="W884" i="1" a="1"/>
  <c r="W884" i="1" s="1"/>
  <c r="V884" i="1" a="1"/>
  <c r="V884" i="1" s="1"/>
  <c r="W948" i="1" a="1"/>
  <c r="W948" i="1" s="1"/>
  <c r="V948" i="1" a="1"/>
  <c r="V948" i="1" s="1"/>
  <c r="W1012" i="1" a="1"/>
  <c r="W1012" i="1" s="1"/>
  <c r="V1012" i="1" a="1"/>
  <c r="V1012" i="1" s="1"/>
  <c r="W1076" i="1" a="1"/>
  <c r="W1076" i="1" s="1"/>
  <c r="V1076" i="1" a="1"/>
  <c r="V1076" i="1" s="1"/>
  <c r="W1140" i="1" a="1"/>
  <c r="W1140" i="1" s="1"/>
  <c r="V1140" i="1" a="1"/>
  <c r="V1140" i="1" s="1"/>
  <c r="W1204" i="1" a="1"/>
  <c r="W1204" i="1" s="1"/>
  <c r="V1204" i="1" a="1"/>
  <c r="V1204" i="1" s="1"/>
  <c r="W1268" i="1" a="1"/>
  <c r="W1268" i="1" s="1"/>
  <c r="V1268" i="1" a="1"/>
  <c r="V1268" i="1" s="1"/>
  <c r="W1332" i="1" a="1"/>
  <c r="W1332" i="1" s="1"/>
  <c r="V1332" i="1" a="1"/>
  <c r="V1332" i="1" s="1"/>
  <c r="W1396" i="1" a="1"/>
  <c r="W1396" i="1" s="1"/>
  <c r="V1396" i="1" a="1"/>
  <c r="V1396" i="1" s="1"/>
  <c r="W1460" i="1" a="1"/>
  <c r="W1460" i="1" s="1"/>
  <c r="V1460" i="1" a="1"/>
  <c r="V1460" i="1" s="1"/>
  <c r="W1524" i="1" a="1"/>
  <c r="W1524" i="1" s="1"/>
  <c r="V1524" i="1" a="1"/>
  <c r="V1524" i="1" s="1"/>
  <c r="W1588" i="1" a="1"/>
  <c r="W1588" i="1" s="1"/>
  <c r="V1588" i="1" a="1"/>
  <c r="V1588" i="1" s="1"/>
  <c r="W1652" i="1" a="1"/>
  <c r="W1652" i="1" s="1"/>
  <c r="V1652" i="1" a="1"/>
  <c r="V1652" i="1" s="1"/>
  <c r="W1716" i="1" a="1"/>
  <c r="W1716" i="1" s="1"/>
  <c r="V1716" i="1" a="1"/>
  <c r="V1716" i="1" s="1"/>
  <c r="W1780" i="1" a="1"/>
  <c r="W1780" i="1" s="1"/>
  <c r="V1780" i="1" a="1"/>
  <c r="V1780" i="1" s="1"/>
  <c r="W1844" i="1" a="1"/>
  <c r="W1844" i="1" s="1"/>
  <c r="V1844" i="1" a="1"/>
  <c r="V1844" i="1" s="1"/>
  <c r="W1908" i="1" a="1"/>
  <c r="W1908" i="1" s="1"/>
  <c r="V1908" i="1" a="1"/>
  <c r="V1908" i="1" s="1"/>
  <c r="W1972" i="1" a="1"/>
  <c r="W1972" i="1" s="1"/>
  <c r="V1972" i="1" a="1"/>
  <c r="V1972" i="1" s="1"/>
  <c r="W2036" i="1" a="1"/>
  <c r="W2036" i="1" s="1"/>
  <c r="V2036" i="1" a="1"/>
  <c r="V2036" i="1" s="1"/>
  <c r="W2100" i="1" a="1"/>
  <c r="W2100" i="1" s="1"/>
  <c r="V2100" i="1" a="1"/>
  <c r="V2100" i="1" s="1"/>
  <c r="W2164" i="1" a="1"/>
  <c r="W2164" i="1" s="1"/>
  <c r="V2164" i="1" a="1"/>
  <c r="V2164" i="1" s="1"/>
  <c r="W2228" i="1" a="1"/>
  <c r="W2228" i="1" s="1"/>
  <c r="V2228" i="1" a="1"/>
  <c r="V2228" i="1" s="1"/>
  <c r="W2292" i="1" a="1"/>
  <c r="W2292" i="1" s="1"/>
  <c r="V2292" i="1" a="1"/>
  <c r="V2292" i="1" s="1"/>
  <c r="W2356" i="1" a="1"/>
  <c r="W2356" i="1" s="1"/>
  <c r="V2356" i="1" a="1"/>
  <c r="V2356" i="1" s="1"/>
  <c r="W2420" i="1" a="1"/>
  <c r="W2420" i="1" s="1"/>
  <c r="V2420" i="1" a="1"/>
  <c r="V2420" i="1" s="1"/>
  <c r="W2484" i="1" a="1"/>
  <c r="W2484" i="1" s="1"/>
  <c r="V2484" i="1" a="1"/>
  <c r="V2484" i="1" s="1"/>
  <c r="W2548" i="1" a="1"/>
  <c r="W2548" i="1" s="1"/>
  <c r="V2548" i="1" a="1"/>
  <c r="V2548" i="1" s="1"/>
  <c r="W2612" i="1" a="1"/>
  <c r="W2612" i="1" s="1"/>
  <c r="V2612" i="1" a="1"/>
  <c r="V2612" i="1" s="1"/>
  <c r="W2676" i="1" a="1"/>
  <c r="W2676" i="1" s="1"/>
  <c r="V2676" i="1" a="1"/>
  <c r="V2676" i="1" s="1"/>
  <c r="W2740" i="1" a="1"/>
  <c r="W2740" i="1" s="1"/>
  <c r="V2740" i="1" a="1"/>
  <c r="V2740" i="1" s="1"/>
  <c r="W2804" i="1" a="1"/>
  <c r="W2804" i="1" s="1"/>
  <c r="V2804" i="1" a="1"/>
  <c r="V2804" i="1" s="1"/>
  <c r="W2868" i="1" a="1"/>
  <c r="W2868" i="1" s="1"/>
  <c r="V2868" i="1" a="1"/>
  <c r="V2868" i="1" s="1"/>
  <c r="W2932" i="1" a="1"/>
  <c r="W2932" i="1" s="1"/>
  <c r="V2932" i="1" a="1"/>
  <c r="V2932" i="1" s="1"/>
  <c r="W2996" i="1" a="1"/>
  <c r="W2996" i="1" s="1"/>
  <c r="V2996" i="1" a="1"/>
  <c r="V2996" i="1" s="1"/>
  <c r="W3060" i="1" a="1"/>
  <c r="W3060" i="1" s="1"/>
  <c r="V3060" i="1" a="1"/>
  <c r="V3060" i="1" s="1"/>
  <c r="W3124" i="1" a="1"/>
  <c r="W3124" i="1" s="1"/>
  <c r="V3124" i="1" a="1"/>
  <c r="V3124" i="1" s="1"/>
  <c r="W3188" i="1" a="1"/>
  <c r="W3188" i="1" s="1"/>
  <c r="V3188" i="1" a="1"/>
  <c r="V3188" i="1" s="1"/>
  <c r="W3252" i="1" a="1"/>
  <c r="W3252" i="1" s="1"/>
  <c r="V3252" i="1" a="1"/>
  <c r="V3252" i="1" s="1"/>
  <c r="W3316" i="1" a="1"/>
  <c r="W3316" i="1" s="1"/>
  <c r="V3316" i="1" a="1"/>
  <c r="V3316" i="1" s="1"/>
  <c r="W3380" i="1" a="1"/>
  <c r="W3380" i="1" s="1"/>
  <c r="V3380" i="1" a="1"/>
  <c r="V3380" i="1" s="1"/>
  <c r="W3444" i="1" a="1"/>
  <c r="W3444" i="1" s="1"/>
  <c r="V3444" i="1" a="1"/>
  <c r="V3444" i="1" s="1"/>
  <c r="W3508" i="1" a="1"/>
  <c r="W3508" i="1" s="1"/>
  <c r="V3508" i="1" a="1"/>
  <c r="V3508" i="1" s="1"/>
  <c r="W1429" i="1" a="1"/>
  <c r="W1429" i="1" s="1"/>
  <c r="V1429" i="1" a="1"/>
  <c r="V1429" i="1" s="1"/>
  <c r="W1493" i="1" a="1"/>
  <c r="W1493" i="1" s="1"/>
  <c r="V1493" i="1" a="1"/>
  <c r="V1493" i="1" s="1"/>
  <c r="W1557" i="1" a="1"/>
  <c r="W1557" i="1" s="1"/>
  <c r="V1557" i="1" a="1"/>
  <c r="V1557" i="1" s="1"/>
  <c r="W1621" i="1" a="1"/>
  <c r="W1621" i="1" s="1"/>
  <c r="V1621" i="1" a="1"/>
  <c r="V1621" i="1" s="1"/>
  <c r="W1685" i="1" a="1"/>
  <c r="W1685" i="1" s="1"/>
  <c r="V1685" i="1" a="1"/>
  <c r="V1685" i="1" s="1"/>
  <c r="W1749" i="1" a="1"/>
  <c r="W1749" i="1" s="1"/>
  <c r="V1749" i="1" a="1"/>
  <c r="V1749" i="1" s="1"/>
  <c r="W1813" i="1" a="1"/>
  <c r="W1813" i="1" s="1"/>
  <c r="V1813" i="1" a="1"/>
  <c r="V1813" i="1" s="1"/>
  <c r="W1877" i="1" a="1"/>
  <c r="W1877" i="1" s="1"/>
  <c r="V1877" i="1" a="1"/>
  <c r="V1877" i="1" s="1"/>
  <c r="W1941" i="1" a="1"/>
  <c r="W1941" i="1" s="1"/>
  <c r="V1941" i="1" a="1"/>
  <c r="V1941" i="1" s="1"/>
  <c r="W2005" i="1" a="1"/>
  <c r="W2005" i="1" s="1"/>
  <c r="V2005" i="1" a="1"/>
  <c r="V2005" i="1" s="1"/>
  <c r="W2069" i="1" a="1"/>
  <c r="W2069" i="1" s="1"/>
  <c r="V2069" i="1" a="1"/>
  <c r="V2069" i="1" s="1"/>
  <c r="W2133" i="1" a="1"/>
  <c r="W2133" i="1" s="1"/>
  <c r="V2133" i="1" a="1"/>
  <c r="V2133" i="1" s="1"/>
  <c r="W2197" i="1" a="1"/>
  <c r="W2197" i="1" s="1"/>
  <c r="V2197" i="1" a="1"/>
  <c r="V2197" i="1" s="1"/>
  <c r="W2261" i="1" a="1"/>
  <c r="W2261" i="1" s="1"/>
  <c r="V2261" i="1" a="1"/>
  <c r="V2261" i="1" s="1"/>
  <c r="W2325" i="1" a="1"/>
  <c r="W2325" i="1" s="1"/>
  <c r="V2325" i="1" a="1"/>
  <c r="V2325" i="1" s="1"/>
  <c r="W2389" i="1" a="1"/>
  <c r="W2389" i="1" s="1"/>
  <c r="V2389" i="1" a="1"/>
  <c r="V2389" i="1" s="1"/>
  <c r="W2453" i="1" a="1"/>
  <c r="W2453" i="1" s="1"/>
  <c r="V2453" i="1" a="1"/>
  <c r="V2453" i="1" s="1"/>
  <c r="W2517" i="1" a="1"/>
  <c r="W2517" i="1" s="1"/>
  <c r="V2517" i="1" a="1"/>
  <c r="V2517" i="1" s="1"/>
  <c r="W2581" i="1" a="1"/>
  <c r="W2581" i="1" s="1"/>
  <c r="V2581" i="1" a="1"/>
  <c r="V2581" i="1" s="1"/>
  <c r="W2645" i="1" a="1"/>
  <c r="W2645" i="1" s="1"/>
  <c r="V2645" i="1" a="1"/>
  <c r="V2645" i="1" s="1"/>
  <c r="W2709" i="1" a="1"/>
  <c r="W2709" i="1" s="1"/>
  <c r="V2709" i="1" a="1"/>
  <c r="V2709" i="1" s="1"/>
  <c r="W2773" i="1" a="1"/>
  <c r="W2773" i="1" s="1"/>
  <c r="V2773" i="1" a="1"/>
  <c r="V2773" i="1" s="1"/>
  <c r="W2837" i="1" a="1"/>
  <c r="W2837" i="1" s="1"/>
  <c r="V2837" i="1" a="1"/>
  <c r="V2837" i="1" s="1"/>
  <c r="W2901" i="1" a="1"/>
  <c r="W2901" i="1" s="1"/>
  <c r="V2901" i="1" a="1"/>
  <c r="V2901" i="1" s="1"/>
  <c r="W2965" i="1" a="1"/>
  <c r="W2965" i="1" s="1"/>
  <c r="V2965" i="1" a="1"/>
  <c r="V2965" i="1" s="1"/>
  <c r="W3029" i="1" a="1"/>
  <c r="W3029" i="1" s="1"/>
  <c r="V3029" i="1" a="1"/>
  <c r="V3029" i="1" s="1"/>
  <c r="W3093" i="1" a="1"/>
  <c r="W3093" i="1" s="1"/>
  <c r="V3093" i="1" a="1"/>
  <c r="V3093" i="1" s="1"/>
  <c r="W3157" i="1" a="1"/>
  <c r="W3157" i="1" s="1"/>
  <c r="V3157" i="1" a="1"/>
  <c r="V3157" i="1" s="1"/>
  <c r="W3221" i="1" a="1"/>
  <c r="W3221" i="1" s="1"/>
  <c r="V3221" i="1" a="1"/>
  <c r="V3221" i="1" s="1"/>
  <c r="W3285" i="1" a="1"/>
  <c r="W3285" i="1" s="1"/>
  <c r="V3285" i="1" a="1"/>
  <c r="V3285" i="1" s="1"/>
  <c r="W3349" i="1" a="1"/>
  <c r="W3349" i="1" s="1"/>
  <c r="V3349" i="1" a="1"/>
  <c r="V3349" i="1" s="1"/>
  <c r="W3413" i="1" a="1"/>
  <c r="W3413" i="1" s="1"/>
  <c r="V3413" i="1" a="1"/>
  <c r="V3413" i="1" s="1"/>
  <c r="W3477" i="1" a="1"/>
  <c r="W3477" i="1" s="1"/>
  <c r="V3477" i="1" a="1"/>
  <c r="V3477" i="1" s="1"/>
  <c r="W3541" i="1" a="1"/>
  <c r="W3541" i="1" s="1"/>
  <c r="V3541" i="1" a="1"/>
  <c r="V3541" i="1" s="1"/>
  <c r="W3605" i="1" a="1"/>
  <c r="W3605" i="1" s="1"/>
  <c r="V3605" i="1" a="1"/>
  <c r="V3605" i="1" s="1"/>
  <c r="W3669" i="1" a="1"/>
  <c r="W3669" i="1" s="1"/>
  <c r="V3669" i="1" a="1"/>
  <c r="V3669" i="1" s="1"/>
  <c r="W3733" i="1" a="1"/>
  <c r="W3733" i="1" s="1"/>
  <c r="V3733" i="1" a="1"/>
  <c r="V3733" i="1" s="1"/>
  <c r="W3797" i="1" a="1"/>
  <c r="W3797" i="1" s="1"/>
  <c r="V3797" i="1" a="1"/>
  <c r="V3797" i="1" s="1"/>
  <c r="W3861" i="1" a="1"/>
  <c r="W3861" i="1" s="1"/>
  <c r="V3861" i="1" a="1"/>
  <c r="V3861" i="1" s="1"/>
  <c r="W3925" i="1" a="1"/>
  <c r="W3925" i="1" s="1"/>
  <c r="V3925" i="1" a="1"/>
  <c r="V3925" i="1" s="1"/>
  <c r="W3989" i="1" a="1"/>
  <c r="W3989" i="1" s="1"/>
  <c r="V3989" i="1" a="1"/>
  <c r="V3989" i="1" s="1"/>
  <c r="W3015" i="1" a="1"/>
  <c r="W3015" i="1" s="1"/>
  <c r="V3015" i="1" a="1"/>
  <c r="V3015" i="1" s="1"/>
  <c r="W3079" i="1" a="1"/>
  <c r="W3079" i="1" s="1"/>
  <c r="V3079" i="1" a="1"/>
  <c r="V3079" i="1" s="1"/>
  <c r="W3143" i="1" a="1"/>
  <c r="W3143" i="1" s="1"/>
  <c r="V3143" i="1" a="1"/>
  <c r="V3143" i="1" s="1"/>
  <c r="W3207" i="1" a="1"/>
  <c r="W3207" i="1" s="1"/>
  <c r="V3207" i="1" a="1"/>
  <c r="V3207" i="1" s="1"/>
  <c r="W3271" i="1" a="1"/>
  <c r="W3271" i="1" s="1"/>
  <c r="V3271" i="1" a="1"/>
  <c r="V3271" i="1" s="1"/>
  <c r="W3335" i="1" a="1"/>
  <c r="W3335" i="1" s="1"/>
  <c r="V3335" i="1" a="1"/>
  <c r="V3335" i="1" s="1"/>
  <c r="W3399" i="1" a="1"/>
  <c r="W3399" i="1" s="1"/>
  <c r="V3399" i="1" a="1"/>
  <c r="V3399" i="1" s="1"/>
  <c r="W3463" i="1" a="1"/>
  <c r="W3463" i="1" s="1"/>
  <c r="V3463" i="1" a="1"/>
  <c r="V3463" i="1" s="1"/>
  <c r="W3527" i="1" a="1"/>
  <c r="W3527" i="1" s="1"/>
  <c r="V3527" i="1" a="1"/>
  <c r="V3527" i="1" s="1"/>
  <c r="W3591" i="1" a="1"/>
  <c r="W3591" i="1" s="1"/>
  <c r="V3591" i="1" a="1"/>
  <c r="V3591" i="1" s="1"/>
  <c r="W3655" i="1" a="1"/>
  <c r="W3655" i="1" s="1"/>
  <c r="V3655" i="1" a="1"/>
  <c r="V3655" i="1" s="1"/>
  <c r="W3719" i="1" a="1"/>
  <c r="W3719" i="1" s="1"/>
  <c r="V3719" i="1" a="1"/>
  <c r="V3719" i="1" s="1"/>
  <c r="W3783" i="1" a="1"/>
  <c r="W3783" i="1" s="1"/>
  <c r="V3783" i="1" a="1"/>
  <c r="V3783" i="1" s="1"/>
  <c r="W3847" i="1" a="1"/>
  <c r="W3847" i="1" s="1"/>
  <c r="V3847" i="1" a="1"/>
  <c r="V3847" i="1" s="1"/>
  <c r="W3911" i="1" a="1"/>
  <c r="W3911" i="1" s="1"/>
  <c r="V3911" i="1" a="1"/>
  <c r="V3911" i="1" s="1"/>
  <c r="W3975" i="1" a="1"/>
  <c r="W3975" i="1" s="1"/>
  <c r="V3975" i="1" a="1"/>
  <c r="V3975" i="1" s="1"/>
  <c r="W4039" i="1" a="1"/>
  <c r="W4039" i="1" s="1"/>
  <c r="V4039" i="1" a="1"/>
  <c r="V4039" i="1" s="1"/>
  <c r="W4103" i="1" a="1"/>
  <c r="W4103" i="1" s="1"/>
  <c r="V4103" i="1" a="1"/>
  <c r="V4103" i="1" s="1"/>
  <c r="W3776" i="1" a="1"/>
  <c r="W3776" i="1" s="1"/>
  <c r="V3776" i="1" a="1"/>
  <c r="V3776" i="1" s="1"/>
  <c r="W3840" i="1" a="1"/>
  <c r="W3840" i="1" s="1"/>
  <c r="V3840" i="1" a="1"/>
  <c r="V3840" i="1" s="1"/>
  <c r="W3904" i="1" a="1"/>
  <c r="W3904" i="1" s="1"/>
  <c r="V3904" i="1" a="1"/>
  <c r="V3904" i="1" s="1"/>
  <c r="W3968" i="1" a="1"/>
  <c r="W3968" i="1" s="1"/>
  <c r="V3968" i="1" a="1"/>
  <c r="V3968" i="1" s="1"/>
  <c r="W4032" i="1" a="1"/>
  <c r="W4032" i="1" s="1"/>
  <c r="V4032" i="1" a="1"/>
  <c r="V4032" i="1" s="1"/>
  <c r="W4096" i="1" a="1"/>
  <c r="W4096" i="1" s="1"/>
  <c r="V4096" i="1" a="1"/>
  <c r="V4096" i="1" s="1"/>
  <c r="W2033" i="1" a="1"/>
  <c r="W2033" i="1" s="1"/>
  <c r="V2033" i="1" a="1"/>
  <c r="V2033" i="1" s="1"/>
  <c r="W2097" i="1" a="1"/>
  <c r="W2097" i="1" s="1"/>
  <c r="V2097" i="1" a="1"/>
  <c r="V2097" i="1" s="1"/>
  <c r="W2161" i="1" a="1"/>
  <c r="W2161" i="1" s="1"/>
  <c r="V2161" i="1" a="1"/>
  <c r="V2161" i="1" s="1"/>
  <c r="W2225" i="1" a="1"/>
  <c r="W2225" i="1" s="1"/>
  <c r="V2225" i="1" a="1"/>
  <c r="V2225" i="1" s="1"/>
  <c r="W2289" i="1" a="1"/>
  <c r="W2289" i="1" s="1"/>
  <c r="V2289" i="1" a="1"/>
  <c r="V2289" i="1" s="1"/>
  <c r="W2353" i="1" a="1"/>
  <c r="W2353" i="1" s="1"/>
  <c r="V2353" i="1" a="1"/>
  <c r="V2353" i="1" s="1"/>
  <c r="W2417" i="1" a="1"/>
  <c r="W2417" i="1" s="1"/>
  <c r="V2417" i="1" a="1"/>
  <c r="V2417" i="1" s="1"/>
  <c r="W2481" i="1" a="1"/>
  <c r="W2481" i="1" s="1"/>
  <c r="V2481" i="1" a="1"/>
  <c r="V2481" i="1" s="1"/>
  <c r="W2545" i="1" a="1"/>
  <c r="W2545" i="1" s="1"/>
  <c r="V2545" i="1" a="1"/>
  <c r="V2545" i="1" s="1"/>
  <c r="W2609" i="1" a="1"/>
  <c r="W2609" i="1" s="1"/>
  <c r="V2609" i="1" a="1"/>
  <c r="V2609" i="1" s="1"/>
  <c r="W2673" i="1" a="1"/>
  <c r="W2673" i="1" s="1"/>
  <c r="V2673" i="1" a="1"/>
  <c r="V2673" i="1" s="1"/>
  <c r="W2737" i="1" a="1"/>
  <c r="W2737" i="1" s="1"/>
  <c r="V2737" i="1" a="1"/>
  <c r="V2737" i="1" s="1"/>
  <c r="W2801" i="1" a="1"/>
  <c r="W2801" i="1" s="1"/>
  <c r="V2801" i="1" a="1"/>
  <c r="V2801" i="1" s="1"/>
  <c r="W2865" i="1" a="1"/>
  <c r="W2865" i="1" s="1"/>
  <c r="V2865" i="1" a="1"/>
  <c r="V2865" i="1" s="1"/>
  <c r="W2929" i="1" a="1"/>
  <c r="W2929" i="1" s="1"/>
  <c r="V2929" i="1" a="1"/>
  <c r="V2929" i="1" s="1"/>
  <c r="W2993" i="1" a="1"/>
  <c r="W2993" i="1" s="1"/>
  <c r="V2993" i="1" a="1"/>
  <c r="V2993" i="1" s="1"/>
  <c r="W3057" i="1" a="1"/>
  <c r="W3057" i="1" s="1"/>
  <c r="V3057" i="1" a="1"/>
  <c r="V3057" i="1" s="1"/>
  <c r="W3121" i="1" a="1"/>
  <c r="W3121" i="1" s="1"/>
  <c r="V3121" i="1" a="1"/>
  <c r="V3121" i="1" s="1"/>
  <c r="W3185" i="1" a="1"/>
  <c r="W3185" i="1" s="1"/>
  <c r="V3185" i="1" a="1"/>
  <c r="V3185" i="1" s="1"/>
  <c r="W3249" i="1" a="1"/>
  <c r="W3249" i="1" s="1"/>
  <c r="V3249" i="1" a="1"/>
  <c r="V3249" i="1" s="1"/>
  <c r="W3313" i="1" a="1"/>
  <c r="W3313" i="1" s="1"/>
  <c r="V3313" i="1" a="1"/>
  <c r="V3313" i="1" s="1"/>
  <c r="W3377" i="1" a="1"/>
  <c r="W3377" i="1" s="1"/>
  <c r="V3377" i="1" a="1"/>
  <c r="V3377" i="1" s="1"/>
  <c r="W3441" i="1" a="1"/>
  <c r="W3441" i="1" s="1"/>
  <c r="V3441" i="1" a="1"/>
  <c r="V3441" i="1" s="1"/>
  <c r="W3505" i="1" a="1"/>
  <c r="W3505" i="1" s="1"/>
  <c r="V3505" i="1" a="1"/>
  <c r="V3505" i="1" s="1"/>
  <c r="W3569" i="1" a="1"/>
  <c r="W3569" i="1" s="1"/>
  <c r="V3569" i="1" a="1"/>
  <c r="V3569" i="1" s="1"/>
  <c r="W3633" i="1" a="1"/>
  <c r="W3633" i="1" s="1"/>
  <c r="V3633" i="1" a="1"/>
  <c r="V3633" i="1" s="1"/>
  <c r="W3697" i="1" a="1"/>
  <c r="W3697" i="1" s="1"/>
  <c r="V3697" i="1" a="1"/>
  <c r="V3697" i="1" s="1"/>
  <c r="W3761" i="1" a="1"/>
  <c r="W3761" i="1" s="1"/>
  <c r="V3761" i="1" a="1"/>
  <c r="V3761" i="1" s="1"/>
  <c r="W3825" i="1" a="1"/>
  <c r="W3825" i="1" s="1"/>
  <c r="V3825" i="1" a="1"/>
  <c r="V3825" i="1" s="1"/>
  <c r="W3889" i="1" a="1"/>
  <c r="W3889" i="1" s="1"/>
  <c r="V3889" i="1" a="1"/>
  <c r="V3889" i="1" s="1"/>
  <c r="W3953" i="1" a="1"/>
  <c r="W3953" i="1" s="1"/>
  <c r="V3953" i="1" a="1"/>
  <c r="V3953" i="1" s="1"/>
  <c r="W4017" i="1" a="1"/>
  <c r="W4017" i="1" s="1"/>
  <c r="V4017" i="1" a="1"/>
  <c r="V4017" i="1" s="1"/>
  <c r="W4081" i="1" a="1"/>
  <c r="W4081" i="1" s="1"/>
  <c r="V4081" i="1" a="1"/>
  <c r="V4081" i="1" s="1"/>
  <c r="W746" i="1" a="1"/>
  <c r="W746" i="1" s="1"/>
  <c r="V746" i="1" a="1"/>
  <c r="V746" i="1" s="1"/>
  <c r="W810" i="1" a="1"/>
  <c r="W810" i="1" s="1"/>
  <c r="V810" i="1" a="1"/>
  <c r="V810" i="1" s="1"/>
  <c r="W874" i="1" a="1"/>
  <c r="W874" i="1" s="1"/>
  <c r="V874" i="1" a="1"/>
  <c r="V874" i="1" s="1"/>
  <c r="W938" i="1" a="1"/>
  <c r="W938" i="1" s="1"/>
  <c r="V938" i="1" a="1"/>
  <c r="V938" i="1" s="1"/>
  <c r="W1002" i="1" a="1"/>
  <c r="W1002" i="1" s="1"/>
  <c r="V1002" i="1" a="1"/>
  <c r="V1002" i="1" s="1"/>
  <c r="W1066" i="1" a="1"/>
  <c r="W1066" i="1" s="1"/>
  <c r="V1066" i="1" a="1"/>
  <c r="V1066" i="1" s="1"/>
  <c r="W1130" i="1" a="1"/>
  <c r="W1130" i="1" s="1"/>
  <c r="V1130" i="1" a="1"/>
  <c r="V1130" i="1" s="1"/>
  <c r="W1194" i="1" a="1"/>
  <c r="W1194" i="1" s="1"/>
  <c r="V1194" i="1" a="1"/>
  <c r="V1194" i="1" s="1"/>
  <c r="W1258" i="1" a="1"/>
  <c r="W1258" i="1" s="1"/>
  <c r="V1258" i="1" a="1"/>
  <c r="V1258" i="1" s="1"/>
  <c r="W1322" i="1" a="1"/>
  <c r="W1322" i="1" s="1"/>
  <c r="V1322" i="1" a="1"/>
  <c r="V1322" i="1" s="1"/>
  <c r="W1386" i="1" a="1"/>
  <c r="W1386" i="1" s="1"/>
  <c r="V1386" i="1" a="1"/>
  <c r="V1386" i="1" s="1"/>
  <c r="W1450" i="1" a="1"/>
  <c r="W1450" i="1" s="1"/>
  <c r="V1450" i="1" a="1"/>
  <c r="V1450" i="1" s="1"/>
  <c r="W1514" i="1" a="1"/>
  <c r="W1514" i="1" s="1"/>
  <c r="V1514" i="1" a="1"/>
  <c r="V1514" i="1" s="1"/>
  <c r="W1578" i="1" a="1"/>
  <c r="W1578" i="1" s="1"/>
  <c r="V1578" i="1" a="1"/>
  <c r="V1578" i="1" s="1"/>
  <c r="W1642" i="1" a="1"/>
  <c r="W1642" i="1" s="1"/>
  <c r="V1642" i="1" a="1"/>
  <c r="V1642" i="1" s="1"/>
  <c r="W1706" i="1" a="1"/>
  <c r="W1706" i="1" s="1"/>
  <c r="V1706" i="1" a="1"/>
  <c r="V1706" i="1" s="1"/>
  <c r="W1770" i="1" a="1"/>
  <c r="W1770" i="1" s="1"/>
  <c r="V1770" i="1" a="1"/>
  <c r="V1770" i="1" s="1"/>
  <c r="W1834" i="1" a="1"/>
  <c r="W1834" i="1" s="1"/>
  <c r="V1834" i="1" a="1"/>
  <c r="V1834" i="1" s="1"/>
  <c r="W1898" i="1" a="1"/>
  <c r="W1898" i="1" s="1"/>
  <c r="V1898" i="1" a="1"/>
  <c r="V1898" i="1" s="1"/>
  <c r="W1962" i="1" a="1"/>
  <c r="W1962" i="1" s="1"/>
  <c r="V1962" i="1" a="1"/>
  <c r="V1962" i="1" s="1"/>
  <c r="W2026" i="1" a="1"/>
  <c r="W2026" i="1" s="1"/>
  <c r="V2026" i="1" a="1"/>
  <c r="V2026" i="1" s="1"/>
  <c r="W2090" i="1" a="1"/>
  <c r="W2090" i="1" s="1"/>
  <c r="V2090" i="1" a="1"/>
  <c r="V2090" i="1" s="1"/>
  <c r="W2154" i="1" a="1"/>
  <c r="W2154" i="1" s="1"/>
  <c r="V2154" i="1" a="1"/>
  <c r="V2154" i="1" s="1"/>
  <c r="W2218" i="1" a="1"/>
  <c r="W2218" i="1" s="1"/>
  <c r="V2218" i="1" a="1"/>
  <c r="V2218" i="1" s="1"/>
  <c r="W2282" i="1" a="1"/>
  <c r="W2282" i="1" s="1"/>
  <c r="V2282" i="1" a="1"/>
  <c r="V2282" i="1" s="1"/>
  <c r="W2346" i="1" a="1"/>
  <c r="W2346" i="1" s="1"/>
  <c r="V2346" i="1" a="1"/>
  <c r="V2346" i="1" s="1"/>
  <c r="W2410" i="1" a="1"/>
  <c r="W2410" i="1" s="1"/>
  <c r="V2410" i="1" a="1"/>
  <c r="V2410" i="1" s="1"/>
  <c r="W2474" i="1" a="1"/>
  <c r="W2474" i="1" s="1"/>
  <c r="V2474" i="1" a="1"/>
  <c r="V2474" i="1" s="1"/>
  <c r="W2538" i="1" a="1"/>
  <c r="W2538" i="1" s="1"/>
  <c r="V2538" i="1" a="1"/>
  <c r="V2538" i="1" s="1"/>
  <c r="W2602" i="1" a="1"/>
  <c r="W2602" i="1" s="1"/>
  <c r="V2602" i="1" a="1"/>
  <c r="V2602" i="1" s="1"/>
  <c r="W2666" i="1" a="1"/>
  <c r="W2666" i="1" s="1"/>
  <c r="V2666" i="1" a="1"/>
  <c r="V2666" i="1" s="1"/>
  <c r="W2730" i="1" a="1"/>
  <c r="W2730" i="1" s="1"/>
  <c r="V2730" i="1" a="1"/>
  <c r="V2730" i="1" s="1"/>
  <c r="W2794" i="1" a="1"/>
  <c r="W2794" i="1" s="1"/>
  <c r="V2794" i="1" a="1"/>
  <c r="V2794" i="1" s="1"/>
  <c r="W2858" i="1" a="1"/>
  <c r="W2858" i="1" s="1"/>
  <c r="V2858" i="1" a="1"/>
  <c r="V2858" i="1" s="1"/>
  <c r="W2922" i="1" a="1"/>
  <c r="W2922" i="1" s="1"/>
  <c r="V2922" i="1" a="1"/>
  <c r="V2922" i="1" s="1"/>
  <c r="W2986" i="1" a="1"/>
  <c r="W2986" i="1" s="1"/>
  <c r="V2986" i="1" a="1"/>
  <c r="V2986" i="1" s="1"/>
  <c r="W3050" i="1" a="1"/>
  <c r="W3050" i="1" s="1"/>
  <c r="V3050" i="1" a="1"/>
  <c r="V3050" i="1" s="1"/>
  <c r="W3114" i="1" a="1"/>
  <c r="W3114" i="1" s="1"/>
  <c r="V3114" i="1" a="1"/>
  <c r="V3114" i="1" s="1"/>
  <c r="W3178" i="1" a="1"/>
  <c r="W3178" i="1" s="1"/>
  <c r="V3178" i="1" a="1"/>
  <c r="V3178" i="1" s="1"/>
  <c r="W3242" i="1" a="1"/>
  <c r="W3242" i="1" s="1"/>
  <c r="V3242" i="1" a="1"/>
  <c r="V3242" i="1" s="1"/>
  <c r="W3306" i="1" a="1"/>
  <c r="W3306" i="1" s="1"/>
  <c r="V3306" i="1" a="1"/>
  <c r="V3306" i="1" s="1"/>
  <c r="W3370" i="1" a="1"/>
  <c r="W3370" i="1" s="1"/>
  <c r="V3370" i="1" a="1"/>
  <c r="V3370" i="1" s="1"/>
  <c r="W3434" i="1" a="1"/>
  <c r="W3434" i="1" s="1"/>
  <c r="V3434" i="1" a="1"/>
  <c r="V3434" i="1" s="1"/>
  <c r="W2603" i="1" a="1"/>
  <c r="W2603" i="1" s="1"/>
  <c r="V2603" i="1" a="1"/>
  <c r="V2603" i="1" s="1"/>
  <c r="W2667" i="1" a="1"/>
  <c r="W2667" i="1" s="1"/>
  <c r="V2667" i="1" a="1"/>
  <c r="V2667" i="1" s="1"/>
  <c r="W2731" i="1" a="1"/>
  <c r="W2731" i="1" s="1"/>
  <c r="V2731" i="1" a="1"/>
  <c r="V2731" i="1" s="1"/>
  <c r="W2795" i="1" a="1"/>
  <c r="W2795" i="1" s="1"/>
  <c r="V2795" i="1" a="1"/>
  <c r="V2795" i="1" s="1"/>
  <c r="W2859" i="1" a="1"/>
  <c r="W2859" i="1" s="1"/>
  <c r="V2859" i="1" a="1"/>
  <c r="V2859" i="1" s="1"/>
  <c r="W2923" i="1" a="1"/>
  <c r="W2923" i="1" s="1"/>
  <c r="V2923" i="1" a="1"/>
  <c r="V2923" i="1" s="1"/>
  <c r="W2987" i="1" a="1"/>
  <c r="W2987" i="1" s="1"/>
  <c r="V2987" i="1" a="1"/>
  <c r="V2987" i="1" s="1"/>
  <c r="W3051" i="1" a="1"/>
  <c r="W3051" i="1" s="1"/>
  <c r="V3051" i="1" a="1"/>
  <c r="V3051" i="1" s="1"/>
  <c r="W3115" i="1" a="1"/>
  <c r="W3115" i="1" s="1"/>
  <c r="V3115" i="1" a="1"/>
  <c r="V3115" i="1" s="1"/>
  <c r="W3179" i="1" a="1"/>
  <c r="W3179" i="1" s="1"/>
  <c r="V3179" i="1" a="1"/>
  <c r="V3179" i="1" s="1"/>
  <c r="W3243" i="1" a="1"/>
  <c r="W3243" i="1" s="1"/>
  <c r="V3243" i="1" a="1"/>
  <c r="V3243" i="1" s="1"/>
  <c r="W3307" i="1" a="1"/>
  <c r="W3307" i="1" s="1"/>
  <c r="V3307" i="1" a="1"/>
  <c r="V3307" i="1" s="1"/>
  <c r="W3371" i="1" a="1"/>
  <c r="W3371" i="1" s="1"/>
  <c r="V3371" i="1" a="1"/>
  <c r="V3371" i="1" s="1"/>
  <c r="W3435" i="1" a="1"/>
  <c r="W3435" i="1" s="1"/>
  <c r="V3435" i="1" a="1"/>
  <c r="V3435" i="1" s="1"/>
  <c r="W3499" i="1" a="1"/>
  <c r="W3499" i="1" s="1"/>
  <c r="V3499" i="1" a="1"/>
  <c r="V3499" i="1" s="1"/>
  <c r="W3563" i="1" a="1"/>
  <c r="W3563" i="1" s="1"/>
  <c r="V3563" i="1" a="1"/>
  <c r="V3563" i="1" s="1"/>
  <c r="W3627" i="1" a="1"/>
  <c r="W3627" i="1" s="1"/>
  <c r="V3627" i="1" a="1"/>
  <c r="V3627" i="1" s="1"/>
  <c r="W3691" i="1" a="1"/>
  <c r="W3691" i="1" s="1"/>
  <c r="V3691" i="1" a="1"/>
  <c r="V3691" i="1" s="1"/>
  <c r="W3755" i="1" a="1"/>
  <c r="W3755" i="1" s="1"/>
  <c r="V3755" i="1" a="1"/>
  <c r="V3755" i="1" s="1"/>
  <c r="W3819" i="1" a="1"/>
  <c r="W3819" i="1" s="1"/>
  <c r="V3819" i="1" a="1"/>
  <c r="V3819" i="1" s="1"/>
  <c r="W3883" i="1" a="1"/>
  <c r="W3883" i="1" s="1"/>
  <c r="V3883" i="1" a="1"/>
  <c r="V3883" i="1" s="1"/>
  <c r="W3947" i="1" a="1"/>
  <c r="W3947" i="1" s="1"/>
  <c r="V3947" i="1" a="1"/>
  <c r="V3947" i="1" s="1"/>
  <c r="W4011" i="1" a="1"/>
  <c r="W4011" i="1" s="1"/>
  <c r="V4011" i="1" a="1"/>
  <c r="V4011" i="1" s="1"/>
  <c r="W4075" i="1" a="1"/>
  <c r="W4075" i="1" s="1"/>
  <c r="V4075" i="1" a="1"/>
  <c r="V4075" i="1" s="1"/>
  <c r="W3588" i="1" a="1"/>
  <c r="W3588" i="1" s="1"/>
  <c r="V3588" i="1" a="1"/>
  <c r="V3588" i="1" s="1"/>
  <c r="W3652" i="1" a="1"/>
  <c r="W3652" i="1" s="1"/>
  <c r="V3652" i="1" a="1"/>
  <c r="V3652" i="1" s="1"/>
  <c r="W3716" i="1" a="1"/>
  <c r="W3716" i="1" s="1"/>
  <c r="V3716" i="1" a="1"/>
  <c r="V3716" i="1" s="1"/>
  <c r="W3780" i="1" a="1"/>
  <c r="W3780" i="1" s="1"/>
  <c r="V3780" i="1" a="1"/>
  <c r="V3780" i="1" s="1"/>
  <c r="W3844" i="1" a="1"/>
  <c r="W3844" i="1" s="1"/>
  <c r="V3844" i="1" a="1"/>
  <c r="V3844" i="1" s="1"/>
  <c r="W3908" i="1" a="1"/>
  <c r="W3908" i="1" s="1"/>
  <c r="V3908" i="1" a="1"/>
  <c r="V3908" i="1" s="1"/>
  <c r="W3972" i="1" a="1"/>
  <c r="W3972" i="1" s="1"/>
  <c r="V3972" i="1" a="1"/>
  <c r="V3972" i="1" s="1"/>
  <c r="W4036" i="1" a="1"/>
  <c r="W4036" i="1" s="1"/>
  <c r="V4036" i="1" a="1"/>
  <c r="V4036" i="1" s="1"/>
  <c r="W4100" i="1" a="1"/>
  <c r="W4100" i="1" s="1"/>
  <c r="V4100" i="1" a="1"/>
  <c r="V4100" i="1" s="1"/>
  <c r="W4029" i="1" a="1"/>
  <c r="W4029" i="1" s="1"/>
  <c r="V4029" i="1" a="1"/>
  <c r="V4029" i="1" s="1"/>
  <c r="W4093" i="1" a="1"/>
  <c r="W4093" i="1" s="1"/>
  <c r="V4093" i="1" a="1"/>
  <c r="V4093" i="1" s="1"/>
  <c r="W3506" i="1" a="1"/>
  <c r="W3506" i="1" s="1"/>
  <c r="V3506" i="1" a="1"/>
  <c r="V3506" i="1" s="1"/>
  <c r="W3570" i="1" a="1"/>
  <c r="W3570" i="1" s="1"/>
  <c r="V3570" i="1" a="1"/>
  <c r="V3570" i="1" s="1"/>
  <c r="W3634" i="1" a="1"/>
  <c r="W3634" i="1" s="1"/>
  <c r="V3634" i="1" a="1"/>
  <c r="V3634" i="1" s="1"/>
  <c r="W3698" i="1" a="1"/>
  <c r="W3698" i="1" s="1"/>
  <c r="V3698" i="1" a="1"/>
  <c r="V3698" i="1" s="1"/>
  <c r="W3762" i="1" a="1"/>
  <c r="W3762" i="1" s="1"/>
  <c r="V3762" i="1" a="1"/>
  <c r="V3762" i="1" s="1"/>
  <c r="W3826" i="1" a="1"/>
  <c r="W3826" i="1" s="1"/>
  <c r="V3826" i="1" a="1"/>
  <c r="V3826" i="1" s="1"/>
  <c r="W3890" i="1" a="1"/>
  <c r="W3890" i="1" s="1"/>
  <c r="V3890" i="1" a="1"/>
  <c r="V3890" i="1" s="1"/>
  <c r="W3954" i="1" a="1"/>
  <c r="W3954" i="1" s="1"/>
  <c r="V3954" i="1" a="1"/>
  <c r="V3954" i="1" s="1"/>
  <c r="W4018" i="1" a="1"/>
  <c r="W4018" i="1" s="1"/>
  <c r="V4018" i="1" a="1"/>
  <c r="V4018" i="1" s="1"/>
  <c r="W4082" i="1" a="1"/>
  <c r="W4082" i="1" s="1"/>
  <c r="V4082" i="1" a="1"/>
  <c r="V408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<sst xmlns="http://schemas.openxmlformats.org/spreadsheetml/2006/main" count="38585" uniqueCount="8483">
  <si>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</si>
  <si>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</si>
  <si>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</si>
  <si>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</si>
  <si>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</si>
  <si>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</si>
  <si>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</si>
  <si>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</si>
  <si>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</si>
  <si>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</si>
  <si>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</si>
  <si>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</si>
  <si>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</si>
  <si>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</si>
  <si>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</si>
  <si>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</si>
  <si>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</si>
  <si>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</si>
  <si>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</si>
  <si>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</si>
  <si>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</si>
  <si>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</si>
  <si>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</si>
  <si>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</si>
  <si>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</si>
  <si>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</si>
  <si>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</si>
  <si>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</si>
  <si>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</si>
  <si>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</si>
  <si>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</si>
  <si>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</si>
  <si>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</si>
  <si>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</si>
  <si>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</si>
  <si>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</si>
  <si>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</si>
  <si>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</si>
  <si>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</si>
  <si>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</si>
  <si>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</si>
  <si>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</si>
  <si>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</si>
  <si>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</si>
  <si>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</si>
  <si>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</si>
  <si>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</si>
  <si>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</si>
  <si>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</si>
  <si>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</si>
  <si>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</si>
  <si>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</si>
  <si>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</si>
  <si>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</si>
  <si>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</si>
  <si>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</si>
  <si>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</si>
  <si>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</si>
  <si>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</si>
  <si>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</si>
  <si>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</si>
  <si>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</si>
  <si>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</si>
  <si>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</si>
  <si>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</si>
  <si>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</si>
  <si>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</si>
  <si>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</si>
  <si>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</si>
  <si>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</si>
  <si>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</si>
  <si>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</si>
  <si>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</si>
  <si>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</si>
  <si>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</si>
  <si>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</si>
  <si>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</si>
  <si>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</si>
  <si>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</si>
  <si>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</si>
  <si>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</si>
  <si>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</si>
  <si>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</si>
  <si>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</si>
  <si>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</si>
  <si>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</si>
  <si>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</si>
  <si>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</si>
  <si>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</si>
  <si>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</si>
  <si>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</si>
  <si>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</si>
  <si>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</si>
  <si>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</si>
  <si>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</si>
  <si>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</si>
  <si>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</si>
  <si>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</si>
  <si>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</si>
  <si>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</si>
  <si>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</si>
  <si>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</si>
  <si>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</si>
  <si>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</si>
  <si>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</si>
  <si>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</si>
  <si>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</si>
  <si>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</si>
  <si>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</si>
  <si>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</si>
  <si>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</si>
  <si>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</si>
  <si>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</si>
  <si>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</si>
  <si>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</si>
  <si>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</si>
  <si>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</si>
  <si>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</si>
  <si>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</si>
  <si>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</si>
  <si>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</si>
  <si>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</si>
  <si>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</si>
  <si>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</si>
  <si>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</si>
  <si>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</si>
  <si>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</si>
  <si>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</si>
  <si>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</si>
  <si>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</si>
  <si>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</si>
  <si>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</si>
  <si>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</si>
  <si>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</si>
  <si>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</si>
  <si>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</si>
  <si>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</si>
  <si>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</si>
  <si>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</si>
  <si>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</si>
  <si>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</si>
  <si>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</si>
  <si>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</si>
  <si>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</si>
  <si>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</si>
  <si>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</si>
  <si>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</si>
  <si>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</si>
  <si>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</si>
  <si>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</si>
  <si>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</si>
  <si>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</si>
  <si>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</si>
  <si>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</si>
  <si>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</si>
  <si>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</si>
  <si>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</si>
  <si>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</si>
  <si>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</si>
  <si>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</si>
  <si>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</si>
  <si>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</si>
  <si>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</si>
  <si>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</si>
  <si>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</si>
  <si>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</si>
  <si>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</si>
  <si>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</si>
  <si>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</si>
  <si>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</si>
  <si>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</si>
  <si>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</si>
  <si>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</si>
  <si>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</si>
  <si>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</si>
  <si>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</si>
  <si>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</si>
  <si>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</si>
  <si>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</si>
  <si>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</si>
  <si>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</si>
  <si>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</si>
  <si>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</si>
  <si>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</si>
  <si>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</si>
  <si>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</si>
  <si>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</si>
  <si>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</si>
  <si>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</si>
  <si>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</si>
  <si>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</si>
  <si>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</si>
  <si>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</si>
  <si>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</si>
  <si>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</si>
  <si>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</si>
  <si>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</si>
  <si>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</si>
  <si>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</si>
  <si>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</si>
  <si>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</si>
  <si>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</si>
  <si>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</si>
  <si>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</si>
  <si>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</si>
  <si>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</si>
  <si>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</si>
  <si>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</si>
  <si>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</si>
  <si>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</si>
  <si>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</si>
  <si>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</si>
  <si>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</si>
  <si>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</si>
  <si>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</si>
  <si>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</si>
  <si>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</si>
  <si>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</si>
  <si>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</si>
  <si>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</si>
  <si>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</si>
  <si>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</si>
  <si>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</si>
  <si>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</si>
  <si>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</si>
  <si>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</si>
  <si>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</si>
  <si>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</si>
  <si>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</si>
  <si>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</si>
  <si>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</si>
  <si>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</si>
  <si>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</si>
  <si>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</si>
  <si>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</si>
  <si>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</si>
  <si>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</si>
  <si>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</si>
  <si>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</si>
  <si>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</si>
  <si>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</si>
  <si>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</si>
  <si>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</si>
  <si>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</si>
  <si>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</si>
  <si>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</si>
  <si>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</si>
  <si>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</si>
  <si>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</si>
  <si>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</si>
  <si>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</si>
  <si>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</si>
  <si>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</si>
  <si>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</si>
  <si>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</si>
  <si>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</si>
  <si>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</si>
  <si>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</si>
  <si>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</si>
  <si>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</si>
  <si>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</si>
  <si>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</si>
  <si>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</si>
  <si>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</si>
  <si>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</si>
  <si>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</si>
  <si>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</si>
  <si>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</si>
  <si>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</si>
  <si>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</si>
  <si>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</si>
  <si>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</si>
  <si>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</si>
  <si>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</si>
  <si>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</si>
  <si>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</si>
  <si>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</si>
  <si>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</si>
  <si>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</si>
  <si>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</si>
  <si>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</si>
  <si>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</si>
  <si>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</si>
  <si>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</si>
  <si>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</si>
  <si>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</si>
  <si>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</si>
  <si>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</si>
  <si>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</si>
  <si>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</si>
  <si>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</si>
  <si>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</si>
  <si>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</si>
  <si>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</si>
  <si>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</si>
  <si>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</si>
  <si>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</si>
  <si>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</si>
  <si>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</si>
  <si>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</si>
  <si>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</si>
  <si>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</si>
  <si>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</si>
  <si>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</si>
  <si>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</si>
  <si>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</si>
  <si>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</si>
  <si>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</si>
  <si>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</si>
  <si>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</si>
  <si>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</si>
  <si>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</si>
  <si>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</si>
  <si>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</si>
  <si>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</si>
  <si>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</si>
  <si>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</si>
  <si>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</si>
  <si>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</si>
  <si>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</si>
  <si>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</si>
  <si>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</si>
  <si>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</si>
  <si>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</si>
  <si>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</si>
  <si>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</si>
  <si>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</si>
  <si>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</si>
  <si>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</si>
  <si>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</si>
  <si>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</si>
  <si>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</si>
  <si>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</si>
  <si>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</si>
  <si>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</si>
  <si>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</si>
  <si>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</si>
  <si>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</si>
  <si>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</si>
  <si>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</si>
  <si>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</si>
  <si>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</si>
  <si>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</si>
  <si>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</si>
  <si>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</si>
  <si>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</si>
  <si>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</si>
  <si>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</si>
  <si>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</si>
  <si>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</si>
  <si>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</si>
  <si>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</si>
  <si>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</si>
  <si>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</si>
  <si>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</si>
  <si>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</si>
  <si>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</si>
  <si>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</si>
  <si>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</si>
  <si>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</si>
  <si>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</si>
  <si>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</si>
  <si>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</si>
  <si>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</si>
  <si>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</si>
  <si>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</si>
  <si>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</si>
  <si>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</si>
  <si>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</si>
  <si>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</si>
  <si>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</si>
  <si>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</si>
  <si>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</si>
  <si>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</si>
  <si>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</si>
  <si>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</si>
  <si>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</si>
  <si>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</si>
  <si>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</si>
  <si>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</si>
  <si>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</si>
  <si>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</si>
  <si>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</si>
  <si>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</si>
  <si>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</si>
  <si>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</si>
  <si>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</si>
  <si>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</si>
  <si>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</si>
  <si>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</si>
  <si>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</si>
  <si>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</si>
  <si>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</si>
  <si>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</si>
  <si>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</si>
  <si>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</si>
  <si>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</si>
  <si>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</si>
  <si>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</si>
  <si>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</si>
  <si>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</si>
  <si>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</si>
  <si>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</si>
  <si>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</si>
  <si>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</si>
  <si>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</si>
  <si>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</si>
  <si>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</si>
  <si>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</si>
  <si>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</si>
  <si>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</si>
  <si>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</si>
  <si>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</si>
  <si>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</si>
  <si>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</si>
  <si>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</si>
  <si>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</si>
  <si>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</si>
  <si>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</si>
  <si>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</si>
  <si>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</si>
  <si>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</si>
  <si>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</si>
  <si>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</si>
  <si>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</si>
  <si>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</si>
  <si>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</si>
  <si>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</si>
  <si>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</si>
  <si>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</si>
  <si>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</si>
  <si>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</si>
  <si>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</si>
  <si>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</si>
  <si>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</si>
  <si>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</si>
  <si>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</si>
  <si>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</si>
  <si>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</si>
  <si>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</si>
  <si>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</si>
  <si>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</si>
  <si>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</si>
  <si>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</si>
  <si>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</si>
  <si>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</si>
  <si>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</si>
  <si>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</si>
  <si>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</si>
  <si>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</si>
  <si>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</si>
  <si>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</si>
  <si>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</si>
  <si>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</si>
  <si>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</si>
  <si>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</si>
  <si>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</si>
  <si>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</si>
  <si>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</si>
  <si>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</si>
  <si>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</si>
  <si>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</si>
  <si>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</si>
  <si>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</si>
  <si>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</si>
  <si>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</si>
  <si>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</si>
  <si>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</si>
  <si>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</si>
  <si>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</si>
  <si>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</si>
  <si>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</si>
  <si>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</si>
  <si>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</si>
  <si>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</si>
  <si>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</si>
  <si>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</si>
  <si>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</si>
  <si>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</si>
  <si>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</si>
  <si>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</si>
  <si>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</si>
  <si>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</si>
  <si>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</si>
  <si>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</si>
  <si>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</si>
  <si>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</si>
  <si>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</si>
  <si>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</si>
  <si>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</si>
  <si>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</si>
  <si>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</si>
  <si>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</si>
  <si>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</si>
  <si>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</si>
  <si>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</si>
  <si>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</si>
  <si>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</si>
  <si>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</si>
  <si>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</si>
  <si>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</si>
  <si>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</si>
  <si>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</si>
  <si>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</si>
  <si>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</si>
  <si>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</si>
  <si>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</si>
  <si>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</si>
  <si>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</si>
  <si>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</si>
  <si>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</si>
  <si>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</si>
  <si>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</si>
  <si>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</si>
  <si>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</si>
  <si>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</si>
  <si>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</si>
  <si>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</si>
  <si>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</si>
  <si>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</si>
  <si>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</si>
  <si>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</si>
  <si>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</si>
  <si>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</si>
  <si>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</si>
  <si>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</si>
  <si>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</si>
  <si>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</si>
  <si>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</si>
  <si>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</si>
  <si>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</si>
  <si>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</si>
  <si>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</si>
  <si>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</si>
  <si>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</si>
  <si>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</si>
  <si>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</si>
  <si>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</si>
  <si>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</si>
  <si>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</si>
  <si>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</si>
  <si>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</si>
  <si>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</si>
  <si>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</si>
  <si>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</si>
  <si>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</si>
  <si>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</si>
  <si>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</si>
  <si>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</si>
  <si>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</si>
  <si>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</si>
  <si>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</si>
  <si>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</si>
  <si>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</si>
  <si>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</si>
  <si>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</si>
  <si>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</si>
  <si>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</si>
  <si>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</si>
  <si>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</si>
  <si>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</si>
  <si>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</si>
  <si>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</si>
  <si>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</si>
  <si>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</si>
  <si>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</si>
  <si>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</si>
  <si>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</si>
  <si>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</si>
  <si>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</si>
  <si>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</si>
  <si>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</si>
  <si>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</si>
  <si>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</si>
  <si>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</si>
  <si>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</si>
  <si>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</si>
  <si>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</si>
  <si>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</si>
  <si>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</si>
  <si>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</si>
  <si>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</si>
  <si>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</si>
  <si>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</si>
  <si>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</si>
  <si>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</si>
  <si>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</si>
  <si>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</si>
  <si>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</si>
  <si>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</si>
  <si>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</si>
  <si>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</si>
  <si>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</si>
  <si>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</si>
  <si>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</si>
  <si>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</si>
  <si>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</si>
  <si>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</si>
  <si>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</si>
  <si>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</si>
  <si>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</si>
  <si>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</si>
  <si>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</si>
  <si>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</si>
  <si>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</si>
  <si>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</si>
  <si>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</si>
  <si>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</si>
  <si>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</si>
  <si>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</si>
  <si>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</si>
  <si>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</si>
  <si>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</si>
  <si>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</si>
  <si>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</si>
  <si>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</si>
  <si>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</si>
  <si>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</si>
  <si>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</si>
  <si>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</si>
  <si>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</si>
  <si>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</si>
  <si>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</si>
  <si>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</si>
  <si>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</si>
  <si>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</si>
  <si>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</si>
  <si>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</si>
  <si>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</si>
  <si>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</si>
  <si>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</si>
  <si>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</si>
  <si>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</si>
  <si>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</si>
  <si>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</si>
  <si>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</si>
  <si>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</si>
  <si>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</si>
  <si>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</si>
  <si>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</si>
  <si>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</si>
  <si>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</si>
  <si>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</si>
  <si>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</si>
  <si>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</si>
  <si>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</si>
  <si>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</si>
  <si>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</si>
  <si>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</si>
  <si>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</si>
  <si>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</si>
  <si>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</si>
  <si>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</si>
  <si>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</si>
  <si>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</si>
  <si>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</si>
  <si>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</si>
  <si>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</si>
  <si>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</si>
  <si>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</si>
  <si>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</si>
  <si>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</si>
  <si>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</si>
  <si>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</si>
  <si>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</si>
  <si>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</si>
  <si>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</si>
  <si>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</si>
  <si>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</si>
  <si>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</si>
  <si>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</si>
  <si>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</si>
  <si>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</si>
  <si>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</si>
  <si>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</si>
  <si>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</si>
  <si>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</si>
  <si>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</si>
  <si>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</si>
  <si>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</si>
  <si>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</si>
  <si>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</si>
  <si>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</si>
  <si>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</si>
  <si>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</si>
  <si>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</si>
  <si>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</si>
  <si>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</si>
  <si>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</si>
  <si>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</si>
  <si>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</si>
  <si>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</si>
  <si>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</si>
  <si>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</si>
  <si>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</si>
  <si>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</si>
  <si>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</si>
  <si>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</si>
  <si>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</si>
  <si>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</si>
  <si>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</si>
  <si>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</si>
  <si>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</si>
  <si>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</si>
  <si>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</si>
  <si>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</si>
  <si>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</si>
  <si>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</si>
  <si>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</si>
  <si>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</si>
  <si>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</si>
  <si>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</si>
  <si>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</si>
  <si>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</si>
  <si>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</si>
  <si>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</si>
  <si>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</si>
  <si>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</si>
  <si>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</si>
  <si>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</si>
  <si>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</si>
  <si>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</si>
  <si>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</si>
  <si>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</si>
  <si>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</si>
  <si>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</si>
  <si>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</si>
  <si>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</si>
  <si>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</si>
  <si>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</si>
  <si>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</si>
  <si>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</si>
  <si>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</si>
  <si>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</si>
  <si>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</si>
  <si>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</si>
  <si>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</si>
  <si>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</si>
  <si>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</si>
  <si>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</si>
  <si>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</si>
  <si>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</si>
  <si>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</si>
  <si>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</si>
  <si>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</si>
  <si>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</si>
  <si>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</si>
  <si>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</si>
  <si>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</si>
  <si>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</si>
  <si>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</si>
  <si>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</si>
  <si>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</si>
  <si>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</si>
  <si>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</si>
  <si>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</si>
  <si>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</si>
  <si>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</si>
  <si>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</si>
  <si>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</si>
  <si>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</si>
  <si>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</si>
  <si>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</si>
  <si>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</si>
  <si>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</si>
  <si>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</si>
  <si>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</si>
  <si>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</si>
  <si>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</si>
  <si>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</si>
  <si>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</si>
  <si>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</si>
  <si>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</si>
  <si>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</si>
  <si>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</si>
  <si>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</si>
  <si>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</si>
  <si>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</si>
  <si>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</si>
  <si>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</si>
  <si>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</si>
  <si>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</si>
  <si>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</si>
  <si>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</si>
  <si>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</si>
  <si>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</si>
  <si>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</si>
  <si>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</si>
  <si>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</si>
  <si>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</si>
  <si>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</si>
  <si>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</si>
  <si>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</si>
  <si>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</si>
  <si>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</si>
  <si>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</si>
  <si>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</si>
  <si>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</si>
  <si>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</si>
  <si>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</si>
  <si>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</si>
  <si>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</si>
  <si>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</si>
  <si>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</si>
  <si>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</si>
  <si>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</si>
  <si>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</si>
  <si>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</si>
  <si>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</si>
  <si>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</si>
  <si>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</si>
  <si>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</si>
  <si>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</si>
  <si>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</si>
  <si>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</si>
  <si>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</si>
  <si>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</si>
  <si>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</si>
  <si>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</si>
  <si>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</si>
  <si>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</si>
  <si>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</si>
  <si>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</si>
  <si>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</si>
  <si>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</si>
  <si>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</si>
  <si>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</si>
  <si>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</si>
  <si>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</si>
  <si>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</si>
  <si>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</si>
  <si>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</si>
  <si>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</si>
  <si>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</si>
  <si>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</si>
  <si>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</si>
  <si>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</si>
  <si>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</si>
  <si>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</si>
  <si>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</si>
  <si>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</si>
  <si>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</si>
  <si>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</si>
  <si>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</si>
  <si>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</si>
  <si>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</si>
  <si>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</si>
  <si>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</si>
  <si>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</si>
  <si>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</si>
  <si>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</si>
  <si>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</si>
  <si>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</si>
  <si>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</si>
  <si>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</si>
  <si>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</si>
  <si>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</si>
  <si>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</si>
  <si>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</si>
  <si>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</si>
  <si>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</si>
  <si>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</si>
  <si>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</si>
  <si>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</si>
  <si>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</si>
  <si>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</si>
  <si>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</si>
  <si>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</si>
  <si>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</si>
  <si>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</si>
  <si>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</si>
  <si>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</si>
  <si>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</si>
  <si>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</si>
  <si>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</si>
  <si>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</si>
  <si>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</si>
  <si>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</si>
  <si>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</si>
  <si>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</si>
  <si>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</si>
  <si>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</si>
  <si>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</si>
  <si>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</si>
  <si>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</si>
  <si>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</si>
  <si>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</si>
  <si>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</si>
  <si>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</si>
  <si>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</si>
  <si>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</si>
  <si>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</si>
  <si>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</si>
  <si>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</si>
  <si>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</si>
  <si>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</si>
  <si>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</si>
  <si>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</si>
  <si>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</si>
  <si>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</si>
  <si>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</si>
  <si>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</si>
  <si>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</si>
  <si>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</si>
  <si>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</si>
  <si>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</si>
  <si>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</si>
  <si>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</si>
  <si>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</si>
  <si>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</si>
  <si>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</si>
  <si>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</si>
  <si>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</si>
  <si>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</si>
  <si>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</si>
  <si>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</si>
  <si>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</si>
  <si>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</si>
  <si>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</si>
  <si>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</si>
  <si>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</si>
  <si>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</si>
  <si>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</si>
  <si>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</si>
  <si>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</si>
  <si>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</si>
  <si>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</si>
  <si>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</si>
  <si>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</si>
  <si>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</si>
  <si>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</si>
  <si>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</si>
  <si>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</si>
  <si>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</si>
  <si>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</si>
  <si>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</si>
  <si>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</si>
  <si>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</si>
  <si>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</si>
  <si>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</si>
  <si>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</si>
  <si>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</si>
  <si>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</si>
  <si>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</si>
  <si>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</si>
  <si>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</si>
  <si>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</si>
  <si>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</si>
  <si>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</si>
  <si>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</si>
  <si>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</si>
  <si>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</si>
  <si>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</si>
  <si>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</si>
  <si>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</si>
  <si>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</si>
  <si>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</si>
  <si>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</si>
  <si>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</si>
  <si>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</si>
  <si>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</si>
  <si>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</si>
  <si>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</si>
  <si>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</si>
  <si>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</si>
  <si>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</si>
  <si>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</si>
  <si>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</si>
  <si>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</si>
  <si>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</si>
  <si>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</si>
  <si>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</si>
  <si>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</si>
  <si>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</si>
  <si>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</si>
  <si>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</si>
  <si>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</si>
  <si>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</si>
  <si>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</si>
  <si>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</si>
  <si>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</si>
  <si>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</si>
  <si>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</si>
  <si>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</si>
  <si>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</si>
  <si>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</si>
  <si>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</si>
  <si>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</si>
  <si>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</si>
  <si>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</si>
  <si>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</si>
  <si>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</si>
  <si>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</si>
  <si>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</si>
  <si>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</si>
  <si>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</si>
  <si>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</si>
  <si>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</si>
  <si>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</si>
  <si>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</si>
  <si>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</si>
  <si>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</si>
  <si>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</si>
  <si>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</si>
  <si>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</si>
  <si>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</si>
  <si>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</si>
  <si>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</si>
  <si>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</si>
  <si>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</si>
  <si>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</si>
  <si>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</si>
  <si>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</si>
  <si>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</si>
  <si>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</si>
  <si>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</si>
  <si>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</si>
  <si>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</si>
  <si>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</si>
  <si>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</si>
  <si>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</si>
  <si>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</si>
  <si>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</si>
  <si>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</si>
  <si>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</si>
  <si>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</si>
  <si>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</si>
  <si>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</si>
  <si>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</si>
  <si>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</si>
  <si>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</si>
  <si>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</si>
  <si>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</si>
  <si>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</si>
  <si>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</si>
  <si>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</si>
  <si>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</si>
  <si>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</si>
  <si>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</si>
  <si>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</si>
  <si>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</si>
  <si>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</si>
  <si>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</si>
  <si>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</si>
  <si>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</si>
  <si>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</si>
  <si>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</si>
  <si>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</si>
  <si>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</si>
  <si>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</si>
  <si>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</si>
  <si>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</si>
  <si>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</si>
  <si>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</si>
  <si>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</si>
  <si>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</si>
  <si>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</si>
  <si>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</si>
  <si>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</si>
  <si>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</si>
  <si>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</si>
  <si>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</si>
  <si>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</si>
  <si>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</si>
  <si>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</si>
  <si>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</si>
  <si>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</si>
  <si>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</si>
  <si>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</si>
  <si>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</si>
  <si>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</si>
  <si>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</si>
  <si>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</si>
  <si>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</si>
  <si>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</si>
  <si>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</si>
  <si>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</si>
  <si>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</si>
  <si>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</si>
  <si>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</si>
  <si>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</si>
  <si>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</si>
  <si>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</si>
  <si>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</si>
  <si>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</si>
  <si>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</si>
  <si>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</si>
  <si>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</si>
  <si>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</si>
  <si>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</si>
  <si>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</si>
  <si>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</si>
  <si>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</si>
  <si>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</si>
  <si>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</si>
  <si>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</si>
  <si>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</si>
  <si>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</si>
  <si>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</si>
  <si>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</si>
  <si>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</si>
  <si>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</si>
  <si>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</si>
  <si>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</si>
  <si>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</si>
  <si>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</si>
  <si>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</si>
  <si>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</si>
  <si>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</si>
  <si>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</si>
  <si>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</si>
  <si>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</si>
  <si>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</si>
  <si>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</si>
  <si>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</si>
  <si>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</si>
  <si>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</si>
  <si>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</si>
  <si>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</si>
  <si>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</si>
  <si>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</si>
  <si>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</si>
  <si>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</si>
  <si>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</si>
  <si>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</si>
  <si>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</si>
  <si>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</si>
  <si>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</si>
  <si>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</si>
  <si>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</si>
  <si>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</si>
  <si>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</si>
  <si>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</si>
  <si>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</si>
  <si>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</si>
  <si>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</si>
  <si>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</si>
  <si>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</si>
  <si>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</si>
  <si>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</si>
  <si>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</si>
  <si>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</si>
  <si>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</si>
  <si>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</si>
  <si>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</si>
  <si>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</si>
  <si>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</si>
  <si>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</si>
  <si>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</si>
  <si>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</si>
  <si>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</si>
  <si>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</si>
  <si>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</si>
  <si>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</si>
  <si>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</si>
  <si>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</si>
  <si>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</si>
  <si>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</si>
  <si>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</si>
  <si>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</si>
  <si>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</si>
  <si>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</si>
  <si>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</si>
  <si>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</si>
  <si>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</si>
  <si>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</si>
  <si>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</si>
  <si>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</si>
  <si>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</si>
  <si>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</si>
  <si>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</si>
  <si>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</si>
  <si>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</si>
  <si>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</si>
  <si>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</si>
  <si>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</si>
  <si>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</si>
  <si>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</si>
  <si>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</si>
  <si>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</si>
  <si>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</si>
  <si>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</si>
  <si>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</si>
  <si>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</si>
  <si>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</si>
  <si>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</si>
  <si>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</si>
  <si>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</si>
  <si>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</si>
  <si>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</si>
  <si>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</si>
  <si>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</si>
  <si>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</si>
  <si>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</si>
  <si>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</si>
  <si>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</si>
  <si>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</si>
  <si>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</si>
  <si>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</si>
  <si>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</si>
  <si>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</si>
  <si>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</si>
  <si>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</si>
  <si>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</si>
  <si>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</si>
  <si>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</si>
  <si>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</si>
  <si>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</si>
  <si>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</si>
  <si>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</si>
  <si>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</si>
  <si>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</si>
  <si>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</si>
  <si>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</si>
  <si>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</si>
  <si>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</si>
  <si>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</si>
  <si>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</si>
  <si>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</si>
  <si>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</si>
  <si>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</si>
  <si>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</si>
  <si>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</si>
  <si>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</si>
  <si>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</si>
  <si>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</si>
  <si>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</si>
  <si>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</si>
  <si>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</si>
  <si>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</si>
  <si>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</si>
  <si>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</si>
  <si>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</si>
  <si>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</si>
  <si>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</si>
  <si>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</si>
  <si>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</si>
  <si>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</si>
  <si>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</si>
  <si>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</si>
  <si>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</si>
  <si>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</si>
  <si>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</si>
  <si>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</si>
  <si>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</si>
  <si>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</si>
  <si>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</si>
  <si>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</si>
  <si>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</si>
  <si>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</si>
  <si>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</si>
  <si>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</si>
  <si>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</si>
  <si>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</si>
  <si>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</si>
  <si>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</si>
  <si>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</si>
  <si>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</si>
  <si>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</si>
  <si>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</si>
  <si>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</si>
  <si>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</si>
  <si>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</si>
  <si>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</si>
  <si>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</si>
  <si>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</si>
  <si>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</si>
  <si>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</si>
  <si>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</si>
  <si>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</si>
  <si>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</si>
  <si>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</si>
  <si>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</si>
  <si>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</si>
  <si>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</si>
  <si>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</si>
  <si>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</si>
  <si>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</si>
  <si>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</si>
  <si>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</si>
  <si>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</si>
  <si>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</si>
  <si>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</si>
  <si>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</si>
  <si>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</si>
  <si>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</si>
  <si>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</si>
  <si>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</si>
  <si>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</si>
  <si>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</si>
  <si>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</si>
  <si>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</si>
  <si>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</si>
  <si>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</si>
  <si>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</si>
  <si>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</si>
  <si>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</si>
  <si>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</si>
  <si>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</si>
  <si>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</si>
  <si>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</si>
  <si>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</si>
  <si>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</si>
  <si>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</si>
  <si>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</si>
  <si>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</si>
  <si>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</si>
  <si>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</si>
  <si>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</si>
  <si>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</si>
  <si>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</si>
  <si>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</si>
  <si>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</si>
  <si>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</si>
  <si>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</si>
  <si>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</si>
  <si>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</si>
  <si>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</si>
  <si>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</si>
  <si>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</si>
  <si>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</si>
  <si>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</si>
  <si>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</si>
  <si>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</si>
  <si>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</si>
  <si>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</si>
  <si>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</si>
  <si>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</si>
  <si>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</si>
  <si>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</si>
  <si>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</si>
  <si>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</si>
  <si>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</si>
  <si>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</si>
  <si>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</si>
  <si>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</si>
  <si>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</si>
  <si>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</si>
  <si>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</si>
  <si>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</si>
  <si>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</si>
  <si>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</si>
  <si>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</si>
  <si>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</si>
  <si>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</si>
  <si>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</si>
  <si>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</si>
  <si>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</si>
  <si>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</si>
  <si>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</si>
  <si>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</si>
  <si>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</si>
  <si>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</si>
  <si>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</si>
  <si>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</si>
  <si>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</si>
  <si>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</si>
  <si>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</si>
  <si>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</si>
  <si>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</si>
  <si>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</si>
  <si>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</si>
  <si>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</si>
  <si>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</si>
  <si>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</si>
  <si>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</si>
  <si>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</si>
  <si>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</si>
  <si>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</si>
  <si>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</si>
  <si>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</si>
  <si>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</si>
  <si>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</si>
  <si>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</si>
  <si>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</si>
  <si>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</si>
  <si>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</si>
  <si>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</si>
  <si>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</si>
  <si>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</si>
  <si>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</si>
  <si>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</si>
  <si>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</si>
  <si>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</si>
  <si>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</si>
  <si>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</si>
  <si>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</si>
  <si>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</si>
  <si>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</si>
  <si>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</si>
  <si>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</si>
  <si>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</si>
  <si>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</si>
  <si>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</si>
  <si>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</si>
  <si>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</si>
  <si>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</si>
  <si>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</si>
  <si>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</si>
  <si>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</si>
  <si>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</si>
  <si>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</si>
  <si>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</si>
  <si>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</si>
  <si>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</si>
  <si>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</si>
  <si>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</si>
  <si>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</si>
  <si>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</si>
  <si>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</si>
  <si>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</si>
  <si>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</si>
  <si>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</si>
  <si>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</si>
  <si>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</si>
  <si>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</si>
  <si>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</si>
  <si>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</si>
  <si>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</si>
  <si>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</si>
  <si>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</si>
  <si>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</si>
  <si>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</si>
  <si>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</si>
  <si>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</si>
  <si>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</si>
  <si>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</si>
  <si>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</si>
  <si>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</si>
  <si>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</si>
  <si>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</si>
  <si>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</si>
  <si>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</si>
  <si>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</si>
  <si>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</si>
  <si>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</si>
  <si>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</si>
  <si>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</si>
  <si>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</si>
  <si>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</si>
  <si>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</si>
  <si>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</si>
  <si>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</si>
  <si>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</si>
  <si>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</si>
  <si>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</si>
  <si>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</si>
  <si>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</si>
  <si>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</si>
  <si>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</si>
  <si>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</si>
  <si>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</si>
  <si>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</si>
  <si>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</si>
  <si>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</si>
  <si>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</si>
  <si>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</si>
  <si>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</si>
  <si>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</si>
  <si>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</si>
  <si>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</si>
  <si>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</si>
  <si>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</si>
  <si>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</si>
  <si>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</si>
  <si>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</si>
  <si>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</si>
  <si>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</si>
  <si>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</si>
  <si>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</si>
  <si>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</si>
  <si>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</si>
  <si>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</si>
  <si>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</si>
  <si>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</si>
  <si>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</si>
  <si>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</si>
  <si>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</si>
  <si>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</si>
  <si>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</si>
  <si>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</si>
  <si>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</si>
  <si>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</si>
  <si>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</si>
  <si>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</si>
  <si>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</si>
  <si>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</si>
  <si>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</si>
  <si>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</si>
  <si>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</si>
  <si>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</si>
  <si>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</si>
  <si>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</si>
  <si>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</si>
  <si>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</si>
  <si>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</si>
  <si>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</si>
  <si>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</si>
  <si>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</si>
  <si>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</si>
  <si>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</si>
  <si>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</si>
  <si>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</si>
  <si>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</si>
  <si>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</si>
  <si>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</si>
  <si>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</si>
  <si>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</si>
  <si>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</si>
  <si>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</si>
  <si>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</si>
  <si>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</si>
  <si>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</si>
  <si>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</si>
  <si>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</si>
  <si>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</si>
  <si>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</si>
  <si>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</si>
  <si>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</si>
  <si>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</si>
  <si>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</si>
  <si>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</si>
  <si>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</si>
  <si>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</si>
  <si>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</si>
  <si>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</si>
  <si>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</si>
  <si>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</si>
  <si>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</si>
  <si>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</si>
  <si>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</si>
  <si>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</si>
  <si>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</si>
  <si>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</si>
  <si>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</si>
  <si>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</si>
  <si>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</si>
  <si>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</si>
  <si>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</si>
  <si>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</si>
  <si>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</si>
  <si>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</si>
  <si>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</si>
  <si>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</si>
  <si>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</si>
  <si>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</si>
  <si>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</si>
  <si>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</si>
  <si>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</si>
  <si>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</si>
  <si>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</si>
  <si>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</si>
  <si>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</si>
  <si>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</si>
  <si>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</si>
  <si>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</si>
  <si>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</si>
  <si>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</si>
  <si>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</si>
  <si>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</si>
  <si>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</si>
  <si>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</si>
  <si>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</si>
  <si>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</si>
  <si>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</si>
  <si>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</si>
  <si>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</si>
  <si>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</si>
  <si>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</si>
  <si>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</si>
  <si>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</si>
  <si>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</si>
  <si>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</si>
  <si>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</si>
  <si>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</si>
  <si>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</si>
  <si>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</si>
  <si>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</si>
  <si>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</si>
  <si>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</si>
  <si>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</si>
  <si>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</si>
  <si>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</si>
  <si>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</si>
  <si>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</si>
  <si>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</si>
  <si>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</si>
  <si>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</si>
  <si>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</si>
  <si>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</si>
  <si>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</si>
  <si>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</si>
  <si>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</si>
  <si>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</si>
  <si>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</si>
  <si>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</si>
  <si>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</si>
  <si>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</si>
  <si>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</si>
  <si>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</si>
  <si>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</si>
  <si>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</si>
  <si>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</si>
  <si>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</si>
  <si>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</si>
  <si>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</si>
  <si>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</si>
  <si>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</si>
  <si>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</si>
  <si>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</si>
  <si>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</si>
  <si>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</si>
  <si>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</si>
  <si>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</si>
  <si>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</si>
  <si>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</si>
  <si>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</si>
  <si>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</si>
  <si>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</si>
  <si>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</si>
  <si>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</si>
  <si>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</si>
  <si>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</si>
  <si>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</si>
  <si>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</si>
  <si>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</si>
  <si>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</si>
  <si>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</si>
  <si>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</si>
  <si>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</si>
  <si>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</si>
  <si>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</si>
  <si>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</si>
  <si>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</si>
  <si>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</si>
  <si>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</si>
  <si>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</si>
  <si>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</si>
  <si>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</si>
  <si>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</si>
  <si>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</si>
  <si>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</si>
  <si>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</si>
  <si>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</si>
  <si>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</si>
  <si>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</si>
  <si>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</si>
  <si>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</si>
  <si>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</si>
  <si>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</si>
  <si>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</si>
  <si>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</si>
  <si>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</si>
  <si>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</si>
  <si>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</si>
  <si>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</si>
  <si>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</si>
  <si>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</si>
  <si>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</si>
  <si>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</si>
  <si>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</si>
  <si>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</si>
  <si>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</si>
  <si>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</si>
  <si>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</si>
  <si>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</si>
  <si>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</si>
  <si>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</si>
  <si>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</si>
  <si>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</si>
  <si>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</si>
  <si>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</si>
  <si>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</si>
  <si>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</si>
  <si>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</si>
  <si>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</si>
  <si>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</si>
  <si>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</si>
  <si>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</si>
  <si>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</si>
  <si>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</si>
  <si>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</si>
  <si>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</si>
  <si>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</si>
  <si>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</si>
  <si>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</si>
  <si>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</si>
  <si>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</si>
  <si>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</si>
  <si>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</si>
  <si>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</si>
  <si>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</si>
  <si>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</si>
  <si>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</si>
  <si>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</si>
  <si>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</si>
  <si>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</si>
  <si>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</si>
  <si>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</si>
  <si>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</si>
  <si>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</si>
  <si>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</si>
  <si>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</si>
  <si>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</si>
  <si>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</si>
  <si>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</si>
  <si>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</si>
  <si>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</si>
  <si>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</si>
  <si>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</si>
  <si>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</si>
  <si>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</si>
  <si>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</si>
  <si>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</si>
  <si>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</si>
  <si>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</si>
  <si>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</si>
  <si>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</si>
  <si>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</si>
  <si>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</si>
  <si>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</si>
  <si>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</si>
  <si>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</si>
  <si>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</si>
  <si>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</si>
  <si>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</si>
  <si>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</si>
  <si>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</si>
  <si>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</si>
  <si>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</si>
  <si>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</si>
  <si>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</si>
  <si>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</si>
  <si>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</si>
  <si>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</si>
  <si>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</si>
  <si>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</si>
  <si>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</si>
  <si>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</si>
  <si>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</si>
  <si>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</si>
  <si>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</si>
  <si>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</si>
  <si>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</si>
  <si>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</si>
  <si>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</si>
  <si>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</si>
  <si>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</si>
  <si>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</si>
  <si>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</si>
  <si>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</si>
  <si>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</si>
  <si>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</si>
  <si>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</si>
  <si>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</si>
  <si>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</si>
  <si>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</si>
  <si>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</si>
  <si>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</si>
  <si>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</si>
  <si>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</si>
  <si>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</si>
  <si>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</si>
  <si>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</si>
  <si>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</si>
  <si>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</si>
  <si>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</si>
  <si>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</si>
  <si>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</si>
  <si>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</si>
  <si>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</si>
  <si>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</si>
  <si>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</si>
  <si>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</si>
  <si>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</si>
  <si>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</si>
  <si>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</si>
  <si>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</si>
  <si>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</si>
  <si>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</si>
  <si>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</si>
  <si>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</si>
  <si>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</si>
  <si>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</si>
  <si>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</si>
  <si>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</si>
  <si>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</si>
  <si>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</si>
  <si>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</si>
  <si>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</si>
  <si>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</si>
  <si>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</si>
  <si>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</si>
  <si>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</si>
  <si>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</si>
  <si>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</si>
  <si>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</si>
  <si>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</si>
  <si>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</si>
  <si>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</si>
  <si>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</si>
  <si>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</si>
  <si>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</si>
  <si>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</si>
  <si>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</si>
  <si>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</si>
  <si>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</si>
  <si>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</si>
  <si>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</si>
  <si>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</si>
  <si>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</si>
  <si>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</si>
  <si>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</si>
  <si>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</si>
  <si>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</si>
  <si>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</si>
  <si>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</si>
  <si>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</si>
  <si>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</si>
  <si>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</si>
  <si>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</si>
  <si>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</si>
  <si>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</si>
  <si>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</si>
  <si>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</si>
  <si>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</si>
  <si>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</si>
  <si>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</si>
  <si>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</si>
  <si>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</si>
  <si>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</si>
  <si>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</si>
  <si>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</si>
  <si>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</si>
  <si>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</si>
  <si>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</si>
  <si>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</si>
  <si>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</si>
  <si>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</si>
  <si>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</si>
  <si>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</si>
  <si>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</si>
  <si>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</si>
  <si>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</si>
  <si>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</si>
  <si>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</si>
  <si>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</si>
  <si>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</si>
  <si>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</si>
  <si>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</si>
  <si>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</si>
  <si>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</si>
  <si>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</si>
  <si>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</si>
  <si>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</si>
  <si>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</si>
  <si>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</si>
  <si>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</si>
  <si>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</si>
  <si>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</si>
  <si>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</si>
  <si>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</si>
  <si>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</si>
  <si>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</si>
  <si>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</si>
  <si>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</si>
  <si>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</si>
  <si>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</si>
  <si>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</si>
  <si>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</si>
  <si>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</si>
  <si>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</si>
  <si>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</si>
  <si>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</si>
  <si>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</si>
  <si>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</si>
  <si>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</si>
  <si>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</si>
  <si>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</si>
  <si>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</si>
  <si>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</si>
  <si>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</si>
  <si>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</si>
  <si>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</si>
  <si>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</si>
  <si>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</si>
  <si>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</si>
  <si>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</si>
  <si>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</si>
  <si>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</si>
  <si>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</si>
  <si>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</si>
  <si>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</si>
  <si>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</si>
  <si>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</si>
  <si>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</si>
  <si>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</si>
  <si>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</si>
  <si>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</si>
  <si>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</si>
  <si>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</si>
  <si>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</si>
  <si>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</si>
  <si>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</si>
  <si>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</si>
  <si>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</si>
  <si>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</si>
  <si>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</si>
  <si>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</si>
  <si>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</si>
  <si>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</si>
  <si>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</si>
  <si>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</si>
  <si>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</si>
  <si>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</si>
  <si>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</si>
  <si>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</si>
  <si>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</si>
  <si>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</si>
  <si>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</si>
  <si>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</si>
  <si>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</si>
  <si>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</si>
  <si>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</si>
  <si>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</si>
  <si>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</si>
  <si>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</si>
  <si>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</si>
  <si>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</si>
  <si>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</si>
  <si>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</si>
  <si>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</si>
  <si>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</si>
  <si>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</si>
  <si>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</si>
  <si>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</si>
  <si>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</si>
  <si>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</si>
  <si>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</si>
  <si>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</si>
  <si>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</si>
  <si>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</si>
  <si>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</si>
  <si>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</si>
  <si>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</si>
  <si>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</si>
  <si>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</si>
  <si>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</si>
  <si>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</si>
  <si>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</si>
  <si>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</si>
  <si>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</si>
  <si>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</si>
  <si>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</si>
  <si>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</si>
  <si>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</si>
  <si>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</si>
  <si>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</si>
  <si>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</si>
  <si>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</si>
  <si>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</si>
  <si>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</si>
  <si>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</si>
  <si>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</si>
  <si>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</si>
  <si>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</si>
  <si>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</si>
  <si>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</si>
  <si>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</si>
  <si>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</si>
  <si>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</si>
  <si>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</si>
  <si>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</si>
  <si>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</si>
  <si>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</si>
  <si>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</si>
  <si>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</si>
  <si>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</si>
  <si>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</si>
  <si>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</si>
  <si>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</si>
  <si>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</si>
  <si>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</si>
  <si>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</si>
  <si>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</si>
  <si>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</si>
  <si>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</si>
  <si>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</si>
  <si>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</si>
  <si>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</si>
  <si>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</si>
  <si>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</si>
  <si>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</si>
  <si>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</si>
  <si>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</si>
  <si>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</si>
  <si>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</si>
  <si>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</si>
  <si>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</si>
  <si>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</si>
  <si>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</si>
  <si>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</si>
  <si>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</si>
  <si>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</si>
  <si>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</si>
  <si>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</si>
  <si>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</si>
  <si>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</si>
  <si>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</si>
  <si>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</si>
  <si>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</si>
  <si>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</si>
  <si>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</si>
  <si>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</si>
  <si>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</si>
  <si>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</si>
  <si>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</si>
  <si>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</si>
  <si>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</si>
  <si>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</si>
  <si>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</si>
  <si>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</si>
  <si>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</si>
  <si>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</si>
  <si>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</si>
  <si>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</si>
  <si>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</si>
  <si>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</si>
  <si>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</si>
  <si>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</si>
  <si>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</si>
  <si>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</si>
  <si>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</si>
  <si>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</si>
  <si>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</si>
  <si>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</si>
  <si>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</si>
  <si>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</si>
  <si>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</si>
  <si>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</si>
  <si>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</si>
  <si>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</si>
  <si>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</si>
  <si>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</si>
  <si>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</si>
  <si>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</si>
  <si>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</si>
  <si>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</si>
  <si>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</si>
  <si>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</si>
  <si>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</si>
  <si>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</si>
  <si>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</si>
  <si>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</si>
  <si>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</si>
  <si>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</si>
  <si>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</si>
  <si>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</si>
  <si>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</si>
  <si>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</si>
  <si>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</si>
  <si>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</si>
  <si>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</si>
  <si>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</si>
  <si>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</si>
  <si>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</si>
  <si>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</si>
  <si>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</si>
  <si>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</si>
  <si>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</si>
  <si>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</si>
  <si>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</si>
  <si>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</si>
  <si>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</si>
  <si>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</si>
  <si>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</si>
  <si>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</si>
  <si>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</si>
  <si>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</si>
  <si>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</si>
  <si>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</si>
  <si>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</si>
  <si>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</si>
  <si>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</si>
  <si>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</si>
  <si>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</si>
  <si>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</si>
  <si>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</si>
  <si>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</si>
  <si>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</si>
  <si>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</si>
  <si>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</si>
  <si>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</si>
  <si>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</si>
  <si>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</si>
  <si>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</si>
  <si>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</si>
  <si>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</si>
  <si>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</si>
  <si>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</si>
  <si>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</si>
  <si>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</si>
  <si>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</si>
  <si>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</si>
  <si>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</si>
  <si>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</si>
  <si>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</si>
  <si>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</si>
  <si>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</si>
  <si>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</si>
  <si>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</si>
  <si>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</si>
  <si>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</si>
  <si>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</si>
  <si>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</si>
  <si>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</si>
  <si>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</si>
  <si>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</si>
  <si>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</si>
  <si>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</si>
  <si>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</si>
  <si>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</si>
  <si>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</si>
  <si>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</si>
  <si>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</si>
  <si>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</si>
  <si>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</si>
  <si>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</si>
  <si>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</si>
  <si>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</si>
  <si>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</si>
  <si>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</si>
  <si>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</si>
  <si>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</si>
  <si>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</si>
  <si>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</si>
  <si>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</si>
  <si>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</si>
  <si>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</si>
  <si>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</si>
  <si>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</si>
  <si>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</si>
  <si>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</si>
  <si>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</si>
  <si>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</si>
  <si>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</si>
  <si>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</si>
  <si>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</si>
  <si>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</si>
  <si>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</si>
  <si>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</si>
  <si>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</si>
  <si>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</si>
  <si>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</si>
  <si>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</si>
  <si>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</si>
  <si>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</si>
  <si>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</si>
  <si>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</si>
  <si>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</si>
  <si>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</si>
  <si>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</si>
  <si>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</si>
  <si>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</si>
  <si>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</si>
  <si>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</si>
  <si>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</si>
  <si>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</si>
  <si>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</si>
  <si>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</si>
  <si>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</si>
  <si>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</si>
  <si>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</si>
  <si>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</si>
  <si>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</si>
  <si>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</si>
  <si>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</si>
  <si>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</si>
  <si>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</si>
  <si>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</si>
  <si>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</si>
  <si>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</si>
  <si>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</si>
  <si>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</si>
  <si>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</si>
  <si>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</si>
  <si>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</si>
  <si>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</si>
  <si>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</si>
  <si>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</si>
  <si>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</si>
  <si>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</si>
  <si>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</si>
  <si>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</si>
  <si>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</si>
  <si>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</si>
  <si>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</si>
  <si>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</si>
  <si>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</si>
  <si>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</si>
  <si>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</si>
  <si>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</si>
  <si>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</si>
  <si>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</si>
  <si>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</si>
  <si>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</si>
  <si>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</si>
  <si>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</si>
  <si>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</si>
  <si>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</si>
  <si>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</si>
  <si>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</si>
  <si>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</si>
  <si>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</si>
  <si>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</si>
  <si>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</si>
  <si>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</si>
  <si>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</si>
  <si>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</si>
  <si>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</si>
  <si>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</si>
  <si>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</si>
  <si>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</si>
  <si>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</si>
  <si>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</si>
  <si>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</si>
  <si>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</si>
  <si>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</si>
  <si>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</si>
  <si>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</si>
  <si>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</si>
  <si>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</si>
  <si>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</si>
  <si>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</si>
  <si>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</si>
  <si>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</si>
  <si>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</si>
  <si>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</si>
  <si>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</si>
  <si>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</si>
  <si>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</si>
  <si>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</si>
  <si>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</si>
  <si>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</si>
  <si>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</si>
  <si>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</si>
  <si>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</si>
  <si>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</si>
  <si>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</si>
  <si>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</si>
  <si>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</si>
  <si>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</si>
  <si>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</si>
  <si>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</si>
  <si>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</si>
  <si>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</si>
  <si>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</si>
  <si>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</si>
  <si>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</si>
  <si>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</si>
  <si>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</si>
  <si>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</si>
  <si>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</si>
  <si>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</si>
  <si>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</si>
  <si>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</si>
  <si>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</si>
  <si>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</si>
  <si>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</si>
  <si>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</si>
  <si>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</si>
  <si>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</si>
  <si>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</si>
  <si>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</si>
  <si>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</si>
  <si>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</si>
  <si>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</si>
  <si>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</si>
  <si>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</si>
  <si>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</si>
  <si>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</si>
  <si>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</si>
  <si>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</si>
  <si>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</si>
  <si>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</si>
  <si>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</si>
  <si>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</si>
  <si>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</si>
  <si>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</si>
  <si>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</si>
  <si>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</si>
  <si>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</si>
  <si>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</si>
  <si>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</si>
  <si>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</si>
  <si>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</si>
  <si>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</si>
  <si>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</si>
  <si>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</si>
  <si>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</si>
  <si>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</si>
  <si>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</si>
  <si>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</si>
  <si>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</si>
  <si>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</si>
  <si>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</si>
  <si>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</si>
  <si>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</si>
  <si>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</si>
  <si>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</si>
  <si>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</si>
  <si>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</si>
  <si>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</si>
  <si>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</si>
  <si>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</si>
  <si>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</si>
  <si>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</si>
  <si>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</si>
  <si>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</si>
  <si>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</si>
  <si>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</si>
  <si>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</si>
  <si>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</si>
  <si>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</si>
  <si>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</si>
  <si>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</si>
  <si>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</si>
  <si>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</si>
  <si>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</si>
  <si>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</si>
  <si>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</si>
  <si>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</si>
  <si>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</si>
  <si>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</si>
  <si>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</si>
  <si>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</si>
  <si>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</si>
  <si>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</si>
  <si>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</si>
  <si>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</si>
  <si>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</si>
  <si>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</si>
  <si>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</si>
  <si>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</si>
  <si>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</si>
  <si>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</si>
  <si>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</si>
  <si>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</si>
  <si>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</si>
  <si>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</si>
  <si>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</si>
  <si>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</si>
  <si>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</si>
  <si>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</si>
  <si>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</si>
  <si>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</si>
  <si>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</si>
  <si>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</si>
  <si>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</si>
  <si>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</si>
  <si>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</si>
  <si>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</si>
  <si>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</si>
  <si>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</si>
  <si>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</si>
  <si>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</si>
  <si>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</si>
  <si>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</si>
  <si>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</si>
  <si>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</si>
  <si>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</si>
  <si>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</si>
  <si>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</si>
  <si>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</si>
  <si>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</si>
  <si>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</si>
  <si>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</si>
  <si>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</si>
  <si>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</si>
  <si>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</si>
  <si>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</si>
  <si>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</si>
  <si>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</si>
  <si>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</si>
  <si>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</si>
  <si>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</si>
  <si>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</si>
  <si>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</si>
  <si>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</si>
  <si>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</si>
  <si>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</si>
  <si>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</si>
  <si>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</si>
  <si>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</si>
  <si>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</si>
  <si>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</si>
  <si>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</si>
  <si>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</si>
  <si>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</si>
  <si>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</si>
  <si>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</si>
  <si>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</si>
  <si>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</si>
  <si>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</si>
  <si>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</si>
  <si>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</si>
  <si>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</si>
  <si>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</si>
  <si>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</si>
  <si>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</si>
  <si>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</si>
  <si>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</si>
  <si>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</si>
  <si>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</si>
  <si>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</si>
  <si>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</si>
  <si>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</si>
  <si>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</si>
  <si>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</si>
  <si>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</si>
  <si>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</si>
  <si>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</si>
  <si>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</si>
  <si>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</si>
  <si>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</si>
  <si>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</si>
  <si>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</si>
  <si>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</si>
  <si>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</si>
  <si>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</si>
  <si>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</si>
  <si>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</si>
  <si>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</si>
  <si>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</si>
  <si>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</si>
  <si>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</si>
  <si>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</si>
  <si>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</si>
  <si>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</si>
  <si>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</si>
  <si>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</si>
  <si>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</si>
  <si>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</si>
  <si>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</si>
  <si>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</si>
  <si>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</si>
  <si>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</si>
  <si>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</si>
  <si>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</si>
  <si>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</si>
  <si>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</si>
  <si>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</si>
  <si>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</si>
  <si>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</si>
  <si>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</si>
  <si>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</si>
  <si>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</si>
  <si>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</si>
  <si>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</si>
  <si>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</si>
  <si>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</si>
  <si>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</si>
  <si>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</si>
  <si>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</si>
  <si>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</si>
  <si>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</si>
  <si>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</si>
  <si>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</si>
  <si>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</si>
  <si>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</si>
  <si>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</si>
  <si>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</si>
  <si>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</si>
  <si>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</si>
  <si>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</si>
  <si>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</si>
  <si>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</si>
  <si>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</si>
  <si>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</si>
  <si>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</si>
  <si>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</si>
  <si>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</si>
  <si>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</si>
  <si>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</si>
  <si>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</si>
  <si>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</si>
  <si>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</si>
  <si>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</si>
  <si>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</si>
  <si>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</si>
  <si>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</si>
  <si>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</si>
  <si>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</si>
  <si>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</si>
  <si>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</si>
  <si>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</si>
  <si>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</si>
  <si>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</si>
  <si>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</si>
  <si>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</si>
  <si>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</si>
  <si>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</si>
  <si>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</si>
  <si>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</si>
  <si>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</si>
  <si>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</si>
  <si>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</si>
  <si>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</si>
  <si>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</si>
  <si>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</si>
  <si>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</si>
  <si>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</si>
  <si>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</si>
  <si>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</si>
  <si>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</si>
  <si>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</si>
  <si>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</si>
  <si>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</si>
  <si>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</si>
  <si>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</si>
  <si>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</si>
  <si>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</si>
  <si>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</si>
  <si>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</si>
  <si>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</si>
  <si>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</si>
  <si>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</si>
  <si>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</si>
  <si>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</si>
  <si>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</si>
  <si>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</si>
  <si>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</si>
  <si>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</si>
  <si>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</si>
  <si>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</si>
  <si>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</si>
  <si>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</si>
  <si>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</si>
  <si>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</si>
  <si>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</si>
  <si>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</si>
  <si>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</si>
  <si>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</si>
  <si>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</si>
  <si>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</si>
  <si>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</si>
  <si>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</si>
  <si>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</si>
  <si>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</si>
  <si>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</si>
  <si>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</si>
  <si>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</si>
  <si>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</si>
  <si>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</si>
  <si>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</si>
  <si>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</si>
  <si>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</si>
  <si>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</si>
  <si>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</si>
  <si>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</si>
  <si>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</si>
  <si>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</si>
  <si>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</si>
  <si>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</si>
  <si>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</si>
  <si>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</si>
  <si>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</si>
  <si>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</si>
  <si>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</si>
  <si>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</si>
  <si>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</si>
  <si>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</si>
  <si>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</si>
  <si>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</si>
  <si>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</si>
  <si>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</si>
  <si>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</si>
  <si>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</si>
  <si>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</si>
  <si>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</si>
  <si>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</si>
  <si>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</si>
  <si>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</si>
  <si>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</si>
  <si>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</si>
  <si>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</si>
  <si>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</si>
  <si>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</si>
  <si>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</si>
  <si>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</si>
  <si>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</si>
  <si>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</si>
  <si>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</si>
  <si>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</si>
  <si>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</si>
  <si>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</si>
  <si>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</si>
  <si>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</si>
  <si>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</si>
  <si>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</si>
  <si>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</si>
  <si>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</si>
  <si>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</si>
  <si>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</si>
  <si>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</si>
  <si>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</si>
  <si>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</si>
  <si>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</si>
  <si>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</si>
  <si>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</si>
  <si>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</si>
  <si>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</si>
  <si>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</si>
  <si>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</si>
  <si>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</si>
  <si>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</si>
  <si>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</si>
  <si>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</si>
  <si>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</si>
  <si>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</si>
  <si>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</si>
  <si>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</si>
  <si>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</si>
  <si>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</si>
  <si>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</si>
  <si>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</si>
  <si>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</si>
  <si>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</si>
  <si>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</si>
  <si>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</si>
  <si>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</si>
  <si>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</si>
  <si>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</si>
  <si>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</si>
  <si>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</si>
  <si>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</si>
  <si>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</si>
  <si>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</si>
  <si>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</si>
  <si>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</si>
  <si>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</si>
  <si>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</si>
  <si>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</si>
  <si>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</si>
  <si>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</si>
  <si>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</si>
  <si>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</si>
  <si>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</si>
  <si>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</si>
  <si>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</si>
  <si>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</si>
  <si>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</si>
  <si>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</si>
  <si>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</si>
  <si>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</si>
  <si>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</si>
  <si>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</si>
  <si>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</si>
  <si>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</si>
  <si>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</si>
  <si>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</si>
  <si>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</si>
  <si>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</si>
  <si>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</si>
  <si>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</si>
  <si>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</si>
  <si>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</si>
  <si>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</si>
  <si>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</si>
  <si>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</si>
  <si>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</si>
  <si>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</si>
  <si>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</si>
  <si>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</si>
  <si>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</si>
  <si>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</si>
  <si>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</si>
  <si>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</si>
  <si>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</si>
  <si>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</si>
  <si>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</si>
  <si>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</si>
  <si>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</si>
  <si>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</si>
  <si>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</si>
  <si>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</si>
  <si>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</si>
  <si>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</si>
  <si>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</si>
  <si>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</si>
  <si>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</si>
  <si>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</si>
  <si>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</si>
  <si>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</si>
  <si>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</si>
  <si>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</si>
  <si>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</si>
  <si>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</si>
  <si>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</si>
  <si>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</si>
  <si>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</si>
  <si>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</si>
  <si>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</si>
  <si>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</si>
  <si>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</si>
  <si>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</si>
  <si>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</si>
  <si>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</si>
  <si>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</si>
  <si>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</si>
  <si>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</si>
  <si>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</si>
  <si>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</si>
  <si>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</si>
  <si>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</si>
  <si>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</si>
  <si>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</si>
  <si>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</si>
  <si>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</si>
  <si>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</si>
  <si>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</si>
  <si>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</si>
  <si>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</si>
  <si>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</si>
  <si>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</si>
  <si>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</si>
  <si>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</si>
  <si>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</si>
  <si>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</si>
  <si>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</si>
  <si>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</si>
  <si>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</si>
  <si>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</si>
  <si>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</si>
  <si>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</si>
  <si>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</si>
  <si>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</si>
  <si>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</si>
  <si>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</si>
  <si>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</si>
  <si>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</si>
  <si>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</si>
  <si>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</si>
  <si>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</si>
  <si>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</si>
  <si>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</si>
  <si>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</si>
  <si>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</si>
  <si>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</si>
  <si>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</si>
  <si>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</si>
  <si>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</si>
  <si>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</si>
  <si>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</si>
  <si>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</si>
  <si>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</si>
  <si>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</si>
  <si>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</si>
  <si>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</si>
  <si>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</si>
  <si>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</si>
  <si>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</si>
  <si>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</si>
  <si>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</si>
  <si>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</si>
  <si>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</si>
  <si>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</si>
  <si>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</si>
  <si>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</si>
  <si>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</si>
  <si>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</si>
  <si>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</si>
  <si>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</si>
  <si>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</si>
  <si>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</si>
  <si>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</si>
  <si>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</si>
  <si>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</si>
  <si>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</si>
  <si>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</si>
  <si>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</si>
  <si>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</si>
  <si>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</si>
  <si>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</si>
  <si>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</si>
  <si>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</si>
  <si>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</si>
  <si>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</si>
  <si>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</si>
  <si>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</si>
  <si>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</si>
  <si>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</si>
  <si>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</si>
  <si>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</si>
  <si>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</si>
  <si>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</si>
  <si>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</si>
  <si>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</si>
  <si>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</si>
  <si>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</si>
  <si>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</si>
  <si>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</si>
  <si>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</si>
  <si>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</si>
  <si>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</si>
  <si>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</si>
  <si>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</si>
  <si>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</si>
  <si>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</si>
  <si>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</si>
  <si>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</si>
  <si>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</si>
  <si>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</si>
  <si>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</si>
  <si>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</si>
  <si>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</si>
  <si>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</si>
  <si>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</si>
  <si>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</si>
  <si>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</si>
  <si>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</si>
  <si>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</si>
  <si>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</si>
  <si>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</si>
  <si>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</si>
  <si>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</si>
  <si>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</si>
  <si>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</si>
  <si>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</si>
  <si>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</si>
  <si>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</si>
  <si>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</si>
  <si>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</si>
  <si>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</si>
  <si>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</si>
  <si>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</si>
  <si>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</si>
  <si>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</si>
  <si>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</si>
  <si>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</si>
  <si>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</si>
  <si>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</si>
  <si>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</si>
  <si>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</si>
  <si>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</si>
  <si>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</si>
  <si>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</si>
  <si>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</si>
  <si>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</si>
  <si>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</si>
  <si>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</si>
  <si>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</si>
  <si>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</si>
  <si>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</si>
  <si>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</si>
  <si>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</si>
  <si>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</si>
  <si>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</si>
  <si>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</si>
  <si>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</si>
  <si>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</si>
  <si>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</si>
  <si>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</si>
  <si>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</si>
  <si>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</si>
  <si>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</si>
  <si>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</si>
  <si>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</si>
  <si>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</si>
  <si>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</si>
  <si>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</si>
  <si>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</si>
  <si>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</si>
  <si>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</si>
  <si>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</si>
  <si>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</si>
  <si>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</si>
  <si>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</si>
  <si>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</si>
  <si>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</si>
  <si>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</si>
  <si>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</si>
  <si>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</si>
  <si>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</si>
  <si>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</si>
  <si>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</si>
  <si>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</si>
  <si>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</si>
  <si>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</si>
  <si>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</si>
  <si>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</si>
  <si>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</si>
  <si>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</si>
  <si>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</si>
  <si>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</si>
  <si>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</si>
  <si>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</si>
  <si>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</si>
  <si>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</si>
  <si>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</si>
  <si>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</si>
  <si>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</si>
  <si>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</si>
  <si>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</si>
  <si>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</si>
  <si>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</si>
  <si>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</si>
  <si>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</si>
  <si>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</si>
  <si>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</si>
  <si>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</si>
  <si>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</si>
  <si>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</si>
  <si>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</si>
  <si>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</si>
  <si>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</si>
  <si>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</si>
  <si>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</si>
  <si>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</si>
  <si>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</si>
  <si>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</si>
  <si>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</si>
  <si>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</si>
  <si>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</si>
  <si>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</si>
  <si>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</si>
  <si>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</si>
  <si>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</si>
  <si>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</si>
  <si>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</si>
  <si>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</si>
  <si>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</si>
  <si>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</si>
  <si>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</si>
  <si>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</si>
  <si>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</si>
  <si>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</si>
  <si>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</si>
  <si>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</si>
  <si>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</si>
  <si>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</si>
  <si>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</si>
  <si>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</si>
  <si>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</si>
  <si>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</si>
  <si>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</si>
  <si>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</si>
  <si>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</si>
  <si>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</si>
  <si>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</si>
  <si>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</si>
  <si>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</si>
  <si>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</si>
  <si>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</si>
  <si>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</si>
  <si>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</si>
  <si>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</si>
  <si>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</si>
  <si>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</si>
  <si>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</si>
  <si>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</si>
  <si>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</si>
  <si>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</si>
  <si>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</si>
  <si>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</si>
  <si>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</si>
  <si>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</si>
  <si>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</si>
  <si>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</si>
  <si>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</si>
  <si>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</si>
  <si>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</si>
  <si>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</si>
  <si>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</si>
  <si>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</si>
  <si>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</si>
  <si>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</si>
  <si>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</si>
  <si>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</si>
  <si>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</si>
  <si>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</si>
  <si>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</si>
  <si>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</si>
  <si>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</si>
  <si>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</si>
  <si>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</si>
  <si>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</si>
  <si>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</si>
  <si>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</si>
  <si>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</si>
  <si>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</si>
  <si>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</si>
  <si>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</si>
  <si>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</si>
  <si>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</si>
  <si>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</si>
  <si>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</si>
  <si>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</si>
  <si>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</si>
  <si>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</si>
  <si>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</si>
  <si>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</si>
  <si>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</si>
  <si>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</si>
  <si>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</si>
  <si>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</si>
  <si>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</si>
  <si>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</si>
  <si>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</si>
  <si>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</si>
  <si>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</si>
  <si>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</si>
  <si>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</si>
  <si>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</si>
  <si>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</si>
  <si>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</si>
  <si>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</si>
  <si>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</si>
  <si>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</si>
  <si>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</si>
  <si>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</si>
  <si>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</si>
  <si>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</si>
  <si>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</si>
  <si>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</si>
  <si>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</si>
  <si>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</si>
  <si>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</si>
  <si>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</si>
  <si>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</si>
  <si>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</si>
  <si>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</si>
  <si>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</si>
  <si>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</si>
  <si>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</si>
  <si>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</si>
  <si>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</si>
  <si>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</si>
  <si>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</si>
  <si>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</si>
  <si>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</si>
  <si>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</si>
  <si>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</si>
  <si>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</si>
  <si>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</si>
  <si>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</si>
  <si>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</si>
  <si>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</si>
  <si>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</si>
  <si>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</si>
  <si>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</si>
  <si>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</si>
  <si>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</si>
  <si>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</si>
  <si>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</si>
  <si>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</si>
  <si>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</si>
  <si>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</si>
  <si>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</si>
  <si>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</si>
  <si>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</si>
  <si>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</si>
  <si>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</si>
  <si>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</si>
  <si>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</si>
  <si>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</si>
  <si>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</si>
  <si>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</si>
  <si>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</si>
  <si>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</si>
  <si>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</si>
  <si>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</si>
  <si>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</si>
  <si>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</si>
  <si>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</si>
  <si>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</si>
  <si>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</si>
  <si>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</si>
  <si>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</si>
  <si>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</si>
  <si>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</si>
  <si>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</si>
  <si>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</si>
  <si>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</si>
  <si>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</si>
  <si>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</si>
  <si>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</si>
  <si>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</si>
  <si>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</si>
  <si>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</si>
  <si>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</si>
  <si>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</si>
  <si>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</si>
  <si>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</si>
  <si>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</si>
  <si>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</si>
  <si>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</si>
  <si>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</si>
  <si>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</si>
  <si>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</si>
  <si>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</si>
  <si>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</si>
  <si>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</si>
  <si>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</si>
  <si>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</si>
  <si>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</si>
  <si>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</si>
  <si>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</si>
  <si>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</si>
  <si>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</si>
  <si>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</si>
  <si>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</si>
  <si>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</si>
  <si>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</si>
  <si>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</si>
  <si>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</si>
  <si>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</si>
  <si>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</si>
  <si>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</si>
  <si>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</si>
  <si>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</si>
  <si>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</si>
  <si>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</si>
  <si>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</si>
  <si>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</si>
  <si>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</si>
  <si>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</si>
  <si>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</si>
  <si>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</si>
  <si>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</si>
  <si>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</si>
  <si>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</si>
  <si>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</si>
  <si>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</si>
  <si>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</si>
  <si>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</si>
  <si>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</si>
  <si>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</si>
  <si>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</si>
  <si>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</si>
  <si>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</si>
  <si>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</si>
  <si>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</si>
  <si>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</si>
  <si>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</si>
  <si>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</si>
  <si>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</si>
  <si>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</si>
  <si>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</si>
  <si>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</si>
  <si>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</si>
  <si>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</si>
  <si>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</si>
  <si>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</si>
  <si>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</si>
  <si>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</si>
  <si>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</si>
  <si>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</si>
  <si>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</si>
  <si>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</si>
  <si>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</si>
  <si>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</si>
  <si>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</si>
  <si>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</si>
  <si>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</si>
  <si>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</si>
  <si>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</si>
  <si>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</si>
  <si>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</si>
  <si>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</si>
  <si>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</si>
  <si>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</si>
  <si>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</si>
  <si>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</si>
  <si>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</si>
  <si>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</si>
  <si>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</si>
  <si>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</si>
  <si>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</si>
  <si>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</si>
  <si>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</si>
  <si>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</si>
  <si>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</si>
  <si>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</si>
  <si>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</si>
  <si>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</si>
  <si>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</si>
  <si>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</si>
  <si>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</si>
  <si>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</si>
  <si>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</si>
  <si>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</si>
  <si>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</si>
  <si>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</si>
  <si>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</si>
  <si>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</si>
  <si>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</si>
  <si>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</si>
  <si>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</si>
  <si>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</si>
  <si>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</si>
  <si>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</si>
  <si>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</si>
  <si>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</si>
  <si>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</si>
  <si>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</si>
  <si>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</si>
  <si>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</si>
  <si>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</si>
  <si>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</si>
  <si>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</si>
  <si>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</si>
  <si>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</si>
  <si>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</si>
  <si>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</si>
  <si>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</si>
  <si>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</si>
  <si>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</si>
  <si>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</si>
  <si>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</si>
  <si>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</si>
  <si>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</si>
  <si>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</si>
  <si>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</si>
  <si>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</si>
  <si>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</si>
  <si>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</si>
  <si>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</si>
  <si>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</si>
  <si>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</si>
  <si>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</si>
  <si>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</si>
  <si>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</si>
  <si>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</si>
  <si>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</si>
  <si>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</si>
  <si>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</si>
  <si>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</si>
  <si>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</si>
  <si>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</si>
  <si>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</si>
  <si>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</si>
  <si>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</si>
  <si>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</si>
  <si>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</si>
  <si>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</si>
  <si>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</si>
  <si>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</si>
  <si>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</si>
  <si>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</si>
  <si>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</si>
  <si>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</si>
  <si>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</si>
  <si>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</si>
  <si>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</si>
  <si>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</si>
  <si>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</si>
  <si>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</si>
  <si>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</si>
  <si>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</si>
  <si>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</si>
  <si>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</si>
  <si>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</si>
  <si>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</si>
  <si>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</si>
  <si>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</si>
  <si>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</si>
  <si>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</si>
  <si>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</si>
  <si>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</si>
  <si>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</si>
  <si>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</si>
  <si>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</si>
  <si>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</si>
  <si>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</si>
  <si>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</si>
  <si>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</si>
  <si>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</si>
  <si>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</si>
  <si>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</si>
  <si>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</si>
  <si>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</si>
  <si>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</si>
  <si>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</si>
  <si>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</si>
  <si>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</si>
  <si>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</si>
  <si>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</si>
  <si>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</si>
  <si>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</si>
  <si>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</si>
  <si>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</si>
  <si>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</si>
  <si>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</si>
  <si>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</si>
  <si>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</si>
  <si>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</si>
  <si>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</si>
  <si>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</si>
  <si>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</si>
  <si>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</si>
  <si>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</si>
  <si>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</si>
  <si>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</si>
  <si>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</si>
  <si>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</si>
  <si>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</si>
  <si>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</si>
  <si>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</si>
  <si>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</si>
  <si>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</si>
  <si>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</si>
  <si>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</si>
  <si>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</si>
  <si>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</si>
  <si>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</si>
  <si>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</si>
  <si>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</si>
  <si>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</si>
  <si>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</si>
  <si>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</si>
  <si>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</si>
  <si>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</si>
  <si>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</si>
  <si>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</si>
  <si>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</si>
  <si>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</si>
  <si>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</si>
  <si>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</si>
  <si>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</si>
  <si>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</si>
  <si>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</si>
  <si>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</si>
  <si>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</si>
  <si>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</si>
  <si>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</si>
  <si>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</si>
  <si>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</si>
  <si>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</si>
  <si>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</si>
  <si>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</si>
  <si>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</si>
  <si>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</si>
  <si>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</si>
  <si>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</si>
  <si>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</si>
  <si>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</si>
  <si>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</si>
  <si>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</si>
  <si>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</si>
  <si>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</si>
  <si>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</si>
  <si>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</si>
  <si>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</si>
  <si>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</si>
  <si>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</si>
  <si>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</si>
  <si>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</si>
  <si>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</si>
  <si>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</si>
  <si>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</si>
  <si>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</si>
  <si>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</si>
  <si>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</si>
  <si>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</si>
  <si>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</si>
  <si>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</si>
  <si>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</si>
  <si>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</si>
  <si>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</si>
  <si>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</si>
  <si>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</si>
  <si>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</si>
  <si>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</si>
  <si>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</si>
  <si>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</si>
  <si>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</si>
  <si>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</si>
  <si>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</si>
  <si>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</si>
  <si>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</si>
  <si>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</si>
  <si>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</si>
  <si>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</si>
  <si>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</si>
  <si>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</si>
  <si>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</si>
  <si>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</si>
  <si>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</si>
  <si>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</si>
  <si>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</si>
  <si>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</si>
  <si>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</si>
  <si>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</si>
  <si>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</si>
  <si>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</si>
  <si>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</si>
  <si>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</si>
  <si>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</si>
  <si>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</si>
  <si>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</si>
  <si>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</si>
  <si>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</si>
  <si>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</si>
  <si>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</si>
  <si>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</si>
  <si>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</si>
  <si>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</si>
  <si>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</si>
  <si>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</si>
  <si>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</si>
  <si>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</si>
  <si>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</si>
  <si>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</si>
  <si>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</si>
  <si>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</si>
  <si>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</si>
  <si>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</si>
  <si>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</si>
  <si>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</si>
  <si>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</si>
  <si>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</si>
  <si>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</si>
  <si>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</si>
  <si>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</si>
  <si>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</si>
  <si>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</si>
  <si>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</si>
  <si>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</si>
  <si>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</si>
  <si>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</si>
  <si>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</si>
  <si>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</si>
  <si>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</si>
  <si>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</si>
  <si>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</si>
  <si>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</si>
  <si>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</si>
  <si>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</si>
  <si>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</si>
  <si>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</si>
  <si>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</si>
  <si>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</si>
  <si>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</si>
  <si>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</si>
  <si>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</si>
  <si>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</si>
  <si>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</si>
  <si>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</si>
  <si>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</si>
  <si>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</si>
  <si>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</si>
  <si>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</si>
  <si>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</si>
  <si>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</si>
  <si>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</si>
  <si>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</si>
  <si>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</si>
  <si>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</si>
  <si>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</si>
  <si>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</si>
  <si>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</si>
  <si>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</si>
  <si>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</si>
  <si>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</si>
  <si>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</si>
  <si>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</si>
  <si>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</si>
  <si>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</si>
  <si>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</si>
  <si>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</si>
  <si>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</si>
  <si>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</si>
  <si>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</si>
  <si>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</si>
  <si>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</si>
  <si>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</si>
  <si>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</si>
  <si>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</si>
  <si>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</si>
  <si>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</si>
  <si>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</si>
  <si>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</si>
  <si>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</si>
  <si>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</si>
  <si>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</si>
  <si>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</si>
  <si>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</si>
  <si>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</si>
  <si>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</si>
  <si>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</si>
  <si>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</si>
  <si>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</si>
  <si>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</si>
  <si>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</si>
  <si>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</si>
  <si>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</si>
  <si>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</si>
  <si>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</si>
  <si>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</si>
  <si>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</si>
  <si>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</si>
  <si>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</si>
  <si>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</si>
  <si>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</si>
  <si>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</si>
  <si>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</si>
  <si>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</si>
  <si>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</si>
  <si>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</si>
  <si>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</si>
  <si>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</si>
  <si>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</si>
  <si>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</si>
  <si>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</si>
  <si>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</si>
  <si>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</si>
  <si>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</si>
  <si>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</si>
  <si>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</si>
  <si>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</si>
  <si>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</si>
  <si>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</si>
  <si>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</si>
  <si>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</si>
  <si>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</si>
  <si>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</si>
  <si>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</si>
  <si>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</si>
  <si>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</si>
  <si>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</si>
  <si>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</si>
  <si>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</si>
  <si>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</si>
  <si>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</si>
  <si>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</si>
  <si>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</si>
  <si>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</si>
  <si>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</si>
  <si>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</si>
  <si>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</si>
  <si>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</si>
  <si>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</si>
  <si>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</si>
  <si>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</si>
  <si>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</si>
  <si>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</si>
  <si>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</si>
  <si>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</si>
  <si>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</si>
  <si>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</si>
  <si>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</si>
  <si>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</si>
  <si>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</si>
  <si>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</si>
  <si>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</si>
  <si>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</si>
  <si>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</si>
  <si>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</si>
  <si>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</si>
  <si>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</si>
  <si>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</si>
  <si>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</si>
  <si>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</si>
  <si>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</si>
  <si>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</si>
  <si>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</si>
  <si>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</si>
  <si>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</si>
  <si>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</si>
  <si>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</si>
  <si>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</si>
  <si>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</si>
  <si>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</si>
  <si>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</si>
  <si>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</si>
  <si>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</si>
  <si>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</si>
  <si>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</si>
  <si>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</si>
  <si>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</si>
  <si>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</si>
  <si>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</si>
  <si>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</si>
  <si>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</si>
  <si>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</si>
  <si>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</si>
  <si>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</si>
  <si>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</si>
  <si>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</si>
  <si>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</si>
  <si>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</si>
  <si>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</si>
  <si>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</si>
  <si>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</si>
  <si>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</si>
  <si>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</si>
  <si>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</si>
  <si>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</si>
  <si>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</si>
  <si>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</si>
  <si>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</si>
  <si>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</si>
  <si>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</si>
  <si>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</si>
  <si>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</si>
  <si>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</si>
  <si>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</si>
  <si>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</si>
  <si>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</si>
  <si>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</si>
  <si>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</si>
  <si>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</si>
  <si>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</si>
  <si>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</si>
  <si>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</si>
  <si>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</si>
  <si>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</si>
  <si>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</si>
  <si>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</si>
  <si>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</si>
  <si>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</si>
  <si>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</si>
  <si>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</si>
  <si>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</si>
  <si>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</si>
  <si>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</si>
  <si>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</si>
  <si>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</si>
  <si>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</si>
  <si>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</si>
  <si>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</si>
  <si>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</si>
  <si>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</si>
  <si>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</si>
  <si>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</si>
  <si>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</si>
  <si>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</si>
  <si>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</si>
  <si>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</si>
  <si>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</si>
  <si>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</si>
  <si>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</si>
  <si>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</si>
  <si>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</si>
  <si>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</si>
  <si>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</si>
  <si>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</si>
  <si>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</si>
  <si>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</si>
  <si>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</si>
  <si>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</si>
  <si>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</si>
  <si>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</si>
  <si>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</si>
  <si>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</si>
  <si>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</si>
  <si>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</si>
  <si>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</si>
  <si>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</si>
  <si>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</si>
  <si>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</si>
  <si>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</si>
  <si>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</si>
  <si>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</si>
  <si>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</si>
  <si>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</si>
  <si>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</si>
  <si>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</si>
  <si>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</si>
  <si>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</si>
  <si>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</si>
  <si>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</si>
  <si>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</si>
  <si>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</si>
  <si>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</si>
  <si>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</si>
  <si>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</si>
  <si>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</si>
  <si>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</si>
  <si>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</si>
  <si>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</si>
  <si>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</si>
  <si>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</si>
  <si>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</si>
  <si>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</si>
  <si>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</si>
  <si>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</si>
  <si>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</si>
  <si>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</si>
  <si>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</si>
  <si>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</si>
  <si>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</si>
  <si>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</si>
  <si>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</si>
  <si>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</si>
  <si>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</si>
  <si>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</si>
  <si>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</si>
  <si>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</si>
  <si>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</si>
  <si>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</si>
  <si>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</si>
  <si>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</si>
  <si>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</si>
  <si>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</si>
  <si>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</si>
  <si>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</si>
  <si>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</si>
  <si>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</si>
  <si>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</si>
  <si>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</si>
  <si>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</si>
  <si>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</si>
  <si>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</si>
  <si>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</si>
  <si>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</si>
  <si>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</si>
  <si>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</si>
  <si>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</si>
  <si>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</si>
  <si>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</si>
  <si>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</si>
  <si>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</si>
  <si>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</si>
  <si>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</si>
  <si>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</si>
  <si>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</si>
  <si>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</si>
  <si>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</si>
  <si>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</si>
  <si>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</si>
  <si>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</si>
  <si>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</si>
  <si>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</si>
  <si>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</si>
  <si>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</si>
  <si>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</si>
  <si>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</si>
  <si>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</si>
  <si>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</si>
  <si>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</si>
  <si>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</si>
  <si>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</si>
  <si>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</si>
  <si>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</si>
  <si>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</si>
  <si>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</si>
  <si>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</si>
  <si>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</si>
  <si>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</si>
  <si>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</si>
  <si>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</si>
  <si>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</si>
  <si>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</si>
  <si>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</si>
  <si>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</si>
  <si>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</si>
  <si>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</si>
  <si>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</si>
  <si>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</si>
  <si>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</si>
  <si>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</si>
  <si>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</si>
  <si>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</si>
  <si>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</si>
  <si>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</si>
  <si>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</si>
  <si>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</si>
  <si>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</si>
  <si>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</si>
  <si>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</si>
  <si>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</si>
  <si>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</si>
  <si>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</si>
  <si>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</si>
  <si>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</si>
  <si>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</si>
  <si>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</si>
  <si>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</si>
  <si>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</si>
  <si>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</si>
  <si>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</si>
  <si>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</si>
  <si>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</si>
  <si>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</si>
  <si>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</si>
  <si>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</si>
  <si>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</si>
  <si>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</si>
  <si>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</si>
  <si>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</si>
  <si>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</si>
  <si>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</si>
  <si>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</si>
  <si>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</si>
  <si>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</si>
  <si>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</si>
  <si>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</si>
  <si>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</si>
  <si>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</si>
  <si>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</si>
  <si>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</si>
  <si>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</si>
  <si>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</si>
  <si>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</si>
  <si>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</si>
  <si>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</si>
  <si>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</si>
  <si>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</si>
  <si>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</si>
  <si>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</si>
  <si>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</si>
  <si>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</si>
  <si>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</si>
  <si>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</si>
  <si>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</si>
  <si>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</si>
  <si>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</si>
  <si>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</si>
  <si>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</si>
  <si>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</si>
  <si>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</si>
  <si>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</si>
  <si>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</si>
  <si>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</si>
  <si>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</si>
  <si>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</si>
  <si>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</si>
  <si>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</si>
  <si>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</si>
  <si>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</si>
  <si>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</si>
  <si>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</si>
  <si>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</si>
  <si>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</si>
  <si>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</si>
  <si>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</si>
  <si>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</si>
  <si>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</si>
  <si>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</si>
  <si>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</si>
  <si>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</si>
  <si>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</si>
  <si>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</si>
  <si>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</si>
  <si>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</si>
  <si>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</si>
  <si>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</si>
  <si>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</si>
  <si>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</si>
  <si>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</si>
  <si>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</si>
  <si>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</si>
  <si>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</si>
  <si>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</si>
  <si>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</si>
  <si>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</si>
  <si>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</si>
  <si>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</si>
  <si>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</si>
  <si>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</si>
  <si>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</si>
  <si>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</si>
  <si>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</si>
  <si>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</si>
  <si>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</si>
  <si>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</si>
  <si>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</si>
  <si>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</si>
  <si>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</si>
  <si>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</si>
  <si>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</si>
  <si>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</si>
  <si>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</si>
  <si>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</si>
  <si>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</si>
  <si>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</si>
  <si>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</si>
  <si>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</si>
  <si>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</si>
  <si>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</si>
  <si>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</si>
  <si>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</si>
  <si>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</si>
  <si>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</si>
  <si>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</si>
  <si>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</si>
  <si>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</si>
  <si>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</si>
  <si>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</si>
  <si>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</si>
  <si>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</si>
  <si>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</si>
  <si>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</si>
  <si>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</si>
  <si>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</si>
  <si>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</si>
  <si>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</si>
  <si>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</si>
  <si>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</si>
  <si>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</si>
  <si>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</si>
  <si>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</si>
  <si>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</si>
  <si>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</si>
  <si>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</si>
  <si>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</si>
  <si>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</si>
  <si>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</si>
  <si>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</si>
  <si>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</si>
  <si>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</si>
  <si>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</si>
  <si>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</si>
  <si>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</si>
  <si>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</si>
  <si>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</si>
  <si>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</si>
  <si>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</si>
  <si>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</si>
  <si>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</si>
  <si>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</si>
  <si>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</si>
  <si>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</si>
  <si>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</si>
  <si>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</si>
  <si>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</si>
  <si>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</si>
  <si>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</si>
  <si>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</si>
  <si>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</si>
  <si>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</si>
  <si>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</si>
  <si>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</si>
  <si>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</si>
  <si>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</si>
  <si>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</si>
  <si>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</si>
  <si>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</si>
  <si>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</si>
  <si>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</si>
  <si>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</si>
  <si>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</si>
  <si>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</si>
  <si>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</si>
  <si>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</si>
  <si>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</si>
  <si>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</si>
  <si>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</si>
  <si>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</si>
  <si>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</si>
  <si>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</si>
  <si>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</si>
  <si>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</si>
  <si>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</si>
  <si>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</si>
  <si>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</si>
  <si>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</si>
  <si>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</si>
  <si>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</si>
  <si>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</si>
  <si>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</si>
  <si>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</si>
  <si>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</si>
  <si>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</si>
  <si>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</si>
  <si>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</si>
  <si>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</si>
  <si>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</si>
  <si>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</si>
  <si>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</si>
  <si>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</si>
  <si>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</si>
  <si>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</si>
  <si>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</si>
  <si>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</si>
  <si>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</si>
  <si>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</si>
  <si>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</si>
  <si>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</si>
  <si>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</si>
  <si>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</si>
  <si>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</si>
  <si>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</si>
  <si>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</si>
  <si>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</si>
  <si>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</si>
  <si>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</si>
  <si>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</si>
  <si>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</si>
  <si>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</si>
  <si>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</si>
  <si>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</si>
  <si>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</si>
  <si>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</si>
  <si>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</si>
  <si>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</si>
  <si>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</si>
  <si>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</si>
  <si>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</si>
  <si>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</si>
  <si>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</si>
  <si>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</si>
  <si>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</si>
  <si>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</si>
  <si>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</si>
  <si>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</si>
  <si>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</si>
  <si>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</si>
  <si>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</si>
  <si>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</si>
  <si>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</si>
  <si>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</si>
  <si>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</si>
  <si>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</si>
  <si>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</si>
  <si>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</si>
  <si>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</si>
  <si>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</si>
  <si>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</si>
  <si>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</si>
  <si>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</si>
  <si>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</si>
  <si>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</si>
  <si>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</si>
  <si>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</si>
  <si>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</si>
  <si>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</si>
  <si>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</si>
  <si>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</si>
  <si>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</si>
  <si>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</si>
  <si>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</si>
  <si>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</si>
  <si>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</si>
  <si>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</si>
  <si>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</si>
  <si>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</si>
  <si>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</si>
  <si>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</si>
  <si>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</si>
  <si>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</si>
  <si>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</si>
  <si>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</si>
  <si>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</si>
  <si>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</si>
  <si>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</si>
  <si>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</si>
  <si>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</si>
  <si>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</si>
  <si>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</si>
  <si>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</si>
  <si>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</si>
  <si>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</si>
  <si>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</si>
  <si>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</si>
  <si>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</si>
  <si>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</si>
  <si>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</si>
  <si>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</si>
  <si>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</si>
  <si>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</si>
  <si>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</si>
  <si>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</si>
  <si>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</si>
  <si>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</si>
  <si>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</si>
  <si>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</si>
  <si>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</si>
  <si>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</si>
  <si>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</si>
  <si>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</si>
  <si>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</si>
  <si>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</si>
  <si>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</si>
  <si>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</si>
  <si>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</si>
  <si>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</si>
  <si>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</si>
  <si>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</si>
  <si>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</si>
  <si>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</si>
  <si>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</si>
  <si>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</si>
  <si>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</si>
  <si>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</si>
  <si>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</si>
  <si>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</si>
  <si>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</si>
  <si>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</si>
  <si>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</si>
  <si>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</si>
  <si>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</si>
  <si>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</si>
  <si>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</si>
  <si>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</si>
  <si>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</si>
  <si>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</si>
  <si>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</si>
  <si>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</si>
  <si>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</si>
  <si>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</si>
  <si>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</si>
  <si>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</si>
  <si>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</si>
  <si>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</si>
  <si>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</si>
  <si>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</si>
  <si>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</si>
  <si>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</si>
  <si>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</si>
  <si>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</si>
  <si>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</si>
  <si>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</si>
  <si>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</si>
  <si>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</si>
  <si>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</si>
  <si>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</si>
  <si>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</si>
  <si>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</si>
  <si>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</si>
  <si>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</si>
  <si>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</si>
  <si>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</si>
  <si>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</si>
  <si>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</si>
  <si>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</si>
  <si>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</si>
  <si>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</si>
  <si>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</si>
  <si>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</si>
  <si>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</si>
  <si>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</si>
  <si>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</si>
  <si>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</si>
  <si>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</si>
  <si>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</si>
  <si>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</si>
  <si>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</si>
  <si>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</si>
  <si>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</si>
  <si>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</si>
  <si>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</si>
  <si>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</si>
  <si>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</si>
  <si>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</si>
  <si>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</si>
  <si>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</si>
  <si>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</si>
  <si>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</si>
  <si>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</si>
  <si>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</si>
  <si>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</si>
  <si>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</si>
  <si>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</si>
  <si>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</si>
  <si>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</si>
  <si>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</si>
  <si>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</si>
  <si>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</si>
  <si>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</si>
  <si>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</si>
  <si>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</si>
  <si>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</si>
  <si>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</si>
  <si>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</si>
  <si>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</si>
  <si>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</si>
  <si>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</si>
  <si>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</si>
  <si>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</si>
  <si>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</si>
  <si>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</si>
  <si>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</si>
  <si>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</si>
  <si>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</si>
  <si>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</si>
  <si>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</si>
  <si>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</si>
  <si>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</si>
  <si>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</si>
  <si>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</si>
  <si>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</si>
  <si>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</si>
  <si>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</si>
  <si>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</si>
  <si>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</si>
  <si>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</si>
  <si>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</si>
  <si>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</si>
  <si>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</si>
  <si>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</si>
  <si>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</si>
  <si>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</si>
  <si>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</si>
  <si>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</si>
  <si>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</si>
  <si>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</si>
  <si>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</si>
  <si>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</si>
  <si>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</si>
  <si>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</si>
  <si>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</si>
  <si>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</si>
  <si>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</si>
  <si>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</si>
  <si>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</si>
  <si>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</si>
  <si>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</si>
  <si>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</si>
  <si>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</si>
  <si>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</si>
  <si>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</si>
  <si>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</si>
  <si>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</si>
  <si>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</si>
  <si>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</si>
  <si>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</si>
  <si>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</si>
  <si>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</si>
  <si>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</si>
  <si>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</si>
  <si>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</si>
  <si>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</si>
  <si>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</si>
  <si>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</si>
  <si>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</si>
  <si>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</si>
  <si>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</si>
  <si>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</si>
  <si>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</si>
  <si>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</si>
  <si>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</si>
  <si>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</si>
  <si>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</si>
  <si>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</si>
  <si>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</si>
  <si>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</si>
  <si>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</si>
  <si>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</si>
  <si>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</si>
  <si>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</si>
  <si>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</si>
  <si>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</si>
  <si>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</si>
  <si>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</si>
  <si>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</si>
  <si>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</si>
  <si>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</si>
  <si>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</si>
  <si>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</si>
  <si>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</si>
  <si>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</si>
  <si>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</si>
  <si>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</si>
  <si>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</si>
  <si>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</si>
  <si>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</si>
  <si>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</si>
  <si>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</si>
  <si>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</si>
  <si>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</si>
  <si>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</si>
  <si>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</si>
  <si>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</si>
  <si>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</si>
  <si>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</si>
  <si>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</si>
  <si>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</si>
  <si>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</si>
  <si>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</si>
  <si>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</si>
  <si>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</si>
  <si>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</si>
  <si>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</si>
  <si>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</si>
  <si>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</si>
  <si>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</si>
  <si>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</si>
  <si>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</si>
  <si>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</si>
  <si>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</si>
  <si>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</si>
  <si>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</si>
  <si>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</si>
  <si>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</si>
  <si>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</si>
  <si>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</si>
  <si>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</si>
  <si>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</si>
  <si>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</si>
  <si>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</si>
  <si>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</si>
  <si>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</si>
  <si>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</si>
  <si>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</si>
  <si>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</si>
  <si>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</si>
  <si>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</si>
  <si>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</si>
  <si>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</si>
  <si>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</si>
  <si>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</si>
  <si>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</si>
  <si>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</si>
  <si>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</si>
  <si>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</si>
  <si>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</si>
  <si>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</si>
  <si>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</si>
  <si>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</si>
  <si>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</si>
  <si>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</si>
  <si>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</si>
  <si>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</si>
  <si>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</si>
  <si>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</si>
  <si>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</si>
  <si>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</si>
  <si>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</si>
  <si>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</si>
  <si>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</si>
  <si>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</si>
  <si>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</si>
  <si>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</si>
  <si>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</si>
  <si>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</si>
  <si>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</si>
  <si>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</si>
  <si>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</si>
  <si>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</si>
  <si>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</si>
  <si>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</si>
  <si>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</si>
  <si>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</si>
  <si>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</si>
  <si>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</si>
  <si>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</si>
  <si>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</si>
  <si>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</si>
  <si>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</si>
  <si>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</si>
  <si>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</si>
  <si>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</si>
  <si>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</si>
  <si>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</si>
  <si>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</si>
  <si>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</si>
  <si>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</si>
  <si>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</si>
  <si>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</si>
  <si>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</si>
  <si>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</si>
  <si>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</si>
  <si>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</si>
  <si>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</si>
  <si>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</si>
  <si>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</si>
  <si>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</si>
  <si>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</si>
  <si>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</si>
  <si>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</si>
  <si>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</si>
  <si>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</si>
  <si>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</si>
  <si>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</si>
  <si>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</si>
  <si>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</si>
  <si>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</si>
  <si>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</si>
  <si>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</si>
  <si>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</si>
  <si>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</si>
  <si>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</si>
  <si>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</si>
  <si>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</si>
  <si>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</si>
  <si>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</si>
  <si>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</si>
  <si>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</si>
  <si>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</si>
  <si>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</si>
  <si>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</si>
  <si>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</si>
  <si>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</si>
  <si>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</si>
  <si>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</si>
  <si>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</si>
  <si>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</si>
  <si>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</si>
  <si>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</si>
  <si>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</si>
  <si>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</si>
  <si>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</si>
  <si>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</si>
  <si>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</si>
  <si>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</si>
  <si>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</si>
  <si>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</si>
  <si>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</si>
  <si>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</si>
  <si>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</si>
  <si>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</si>
  <si>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</si>
  <si>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</si>
  <si>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</si>
  <si>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</si>
  <si>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</si>
  <si>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</si>
  <si>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</si>
  <si>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</si>
  <si>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</si>
  <si>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</si>
  <si>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</si>
  <si>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</si>
  <si>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</si>
  <si>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</si>
  <si>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</si>
  <si>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</si>
  <si>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</si>
  <si>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</si>
  <si>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</si>
  <si>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</si>
  <si>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</si>
  <si>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</si>
  <si>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</si>
  <si>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</si>
  <si>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</si>
  <si>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</si>
  <si>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</si>
  <si>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</si>
  <si>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</si>
  <si>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</si>
  <si>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</si>
  <si>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</si>
  <si>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</si>
  <si>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</si>
  <si>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</si>
  <si>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</si>
  <si>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</si>
  <si>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</si>
  <si>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</si>
  <si>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</si>
  <si>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</si>
  <si>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</si>
  <si>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</si>
  <si>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</si>
  <si>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</si>
  <si>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</si>
  <si>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</si>
  <si>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</si>
  <si>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</si>
  <si>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</si>
  <si>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</si>
  <si>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</si>
  <si>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</si>
  <si>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</si>
  <si>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</si>
  <si>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</si>
  <si>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</si>
  <si>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</si>
  <si>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</si>
  <si>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</si>
  <si>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</si>
  <si>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</si>
  <si>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</si>
  <si>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</si>
  <si>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</si>
  <si>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</si>
  <si>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</si>
  <si>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</si>
  <si>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</si>
  <si>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</si>
  <si>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</si>
  <si>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</si>
  <si>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</si>
  <si>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</si>
  <si>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</si>
  <si>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</si>
  <si>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</si>
  <si>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</si>
  <si>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</si>
  <si>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</si>
  <si>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</si>
  <si>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</si>
  <si>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</si>
  <si>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</si>
  <si>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</si>
  <si>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</si>
  <si>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</si>
  <si>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</si>
  <si>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</si>
  <si>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</si>
  <si>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</si>
  <si>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</si>
  <si>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</si>
  <si>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</si>
  <si>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</si>
  <si>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</si>
  <si>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</si>
  <si>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</si>
  <si>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</si>
  <si>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</si>
  <si>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</si>
  <si>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</si>
  <si>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</si>
  <si>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</si>
  <si>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</si>
  <si>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</si>
  <si>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</si>
  <si>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</si>
  <si>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</si>
  <si>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</si>
  <si>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</si>
  <si>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</si>
  <si>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</si>
  <si>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</si>
  <si>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</si>
  <si>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</si>
  <si>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</si>
  <si>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</si>
  <si>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</si>
  <si>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</si>
  <si>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</si>
  <si>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</si>
  <si>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</si>
  <si>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</si>
  <si>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</si>
  <si>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</si>
  <si>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</si>
  <si>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</si>
  <si>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</si>
  <si>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</si>
  <si>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</si>
  <si>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</si>
  <si>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</si>
  <si>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</si>
  <si>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</si>
  <si>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</si>
  <si>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</si>
  <si>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</si>
  <si>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</si>
  <si>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</si>
  <si>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</si>
  <si>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</si>
  <si>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</si>
  <si>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</si>
  <si>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</si>
  <si>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</si>
  <si>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</si>
  <si>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</si>
  <si>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</si>
  <si>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</si>
  <si>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</si>
  <si>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</si>
  <si>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</si>
  <si>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</si>
  <si>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</si>
  <si>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</si>
  <si>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</si>
  <si>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</si>
  <si>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</si>
  <si>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</si>
  <si>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</si>
  <si>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</si>
  <si>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</si>
  <si>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</si>
  <si>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</si>
  <si>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</si>
  <si>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</si>
  <si>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</si>
  <si>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</si>
  <si>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</si>
  <si>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</si>
  <si>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</si>
  <si>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</si>
  <si>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</si>
  <si>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</si>
  <si>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</si>
  <si>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</si>
  <si>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</si>
  <si>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</si>
  <si>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</si>
  <si>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</si>
  <si>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</si>
  <si>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</si>
  <si>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</si>
  <si>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</si>
  <si>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</si>
  <si>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</si>
  <si>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</si>
  <si>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</si>
  <si>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</si>
  <si>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</si>
  <si>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</si>
  <si>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</si>
  <si>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</si>
  <si>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</si>
  <si>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</si>
  <si>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</si>
  <si>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</si>
  <si>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</si>
  <si>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</si>
  <si>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</si>
  <si>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</si>
  <si>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</si>
  <si>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</si>
  <si>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</si>
  <si>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</si>
  <si>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</si>
  <si>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</si>
  <si>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</si>
  <si>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</si>
  <si>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</si>
  <si>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</si>
  <si>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</si>
  <si>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</si>
  <si>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</si>
  <si>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</si>
  <si>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</si>
  <si>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</si>
  <si>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</si>
  <si>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</si>
  <si>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</si>
  <si>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</si>
  <si>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</si>
  <si>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</si>
  <si>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</si>
  <si>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</si>
  <si>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</si>
  <si>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</si>
  <si>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</si>
  <si>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</si>
  <si>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</si>
  <si>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</si>
  <si>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</si>
  <si>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</si>
  <si>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</si>
  <si>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</si>
  <si>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</si>
  <si>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</si>
  <si>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</si>
  <si>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</si>
  <si>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</si>
  <si>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</si>
  <si>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</si>
  <si>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</si>
  <si>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</si>
  <si>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</si>
  <si>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</si>
  <si>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</si>
  <si>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</si>
  <si>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</si>
  <si>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</si>
  <si>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</si>
  <si>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</si>
  <si>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</si>
  <si>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</si>
  <si>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</si>
  <si>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</si>
  <si>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</si>
  <si>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</si>
  <si>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</si>
  <si>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</si>
  <si>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</si>
  <si>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</si>
  <si>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</si>
  <si>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</si>
  <si>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</si>
  <si>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</si>
  <si>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</si>
  <si>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</si>
  <si>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</si>
  <si>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</si>
  <si>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</si>
  <si>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</si>
  <si>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</si>
  <si>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</si>
  <si>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</si>
  <si>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</si>
  <si>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</si>
  <si>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</si>
  <si>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</si>
  <si>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</si>
  <si>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</si>
  <si>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</si>
  <si>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</si>
  <si>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</si>
  <si>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</si>
  <si>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</si>
  <si>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</si>
  <si>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</si>
  <si>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</si>
  <si>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</si>
  <si>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</si>
  <si>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</si>
  <si>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</si>
  <si>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</si>
  <si>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</si>
  <si>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</si>
  <si>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</si>
  <si>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</si>
  <si>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</si>
  <si>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</si>
  <si>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</si>
  <si>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</si>
  <si>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</si>
  <si>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</si>
  <si>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</si>
  <si>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</si>
  <si>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</si>
  <si>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</si>
  <si>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</si>
  <si>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</si>
  <si>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</si>
  <si>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</si>
  <si>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</si>
  <si>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</si>
  <si>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</si>
  <si>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</si>
  <si>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</si>
  <si>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</si>
  <si>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</si>
  <si>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</si>
  <si>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</si>
  <si>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</si>
  <si>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</si>
  <si>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</si>
  <si>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</si>
  <si>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</si>
  <si>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</si>
  <si>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</si>
  <si>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</si>
  <si>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</si>
  <si>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</si>
  <si>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</si>
  <si>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</si>
  <si>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</si>
  <si>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</si>
  <si>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</si>
  <si>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</si>
  <si>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</si>
  <si>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</si>
  <si>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</si>
  <si>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</si>
  <si>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</si>
  <si>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</si>
  <si>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</si>
  <si>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</si>
  <si>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</si>
  <si>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</si>
  <si>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</si>
  <si>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</si>
  <si>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</si>
  <si>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</si>
  <si>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</si>
  <si>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</si>
  <si>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</si>
  <si>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</si>
  <si>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</si>
  <si>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</si>
  <si>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</si>
  <si>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</si>
  <si>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</si>
  <si>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</si>
  <si>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</si>
  <si>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</si>
  <si>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</si>
  <si>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</si>
  <si>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</si>
  <si>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</si>
  <si>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</si>
  <si>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</si>
  <si>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</si>
  <si>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</si>
  <si>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</si>
  <si>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</si>
  <si>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</si>
  <si>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</si>
  <si>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</si>
  <si>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</si>
  <si>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</si>
  <si>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</si>
  <si>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</si>
  <si>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</si>
  <si>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</si>
  <si>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</si>
  <si>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</si>
  <si>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</si>
  <si>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</si>
  <si>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</si>
  <si>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</si>
  <si>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</si>
  <si>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</si>
  <si>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</si>
  <si>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</si>
  <si>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</si>
  <si>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</si>
  <si>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</si>
  <si>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</si>
  <si>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</si>
  <si>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</si>
  <si>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</si>
  <si>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</si>
  <si>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</si>
  <si>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</si>
  <si>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</si>
  <si>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</si>
  <si>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</si>
  <si>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</si>
  <si>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</si>
  <si>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</si>
  <si>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</si>
  <si>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</si>
  <si>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</si>
  <si>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</si>
  <si>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</si>
  <si>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</si>
  <si>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</si>
  <si>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</si>
  <si>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</si>
  <si>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</si>
  <si>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</si>
  <si>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</si>
  <si>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</si>
  <si>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</si>
  <si>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</si>
  <si>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</si>
  <si>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</si>
  <si>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</si>
  <si>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</si>
  <si>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</si>
  <si>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</si>
  <si>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</si>
  <si>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</si>
  <si>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</si>
  <si>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</si>
  <si>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</si>
  <si>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</si>
  <si>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</si>
  <si>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</si>
  <si>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</si>
  <si>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</si>
  <si>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</si>
  <si>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</si>
  <si>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</si>
  <si>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</si>
  <si>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</si>
  <si>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</si>
  <si>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</si>
  <si>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</si>
  <si>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</si>
  <si>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</si>
  <si>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</si>
  <si>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</si>
  <si>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</si>
  <si>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</si>
  <si>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</si>
  <si>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</si>
  <si>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</si>
  <si>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</si>
  <si>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</si>
  <si>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</si>
  <si>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</si>
  <si>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</si>
  <si>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</si>
  <si>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</si>
  <si>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</si>
  <si>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</si>
  <si>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</si>
  <si>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</si>
  <si>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</si>
  <si>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</si>
  <si>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</si>
  <si>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</si>
  <si>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</si>
  <si>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</si>
  <si>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</si>
  <si>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</si>
  <si>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</si>
  <si>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</si>
  <si>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</si>
  <si>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</si>
  <si>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</si>
  <si>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</si>
  <si>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</si>
  <si>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</si>
  <si>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</si>
  <si>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</si>
  <si>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</si>
  <si>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</si>
  <si>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</si>
  <si>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</si>
  <si>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</si>
  <si>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</si>
  <si>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</si>
  <si>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</si>
  <si>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</si>
  <si>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</si>
  <si>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</si>
  <si>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</si>
  <si>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</si>
  <si>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</si>
  <si>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</si>
  <si>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</si>
  <si>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</si>
  <si>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</si>
  <si>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</si>
  <si>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</si>
  <si>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</si>
  <si>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</si>
  <si>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</si>
  <si>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</si>
  <si>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</si>
  <si>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</si>
  <si>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</si>
  <si>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</si>
  <si>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</si>
  <si>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</si>
  <si>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</si>
  <si>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</si>
  <si>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</si>
  <si>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</si>
  <si>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</si>
  <si>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</si>
  <si>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</si>
  <si>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</si>
  <si>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</si>
  <si>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</si>
  <si>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</si>
  <si>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</si>
  <si>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</si>
  <si>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</si>
  <si>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</si>
  <si>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</si>
  <si>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</si>
  <si>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</si>
  <si>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</si>
  <si>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</si>
  <si>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</si>
  <si>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</si>
  <si>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</si>
  <si>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</si>
  <si>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</si>
  <si>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</si>
  <si>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</si>
  <si>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</si>
  <si>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</si>
  <si>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</si>
  <si>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</si>
  <si>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</si>
  <si>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</si>
  <si>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</si>
  <si>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</si>
  <si>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</si>
  <si>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</si>
  <si>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</si>
  <si>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</si>
  <si>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</si>
  <si>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</si>
  <si>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</si>
  <si>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</si>
  <si>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</si>
  <si>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</si>
  <si>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</si>
  <si>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</si>
  <si>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</si>
  <si>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</si>
  <si>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</si>
  <si>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</si>
  <si>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</si>
  <si>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</si>
  <si>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</si>
  <si>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</si>
  <si>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</si>
  <si>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</si>
  <si>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</si>
  <si>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</si>
  <si>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</si>
  <si>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</si>
  <si>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</si>
  <si>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</si>
  <si>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</si>
  <si>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</si>
  <si>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</si>
  <si>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</si>
  <si>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</si>
  <si>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</si>
  <si>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</si>
  <si>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</si>
  <si>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</si>
  <si>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</si>
  <si>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</si>
  <si>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</si>
  <si>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</si>
  <si>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</si>
  <si>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</si>
  <si>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</si>
  <si>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</si>
  <si>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</si>
  <si>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</si>
  <si>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</si>
  <si>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</si>
  <si>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</si>
  <si>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</si>
  <si>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</si>
  <si>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</si>
  <si>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</si>
  <si>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</si>
  <si>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</si>
  <si>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</si>
  <si>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</si>
  <si>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</si>
  <si>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</si>
  <si>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</si>
  <si>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</si>
  <si>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</si>
  <si>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</si>
  <si>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</si>
  <si>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</si>
  <si>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</si>
  <si>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</si>
  <si>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</si>
  <si>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</si>
  <si>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</si>
  <si>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</si>
  <si>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</si>
  <si>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</si>
  <si>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</si>
  <si>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</si>
  <si>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</si>
  <si>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</si>
  <si>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</si>
  <si>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</si>
  <si>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</si>
  <si>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</si>
  <si>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</si>
  <si>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</si>
  <si>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</si>
  <si>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</si>
  <si>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</si>
  <si>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</si>
  <si>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</si>
  <si>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</si>
  <si>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</si>
  <si>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</si>
  <si>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</si>
  <si>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</si>
  <si>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</si>
  <si>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</si>
  <si>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</si>
  <si>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</si>
  <si>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</si>
  <si>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</si>
  <si>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</si>
  <si>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</si>
  <si>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</si>
  <si>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</si>
  <si>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</si>
  <si>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</si>
  <si>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</si>
  <si>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</si>
  <si>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</si>
  <si>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</si>
  <si>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</si>
  <si>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</si>
  <si>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</si>
  <si>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</si>
  <si>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</si>
  <si>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</si>
  <si>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</si>
  <si>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</si>
  <si>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</si>
  <si>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</si>
  <si>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</si>
  <si>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</si>
  <si>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</si>
  <si>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</si>
  <si>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</si>
  <si>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</si>
  <si>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</si>
  <si>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</si>
  <si>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</si>
  <si>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</si>
  <si>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</si>
  <si>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</si>
  <si>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</si>
  <si>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</si>
  <si>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</si>
  <si>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</si>
  <si>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</si>
  <si>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</si>
  <si>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</si>
  <si>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</si>
  <si>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</si>
  <si>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</si>
  <si>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</si>
  <si>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</si>
  <si>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</si>
  <si>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</si>
  <si>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</si>
  <si>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</si>
  <si>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</si>
  <si>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</si>
  <si>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</si>
  <si>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</si>
  <si>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</si>
  <si>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</si>
  <si>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</si>
  <si>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</si>
  <si>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</si>
  <si>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</si>
  <si>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</si>
  <si>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</si>
  <si>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</si>
  <si>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</si>
  <si>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</si>
  <si>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</si>
  <si>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</si>
  <si>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</si>
  <si>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</si>
  <si>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</si>
  <si>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</si>
  <si>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</si>
  <si>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</si>
  <si>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</si>
  <si>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</si>
  <si>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</si>
  <si>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</si>
  <si>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</si>
  <si>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</si>
  <si>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</si>
  <si>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</si>
  <si>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</si>
  <si>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</si>
  <si>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</si>
  <si>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</si>
  <si>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</si>
  <si>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</si>
  <si>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</si>
  <si>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</si>
  <si>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</si>
  <si>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</si>
  <si>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</si>
  <si>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</si>
  <si>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</si>
  <si>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</si>
  <si>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</si>
  <si>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</si>
  <si>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</si>
  <si>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</si>
  <si>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</si>
  <si>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</si>
  <si>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</si>
  <si>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</si>
  <si>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</si>
  <si>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</si>
  <si>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</si>
  <si>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</si>
  <si>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</si>
  <si>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</si>
  <si>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</si>
  <si>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</si>
  <si>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</si>
  <si>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</si>
  <si>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</si>
  <si>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</si>
  <si>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</si>
  <si>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</si>
  <si>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</si>
  <si>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</si>
  <si>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</si>
  <si>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</si>
  <si>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</si>
  <si>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</si>
  <si>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</si>
  <si>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</si>
  <si>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</si>
  <si>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</si>
  <si>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</si>
  <si>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</si>
  <si>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</si>
  <si>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</si>
  <si>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</si>
  <si>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</si>
  <si>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</si>
  <si>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</si>
  <si>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</si>
  <si>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</si>
  <si>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</si>
  <si>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</si>
  <si>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</si>
  <si>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</si>
  <si>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</si>
  <si>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</si>
  <si>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</si>
  <si>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</si>
  <si>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</si>
  <si>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</si>
  <si>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</si>
  <si>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</si>
  <si>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</si>
  <si>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</si>
  <si>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</si>
  <si>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</si>
  <si>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</si>
  <si>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</si>
  <si>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</si>
  <si>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</si>
  <si>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</si>
  <si>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</si>
  <si>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</si>
  <si>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</si>
  <si>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</si>
  <si>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</si>
  <si>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</si>
  <si>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</si>
  <si>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</si>
  <si>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</si>
  <si>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</si>
  <si>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</si>
  <si>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</si>
  <si>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</si>
  <si>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</si>
  <si>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</si>
  <si>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</si>
  <si>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</si>
  <si>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</si>
  <si>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</si>
  <si>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</si>
  <si>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</si>
  <si>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</si>
  <si>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</si>
  <si>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</si>
  <si>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</si>
  <si>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</si>
  <si>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</si>
  <si>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</si>
  <si>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</si>
  <si>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</si>
  <si>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</si>
  <si>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</si>
  <si>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</si>
  <si>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</si>
  <si>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</si>
  <si>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</si>
  <si>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</si>
  <si>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</si>
  <si>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</si>
  <si>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</si>
  <si>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</si>
  <si>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</si>
  <si>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</si>
  <si>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</si>
  <si>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</si>
  <si>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</si>
  <si>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</si>
  <si>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</si>
  <si>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</si>
  <si>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</si>
  <si>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</si>
  <si>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</si>
  <si>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</si>
  <si>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</si>
  <si>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</si>
  <si>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</si>
  <si>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</si>
  <si>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</si>
  <si>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</si>
  <si>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</si>
  <si>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</si>
  <si>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</si>
  <si>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</si>
  <si>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</si>
  <si>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</si>
  <si>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</si>
  <si>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</si>
  <si>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</si>
  <si>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</si>
  <si>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</si>
  <si>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</si>
  <si>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</si>
  <si>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</si>
  <si>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</si>
  <si>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</si>
  <si>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</si>
  <si>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</si>
  <si>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</si>
  <si>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</si>
  <si>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</si>
  <si>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</si>
  <si>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</si>
  <si>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</si>
  <si>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</si>
  <si>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</si>
  <si>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</si>
  <si>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</si>
  <si>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</si>
  <si>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</si>
  <si>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</si>
  <si>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</si>
  <si>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</si>
  <si>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</si>
  <si>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</si>
  <si>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</si>
  <si>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</si>
  <si>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</si>
  <si>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</si>
  <si>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</si>
  <si>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</si>
  <si>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</si>
  <si>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</si>
  <si>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</si>
  <si>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</si>
  <si>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</si>
  <si>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</si>
  <si>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</si>
  <si>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</si>
  <si>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</si>
  <si>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</si>
  <si>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</si>
  <si>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</si>
  <si>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</si>
  <si>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</si>
  <si>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</si>
  <si>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</si>
  <si>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</si>
  <si>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</si>
  <si>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</si>
  <si>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</si>
  <si>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</si>
  <si>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</si>
  <si>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</si>
  <si>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</si>
  <si>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</si>
  <si>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</si>
  <si>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</si>
  <si>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</si>
  <si>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</si>
  <si>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</si>
  <si>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</si>
  <si>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</si>
  <si>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</si>
  <si>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</si>
  <si>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</si>
  <si>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</si>
  <si>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</si>
  <si>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</si>
  <si>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</si>
  <si>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</si>
  <si>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</si>
  <si>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</si>
  <si>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</si>
  <si>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</si>
  <si>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</si>
  <si>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</si>
  <si>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</si>
  <si>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</si>
  <si>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</si>
  <si>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</si>
  <si>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</si>
  <si>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</si>
  <si>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</si>
  <si>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</si>
  <si>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</si>
  <si>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</si>
  <si>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</si>
  <si>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</si>
  <si>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</si>
  <si>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</si>
  <si>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</si>
  <si>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</si>
  <si>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</si>
  <si>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</si>
  <si>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</si>
  <si>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</si>
  <si>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</si>
  <si>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</si>
  <si>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</si>
  <si>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</si>
  <si>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</si>
  <si>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</si>
  <si>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</si>
  <si>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</si>
  <si>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</si>
  <si>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</si>
  <si>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</si>
  <si>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</si>
  <si>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</si>
  <si>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</si>
  <si>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</si>
  <si>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</si>
  <si>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</si>
  <si>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</si>
  <si>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</si>
  <si>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</si>
  <si>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</si>
  <si>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</si>
  <si>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</si>
  <si>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</si>
  <si>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</si>
  <si>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</si>
  <si>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</si>
  <si>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</si>
  <si>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</si>
  <si>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</si>
  <si>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</si>
  <si>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</si>
  <si>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</si>
  <si>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</si>
  <si>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</si>
  <si>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</si>
  <si>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</si>
  <si>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</si>
  <si>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</si>
  <si>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</si>
  <si>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</si>
  <si>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</si>
  <si>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</si>
  <si>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</si>
  <si>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</si>
  <si>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</si>
  <si>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</si>
  <si>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</si>
  <si>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</si>
  <si>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</si>
  <si>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</si>
  <si>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</si>
  <si>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</si>
  <si>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</si>
  <si>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</si>
  <si>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</si>
  <si>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</si>
  <si>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</si>
  <si>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</si>
  <si>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</si>
  <si>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</si>
  <si>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</si>
  <si>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</si>
  <si>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</si>
  <si>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</si>
  <si>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</si>
  <si>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</si>
  <si>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</si>
  <si>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</si>
  <si>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</si>
  <si>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</si>
  <si>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</si>
  <si>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</si>
  <si>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</si>
  <si>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</si>
  <si>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</si>
  <si>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</si>
  <si>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</si>
  <si>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</si>
  <si>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</si>
  <si>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</si>
  <si>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</si>
  <si>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</si>
  <si>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</si>
  <si>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</si>
  <si>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</si>
  <si>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</si>
  <si>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</si>
  <si>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</si>
  <si>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</si>
  <si>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</si>
  <si>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</si>
  <si>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</si>
  <si>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</si>
  <si>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</si>
  <si>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</si>
  <si>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</si>
  <si>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</si>
  <si>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</si>
  <si>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</si>
  <si>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</si>
  <si>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</si>
  <si>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</si>
  <si>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</si>
  <si>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</si>
  <si>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</si>
  <si>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</si>
  <si>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</si>
  <si>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</si>
  <si>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</si>
  <si>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</si>
  <si>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</si>
  <si>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</si>
  <si>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</si>
  <si>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</si>
  <si>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</si>
  <si>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</si>
  <si>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</si>
  <si>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</si>
  <si>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</si>
  <si>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</si>
  <si>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</si>
  <si>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</si>
  <si>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</si>
  <si>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</si>
  <si>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</si>
  <si>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</si>
  <si>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</si>
  <si>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</si>
  <si>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</si>
  <si>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</si>
  <si>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</si>
  <si>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</si>
  <si>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</si>
  <si>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</si>
  <si>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</si>
  <si>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</si>
  <si>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</si>
  <si>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</si>
  <si>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</si>
  <si>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</si>
  <si>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</si>
  <si>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</si>
  <si>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</si>
  <si>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</si>
  <si>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</si>
  <si>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</si>
  <si>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</si>
  <si>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</si>
  <si>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</si>
  <si>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</si>
  <si>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</si>
  <si>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</si>
  <si>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</si>
  <si>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</si>
  <si>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</si>
  <si>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</si>
  <si>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</si>
  <si>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</si>
  <si>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</si>
  <si>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</si>
  <si>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</si>
  <si>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</si>
  <si>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</si>
  <si>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</si>
  <si>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</si>
  <si>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</si>
  <si>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</si>
  <si>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</si>
  <si>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</si>
  <si>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</si>
  <si>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</si>
  <si>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</si>
  <si>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</si>
  <si>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</si>
  <si>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</si>
  <si>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</si>
  <si>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</si>
  <si>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</si>
  <si>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</si>
  <si>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</si>
  <si>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</si>
  <si>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</si>
  <si>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</si>
  <si>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</si>
  <si>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</si>
  <si>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</si>
  <si>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</si>
  <si>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</si>
  <si>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</si>
  <si>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</si>
  <si>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</si>
  <si>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</si>
  <si>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</si>
  <si>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</si>
  <si>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</si>
  <si>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</si>
  <si>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</si>
  <si>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</si>
  <si>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</si>
  <si>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</si>
  <si>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</si>
  <si>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</si>
  <si>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</si>
  <si>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</si>
  <si>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</si>
  <si>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</si>
  <si>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</si>
  <si>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</si>
  <si>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</si>
  <si>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</si>
  <si>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</si>
  <si>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</si>
  <si>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</si>
  <si>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</si>
  <si>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</si>
  <si>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</si>
  <si>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</si>
  <si>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</si>
  <si>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</si>
  <si>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</si>
  <si>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</si>
  <si>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</si>
  <si>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</si>
  <si>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</si>
  <si>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</si>
  <si>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</si>
  <si>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</si>
  <si>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</si>
  <si>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</si>
  <si>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</si>
  <si>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</si>
  <si>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</si>
  <si>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</si>
  <si>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</si>
  <si>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</si>
  <si>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</si>
  <si>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</si>
  <si>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</si>
  <si>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</si>
  <si>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</si>
  <si>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</si>
  <si>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</si>
  <si>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</si>
  <si>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</si>
  <si>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</si>
  <si>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</si>
  <si>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</si>
  <si>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</si>
  <si>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</si>
  <si>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</si>
  <si>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</si>
  <si>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</si>
  <si>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</si>
  <si>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</si>
  <si>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</si>
  <si>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</si>
  <si>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</si>
  <si>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</si>
  <si>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</si>
  <si>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</si>
  <si>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</si>
  <si>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</si>
  <si>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</si>
  <si>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</si>
  <si>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</si>
  <si>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</si>
  <si>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</si>
  <si>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</si>
  <si>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</si>
  <si>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</si>
  <si>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</si>
  <si>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</si>
  <si>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</si>
  <si>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</si>
  <si>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</si>
  <si>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</si>
  <si>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</si>
  <si>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</si>
  <si>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</si>
  <si>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</si>
  <si>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</si>
  <si>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</si>
  <si>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</si>
  <si>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</si>
  <si>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</si>
  <si>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</si>
  <si>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</si>
  <si>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</si>
  <si>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</si>
  <si>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</si>
  <si>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</si>
  <si>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</si>
  <si>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</si>
  <si>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</si>
  <si>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</si>
  <si>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</si>
  <si>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</si>
  <si>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</si>
  <si>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</si>
  <si>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</si>
  <si>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</si>
  <si>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</si>
  <si>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</si>
  <si>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</si>
  <si>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</si>
  <si>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</si>
  <si>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</si>
  <si>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</si>
  <si>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</si>
  <si>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</si>
  <si>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</si>
  <si>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</si>
  <si>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</si>
  <si>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</si>
  <si>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</si>
  <si>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</si>
  <si>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</si>
  <si>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</si>
  <si>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</si>
  <si>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</si>
  <si>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</si>
  <si>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</si>
  <si>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</si>
  <si>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</si>
  <si>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</si>
  <si>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</si>
  <si>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</si>
  <si>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</si>
  <si>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</si>
  <si>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</si>
  <si>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</si>
  <si>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</si>
  <si>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</si>
  <si>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</si>
  <si>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</si>
  <si>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</si>
  <si>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</si>
  <si>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</si>
  <si>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</si>
  <si>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</si>
  <si>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</si>
  <si>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</si>
  <si>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</si>
  <si>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</si>
  <si>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</si>
  <si>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</si>
  <si>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</si>
  <si>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</si>
  <si>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</si>
  <si>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</si>
  <si>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</si>
  <si>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</si>
  <si>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</si>
  <si>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</si>
  <si>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</si>
  <si>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</si>
  <si>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</si>
  <si>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</si>
  <si>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</si>
  <si>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</si>
  <si>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</si>
  <si>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</si>
  <si>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</si>
  <si>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</si>
  <si>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</si>
  <si>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</si>
  <si>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</si>
  <si>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</si>
  <si>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</si>
  <si>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</si>
  <si>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</si>
  <si>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</si>
  <si>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</si>
  <si>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</si>
  <si>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</si>
  <si>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</si>
  <si>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</si>
  <si>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</si>
  <si>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</si>
  <si>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</si>
  <si>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</si>
  <si>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</si>
  <si>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</si>
  <si>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</si>
  <si>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</si>
  <si>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</si>
  <si>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</si>
  <si>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</si>
  <si>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</si>
  <si>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</si>
  <si>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</si>
  <si>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</si>
  <si>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</si>
  <si>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</si>
  <si>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</si>
  <si>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</si>
  <si>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</si>
  <si>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</si>
  <si>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</si>
  <si>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</si>
  <si>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</si>
  <si>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</si>
  <si>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</si>
  <si>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</si>
  <si>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</si>
  <si>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</si>
  <si>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</si>
  <si>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</si>
  <si>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</si>
  <si>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</si>
  <si>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</si>
  <si>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</si>
  <si>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</si>
  <si>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</si>
  <si>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</si>
  <si>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</si>
  <si>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</si>
  <si>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</si>
  <si>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</si>
  <si>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</si>
  <si>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</si>
  <si>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</si>
  <si>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</si>
  <si>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</si>
  <si>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</si>
  <si>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</si>
  <si>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</si>
  <si>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</si>
  <si>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</si>
  <si>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</si>
  <si>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</si>
  <si>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</si>
  <si>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</si>
  <si>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</si>
  <si>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</si>
  <si>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</si>
  <si>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</si>
  <si>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</si>
  <si>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</si>
  <si>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</si>
  <si>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</si>
  <si>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</si>
  <si>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</si>
  <si>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</si>
  <si>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</si>
  <si>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</si>
  <si>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</si>
  <si>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</si>
  <si>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</si>
  <si>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</si>
  <si>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</si>
  <si>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</si>
  <si>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</si>
  <si>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</si>
  <si>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</si>
  <si>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</si>
  <si>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</si>
  <si>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</si>
  <si>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</si>
  <si>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</si>
  <si>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</si>
  <si>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</si>
  <si>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</si>
  <si>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</si>
  <si>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</si>
  <si>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</si>
  <si>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</si>
  <si>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</si>
  <si>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</si>
  <si>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</si>
  <si>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</si>
  <si>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</si>
  <si>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</si>
  <si>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</si>
  <si>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</si>
  <si>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</si>
  <si>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</si>
  <si>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</si>
  <si>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</si>
  <si>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</si>
  <si>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</si>
  <si>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</si>
  <si>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</si>
  <si>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</si>
  <si>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</si>
  <si>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</si>
  <si>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</si>
  <si>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</si>
  <si>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</si>
  <si>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</si>
  <si>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</si>
  <si>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</si>
  <si>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</si>
  <si>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</si>
  <si>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</si>
  <si>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</si>
  <si>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</si>
  <si>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</si>
  <si>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</si>
  <si>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</si>
  <si>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</si>
  <si>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</si>
  <si>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</si>
  <si>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</si>
  <si>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</si>
  <si>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</si>
  <si>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</si>
  <si>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</si>
  <si>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</si>
  <si>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</si>
  <si>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</si>
  <si>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</si>
  <si>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</si>
  <si>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</si>
  <si>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</si>
  <si>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</si>
  <si>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</si>
  <si>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</si>
  <si>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</si>
  <si>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</si>
  <si>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</si>
  <si>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</si>
  <si>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</si>
  <si>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</si>
  <si>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</si>
  <si>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</si>
  <si>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</si>
  <si>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</si>
  <si>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</si>
  <si>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</si>
  <si>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</si>
  <si>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</si>
  <si>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</si>
  <si>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</si>
  <si>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</si>
  <si>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</si>
  <si>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</si>
  <si>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</si>
  <si>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</si>
  <si>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</si>
  <si>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</si>
  <si>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</si>
  <si>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</si>
  <si>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</si>
  <si>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</si>
  <si>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</si>
  <si>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</si>
  <si>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</si>
  <si>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</si>
  <si>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</si>
  <si>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</si>
  <si>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</si>
  <si>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</si>
  <si>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</si>
  <si>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</si>
  <si>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</si>
  <si>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</si>
  <si>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</si>
  <si>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</si>
  <si>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</si>
  <si>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</si>
  <si>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</si>
  <si>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</si>
  <si>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</si>
  <si>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</si>
  <si>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</si>
  <si>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</si>
  <si>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</si>
  <si>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</si>
  <si>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</si>
  <si>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</si>
  <si>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</si>
  <si>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</si>
  <si>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</si>
  <si>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</si>
  <si>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</si>
  <si>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</si>
  <si>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</si>
  <si>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</si>
  <si>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</si>
  <si>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</si>
  <si>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</si>
  <si>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</si>
  <si>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</si>
  <si>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</si>
  <si>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</si>
  <si>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</si>
  <si>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</si>
  <si>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</si>
  <si>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</si>
  <si>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</si>
  <si>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</si>
  <si>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</si>
  <si>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</si>
  <si>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</si>
  <si>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</si>
  <si>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</si>
  <si>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</si>
  <si>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</si>
  <si>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</si>
  <si>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</si>
  <si>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</si>
  <si>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</si>
  <si>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</si>
  <si>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</si>
  <si>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</si>
  <si>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</si>
  <si>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</si>
  <si>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</si>
  <si>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</si>
  <si>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</si>
  <si>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</si>
  <si>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</si>
  <si>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</si>
  <si>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</si>
  <si>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</si>
  <si>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</si>
  <si>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</si>
  <si>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</si>
  <si>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</si>
  <si>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</si>
  <si>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</si>
  <si>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</si>
  <si>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</si>
  <si>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</si>
  <si>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</si>
  <si>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</si>
  <si>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</si>
  <si>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</si>
  <si>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</si>
  <si>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</si>
  <si>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</si>
  <si>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</si>
  <si>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</si>
  <si>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</si>
  <si>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</si>
  <si>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</si>
  <si>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</si>
  <si>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</si>
  <si>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</si>
  <si>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</si>
  <si>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</si>
  <si>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</si>
  <si>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</si>
  <si>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</si>
  <si>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</si>
  <si>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</si>
  <si>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</si>
  <si>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</si>
  <si>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</si>
  <si>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</si>
  <si>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</si>
  <si>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</si>
  <si>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</si>
  <si>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</si>
  <si>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</si>
  <si>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</si>
  <si>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</si>
  <si>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</si>
  <si>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</si>
  <si>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</si>
  <si>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</si>
  <si>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</si>
  <si>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</si>
  <si>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</si>
  <si>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</si>
  <si>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</si>
  <si>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</si>
  <si>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</si>
  <si>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</si>
  <si>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</si>
  <si>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</si>
  <si>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</si>
  <si>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</si>
  <si>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</si>
  <si>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</si>
  <si>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</si>
  <si>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</si>
  <si>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</si>
  <si>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</si>
  <si>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</si>
  <si>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</si>
  <si>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</si>
  <si>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</si>
  <si>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</si>
  <si>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</si>
  <si>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</si>
  <si>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</si>
  <si>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</si>
  <si>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</si>
  <si>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</si>
  <si>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</si>
  <si>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</si>
  <si>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</si>
  <si>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</si>
  <si>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</si>
  <si>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</si>
  <si>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</si>
  <si>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</si>
  <si>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</si>
  <si>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</si>
  <si>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</si>
  <si>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</si>
  <si>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</si>
  <si>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</si>
  <si>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</si>
  <si>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</si>
  <si>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</si>
  <si>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</si>
  <si>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</si>
  <si>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</si>
  <si>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</si>
  <si>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</si>
  <si>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</si>
  <si>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</si>
  <si>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</si>
  <si>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</si>
  <si>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</si>
  <si>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</si>
  <si>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</si>
  <si>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</si>
  <si>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</si>
  <si>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</si>
  <si>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</si>
  <si>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</si>
  <si>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</si>
  <si>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</si>
  <si>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</si>
  <si>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</si>
  <si>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</si>
  <si>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</si>
  <si>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</si>
  <si>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</si>
  <si>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</si>
  <si>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</si>
  <si>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</si>
  <si>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</si>
  <si>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</si>
  <si>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</si>
  <si>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</si>
  <si>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</si>
  <si>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</si>
  <si>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</si>
  <si>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</si>
  <si>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</si>
  <si>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</si>
  <si>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</si>
  <si>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</si>
  <si>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</si>
  <si>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</si>
  <si>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</si>
  <si>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</si>
  <si>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</si>
  <si>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</si>
  <si>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</si>
  <si>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</si>
  <si>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</si>
  <si>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</si>
  <si>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</si>
  <si>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</si>
  <si>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</si>
  <si>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</si>
  <si>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</si>
  <si>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</si>
  <si>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</si>
  <si>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</si>
  <si>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</si>
  <si>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</si>
  <si>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</si>
  <si>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</si>
  <si>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</si>
  <si>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</si>
  <si>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</si>
  <si>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</si>
  <si>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</si>
  <si>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</si>
  <si>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</si>
  <si>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</si>
  <si>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</si>
  <si>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</si>
  <si>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</si>
  <si>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</si>
  <si>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</si>
  <si>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</si>
  <si>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</si>
  <si>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</si>
  <si>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</si>
  <si>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</si>
  <si>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</si>
  <si>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</si>
  <si>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</si>
  <si>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</si>
  <si>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</si>
  <si>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</si>
  <si>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</si>
  <si>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</si>
  <si>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</si>
  <si>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</si>
  <si>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</si>
  <si>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</si>
  <si>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</si>
  <si>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</si>
  <si>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</si>
  <si>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</si>
  <si>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</si>
  <si>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</si>
  <si>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</si>
  <si>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</si>
  <si>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</si>
  <si>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</si>
  <si>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</si>
  <si>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</si>
  <si>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</si>
  <si>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</si>
  <si>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</si>
  <si>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</si>
  <si>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</si>
  <si>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</si>
  <si>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</si>
  <si>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</si>
  <si>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</si>
  <si>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</si>
  <si>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</si>
  <si>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</si>
  <si>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</si>
  <si>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</si>
  <si>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</si>
  <si>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</si>
  <si>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</si>
  <si>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</si>
  <si>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</si>
  <si>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</si>
  <si>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</si>
  <si>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</si>
  <si>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</si>
  <si>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</si>
  <si>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</si>
  <si>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</si>
  <si>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</si>
  <si>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</si>
  <si>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</si>
  <si>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</si>
  <si>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</si>
  <si>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</si>
  <si>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</si>
  <si>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</si>
  <si>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</si>
  <si>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</si>
  <si>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</si>
  <si>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</si>
  <si>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</si>
  <si>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</si>
  <si>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</si>
  <si>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</si>
  <si>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</si>
  <si>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</si>
  <si>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</si>
  <si>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</si>
  <si>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</si>
  <si>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</si>
  <si>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</si>
  <si>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</si>
  <si>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</si>
  <si>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</si>
  <si>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</si>
  <si>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</si>
  <si>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</si>
  <si>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</si>
  <si>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</si>
  <si>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</si>
  <si>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</si>
  <si>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</si>
  <si>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</si>
  <si>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</si>
  <si>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</si>
  <si>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</si>
  <si>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</si>
  <si>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</si>
  <si>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</si>
  <si>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</si>
  <si>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</si>
  <si>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</si>
  <si>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</si>
  <si>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</si>
  <si>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</si>
  <si>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</si>
  <si>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</si>
  <si>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</si>
  <si>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</si>
  <si>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</si>
  <si>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</si>
  <si>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</si>
  <si>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</si>
  <si>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</si>
  <si>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</si>
  <si>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</si>
  <si>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</si>
  <si>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</si>
  <si>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</si>
  <si>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</si>
  <si>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</si>
  <si>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</si>
  <si>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</si>
  <si>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</si>
  <si>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</si>
  <si>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</si>
  <si>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</si>
  <si>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</si>
  <si>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</si>
  <si>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</si>
  <si>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</si>
  <si>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</si>
  <si>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</si>
  <si>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</si>
  <si>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</si>
  <si>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</si>
  <si>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</si>
  <si>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</si>
  <si>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</si>
  <si>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</si>
  <si>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</si>
  <si>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</si>
  <si>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</si>
  <si>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</si>
  <si>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</si>
  <si>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</si>
  <si>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</si>
  <si>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</si>
  <si>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</si>
  <si>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</si>
  <si>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</si>
  <si>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</si>
  <si>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</si>
  <si>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</si>
  <si>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</si>
  <si>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</si>
  <si>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</si>
  <si>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</si>
  <si>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</si>
  <si>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</si>
  <si>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</si>
  <si>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</si>
  <si>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</si>
  <si>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</si>
  <si>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</si>
  <si>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</si>
  <si>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</si>
  <si>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</si>
  <si>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</si>
  <si>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</si>
  <si>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</si>
  <si>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</si>
  <si>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</si>
  <si>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</si>
  <si>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</si>
  <si>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</si>
  <si>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</si>
  <si>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</si>
  <si>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</si>
  <si>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</si>
  <si>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</si>
  <si>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</si>
  <si>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</si>
  <si>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</si>
  <si>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</si>
  <si>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</si>
  <si>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</si>
  <si>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</si>
  <si>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</si>
  <si>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</si>
  <si>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</si>
  <si>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</si>
  <si>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</si>
  <si>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</si>
  <si>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</si>
  <si>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</si>
  <si>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</si>
  <si>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</si>
  <si>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</si>
  <si>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</si>
  <si>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</si>
  <si>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</si>
  <si>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</si>
  <si>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</si>
  <si>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</si>
  <si>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</si>
  <si>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</si>
  <si>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</si>
  <si>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</si>
  <si>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</si>
  <si>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</si>
  <si>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</si>
  <si>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</si>
  <si>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</si>
  <si>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</si>
  <si>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</si>
  <si>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</si>
  <si>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</si>
  <si>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</si>
  <si>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</si>
  <si>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</si>
  <si>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</si>
  <si>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</si>
  <si>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</si>
  <si>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</si>
  <si>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</si>
  <si>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</si>
  <si>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</si>
  <si>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</si>
  <si>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</si>
  <si>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</si>
  <si>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</si>
  <si>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</si>
  <si>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</si>
  <si>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</si>
  <si>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</si>
  <si>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</si>
  <si>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</si>
  <si>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</si>
  <si>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</si>
  <si>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</si>
  <si>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</si>
  <si>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</si>
  <si>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</si>
  <si>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</si>
  <si>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</si>
  <si>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</si>
  <si>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</si>
  <si>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</si>
  <si>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</si>
  <si>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</si>
  <si>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</si>
  <si>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</si>
  <si>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</si>
  <si>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</si>
  <si>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</si>
  <si>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</si>
  <si>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</si>
  <si>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</si>
  <si>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</si>
  <si>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</si>
  <si>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</si>
  <si>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</si>
  <si>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</si>
  <si>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</si>
  <si>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</si>
  <si>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</si>
  <si>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</si>
  <si>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</si>
  <si>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</si>
  <si>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</si>
  <si>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</si>
  <si>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</si>
  <si>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</si>
  <si>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</si>
  <si>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</si>
  <si>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</si>
  <si>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</si>
  <si>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</si>
  <si>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</si>
  <si>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</si>
  <si>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</si>
  <si>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</si>
  <si>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</si>
  <si>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</si>
  <si>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</si>
  <si>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</si>
  <si>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</si>
  <si>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</si>
  <si>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</si>
  <si>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</si>
  <si>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</si>
  <si>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</si>
  <si>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</si>
  <si>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</si>
  <si>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</si>
  <si>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</si>
  <si>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</si>
  <si>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</si>
  <si>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</si>
  <si>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</si>
  <si>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</si>
  <si>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</si>
  <si>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</si>
  <si>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</si>
  <si>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</si>
  <si>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</si>
  <si>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</si>
  <si>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</si>
  <si>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</si>
  <si>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</si>
  <si>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</si>
  <si>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</si>
  <si>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</si>
  <si>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</si>
  <si>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</si>
  <si>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</si>
  <si>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</si>
  <si>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</si>
  <si>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</si>
  <si>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</si>
  <si>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</si>
  <si>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</si>
  <si>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</si>
  <si>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</si>
  <si>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</si>
  <si>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</si>
  <si>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</si>
  <si>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</si>
  <si>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</si>
  <si>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</si>
  <si>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</si>
  <si>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</si>
  <si>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</si>
  <si>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</si>
  <si>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</si>
  <si>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</si>
  <si>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</si>
  <si>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</si>
  <si>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</si>
  <si>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</si>
  <si>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</si>
  <si>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</si>
  <si>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</si>
  <si>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</si>
  <si>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</si>
  <si>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</si>
  <si>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</si>
  <si>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</si>
  <si>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</si>
  <si>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</si>
  <si>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</si>
  <si>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</si>
  <si>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</si>
  <si>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</si>
  <si>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</si>
  <si>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</si>
  <si>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</si>
  <si>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</si>
  <si>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</si>
  <si>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</si>
  <si>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</si>
  <si>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</si>
  <si>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</si>
  <si>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</si>
  <si>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</si>
  <si>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</si>
  <si>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</si>
  <si>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</si>
  <si>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</si>
  <si>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</si>
  <si>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</si>
  <si>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</si>
  <si>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</si>
  <si>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</si>
  <si>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</si>
  <si>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</si>
  <si>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</si>
  <si>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</si>
  <si>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</si>
  <si>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</si>
  <si>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</si>
  <si>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</si>
  <si>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</si>
  <si>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</si>
  <si>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</si>
  <si>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</si>
  <si>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</si>
  <si>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</si>
  <si>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</si>
  <si>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</si>
  <si>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</si>
  <si>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</si>
  <si>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</si>
  <si>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</si>
  <si>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</si>
  <si>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</si>
  <si>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</si>
  <si>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</si>
  <si>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</si>
  <si>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</si>
  <si>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</si>
  <si>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</si>
  <si>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</si>
  <si>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</si>
  <si>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</si>
  <si>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</si>
  <si>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</si>
  <si>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</si>
  <si>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</si>
  <si>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</si>
  <si>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</si>
  <si>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</si>
  <si>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</si>
  <si>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</si>
  <si>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</si>
  <si>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</si>
  <si>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</si>
  <si>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</si>
  <si>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</si>
  <si>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</si>
  <si>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</si>
  <si>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</si>
  <si>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</si>
  <si>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</si>
  <si>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</si>
  <si>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</si>
  <si>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</si>
  <si>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</si>
  <si>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</si>
  <si>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</si>
  <si>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</si>
  <si>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</si>
  <si>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</si>
  <si>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</si>
  <si>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</si>
  <si>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</si>
  <si>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</si>
  <si>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</si>
  <si>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</si>
  <si>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</si>
  <si>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</si>
  <si>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</si>
  <si>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</si>
  <si>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</si>
  <si>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</si>
  <si>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</si>
  <si>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</si>
  <si>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</si>
  <si>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</si>
  <si>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</si>
  <si>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</si>
  <si>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</si>
  <si>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</si>
  <si>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</si>
  <si>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</si>
  <si>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</si>
  <si>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</si>
  <si>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</si>
  <si>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</si>
  <si>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</si>
  <si>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</si>
  <si>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</si>
  <si>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</si>
  <si>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</si>
  <si>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</si>
  <si>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</si>
  <si>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</si>
  <si>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</si>
  <si>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</si>
  <si>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</si>
  <si>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</si>
  <si>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</si>
  <si>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</si>
  <si>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</si>
  <si>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</si>
  <si>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</si>
  <si>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</si>
  <si>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</si>
  <si>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</si>
  <si>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</si>
  <si>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</si>
  <si>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</si>
  <si>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</si>
  <si>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</si>
  <si>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</si>
  <si>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</si>
  <si>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</si>
  <si>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</si>
  <si>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</si>
  <si>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</si>
  <si>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</si>
  <si>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</si>
  <si>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</si>
  <si>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</si>
  <si>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</si>
  <si>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</si>
  <si>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</si>
  <si>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</si>
  <si>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</si>
  <si>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</si>
  <si>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</si>
  <si>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</si>
  <si>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</si>
  <si>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</si>
  <si>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</si>
  <si>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</si>
  <si>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</si>
  <si>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</si>
  <si>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</si>
  <si>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</si>
  <si>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</si>
  <si>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</si>
  <si>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</si>
  <si>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</si>
  <si>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</si>
  <si>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</si>
  <si>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</si>
  <si>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</si>
  <si>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</si>
  <si>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</si>
  <si>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</si>
  <si>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</si>
  <si>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</si>
  <si>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</si>
  <si>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</si>
  <si>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</si>
  <si>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</si>
  <si>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</si>
  <si>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</si>
  <si>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</si>
  <si>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</si>
  <si>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</si>
  <si>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</si>
  <si>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</si>
  <si>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</si>
  <si>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</si>
  <si>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</si>
  <si>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</si>
  <si>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</si>
  <si>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</si>
  <si>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</si>
  <si>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</si>
  <si>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</si>
  <si>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</si>
  <si>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</si>
  <si>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</si>
  <si>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</si>
  <si>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</si>
  <si>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</si>
  <si>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</si>
  <si>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</si>
  <si>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</si>
  <si>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</si>
  <si>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</si>
  <si>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</si>
  <si>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</si>
  <si>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</si>
  <si>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</si>
  <si>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</si>
  <si>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</si>
  <si>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</si>
  <si>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</si>
  <si>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</si>
  <si>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</si>
  <si>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</si>
  <si>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</si>
  <si>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</si>
  <si>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</si>
  <si>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</si>
  <si>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</si>
  <si>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</si>
  <si>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</si>
  <si>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</si>
  <si>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</si>
  <si>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</si>
  <si>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</si>
  <si>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</si>
  <si>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</si>
  <si>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</si>
  <si>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</si>
  <si>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</si>
  <si>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</si>
  <si>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</si>
  <si>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</si>
  <si>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</si>
  <si>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</si>
  <si>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</si>
  <si>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</si>
  <si>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</si>
  <si>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</si>
  <si>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</si>
  <si>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</si>
  <si>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</si>
  <si>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</si>
  <si>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</si>
  <si>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</si>
  <si>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</si>
  <si>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</si>
  <si>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</si>
  <si>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</si>
  <si>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</si>
  <si>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</si>
  <si>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</si>
  <si>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</si>
  <si>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</si>
  <si>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</si>
  <si>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</si>
  <si>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</si>
  <si>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</si>
  <si>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</si>
  <si>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</si>
  <si>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</si>
  <si>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</si>
  <si>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</si>
  <si>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</si>
  <si>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</si>
  <si>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</si>
  <si>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</si>
  <si>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</si>
  <si>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</si>
  <si>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</si>
  <si>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</si>
  <si>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</si>
  <si>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</si>
  <si>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</si>
  <si>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</si>
  <si>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</si>
  <si>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</si>
  <si>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</si>
  <si>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</si>
  <si>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</si>
  <si>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</si>
  <si>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</si>
  <si>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</si>
  <si>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</si>
  <si>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</si>
  <si>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</si>
  <si>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</si>
  <si>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</si>
  <si>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</si>
  <si>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</si>
  <si>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</si>
  <si>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</si>
  <si>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</si>
  <si>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</si>
  <si>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</si>
  <si>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</si>
  <si>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</si>
  <si>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</si>
  <si>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</si>
  <si>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</si>
  <si>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</si>
  <si>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</si>
  <si>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</si>
  <si>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</si>
  <si>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</si>
  <si>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</si>
  <si>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</si>
  <si>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</si>
  <si>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</si>
  <si>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</si>
  <si>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</si>
  <si>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</si>
  <si>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</si>
  <si>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</si>
  <si>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</si>
  <si>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</si>
  <si>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</si>
  <si>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</si>
  <si>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</si>
  <si>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</si>
  <si>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</si>
  <si>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</si>
  <si>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</si>
  <si>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</si>
  <si>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</si>
  <si>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</si>
  <si>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</si>
  <si>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</si>
  <si>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</si>
  <si>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</si>
  <si>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</si>
  <si>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</si>
  <si>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</si>
  <si>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</si>
  <si>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</si>
  <si>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</si>
  <si>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</si>
  <si>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</si>
  <si>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</si>
  <si>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</si>
  <si>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</si>
  <si>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</si>
  <si>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</si>
  <si>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</si>
  <si>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</si>
  <si>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</si>
  <si>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</si>
  <si>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</si>
  <si>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</si>
  <si>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</si>
  <si>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</si>
  <si>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</si>
  <si>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</si>
  <si>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</si>
  <si>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</si>
  <si>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</si>
  <si>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</si>
  <si>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</si>
  <si>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</si>
  <si>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</si>
  <si>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</si>
  <si>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</si>
  <si>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</si>
  <si>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</si>
  <si>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</si>
  <si>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</si>
  <si>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</si>
  <si>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</si>
  <si>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</si>
  <si>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</si>
  <si>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</si>
  <si>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</si>
  <si>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</si>
  <si>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</si>
  <si>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</si>
  <si>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</si>
  <si>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</si>
  <si>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</si>
  <si>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</si>
  <si>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</si>
  <si>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</si>
  <si>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</si>
  <si>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</si>
  <si>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</si>
  <si>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</si>
  <si>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</si>
  <si>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</si>
  <si>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</si>
  <si>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</si>
  <si>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</si>
  <si>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</si>
  <si>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</si>
  <si>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</si>
  <si>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</si>
  <si>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</si>
  <si>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</si>
  <si>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</si>
  <si>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</si>
  <si>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</si>
  <si>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</si>
  <si>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</si>
  <si>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</si>
  <si>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</si>
  <si>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</si>
  <si>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</si>
  <si>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</si>
  <si>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</si>
  <si>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</si>
  <si>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</si>
  <si>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</si>
  <si>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</si>
  <si>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</si>
  <si>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</si>
  <si>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</si>
  <si>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</si>
  <si>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</si>
  <si>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</si>
  <si>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</si>
  <si>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</si>
  <si>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</si>
  <si>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</si>
  <si>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</si>
  <si>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</si>
  <si>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</si>
  <si>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</si>
  <si>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</si>
  <si>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</si>
  <si>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</si>
  <si>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</si>
  <si>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</si>
  <si>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</si>
  <si>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</si>
  <si>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</si>
  <si>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</si>
  <si>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</si>
  <si>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</si>
  <si>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</si>
  <si>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</si>
  <si>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</si>
  <si>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</si>
  <si>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</si>
  <si>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</si>
  <si>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</si>
  <si>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</si>
  <si>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</si>
  <si>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</si>
  <si>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</si>
  <si>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</si>
  <si>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</si>
  <si>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</si>
  <si>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</si>
  <si>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</si>
  <si>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</si>
  <si>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</si>
  <si>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</si>
  <si>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</si>
  <si>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</si>
  <si>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</si>
  <si>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</si>
  <si>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</si>
  <si>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</si>
  <si>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</si>
  <si>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</si>
  <si>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</si>
  <si>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</si>
  <si>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</si>
  <si>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</si>
  <si>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</si>
  <si>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</si>
  <si>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</si>
  <si>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</si>
  <si>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</si>
  <si>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</si>
  <si>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</si>
  <si>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</si>
  <si>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</si>
  <si>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</si>
  <si>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</si>
  <si>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</si>
  <si>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</si>
  <si>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</si>
  <si>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</si>
  <si>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</si>
  <si>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</si>
  <si>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</si>
  <si>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</si>
  <si>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</si>
  <si>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</si>
  <si>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</si>
  <si>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</si>
  <si>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</si>
  <si>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</si>
  <si>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</si>
  <si>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</si>
  <si>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</si>
  <si>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</si>
  <si>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</si>
  <si>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</si>
  <si>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</si>
  <si>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</si>
  <si>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</si>
  <si>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</si>
  <si>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</si>
  <si>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</si>
  <si>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</si>
  <si>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</si>
  <si>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</si>
  <si>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</si>
  <si>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</si>
  <si>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</si>
  <si>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</si>
  <si>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</si>
  <si>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</si>
  <si>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</si>
  <si>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</si>
  <si>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</si>
  <si>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</si>
  <si>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</si>
  <si>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</si>
  <si>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</si>
  <si>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</si>
  <si>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</si>
  <si>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</si>
  <si>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</si>
  <si>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</si>
  <si>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</si>
  <si>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</si>
  <si>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</si>
  <si>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</si>
  <si>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</si>
  <si>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</si>
  <si>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</si>
  <si>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</si>
  <si>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</si>
  <si>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</si>
  <si>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</si>
  <si>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</si>
  <si>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</si>
  <si>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</si>
  <si>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</si>
  <si>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</si>
  <si>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</si>
  <si>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</si>
  <si>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</si>
  <si>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</si>
  <si>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</si>
  <si>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</si>
  <si>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</si>
  <si>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</si>
  <si>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</si>
  <si>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</si>
  <si>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</si>
  <si>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</si>
  <si>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</si>
  <si>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</si>
  <si>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</si>
  <si>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</si>
  <si>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</si>
  <si>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</si>
  <si>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</si>
  <si>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</si>
  <si>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</si>
  <si>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</si>
  <si>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</si>
  <si>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</si>
  <si>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</si>
  <si>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</si>
  <si>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</si>
  <si>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</si>
  <si>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</si>
  <si>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</si>
  <si>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</si>
  <si>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</si>
  <si>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</si>
  <si>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</si>
  <si>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</si>
  <si>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</si>
  <si>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</si>
  <si>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</si>
  <si>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</si>
  <si>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</si>
  <si>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</si>
  <si>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</si>
  <si>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</si>
  <si>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</si>
  <si>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</si>
  <si>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</si>
  <si>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</si>
  <si>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</si>
  <si>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</si>
  <si>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</si>
  <si>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</si>
  <si>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</si>
  <si>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</si>
  <si>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</si>
  <si>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</si>
  <si>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</si>
  <si>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</si>
  <si>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</si>
  <si>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</si>
  <si>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</si>
  <si>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</si>
  <si>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</si>
  <si>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</si>
  <si>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</si>
  <si>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</si>
  <si>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</si>
  <si>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</si>
  <si>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</si>
  <si>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</si>
  <si>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</si>
  <si>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</si>
  <si>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</si>
  <si>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</si>
  <si>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</si>
  <si>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</si>
  <si>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</si>
  <si>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</si>
  <si>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</si>
  <si>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</si>
  <si>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</si>
  <si>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</si>
  <si>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</si>
  <si>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</si>
  <si>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</si>
  <si>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</si>
  <si>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</si>
  <si>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</si>
  <si>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</si>
  <si>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</si>
  <si>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</si>
  <si>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</si>
  <si>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</si>
  <si>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</si>
  <si>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</si>
  <si>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</si>
  <si>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</si>
  <si>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</si>
  <si>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</si>
  <si>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</si>
  <si>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</si>
  <si>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</si>
  <si>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</si>
  <si>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</si>
  <si>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</si>
  <si>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</si>
  <si>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</si>
  <si>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</si>
  <si>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</si>
  <si>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</si>
  <si>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</si>
  <si>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</si>
  <si>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</si>
  <si>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</si>
  <si>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</si>
  <si>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</si>
  <si>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</si>
  <si>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</si>
  <si>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</si>
  <si>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</si>
  <si>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</si>
  <si>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</si>
  <si>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</si>
  <si>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</si>
  <si>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</si>
  <si>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</si>
  <si>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</si>
  <si>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</si>
  <si>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</si>
  <si>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</si>
  <si>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</si>
  <si>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</si>
  <si>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</si>
  <si>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</si>
  <si>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</si>
  <si>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</si>
  <si>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</si>
  <si>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</si>
  <si>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</si>
  <si>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</si>
  <si>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</si>
  <si>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</si>
  <si>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</si>
  <si>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</si>
  <si>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</si>
  <si>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</si>
  <si>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</si>
  <si>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</si>
  <si>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</si>
  <si>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</si>
  <si>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</si>
  <si>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</si>
  <si>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</si>
  <si>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</si>
  <si>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</si>
  <si>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</si>
  <si>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</si>
  <si>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</si>
  <si>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</si>
  <si>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</si>
  <si>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</si>
  <si>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</si>
  <si>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</si>
  <si>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</si>
  <si>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</si>
  <si>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</si>
  <si>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</si>
  <si>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</si>
  <si>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</si>
  <si>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</si>
  <si>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</si>
  <si>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</si>
  <si>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</si>
  <si>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</si>
  <si>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</si>
  <si>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</si>
  <si>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</si>
  <si>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</si>
  <si>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</si>
  <si>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</si>
  <si>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</si>
  <si>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</si>
  <si>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</si>
  <si>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</si>
  <si>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</si>
  <si>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</si>
  <si>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</si>
  <si>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</si>
  <si>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</si>
  <si>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</si>
  <si>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</si>
  <si>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</si>
  <si>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</si>
  <si>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</si>
  <si>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</si>
  <si>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</si>
  <si>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</si>
  <si>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</si>
  <si>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</si>
  <si>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</si>
  <si>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</si>
  <si>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</si>
  <si>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</si>
  <si>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</si>
  <si>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</si>
  <si>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</si>
  <si>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</si>
  <si>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</si>
  <si>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</si>
  <si>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</si>
  <si>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</si>
  <si>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</si>
  <si>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</si>
  <si>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</si>
  <si>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</si>
  <si>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</si>
  <si>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</si>
  <si>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</si>
  <si>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</si>
  <si>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</si>
  <si>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</si>
  <si>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</si>
  <si>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</si>
  <si>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</si>
  <si>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</si>
  <si>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</si>
  <si>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</si>
  <si>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</si>
  <si>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</si>
  <si>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</si>
  <si>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</si>
  <si>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</si>
  <si>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</si>
  <si>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</si>
  <si>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</si>
  <si>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</si>
  <si>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</si>
  <si>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</si>
  <si>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</si>
  <si>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</si>
  <si>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</si>
  <si>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</si>
  <si>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</si>
  <si>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</si>
  <si>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</si>
  <si>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</si>
  <si>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</si>
  <si>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</si>
  <si>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</si>
  <si>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</si>
  <si>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</si>
  <si>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</si>
  <si>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</si>
  <si>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</si>
  <si>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</si>
  <si>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</si>
  <si>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</si>
  <si>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</si>
  <si>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</si>
  <si>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</si>
  <si>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</si>
  <si>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</si>
  <si>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</si>
  <si>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</si>
  <si>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</si>
  <si>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</si>
  <si>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</si>
  <si>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</si>
  <si>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</si>
  <si>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</si>
  <si>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</si>
  <si>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</si>
  <si>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</si>
  <si>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</si>
  <si>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</si>
  <si>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</si>
  <si>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</si>
  <si>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</si>
  <si>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</si>
  <si>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</si>
  <si>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</si>
  <si>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</si>
  <si>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</si>
  <si>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</si>
  <si>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</si>
  <si>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</si>
  <si>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</si>
  <si>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</si>
  <si>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</si>
  <si>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</si>
  <si>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</si>
  <si>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</si>
  <si>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</si>
  <si>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</si>
  <si>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</si>
  <si>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</si>
  <si>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</si>
  <si>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</si>
  <si>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</si>
  <si>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</si>
  <si>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</si>
  <si>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</si>
  <si>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</si>
  <si>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</si>
  <si>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</si>
  <si>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</si>
  <si>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</si>
  <si>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</si>
  <si>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</si>
  <si>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</si>
  <si>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</si>
  <si>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</si>
  <si>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</si>
  <si>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</si>
  <si>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</si>
  <si>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</si>
  <si>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</si>
  <si>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</si>
  <si>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</si>
  <si>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</si>
  <si>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</si>
  <si>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</si>
  <si>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</si>
  <si>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</si>
  <si>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</si>
  <si>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</si>
  <si>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</si>
  <si>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</si>
  <si>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</si>
  <si>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</si>
  <si>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</si>
  <si>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</si>
  <si>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</si>
  <si>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</si>
  <si>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</si>
  <si>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</si>
  <si>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</si>
  <si>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</si>
  <si>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</si>
  <si>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</si>
  <si>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</si>
  <si>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</si>
  <si>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</si>
  <si>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</si>
  <si>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</si>
  <si>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</si>
  <si>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</si>
  <si>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</si>
  <si>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</si>
  <si>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</si>
  <si>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</si>
  <si>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</si>
  <si>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</si>
  <si>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</si>
  <si>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</si>
  <si>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</si>
  <si>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</si>
  <si>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</si>
  <si>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</si>
  <si>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</si>
  <si>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</si>
  <si>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</si>
  <si>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</si>
  <si>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</si>
  <si>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</si>
  <si>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</si>
  <si>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</si>
  <si>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</si>
  <si>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</si>
  <si>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</si>
  <si>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</si>
  <si>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</si>
  <si>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</si>
  <si>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</si>
  <si>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</si>
  <si>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</si>
  <si>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</si>
  <si>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</si>
  <si>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</si>
  <si>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</si>
  <si>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</si>
  <si>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</si>
  <si>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</si>
  <si>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</si>
  <si>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</si>
  <si>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</si>
  <si>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</si>
  <si>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</si>
  <si>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</si>
  <si>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</si>
  <si>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</si>
  <si>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</si>
  <si>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</si>
  <si>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</si>
  <si>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</si>
  <si>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</si>
  <si>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</si>
  <si>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</si>
  <si>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</si>
  <si>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</si>
  <si>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</si>
  <si>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</si>
  <si>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</si>
  <si>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</si>
  <si>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</si>
  <si>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</si>
  <si>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</si>
  <si>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</si>
  <si>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</si>
  <si>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</si>
  <si>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</si>
  <si>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</si>
  <si>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</si>
  <si>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</si>
  <si>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</si>
  <si>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</si>
  <si>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</si>
  <si>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</si>
  <si>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</si>
  <si>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</si>
  <si>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</si>
  <si>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</si>
  <si>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</si>
  <si>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</si>
  <si>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</si>
  <si>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</si>
  <si>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</si>
  <si>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</si>
  <si>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</si>
  <si>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</si>
  <si>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</si>
  <si>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</si>
  <si>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</si>
  <si>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</si>
  <si>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</si>
  <si>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</si>
  <si>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</si>
  <si>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</si>
  <si>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</si>
  <si>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</si>
  <si>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</si>
  <si>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</si>
  <si>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</si>
  <si>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</si>
  <si>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</si>
  <si>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</si>
  <si>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</si>
  <si>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</si>
  <si>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</si>
  <si>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</si>
  <si>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</si>
  <si>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</si>
  <si>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</si>
  <si>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</si>
  <si>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</si>
  <si>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</si>
  <si>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</si>
  <si>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</si>
  <si>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</si>
  <si>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</si>
  <si>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</si>
  <si>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</si>
  <si>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</si>
  <si>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</si>
  <si>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</si>
  <si>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</si>
  <si>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</si>
  <si>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</si>
  <si>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</si>
  <si>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</si>
  <si>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</si>
  <si>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</si>
  <si>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</si>
  <si>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</si>
  <si>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</si>
  <si>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</si>
  <si>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</si>
  <si>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</si>
  <si>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</si>
  <si>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</si>
  <si>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</si>
  <si>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</si>
  <si>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</si>
  <si>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</si>
  <si>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</si>
  <si>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</si>
  <si>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</si>
  <si>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</si>
  <si>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</si>
  <si>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</si>
  <si>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</si>
  <si>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</si>
  <si>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</si>
  <si>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</si>
  <si>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</si>
  <si>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</si>
  <si>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</si>
  <si>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</si>
  <si>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</si>
  <si>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</si>
  <si>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</si>
  <si>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</si>
  <si>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</si>
  <si>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</si>
  <si>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</si>
  <si>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</si>
  <si>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</si>
  <si>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</si>
  <si>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</si>
  <si>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</si>
  <si>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</si>
  <si>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</si>
  <si>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</si>
  <si>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</si>
  <si>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</si>
  <si>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</si>
  <si>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</si>
  <si>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</si>
  <si>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</si>
  <si>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</si>
  <si>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</si>
  <si>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</si>
  <si>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</si>
  <si>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</si>
  <si>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</si>
  <si>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</si>
  <si>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</si>
  <si>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</si>
  <si>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</si>
  <si>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</si>
  <si>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</si>
  <si>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</si>
  <si>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</si>
  <si>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</si>
  <si>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</si>
  <si>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</si>
  <si>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</si>
  <si>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</si>
  <si>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</si>
  <si>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</si>
  <si>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</si>
  <si>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</si>
  <si>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</si>
  <si>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</si>
  <si>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</si>
  <si>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</si>
  <si>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</si>
  <si>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</si>
  <si>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</si>
  <si>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</si>
  <si>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</si>
  <si>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</si>
  <si>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</si>
  <si>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</si>
  <si>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</si>
  <si>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</si>
  <si>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</si>
  <si>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</si>
  <si>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</si>
  <si>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</si>
  <si>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</si>
  <si>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</si>
  <si>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</si>
  <si>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</si>
  <si>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</si>
  <si>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</si>
  <si>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</si>
  <si>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</si>
  <si>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</si>
  <si>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</si>
  <si>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</si>
  <si>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</si>
  <si>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</si>
  <si>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</si>
  <si>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</si>
  <si>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</si>
  <si>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</si>
  <si>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</si>
  <si>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</si>
  <si>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</si>
  <si>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</si>
  <si>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</si>
  <si>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</si>
  <si>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</si>
  <si>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</si>
  <si>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</si>
  <si>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</si>
  <si>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</si>
  <si>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</si>
  <si>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</si>
  <si>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</si>
  <si>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</si>
  <si>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</si>
  <si>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</si>
  <si>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</si>
  <si>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</si>
  <si>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</si>
  <si>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</si>
  <si>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</si>
  <si>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</si>
  <si>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</si>
  <si>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</si>
  <si>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</si>
  <si>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</si>
  <si>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</si>
  <si>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</si>
  <si>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</si>
  <si>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</si>
  <si>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</si>
  <si>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</si>
  <si>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</si>
  <si>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</si>
  <si>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</si>
  <si>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</si>
  <si>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</si>
  <si>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</si>
  <si>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</si>
  <si>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</si>
  <si>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</si>
  <si>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</si>
  <si>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</si>
  <si>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</si>
  <si>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</si>
  <si>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</si>
  <si>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</si>
  <si>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</si>
  <si>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</si>
  <si>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</si>
  <si>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</si>
  <si>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</si>
  <si>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</si>
  <si>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</si>
  <si>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</si>
  <si>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</si>
  <si>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</si>
  <si>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</si>
  <si>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</si>
  <si>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</si>
  <si>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</si>
  <si>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</si>
  <si>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</si>
  <si>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</si>
  <si>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</si>
  <si>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</si>
  <si>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</si>
  <si>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</si>
  <si>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</si>
  <si>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</si>
  <si>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</si>
  <si>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</si>
  <si>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</si>
  <si>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</si>
  <si>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</si>
  <si>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</si>
  <si>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</si>
  <si>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</si>
  <si>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</si>
  <si>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</si>
  <si>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</si>
  <si>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</si>
  <si>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</si>
  <si>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</si>
  <si>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</si>
  <si>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</si>
  <si>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</si>
  <si>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</si>
  <si>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</si>
  <si>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</si>
  <si>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</si>
  <si>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</si>
  <si>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</si>
  <si>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</si>
  <si>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</si>
  <si>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</si>
  <si>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</si>
  <si>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</si>
  <si>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</si>
  <si>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</si>
  <si>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</si>
  <si>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</si>
  <si>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</si>
  <si>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</si>
  <si>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</si>
  <si>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</si>
  <si>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</si>
  <si>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</si>
  <si>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</si>
  <si>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</si>
  <si>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</si>
  <si>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</si>
  <si>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</si>
  <si>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</si>
  <si>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</si>
  <si>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</si>
  <si>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</si>
  <si>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</si>
  <si>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</si>
  <si>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</si>
  <si>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</si>
  <si>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</si>
  <si>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</si>
  <si>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</si>
  <si>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</si>
  <si>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</si>
  <si>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</si>
  <si>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</si>
  <si>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</si>
  <si>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</si>
  <si>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</si>
  <si>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</si>
  <si>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</si>
  <si>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</si>
  <si>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</si>
  <si>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</si>
  <si>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</si>
  <si>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</si>
  <si>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</si>
  <si>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</si>
  <si>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</si>
  <si>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</si>
  <si>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</si>
  <si>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</si>
  <si>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</si>
  <si>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</si>
  <si>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</si>
  <si>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</si>
  <si>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</si>
  <si>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</si>
  <si>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</si>
  <si>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</si>
  <si>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</si>
  <si>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</si>
  <si>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</si>
  <si>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</si>
  <si>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</si>
  <si>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</si>
  <si>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</si>
  <si>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</si>
  <si>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</si>
  <si>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</si>
  <si>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</si>
  <si>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</si>
  <si>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</si>
  <si>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</si>
  <si>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</si>
  <si>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</si>
  <si>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</si>
  <si>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</si>
  <si>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</si>
  <si>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</si>
  <si>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</si>
  <si>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</si>
  <si>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</si>
  <si>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</si>
  <si>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</si>
  <si>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</si>
  <si>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</si>
  <si>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</si>
  <si>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</si>
  <si>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</si>
  <si>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</si>
  <si>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</si>
  <si>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</si>
  <si>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</si>
  <si>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</si>
  <si>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</si>
  <si>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</si>
  <si>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</si>
  <si>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</si>
  <si>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</si>
  <si>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</si>
  <si>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</si>
  <si>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</si>
  <si>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</si>
  <si>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</si>
  <si>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</si>
  <si>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</si>
  <si>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</si>
  <si>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</si>
  <si>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</si>
  <si>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</si>
  <si>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</si>
  <si>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</si>
  <si>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</si>
  <si>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</si>
  <si>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</si>
  <si>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</si>
  <si>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</si>
  <si>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</si>
  <si>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</si>
  <si>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</si>
  <si>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</si>
  <si>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</si>
  <si>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</si>
  <si>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</si>
  <si>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</si>
  <si>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</si>
  <si>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</si>
  <si>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</si>
  <si>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</si>
  <si>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</si>
  <si>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</si>
  <si>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</si>
  <si>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</si>
  <si>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</si>
  <si>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</si>
  <si>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</si>
  <si>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</si>
  <si>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</si>
  <si>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</si>
  <si>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</si>
  <si>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</si>
  <si>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</si>
  <si>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</si>
  <si>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</si>
  <si>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</si>
  <si>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</si>
  <si>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</si>
  <si>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</si>
  <si>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</si>
  <si>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</si>
  <si>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</si>
  <si>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</si>
  <si>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</si>
  <si>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</si>
  <si>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</si>
  <si>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</si>
  <si>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</si>
  <si>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</si>
  <si>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</si>
  <si>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</si>
  <si>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</si>
  <si>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</si>
  <si>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</si>
  <si>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</si>
  <si>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</si>
  <si>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</si>
  <si>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</si>
  <si>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</si>
  <si>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</si>
  <si>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</si>
  <si>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</si>
  <si>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</si>
  <si>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</si>
  <si>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</si>
  <si>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</si>
  <si>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</si>
  <si>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</si>
  <si>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</si>
  <si>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</si>
  <si>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</si>
  <si>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</si>
  <si>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</si>
  <si>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</si>
  <si>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</si>
  <si>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</si>
  <si>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</si>
  <si>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</si>
  <si>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</si>
  <si>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</si>
  <si>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</si>
  <si>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</si>
  <si>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</si>
  <si>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</si>
  <si>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</si>
  <si>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</si>
  <si>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</si>
  <si>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</si>
  <si>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</si>
  <si>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</si>
  <si>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</si>
  <si>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</si>
  <si>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</si>
  <si>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</si>
  <si>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</si>
  <si>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</si>
  <si>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</si>
  <si>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</si>
  <si>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</si>
  <si>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</si>
  <si>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</si>
  <si>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</si>
  <si>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</si>
  <si>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</si>
  <si>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</si>
  <si>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</si>
  <si>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</si>
  <si>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</si>
  <si>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</si>
  <si>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</si>
  <si>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</si>
  <si>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</si>
  <si>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</si>
  <si>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</si>
  <si>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</si>
  <si>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</si>
  <si>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</si>
  <si>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</si>
  <si>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</si>
  <si>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</si>
  <si>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</si>
  <si>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</si>
  <si>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</si>
  <si>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</si>
  <si>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</si>
  <si>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</si>
  <si>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</si>
  <si>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</si>
  <si>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</si>
  <si>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</si>
  <si>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</si>
  <si>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</si>
  <si>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</si>
  <si>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</si>
  <si>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</si>
  <si>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</si>
  <si>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</si>
  <si>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</si>
  <si>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</si>
  <si>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</si>
  <si>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</si>
  <si>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</si>
  <si>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</si>
  <si>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</si>
  <si>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</si>
  <si>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</si>
  <si>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</si>
  <si>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</si>
  <si>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</si>
  <si>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</si>
  <si>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</si>
  <si>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</si>
  <si>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</si>
  <si>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</si>
  <si>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</si>
  <si>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</si>
  <si>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</si>
  <si>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</si>
  <si>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</si>
  <si>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</si>
  <si>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</si>
  <si>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</si>
  <si>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</si>
  <si>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</si>
  <si>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</si>
  <si>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</si>
  <si>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</si>
  <si>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</si>
  <si>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</si>
  <si>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</si>
  <si>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</si>
  <si>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</si>
  <si>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</si>
  <si>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</si>
  <si>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</si>
  <si>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</si>
  <si>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</si>
  <si>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</si>
  <si>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</si>
  <si>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</si>
  <si>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</si>
  <si>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</si>
  <si>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</si>
  <si>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</si>
  <si>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</si>
  <si>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</si>
  <si>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</si>
  <si>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</si>
  <si>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</si>
  <si>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</si>
  <si>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</si>
  <si>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</si>
  <si>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</si>
  <si>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</si>
  <si>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</si>
  <si>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</si>
  <si>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</si>
  <si>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</si>
  <si>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</si>
  <si>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</si>
  <si>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</si>
  <si>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</si>
  <si>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</si>
  <si>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</si>
  <si>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</si>
  <si>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</si>
  <si>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</si>
  <si>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</si>
  <si>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</si>
  <si>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</si>
  <si>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</si>
  <si>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</si>
  <si>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</si>
  <si>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</si>
  <si>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</si>
  <si>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</si>
  <si>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</si>
  <si>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</si>
  <si>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</si>
  <si>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</si>
  <si>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</si>
  <si>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</si>
  <si>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</si>
  <si>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</si>
  <si>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</si>
  <si>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</si>
  <si>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</si>
  <si>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</si>
  <si>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</si>
  <si>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</si>
  <si>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</si>
  <si>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</si>
  <si>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</si>
  <si>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</si>
  <si>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</si>
  <si>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</si>
  <si>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</si>
  <si>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</si>
  <si>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</si>
  <si>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</si>
  <si>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</si>
  <si>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</si>
  <si>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</si>
  <si>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</si>
  <si>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</si>
  <si>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</si>
  <si>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</si>
  <si>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</si>
  <si>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</si>
  <si>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</si>
  <si>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</si>
  <si>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</si>
  <si>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</si>
  <si>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</si>
  <si>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</si>
  <si>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</si>
  <si>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</si>
  <si>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</si>
  <si>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</si>
  <si>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</si>
  <si>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</si>
  <si>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</si>
  <si>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</si>
  <si>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</si>
  <si>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</si>
  <si>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</si>
  <si>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</si>
  <si>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</si>
  <si>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</si>
  <si>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</si>
  <si>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</si>
  <si>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</si>
  <si>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</si>
  <si>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</si>
  <si>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</si>
  <si>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</si>
  <si>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</si>
  <si>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</si>
  <si>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</si>
  <si>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</si>
  <si>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</si>
  <si>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</si>
  <si>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</si>
  <si>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</si>
  <si>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</si>
  <si>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</si>
  <si>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</si>
  <si>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</si>
  <si>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</si>
  <si>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</si>
  <si>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</si>
  <si>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</si>
  <si>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</si>
  <si>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</si>
  <si>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</si>
  <si>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</si>
  <si>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</si>
  <si>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</si>
  <si>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</si>
  <si>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</si>
  <si>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</si>
  <si>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</si>
  <si>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</si>
  <si>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</si>
  <si>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</si>
  <si>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</si>
  <si>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</si>
  <si>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</si>
  <si>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</si>
  <si>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</si>
  <si>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</si>
  <si>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</si>
  <si>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</si>
  <si>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</si>
  <si>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</si>
  <si>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</si>
  <si>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</si>
  <si>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</si>
  <si>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</si>
  <si>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</si>
  <si>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</si>
  <si>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</si>
  <si>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</si>
  <si>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</si>
  <si>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</si>
  <si>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</si>
  <si>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</si>
  <si>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</si>
  <si>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</si>
  <si>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</si>
  <si>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</si>
  <si>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</si>
  <si>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</si>
  <si>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</si>
  <si>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</si>
  <si>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</si>
  <si>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</si>
  <si>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</si>
  <si>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</si>
  <si>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</si>
  <si>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</si>
  <si>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</si>
  <si>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</si>
  <si>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</si>
  <si>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</si>
  <si>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</si>
  <si>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</si>
  <si>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</si>
  <si>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</si>
  <si>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</si>
  <si>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</si>
  <si>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</si>
  <si>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</si>
  <si>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</si>
  <si>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</si>
  <si>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</si>
  <si>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</si>
  <si>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</si>
  <si>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</si>
  <si>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</si>
  <si>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</si>
  <si>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</si>
  <si>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</si>
  <si>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</si>
  <si>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</si>
  <si>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</si>
  <si>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</si>
  <si>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</si>
  <si>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</si>
  <si>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</si>
  <si>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</si>
  <si>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</si>
  <si>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</si>
  <si>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</si>
  <si>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</si>
  <si>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</si>
  <si>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</si>
  <si>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</si>
  <si>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</si>
  <si>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</si>
  <si>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</si>
  <si>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</si>
  <si>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</si>
  <si>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</si>
  <si>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</si>
  <si>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</si>
  <si>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</si>
  <si>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</si>
  <si>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</si>
  <si>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</si>
  <si>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</si>
  <si>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</si>
  <si>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</si>
  <si>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</si>
  <si>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</si>
  <si>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</si>
  <si>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</si>
  <si>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</si>
  <si>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</si>
  <si>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</si>
  <si>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</si>
  <si>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</si>
  <si>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</si>
  <si>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</si>
  <si>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</si>
  <si>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</si>
  <si>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</si>
  <si>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</si>
  <si>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</si>
  <si>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</si>
  <si>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</si>
  <si>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</si>
  <si>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</si>
  <si>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</si>
  <si>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</si>
  <si>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</si>
  <si>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</si>
  <si>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</si>
  <si>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</si>
  <si>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</si>
  <si>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</si>
  <si>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</si>
  <si>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</si>
  <si>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</si>
  <si>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</si>
  <si>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</si>
  <si>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</si>
  <si>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</si>
  <si>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</si>
  <si>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</si>
  <si>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</si>
  <si>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</si>
  <si>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</si>
  <si>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</si>
  <si>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</si>
  <si>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</si>
  <si>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</si>
  <si>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</si>
  <si>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</si>
  <si>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</si>
  <si>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</si>
  <si>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</si>
  <si>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</si>
  <si>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</si>
  <si>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</si>
  <si>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</si>
  <si>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</si>
  <si>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</si>
  <si>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</si>
  <si>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</si>
  <si>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</si>
  <si>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</si>
  <si>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</si>
  <si>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</si>
  <si>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</si>
  <si>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</si>
  <si>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</si>
  <si>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</si>
  <si>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</si>
  <si>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</si>
  <si>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</si>
  <si>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</si>
  <si>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</si>
  <si>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</si>
  <si>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</si>
  <si>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</si>
  <si>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</si>
  <si>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</si>
  <si>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</si>
  <si>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</si>
  <si>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</si>
  <si>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</si>
  <si>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</si>
  <si>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</si>
  <si>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</si>
  <si>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</si>
  <si>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</si>
  <si>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</si>
  <si>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</si>
  <si>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</si>
  <si>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</si>
  <si>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</si>
  <si>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</si>
  <si>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</si>
  <si>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</si>
  <si>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</si>
  <si>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</si>
  <si>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</si>
  <si>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</si>
  <si>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</si>
  <si>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</si>
  <si>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</si>
  <si>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</si>
  <si>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</si>
  <si>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</si>
  <si>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</si>
  <si>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</si>
  <si>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</si>
  <si>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</si>
  <si>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</si>
  <si>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</si>
  <si>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</si>
  <si>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</si>
  <si>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</si>
  <si>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</si>
  <si>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</si>
  <si>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</si>
  <si>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</si>
  <si>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</si>
  <si>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</si>
  <si>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</si>
  <si>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</si>
  <si>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</si>
  <si>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</si>
  <si>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</si>
  <si>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</si>
  <si>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</si>
  <si>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</si>
  <si>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</si>
  <si>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</si>
  <si>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</si>
  <si>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</si>
  <si>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</si>
  <si>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</si>
  <si>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</si>
  <si>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</si>
  <si>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</si>
  <si>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</si>
  <si>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</si>
  <si>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</si>
  <si>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</si>
  <si>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</si>
  <si>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</si>
  <si>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</si>
  <si>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</si>
  <si>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</si>
  <si>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</si>
  <si>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</si>
  <si>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</si>
  <si>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</si>
  <si>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</si>
  <si>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</si>
  <si>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</si>
  <si>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</si>
  <si>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</si>
  <si>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</si>
  <si>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</si>
  <si>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</si>
  <si>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</si>
  <si>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</si>
  <si>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</si>
  <si>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</si>
  <si>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</si>
  <si>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</si>
  <si>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</si>
  <si>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</si>
  <si>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</si>
  <si>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</si>
  <si>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</si>
  <si>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</si>
  <si>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</si>
  <si>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</si>
  <si>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</si>
  <si>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</si>
  <si>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</si>
  <si>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</si>
  <si>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</si>
  <si>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</si>
  <si>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</si>
  <si>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</si>
  <si>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</si>
  <si>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</si>
  <si>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</si>
  <si>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</si>
  <si>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</si>
  <si>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</si>
  <si>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</si>
  <si>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</si>
  <si>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</si>
  <si>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</si>
  <si>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</si>
  <si>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</si>
  <si>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</si>
  <si>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</si>
  <si>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</si>
  <si>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</si>
  <si>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</si>
  <si>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</si>
  <si>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</si>
  <si>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</si>
  <si>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</si>
  <si>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</si>
  <si>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</si>
  <si>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</si>
  <si>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</si>
  <si>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</si>
  <si>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</si>
  <si>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</si>
  <si>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</si>
  <si>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</si>
  <si>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</si>
  <si>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</si>
  <si>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</si>
  <si>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</si>
  <si>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</si>
  <si>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</si>
  <si>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</si>
  <si>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</si>
  <si>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</si>
  <si>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</si>
  <si>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</si>
  <si>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</si>
  <si>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</si>
  <si>
    <t>Length of Time</t>
  </si>
  <si>
    <t>Length of Time2</t>
  </si>
  <si>
    <t>11 to 20 days</t>
  </si>
  <si>
    <t>Less than 10 days</t>
  </si>
  <si>
    <t>31 to 40 days</t>
  </si>
  <si>
    <t>26 to 30 days</t>
  </si>
  <si>
    <t>41 to 50 days</t>
  </si>
  <si>
    <t>21 to 25 days</t>
  </si>
  <si>
    <t>Greater than 40 days</t>
  </si>
  <si>
    <t>Breakdown of 26 to 30 days</t>
  </si>
  <si>
    <t>26-27 days</t>
  </si>
  <si>
    <t>28 to 29 days</t>
  </si>
  <si>
    <t>30 days</t>
  </si>
  <si>
    <t>Count of Parent Category</t>
  </si>
  <si>
    <t>Sum of % of Goal Made</t>
  </si>
  <si>
    <t>Year</t>
  </si>
  <si>
    <t>Number Successful</t>
  </si>
  <si>
    <t>Number Failed</t>
  </si>
  <si>
    <t>Number Canceled</t>
  </si>
  <si>
    <t>Total Projects</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</si>
  <si>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</si>
  <si>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</si>
  <si>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</si>
  <si>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</si>
  <si>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</si>
  <si>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</si>
  <si>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</si>
  <si>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</si>
  <si>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</si>
  <si>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</si>
  <si>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</si>
  <si>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</si>
  <si>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</si>
  <si>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</si>
  <si>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Lower Limit</t>
  </si>
  <si>
    <t>Upper Limit</t>
  </si>
  <si>
    <t>Percentage Successful</t>
  </si>
  <si>
    <t>Sum of Percentage Successful</t>
  </si>
  <si>
    <t>Sum of Percentage Failed</t>
  </si>
  <si>
    <t>Sum of 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</si>
</sst>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4" formatCode="_(&quot;$&quot;* #,##0.00_);_(&quot;$&quot;* \(#,##0.00\);_(&quot;$&quot;* &quot;-&quot;??_);_(@_)"/>
    <numFmt numFmtId="164" formatCode="&quot;$&quot;#,##0.00"/>
    <numFmt numFmtId="165" formatCode="[$-409]d\-mmm\-yy;@"/>
    <numFmt numFmtId="166" formatCode="0.0%"/>
  </numFmts>
  <fonts count="6">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5" fontId="0" fillId="0" borderId="0" xfId="0" applyNumberFormat="1" applyAlignment="1"/>
    <xf numFmtId="42" fontId="2" fillId="0" borderId="0" xfId="0" applyNumberFormat="1" applyFont="1"/>
    <xf numFmtId="42" fontId="0" fillId="0" borderId="0" xfId="0" applyNumberFormat="1"/>
    <xf numFmtId="0" fontId="3" fillId="0" borderId="0" xfId="0" applyFont="1"/>
    <xf numFmtId="0" fontId="0" fillId="0" borderId="0" xfId="0" applyAlignment="1">
      <alignment horizontal="left" indent="1"/>
    </xf>
    <xf numFmtId="1" fontId="0" fillId="0" borderId="0" xfId="0" applyNumberFormat="1"/>
    <xf numFmtId="9" fontId="0" fillId="0" borderId="0" xfId="1" applyFont="1"/>
    <xf numFmtId="166" fontId="0" fillId="0" borderId="0" xfId="0" applyNumberFormat="1"/>
    <xf numFmtId="10" fontId="0" fillId="0" borderId="0" xfId="0" applyNumberFormat="1"/>
  </cellXfs>
  <cellStyles count="2">
    <cellStyle name="Normal" xfId="0" builtinId="0"/>
    <cellStyle name="Percent" xfId="1" builtinId="5"/>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1.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pivotCacheDefinition" Target="pivotCache/pivotCacheDefinition3.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microsoft.com/office/2007/relationships/slicerCache" Target="slicerCaches/slicerCache1.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pivotCacheDefinition" Target="pivotCache/pivotCacheDefinition6.xml"/><Relationship Id="rId28"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pivotCacheDefinition" Target="pivotCache/pivotCacheDefinition2.xml"/><Relationship Id="rId31" Type="http://schemas.openxmlformats.org/officeDocument/2006/relationships/calcChain" Target="calcChain.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A-A7E1-46F8-BA78-A7A5BC8E5AC6}"/>
            </c:ext>
          </c:extLst>
        </c:ser>
        <c:ser>
          <c:idx val="1"/>
          <c:order val="1"/>
          <c:tx>
            <c:strRef>
              <c:f>'Theater Outcomes By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C-A7E1-46F8-BA78-A7A5BC8E5AC6}"/>
            </c:ext>
          </c:extLst>
        </c:ser>
        <c:ser>
          <c:idx val="2"/>
          <c:order val="2"/>
          <c:tx>
            <c:strRef>
              <c:f>'Theater Outcomes By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1D-A7E1-46F8-BA78-A7A5BC8E5AC6}"/>
            </c:ext>
          </c:extLst>
        </c:ser>
        <c:dLbls>
          <c:showLegendKey val="0"/>
          <c:showVal val="0"/>
          <c:showCatName val="0"/>
          <c:showSerName val="0"/>
          <c:showPercent val="0"/>
          <c:showBubbleSize val="0"/>
        </c:dLbls>
        <c:marker val="1"/>
        <c:smooth val="0"/>
        <c:axId val="223556240"/>
        <c:axId val="223555824"/>
      </c:lineChart>
      <c:catAx>
        <c:axId val="22355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5824"/>
        <c:crosses val="autoZero"/>
        <c:auto val="1"/>
        <c:lblAlgn val="ctr"/>
        <c:lblOffset val="100"/>
        <c:noMultiLvlLbl val="0"/>
      </c:catAx>
      <c:valAx>
        <c:axId val="22355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5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Goals!PivotTable3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Goals'!$B$21</c:f>
              <c:strCache>
                <c:ptCount val="1"/>
                <c:pt idx="0">
                  <c:v>Sum of Percentage Successful</c:v>
                </c:pt>
              </c:strCache>
            </c:strRef>
          </c:tx>
          <c:spPr>
            <a:ln w="28575" cap="rnd">
              <a:solidFill>
                <a:schemeClr val="accent1"/>
              </a:solidFill>
              <a:round/>
            </a:ln>
            <a:effectLst/>
          </c:spPr>
          <c:marker>
            <c:symbol val="none"/>
          </c:marker>
          <c:cat>
            <c:strRef>
              <c:f>'Outcomes Based on Goals'!$A$22:$A$33</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50000</c:v>
                </c:pt>
              </c:strCache>
            </c:strRef>
          </c:cat>
          <c:val>
            <c:numRef>
              <c:f>'Outcomes Based on Goals'!$B$22:$B$33</c:f>
              <c:numCache>
                <c:formatCode>0.00%</c:formatCode>
                <c:ptCount val="12"/>
                <c:pt idx="0">
                  <c:v>0.75806451612903225</c:v>
                </c:pt>
                <c:pt idx="1">
                  <c:v>0.72659176029962547</c:v>
                </c:pt>
                <c:pt idx="2">
                  <c:v>0.54166666666666663</c:v>
                </c:pt>
                <c:pt idx="3">
                  <c:v>0.5</c:v>
                </c:pt>
                <c:pt idx="4">
                  <c:v>0.45</c:v>
                </c:pt>
                <c:pt idx="5">
                  <c:v>0.2</c:v>
                </c:pt>
                <c:pt idx="6">
                  <c:v>0.27272727272727271</c:v>
                </c:pt>
                <c:pt idx="7">
                  <c:v>0.66666666666666663</c:v>
                </c:pt>
                <c:pt idx="8">
                  <c:v>0.66666666666666663</c:v>
                </c:pt>
                <c:pt idx="9">
                  <c:v>0</c:v>
                </c:pt>
                <c:pt idx="10">
                  <c:v>0.55029585798816572</c:v>
                </c:pt>
                <c:pt idx="11">
                  <c:v>0.125</c:v>
                </c:pt>
              </c:numCache>
            </c:numRef>
          </c:val>
          <c:smooth val="0"/>
          <c:extLst>
            <c:ext xmlns:c16="http://schemas.microsoft.com/office/drawing/2014/chart" uri="{C3380CC4-5D6E-409C-BE32-E72D297353CC}">
              <c16:uniqueId val="{00000001-C151-4546-8011-2F602C92B3FE}"/>
            </c:ext>
          </c:extLst>
        </c:ser>
        <c:ser>
          <c:idx val="1"/>
          <c:order val="1"/>
          <c:tx>
            <c:strRef>
              <c:f>'Outcomes Based on Goals'!$C$21</c:f>
              <c:strCache>
                <c:ptCount val="1"/>
                <c:pt idx="0">
                  <c:v>Sum of Percentage Failed</c:v>
                </c:pt>
              </c:strCache>
            </c:strRef>
          </c:tx>
          <c:spPr>
            <a:ln w="28575" cap="rnd">
              <a:solidFill>
                <a:schemeClr val="accent2"/>
              </a:solidFill>
              <a:round/>
            </a:ln>
            <a:effectLst/>
          </c:spPr>
          <c:marker>
            <c:symbol val="none"/>
          </c:marker>
          <c:cat>
            <c:strRef>
              <c:f>'Outcomes Based on Goals'!$A$22:$A$33</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50000</c:v>
                </c:pt>
              </c:strCache>
            </c:strRef>
          </c:cat>
          <c:val>
            <c:numRef>
              <c:f>'Outcomes Based on Goals'!$C$22:$C$33</c:f>
              <c:numCache>
                <c:formatCode>0.00%</c:formatCode>
                <c:ptCount val="12"/>
                <c:pt idx="0">
                  <c:v>0.24193548387096775</c:v>
                </c:pt>
                <c:pt idx="1">
                  <c:v>0.27340823970037453</c:v>
                </c:pt>
                <c:pt idx="2">
                  <c:v>0.45833333333333331</c:v>
                </c:pt>
                <c:pt idx="3">
                  <c:v>0.5</c:v>
                </c:pt>
                <c:pt idx="4">
                  <c:v>0.55000000000000004</c:v>
                </c:pt>
                <c:pt idx="5">
                  <c:v>0.8</c:v>
                </c:pt>
                <c:pt idx="6">
                  <c:v>0.72727272727272729</c:v>
                </c:pt>
                <c:pt idx="7">
                  <c:v>0.33333333333333331</c:v>
                </c:pt>
                <c:pt idx="8">
                  <c:v>0.33333333333333331</c:v>
                </c:pt>
                <c:pt idx="9">
                  <c:v>0</c:v>
                </c:pt>
                <c:pt idx="10">
                  <c:v>0.44970414201183434</c:v>
                </c:pt>
                <c:pt idx="11">
                  <c:v>0.875</c:v>
                </c:pt>
              </c:numCache>
            </c:numRef>
          </c:val>
          <c:smooth val="0"/>
          <c:extLst>
            <c:ext xmlns:c16="http://schemas.microsoft.com/office/drawing/2014/chart" uri="{C3380CC4-5D6E-409C-BE32-E72D297353CC}">
              <c16:uniqueId val="{00000002-C151-4546-8011-2F602C92B3FE}"/>
            </c:ext>
          </c:extLst>
        </c:ser>
        <c:ser>
          <c:idx val="2"/>
          <c:order val="2"/>
          <c:tx>
            <c:strRef>
              <c:f>'Outcomes Based on Goals'!$D$21</c:f>
              <c:strCache>
                <c:ptCount val="1"/>
                <c:pt idx="0">
                  <c:v>Sum of Percentage Canceled</c:v>
                </c:pt>
              </c:strCache>
            </c:strRef>
          </c:tx>
          <c:spPr>
            <a:ln w="28575" cap="rnd">
              <a:solidFill>
                <a:schemeClr val="accent3"/>
              </a:solidFill>
              <a:round/>
            </a:ln>
            <a:effectLst/>
          </c:spPr>
          <c:marker>
            <c:symbol val="none"/>
          </c:marker>
          <c:cat>
            <c:strRef>
              <c:f>'Outcomes Based on Goals'!$A$22:$A$33</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50000</c:v>
                </c:pt>
              </c:strCache>
            </c:strRef>
          </c:cat>
          <c:val>
            <c:numRef>
              <c:f>'Outcomes Based on Goals'!$D$22:$D$33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C151-4546-8011-2F602C92B3FE}"/>
            </c:ext>
          </c:extLst>
        </c:ser>
        <c:dLbls>
          <c:showLegendKey val="0"/>
          <c:showVal val="0"/>
          <c:showCatName val="0"/>
          <c:showSerName val="0"/>
          <c:showPercent val="0"/>
          <c:showBubbleSize val="0"/>
        </c:dLbls>
        <c:smooth val="0"/>
        <c:axId val="119200384"/>
        <c:axId val="119197888"/>
      </c:lineChart>
      <c:catAx>
        <c:axId val="11920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97888"/>
        <c:crosses val="autoZero"/>
        <c:auto val="1"/>
        <c:lblAlgn val="ctr"/>
        <c:lblOffset val="100"/>
        <c:noMultiLvlLbl val="0"/>
      </c:catAx>
      <c:valAx>
        <c:axId val="11919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0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4"/>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5"/>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000-223D-4852-9A4A-BEFAC602920C}"/>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0-E15C-48CD-827C-C1D3D18EF7B0}"/>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[Kickstarter_Challenge.xlsx]Goals!PivotTable1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Successful Outcome Goal Results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Goals!$B$3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Goals!$A$4:$A$12</c:f>
              <c:multiLvlStrCache>
                <c:ptCount val="8"/>
                <c:lvl>
                  <c:pt idx="0">
                    <c:v>film &amp; video</c:v>
                  </c:pt>
                  <c:pt idx="1">
                    <c:v>food</c:v>
                  </c:pt>
                  <c:pt idx="2">
                    <c:v>games</c:v>
                  </c:pt>
                  <c:pt idx="3">
                    <c:v>music</c:v>
                  </c:pt>
                  <c:pt idx="4">
                    <c:v>photography</c:v>
                  </c:pt>
                  <c:pt idx="5">
                    <c:v>publishing</c:v>
                  </c:pt>
                  <c:pt idx="6">
                    <c:v>technology</c:v>
                  </c:pt>
                  <c:pt idx="7">
                    <c:v>theater</c:v>
                  </c:pt>
                </c:lvl>
                <c:lvl>
                  <c:pt idx="0">
                    <c:v>successful</c:v>
                  </c:pt>
                </c:lvl>
              </c:multiLvlStrCache>
            </c:multiLvlStrRef>
          </c:cat>
          <c:val>
            <c:numRef>
              <c:f>Goals!$B$4:$B$12</c:f>
              <c:numCache>
                <c:formatCode>0.0%</c:formatCode>
                <c:ptCount val="8"/>
                <c:pt idx="0">
                  <c:v>1.1809324799004328</c:v>
                </c:pt>
                <c:pt idx="1">
                  <c:v>1.7375478420944979</c:v>
                </c:pt>
                <c:pt idx="2">
                  <c:v>4.1512501896119423</c:v>
                </c:pt>
                <c:pt idx="3">
                  <c:v>1.2413024617236712</c:v>
                </c:pt>
                <c:pt idx="4">
                  <c:v>1.474569853192609</c:v>
                </c:pt>
                <c:pt idx="5">
                  <c:v>2.1213067302590853</c:v>
                </c:pt>
                <c:pt idx="6">
                  <c:v>2.9284476347466457</c:v>
                </c:pt>
                <c:pt idx="7">
                  <c:v>1.1503318108265885</c:v>
                </c:pt>
              </c:numCache>
            </c:numRef>
          </c:val>
          <c:shape val="cylinder"/>
          <c:extLst>
            <c:ext xmlns:c16="http://schemas.microsoft.com/office/drawing/2014/chart" uri="{C3380CC4-5D6E-409C-BE32-E72D297353CC}">
              <c16:uniqueId val="{00000001-3ED2-410E-8E7C-2BB51DF2C887}"/>
            </c:ext>
          </c:extLst>
        </c:ser>
        <c:dLbls>
          <c:showLegendKey val="0"/>
          <c:showVal val="0"/>
          <c:showCatName val="0"/>
          <c:showSerName val="0"/>
          <c:showPercent val="0"/>
          <c:showBubbleSize val="0"/>
        </c:dLbls>
        <c:gapWidth val="150"/>
        <c:shape val="box"/>
        <c:axId val="472399616"/>
        <c:axId val="472415008"/>
        <c:axId val="0"/>
      </c:bar3DChart>
      <c:catAx>
        <c:axId val="4723996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415008"/>
        <c:crosses val="autoZero"/>
        <c:auto val="1"/>
        <c:lblAlgn val="ctr"/>
        <c:lblOffset val="100"/>
        <c:noMultiLvlLbl val="0"/>
      </c:catAx>
      <c:valAx>
        <c:axId val="4724150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39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1FF-B12E-4E3D-99CB-AA68E53231D4}"/>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succeess!PivotTable2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t>
            </a:r>
            <a:r>
              <a:rPr lang="en-US">
                <a:solidFill>
                  <a:srgbClr val="FFFF00"/>
                </a:solidFill>
              </a:rPr>
              <a:t>Success</a:t>
            </a:r>
            <a:r>
              <a:rPr lang="en-US"/>
              <a:t> and </a:t>
            </a:r>
            <a:r>
              <a:rPr lang="en-US">
                <a:solidFill>
                  <a:srgbClr val="00B0F0"/>
                </a:solidFill>
              </a:rPr>
              <a:t>Failed</a:t>
            </a:r>
            <a:r>
              <a:rPr lang="en-US"/>
              <a:t>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succeess'!$B$45:$B$46</c:f>
              <c:strCache>
                <c:ptCount val="1"/>
                <c:pt idx="0">
                  <c:v>failed</c:v>
                </c:pt>
              </c:strCache>
            </c:strRef>
          </c:tx>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invertIfNegative val="0"/>
          <c:cat>
            <c:strRef>
              <c:f>'Length of time and succeess'!$A$47:$A$50</c:f>
              <c:strCache>
                <c:ptCount val="3"/>
                <c:pt idx="0">
                  <c:v>26-27 days</c:v>
                </c:pt>
                <c:pt idx="1">
                  <c:v>28 to 29 days</c:v>
                </c:pt>
                <c:pt idx="2">
                  <c:v>30 days</c:v>
                </c:pt>
              </c:strCache>
            </c:strRef>
          </c:cat>
          <c:val>
            <c:numRef>
              <c:f>'Length of time and succeess'!$B$47:$B$50</c:f>
              <c:numCache>
                <c:formatCode>General</c:formatCode>
                <c:ptCount val="3"/>
                <c:pt idx="0">
                  <c:v>31</c:v>
                </c:pt>
                <c:pt idx="1">
                  <c:v>22</c:v>
                </c:pt>
                <c:pt idx="2">
                  <c:v>733</c:v>
                </c:pt>
              </c:numCache>
            </c:numRef>
          </c:val>
          <c:extLst>
            <c:ext xmlns:c16="http://schemas.microsoft.com/office/drawing/2014/chart" uri="{C3380CC4-5D6E-409C-BE32-E72D297353CC}">
              <c16:uniqueId val="{00000001-CB37-4971-AA4F-BACB2304CBED}"/>
            </c:ext>
          </c:extLst>
        </c:ser>
        <c:ser>
          <c:idx val="1"/>
          <c:order val="1"/>
          <c:tx>
            <c:strRef>
              <c:f>'Length of time and succeess'!$C$45:$C$46</c:f>
              <c:strCache>
                <c:ptCount val="1"/>
                <c:pt idx="0">
                  <c:v>successful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succeess'!$C$47:$C$50</c:f>
              <c:numCache>
                <c:formatCode>General</c:formatCode>
                <c:ptCount val="3"/>
                <c:pt idx="0">
                  <c:v>87</c:v>
                </c:pt>
                <c:pt idx="1">
                  <c:v>58</c:v>
                </c:pt>
                <c:pt idx="2">
                  <c:v>813</c:v>
                </c:pt>
              </c:numCache>
            </c:numRef>
          </c:val>
          <c:extLst>
            <c:ext xmlns:c16="http://schemas.microsoft.com/office/drawing/2014/chart" uri="{C3380CC4-5D6E-409C-BE32-E72D297353CC}">
              <c16:uniqueId val="{00000002-CB37-4971-AA4F-BACB2304CBED}"/>
            </c:ext>
          </c:extLst>
        </c:ser>
        <c:dLbls>
          <c:showLegendKey val="0"/>
          <c:showVal val="0"/>
          <c:showCatName val="0"/>
          <c:showSerName val="0"/>
          <c:showPercent val="0"/>
          <c:showBubbleSize val="0"/>
        </c:dLbls>
        <c:gapWidth val="150"/>
        <c:shape val="box"/>
        <c:axId val="798862847"/>
        <c:axId val="798856607"/>
        <c:axId val="0"/>
      </c:bar3DChart>
      <c:catAx>
        <c:axId val="79886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56607"/>
        <c:crosses val="autoZero"/>
        <c:auto val="1"/>
        <c:lblAlgn val="ctr"/>
        <c:lblOffset val="100"/>
        <c:noMultiLvlLbl val="0"/>
      </c:catAx>
      <c:valAx>
        <c:axId val="798856607"/>
        <c:scaling>
          <c:orientation val="minMax"/>
          <c:max val="825"/>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62847"/>
        <c:crosses val="autoZero"/>
        <c:crossBetween val="between"/>
        <c:majorUnit val="12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[Kickstarter_Challenge.xlsx]Length of Time and Parent!PivotTable3</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Parent Categories and Campaign Lengths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Parent'!$B$3:$B$4</c:f>
              <c:strCache>
                <c:ptCount val="1"/>
                <c:pt idx="0">
                  <c:v>failed</c:v>
                </c:pt>
              </c:strCache>
            </c:strRef>
          </c:tx>
          <c:spPr>
            <a:solidFill>
              <a:srgbClr val="00B0F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Parent'!$B$5:$B$32</c:f>
              <c:numCache>
                <c:formatCode>General</c:formatCode>
                <c:ptCount val="24"/>
                <c:pt idx="0">
                  <c:v>3</c:v>
                </c:pt>
                <c:pt idx="1">
                  <c:v>1</c:v>
                </c:pt>
                <c:pt idx="2">
                  <c:v>3</c:v>
                </c:pt>
                <c:pt idx="3">
                  <c:v>3</c:v>
                </c:pt>
                <c:pt idx="5">
                  <c:v>4</c:v>
                </c:pt>
                <c:pt idx="6">
                  <c:v>4</c:v>
                </c:pt>
                <c:pt idx="7">
                  <c:v>13</c:v>
                </c:pt>
                <c:pt idx="8">
                  <c:v>2</c:v>
                </c:pt>
                <c:pt idx="10">
                  <c:v>2</c:v>
                </c:pt>
                <c:pt idx="12">
                  <c:v>2</c:v>
                </c:pt>
                <c:pt idx="13">
                  <c:v>1</c:v>
                </c:pt>
                <c:pt idx="14">
                  <c:v>3</c:v>
                </c:pt>
                <c:pt idx="15">
                  <c:v>12</c:v>
                </c:pt>
                <c:pt idx="16">
                  <c:v>81</c:v>
                </c:pt>
                <c:pt idx="17">
                  <c:v>78</c:v>
                </c:pt>
                <c:pt idx="18">
                  <c:v>87</c:v>
                </c:pt>
                <c:pt idx="19">
                  <c:v>54</c:v>
                </c:pt>
                <c:pt idx="20">
                  <c:v>52</c:v>
                </c:pt>
                <c:pt idx="21">
                  <c:v>71</c:v>
                </c:pt>
                <c:pt idx="22">
                  <c:v>109</c:v>
                </c:pt>
                <c:pt idx="23">
                  <c:v>201</c:v>
                </c:pt>
              </c:numCache>
            </c:numRef>
          </c:val>
          <c:extLst>
            <c:ext xmlns:c16="http://schemas.microsoft.com/office/drawing/2014/chart" uri="{C3380CC4-5D6E-409C-BE32-E72D297353CC}">
              <c16:uniqueId val="{00000004-C2FD-48F4-9CC3-EBBDD8E30B67}"/>
            </c:ext>
          </c:extLst>
        </c:ser>
        <c:ser>
          <c:idx val="1"/>
          <c:order val="1"/>
          <c:tx>
            <c:strRef>
              <c:f>'Length of Time and Parent'!$C$3:$C$4</c:f>
              <c:strCache>
                <c:ptCount val="1"/>
                <c:pt idx="0">
                  <c:v>successful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Parent'!$C$5:$C$32</c:f>
              <c:numCache>
                <c:formatCode>General</c:formatCode>
                <c:ptCount val="24"/>
                <c:pt idx="0">
                  <c:v>12</c:v>
                </c:pt>
                <c:pt idx="2">
                  <c:v>4</c:v>
                </c:pt>
                <c:pt idx="3">
                  <c:v>12</c:v>
                </c:pt>
                <c:pt idx="4">
                  <c:v>2</c:v>
                </c:pt>
                <c:pt idx="5">
                  <c:v>1</c:v>
                </c:pt>
                <c:pt idx="6">
                  <c:v>5</c:v>
                </c:pt>
                <c:pt idx="7">
                  <c:v>51</c:v>
                </c:pt>
                <c:pt idx="8">
                  <c:v>2</c:v>
                </c:pt>
                <c:pt idx="9">
                  <c:v>1</c:v>
                </c:pt>
                <c:pt idx="10">
                  <c:v>3</c:v>
                </c:pt>
                <c:pt idx="11">
                  <c:v>12</c:v>
                </c:pt>
                <c:pt idx="12">
                  <c:v>5</c:v>
                </c:pt>
                <c:pt idx="13">
                  <c:v>3</c:v>
                </c:pt>
                <c:pt idx="14">
                  <c:v>2</c:v>
                </c:pt>
                <c:pt idx="15">
                  <c:v>30</c:v>
                </c:pt>
                <c:pt idx="16">
                  <c:v>108</c:v>
                </c:pt>
                <c:pt idx="17">
                  <c:v>18</c:v>
                </c:pt>
                <c:pt idx="18">
                  <c:v>32</c:v>
                </c:pt>
                <c:pt idx="19">
                  <c:v>197</c:v>
                </c:pt>
                <c:pt idx="20">
                  <c:v>43</c:v>
                </c:pt>
                <c:pt idx="21">
                  <c:v>33</c:v>
                </c:pt>
                <c:pt idx="22">
                  <c:v>89</c:v>
                </c:pt>
                <c:pt idx="23">
                  <c:v>293</c:v>
                </c:pt>
              </c:numCache>
            </c:numRef>
          </c:val>
          <c:extLst>
            <c:ext xmlns:c16="http://schemas.microsoft.com/office/drawing/2014/chart" uri="{C3380CC4-5D6E-409C-BE32-E72D297353CC}">
              <c16:uniqueId val="{0000000B-C2FD-48F4-9CC3-EBBDD8E30B67}"/>
            </c:ext>
          </c:extLst>
        </c:ser>
        <c:dLbls>
          <c:showLegendKey val="0"/>
          <c:showVal val="1"/>
          <c:showCatName val="0"/>
          <c:showSerName val="0"/>
          <c:showPercent val="0"/>
          <c:showBubbleSize val="0"/>
        </c:dLbls>
        <c:gapWidth val="150"/>
        <c:shape val="box"/>
        <c:axId val="581460223"/>
        <c:axId val="581454399"/>
        <c:axId val="0"/>
      </c:bar3DChart>
      <c:catAx>
        <c:axId val="581460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54399"/>
        <c:crosses val="autoZero"/>
        <c:auto val="1"/>
        <c:lblAlgn val="ctr"/>
        <c:lblOffset val="100"/>
        <c:noMultiLvlLbl val="0"/>
      </c:catAx>
      <c:valAx>
        <c:axId val="5814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5000">
          <a:schemeClr val="accent1">
            <a:lumMod val="5000"/>
            <a:lumOff val="95000"/>
          </a:schemeClr>
        </a:gs>
        <a:gs pos="17000">
          <a:schemeClr val="bg1">
            <a:lumMod val="50000"/>
          </a:schemeClr>
        </a:gs>
        <a:gs pos="66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_xlchart.v1.0</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tabColor rgb="FFFFFF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603250</xdr:colOff>
      <xdr:row>20</xdr:row>
      <xdr:rowOff>155574</xdr:rowOff>
    </xdr:from>
    <xdr:to>
      <xdr:col>7</xdr:col>
      <xdr:colOff>120650</xdr:colOff>
      <xdr:row>37</xdr:row>
      <xdr:rowOff>139699</xdr:rowOff>
    </xdr:to>
    <xdr:graphicFrame macro="">
      <xdr:nvGraphicFramePr>
        <xdr:cNvPr id="2" name="Chart 1">
          <a:extLst>
            <a:ext uri="{FF2B5EF4-FFF2-40B4-BE49-F238E27FC236}">
              <a16:creationId xmlns:a16="http://schemas.microsoft.com/office/drawing/2014/main" id="{C75878EB-DA97-4884-9A30-A33956113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771524</xdr:colOff>
      <xdr:row>17</xdr:row>
      <xdr:rowOff>133350</xdr:rowOff>
    </xdr:from>
    <xdr:to>
      <xdr:col>14</xdr:col>
      <xdr:colOff>558800</xdr:colOff>
      <xdr:row>34</xdr:row>
      <xdr:rowOff>177800</xdr:rowOff>
    </xdr:to>
    <xdr:graphicFrame macro="">
      <xdr:nvGraphicFramePr>
        <xdr:cNvPr id="3" name="Chart 2">
          <a:extLst>
            <a:ext uri="{FF2B5EF4-FFF2-40B4-BE49-F238E27FC236}">
              <a16:creationId xmlns:a16="http://schemas.microsoft.com/office/drawing/2014/main" id="{41FB9577-4F04-4EC1-BC1E-0A9BDAF27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63500</xdr:colOff>
      <xdr:row>24</xdr:row>
      <xdr:rowOff>95250</xdr:rowOff>
    </xdr:from>
    <xdr:to>
      <xdr:col>22</xdr:col>
      <xdr:colOff>508000</xdr:colOff>
      <xdr:row>45</xdr:row>
      <xdr:rowOff>25400</xdr:rowOff>
    </xdr:to>
    <xdr:graphicFrame macro="">
      <xdr:nvGraphicFramePr>
        <xdr:cNvPr id="7" name="Chart 6">
          <a:extLst>
            <a:ext uri="{FF2B5EF4-FFF2-40B4-BE49-F238E27FC236}">
              <a16:creationId xmlns:a16="http://schemas.microsoft.com/office/drawing/2014/main" id="{17476BCF-79DF-4503-B85F-B117F273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0</xdr:colOff>
      <xdr:row>47</xdr:row>
      <xdr:rowOff>0</xdr:rowOff>
    </xdr:from>
    <xdr:to>
      <xdr:col>28</xdr:col>
      <xdr:colOff>603250</xdr:colOff>
      <xdr:row>71</xdr:row>
      <xdr:rowOff>63500</xdr:rowOff>
    </xdr:to>
    <xdr:graphicFrame macro="">
      <xdr:nvGraphicFramePr>
        <xdr:cNvPr id="8" name="Chart 7">
          <a:extLst>
            <a:ext uri="{FF2B5EF4-FFF2-40B4-BE49-F238E27FC236}">
              <a16:creationId xmlns:a16="http://schemas.microsoft.com/office/drawing/2014/main" id="{51EC52A4-4D38-461D-99D9-6C06277BE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5BC41BCB-799C-43DE-A73B-DA295C34AE5F}"/>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393700</xdr:colOff>
      <xdr:row>4</xdr:row>
      <xdr:rowOff>0</xdr:rowOff>
    </xdr:from>
    <xdr:to>
      <xdr:col>8</xdr:col>
      <xdr:colOff>546100</xdr:colOff>
      <xdr:row>28</xdr:row>
      <xdr:rowOff>63500</xdr:rowOff>
    </xdr:to>
    <xdr:graphicFrame macro="">
      <xdr:nvGraphicFramePr>
        <xdr:cNvPr id="2" name="Chart 1">
          <a:extLst>
            <a:ext uri="{FF2B5EF4-FFF2-40B4-BE49-F238E27FC236}">
              <a16:creationId xmlns:a16="http://schemas.microsoft.com/office/drawing/2014/main" id="{F32B4E5D-5B52-4D92-96B7-FD1A53B6A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787400</xdr:colOff>
      <xdr:row>12</xdr:row>
      <xdr:rowOff>133350</xdr:rowOff>
    </xdr:from>
    <xdr:to>
      <xdr:col>41</xdr:col>
      <xdr:colOff>76200</xdr:colOff>
      <xdr:row>38</xdr:row>
      <xdr:rowOff>82550</xdr:rowOff>
    </xdr:to>
    <xdr:graphicFrame macro="">
      <xdr:nvGraphicFramePr>
        <xdr:cNvPr id="2" name="Chart 1">
          <a:extLst>
            <a:ext uri="{FF2B5EF4-FFF2-40B4-BE49-F238E27FC236}">
              <a16:creationId xmlns:a16="http://schemas.microsoft.com/office/drawing/2014/main" id="{ABD16661-4D16-4D0C-9FE4-3EB9ABAB3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42</xdr:row>
      <xdr:rowOff>44450</xdr:rowOff>
    </xdr:from>
    <xdr:to>
      <xdr:col>44</xdr:col>
      <xdr:colOff>190500</xdr:colOff>
      <xdr:row>65</xdr:row>
      <xdr:rowOff>101600</xdr:rowOff>
    </xdr:to>
    <xdr:graphicFrame macro="">
      <xdr:nvGraphicFramePr>
        <xdr:cNvPr id="3" name="Chart 2">
          <a:extLst>
            <a:ext uri="{FF2B5EF4-FFF2-40B4-BE49-F238E27FC236}">
              <a16:creationId xmlns:a16="http://schemas.microsoft.com/office/drawing/2014/main" id="{34157899-B53B-4F26-AEE3-0696B2C5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9524</xdr:colOff>
      <xdr:row>2</xdr:row>
      <xdr:rowOff>133350</xdr:rowOff>
    </xdr:from>
    <xdr:to>
      <xdr:col>18</xdr:col>
      <xdr:colOff>317500</xdr:colOff>
      <xdr:row>31</xdr:row>
      <xdr:rowOff>88900</xdr:rowOff>
    </xdr:to>
    <xdr:graphicFrame macro="">
      <xdr:nvGraphicFramePr>
        <xdr:cNvPr id="2" name="Chart 1">
          <a:extLst>
            <a:ext uri="{FF2B5EF4-FFF2-40B4-BE49-F238E27FC236}">
              <a16:creationId xmlns:a16="http://schemas.microsoft.com/office/drawing/2014/main" id="{2AD07AC5-3FE8-43C2-90C7-C5349343C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832965624999" createdVersion="6" refreshedVersion="6" minRefreshableVersion="3" recordCount="4114" xr:uid="{4E722312-DA49-496E-AC34-73C0929ED20F}">
  <cacheSource type="worksheet">
    <worksheetSource ref="A1:W4115" sheet="Kickstarter"/>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ount="77">
        <n v="31"/>
        <n v="30"/>
        <n v="10"/>
        <n v="17"/>
        <n v="40"/>
        <n v="7"/>
        <n v="35"/>
        <n v="32"/>
        <n v="45"/>
        <n v="36"/>
        <n v="25"/>
        <n v="18"/>
        <n v="46"/>
        <n v="60"/>
        <n v="16"/>
        <n v="27"/>
        <n v="33"/>
        <n v="42"/>
        <n v="15"/>
        <n v="24"/>
        <n v="20"/>
        <n v="39"/>
        <n v="14"/>
        <n v="21"/>
        <n v="22"/>
        <n v="79"/>
        <n v="53"/>
        <n v="4"/>
        <n v="74"/>
        <n v="26"/>
        <n v="61"/>
        <n v="28"/>
        <n v="67"/>
        <n v="23"/>
        <n v="19"/>
        <n v="8"/>
        <n v="90"/>
        <n v="29"/>
        <n v="44"/>
        <n v="50"/>
        <n v="57"/>
        <n v="43"/>
        <n v="58"/>
        <n v="41"/>
        <n v="59"/>
        <n v="49"/>
        <n v="37"/>
        <n v="80"/>
        <n v="64"/>
        <n v="86"/>
        <n v="51"/>
        <n v="34"/>
        <n v="85"/>
        <n v="88"/>
        <n v="38"/>
        <n v="47"/>
        <n v="12"/>
        <n v="55"/>
        <n v="13"/>
        <n v="56"/>
        <n v="52"/>
        <n v="54"/>
        <n v="11"/>
        <n v="87"/>
        <n v="70"/>
        <n v="62"/>
        <n v="48"/>
        <n v="9"/>
        <n v="63"/>
        <n v="3"/>
        <n v="78"/>
        <n v="77"/>
        <n v="6"/>
        <n v="71"/>
        <n v="5"/>
        <n v="1"/>
        <n v="75"/>
      </sharedItems>
    </cacheField>
    <cacheField name="Length of Time2" numFmtId="0">
      <sharedItems count="7">
        <s v="31 to 40 days"/>
        <s v="26 to 30 days"/>
        <s v="Less than 10 days"/>
        <s v="11 to 20 days"/>
        <s v="41 to 50 days"/>
        <s v="21 to 25 days"/>
        <s v="Greater than 40 days"/>
      </sharedItems>
    </cacheField>
    <cacheField name="Breakdown of 26 to 30 days" numFmtId="0">
      <sharedItems count="4">
        <s v="Not Needed"/>
        <s v="30 days"/>
        <s v="26-27 days"/>
        <s v="28 to 29 days"/>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 over Goal" numFmtId="0" formula="pledged-goal" databaseField="0"/>
    <cacheField name="% of Goal Made" numFmtId="0" formula=" (pledged/goal)"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960731481478" createdVersion="6" refreshedVersion="6" minRefreshableVersion="3" recordCount="4114" xr:uid="{E11AA16B-04B3-4B52-9FAE-4281DB8A5F70}">
  <cacheSource type="worksheet">
    <worksheetSource ref="A1:X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acheField>
    <cacheField name="Length of Time2" numFmtId="0">
      <sharedItems/>
    </cacheField>
    <cacheField name="Breakdown of 26 to 30 days" numFmtId="0">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2.430595833335" createdVersion="6" refreshedVersion="6" minRefreshableVersion="3" recordCount="12" xr:uid="{FF8A127B-6C75-4EF7-BC12-4960BAE46B5C}">
  <cacheSource type="worksheet">
    <worksheetSource ref="A1:J13" sheet="Outcomes Based on Goals"/>
  </cacheSource>
  <cacheFields count="10">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Lower Limit" numFmtId="0">
      <sharedItems containsSemiMixedTypes="0" containsString="0" containsNumber="1" containsInteger="1" minValue="1000" maxValue="50000"/>
    </cacheField>
    <cacheField name="Upper Limit" numFmtId="0">
      <sharedItems containsString="0" containsBlank="1" containsNumber="1" containsInteger="1" minValue="4999" maxValue="49999"/>
    </cacheField>
    <cacheField name="Number Successful" numFmtId="0">
      <sharedItems containsSemiMixedTypes="0" containsString="0" containsNumber="1" containsInteger="1" minValue="0" maxValue="388"/>
    </cacheField>
    <cacheField name="Number Failed" numFmtId="0">
      <sharedItems containsSemiMixedTypes="0" containsString="0" containsNumber="1" containsInteger="1" minValue="1" maxValue="146"/>
    </cacheField>
    <cacheField name="Number Canceled" numFmtId="0">
      <sharedItems containsSemiMixedTypes="0" containsString="0" containsNumber="1" containsInteger="1" minValue="0" maxValue="0"/>
    </cacheField>
    <cacheField name="Total Projects" numFmtId="0">
      <sharedItems containsSemiMixedTypes="0" containsString="0" containsNumber="1" containsInteger="1" minValue="1" maxValue="534"/>
    </cacheField>
    <cacheField name="Percentage Successful" numFmtId="9">
      <sharedItems containsSemiMixedTypes="0" containsString="0" containsNumber="1" minValue="0" maxValue="0.75806451612903225"/>
    </cacheField>
    <cacheField name="Percentage Failed" numFmtId="9">
      <sharedItems containsSemiMixedTypes="0" containsString="0" containsNumber="1" minValue="0" maxValue="0.875"/>
    </cacheField>
    <cacheField name="Percentage Canceled" numFmtId="9">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7"/>
    <n v="63.92"/>
    <x v="0"/>
    <d v="2015-07-23T03:00:00"/>
    <x v="0"/>
    <x v="0"/>
    <x v="0"/>
  </r>
  <r>
    <n v="1"/>
    <s v="FannibalFest Fan Convention"/>
    <s v="A Hannibal TV Show Fan Convention and Art Collective"/>
    <n v="10275"/>
    <n v="14653"/>
    <x v="0"/>
    <x v="0"/>
    <s v="USD"/>
    <n v="1488464683"/>
    <n v="1485872683"/>
    <b v="0"/>
    <n v="79"/>
    <b v="1"/>
    <s v="film &amp; video/television"/>
    <x v="0"/>
    <x v="0"/>
    <n v="143"/>
    <n v="185.48"/>
    <x v="1"/>
    <d v="2017-03-02T14:24:43"/>
    <x v="1"/>
    <x v="1"/>
    <x v="1"/>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x v="2"/>
    <d v="2016-02-15T16:51:23"/>
    <x v="2"/>
    <x v="2"/>
    <x v="0"/>
  </r>
  <r>
    <n v="3"/>
    <s v="Unsure/Positive: A Dramedy Series About Life with HIV"/>
    <s v="We already produced the *very* beginning of this story. Help us to see it through?"/>
    <n v="10000"/>
    <n v="10390"/>
    <x v="0"/>
    <x v="0"/>
    <s v="USD"/>
    <n v="1407414107"/>
    <n v="1404822107"/>
    <b v="0"/>
    <n v="150"/>
    <b v="1"/>
    <s v="film &amp; video/television"/>
    <x v="0"/>
    <x v="0"/>
    <n v="104"/>
    <n v="69.27"/>
    <x v="3"/>
    <d v="2014-08-07T12:21:47"/>
    <x v="1"/>
    <x v="1"/>
    <x v="1"/>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3"/>
    <n v="190.55"/>
    <x v="4"/>
    <d v="2015-12-19T20:01:19"/>
    <x v="1"/>
    <x v="1"/>
    <x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10"/>
    <n v="93.4"/>
    <x v="5"/>
    <d v="2016-07-29T05:35:00"/>
    <x v="3"/>
    <x v="3"/>
    <x v="0"/>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
    <n v="146.88"/>
    <x v="6"/>
    <d v="2014-06-14T01:44:10"/>
    <x v="2"/>
    <x v="2"/>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
    <n v="159.82"/>
    <x v="7"/>
    <d v="2016-07-05T01:07:47"/>
    <x v="4"/>
    <x v="0"/>
    <x v="0"/>
  </r>
  <r>
    <n v="8"/>
    <s v="Sizzling in the Kitchen Flynn Style"/>
    <s v="Help us raise the funds to film our pilot episode!"/>
    <n v="3500"/>
    <n v="3501.52"/>
    <x v="0"/>
    <x v="0"/>
    <s v="USD"/>
    <n v="1460754000"/>
    <n v="1460155212"/>
    <b v="0"/>
    <n v="12"/>
    <b v="1"/>
    <s v="film &amp; video/television"/>
    <x v="0"/>
    <x v="0"/>
    <n v="100"/>
    <n v="291.79000000000002"/>
    <x v="8"/>
    <d v="2016-04-15T21:00:00"/>
    <x v="5"/>
    <x v="2"/>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6"/>
    <n v="31.5"/>
    <x v="9"/>
    <d v="2016-04-17T02:29:04"/>
    <x v="1"/>
    <x v="1"/>
    <x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1"/>
    <n v="158.68"/>
    <x v="10"/>
    <d v="2014-06-25T01:37:59"/>
    <x v="6"/>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1"/>
    <n v="80.33"/>
    <x v="11"/>
    <d v="2016-08-22T03:00:00"/>
    <x v="7"/>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
    <n v="59.96"/>
    <x v="12"/>
    <d v="2014-07-16T03:00:00"/>
    <x v="8"/>
    <x v="4"/>
    <x v="0"/>
  </r>
  <r>
    <n v="13"/>
    <s v="Can't Go Home"/>
    <s v="A travel series hosted by touring musicians that profiles a different American city in each episode."/>
    <n v="3500"/>
    <n v="5599"/>
    <x v="0"/>
    <x v="0"/>
    <s v="USD"/>
    <n v="1466713620"/>
    <n v="1463588109"/>
    <b v="0"/>
    <n v="51"/>
    <b v="1"/>
    <s v="film &amp; video/television"/>
    <x v="0"/>
    <x v="0"/>
    <n v="160"/>
    <n v="109.78"/>
    <x v="13"/>
    <d v="2016-06-23T20:27:00"/>
    <x v="9"/>
    <x v="0"/>
    <x v="0"/>
  </r>
  <r>
    <n v="14"/>
    <s v="3010 | Sci-fi Series"/>
    <s v="A highly charged post apocalyptic sci fi series that pulls no punches!"/>
    <n v="6000"/>
    <n v="6056"/>
    <x v="0"/>
    <x v="2"/>
    <s v="AUD"/>
    <n v="1405259940"/>
    <n v="1403051888"/>
    <b v="0"/>
    <n v="41"/>
    <b v="1"/>
    <s v="film &amp; video/television"/>
    <x v="0"/>
    <x v="0"/>
    <n v="101"/>
    <n v="147.71"/>
    <x v="14"/>
    <d v="2014-07-13T13:59:00"/>
    <x v="10"/>
    <x v="5"/>
    <x v="2"/>
  </r>
  <r>
    <n v="15"/>
    <s v="Cien&amp;Cia"/>
    <s v="Cien&amp;Cia es un proyecto transmedia para televisiÃ³n; la finalidad de la venta de camisetas es financiar el reality (Factual)."/>
    <n v="2000"/>
    <n v="2132"/>
    <x v="0"/>
    <x v="3"/>
    <s v="EUR"/>
    <n v="1443384840"/>
    <n v="1441790658"/>
    <b v="0"/>
    <n v="98"/>
    <b v="1"/>
    <s v="film &amp; video/television"/>
    <x v="0"/>
    <x v="0"/>
    <n v="107"/>
    <n v="21.76"/>
    <x v="15"/>
    <d v="2015-09-27T20:14:00"/>
    <x v="11"/>
    <x v="3"/>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
    <n v="171.84"/>
    <x v="16"/>
    <d v="2014-06-16T05:30:00"/>
    <x v="12"/>
    <x v="4"/>
    <x v="0"/>
  </r>
  <r>
    <n v="17"/>
    <s v="Humble Pie"/>
    <s v="Uplifting English sitcom, a love letter to youthful exuberance that proves once and for all that none of us are ready for real life."/>
    <n v="1500"/>
    <n v="1510"/>
    <x v="0"/>
    <x v="1"/>
    <s v="GBP"/>
    <n v="1415126022"/>
    <n v="1412530422"/>
    <b v="0"/>
    <n v="36"/>
    <b v="1"/>
    <s v="film &amp; video/television"/>
    <x v="0"/>
    <x v="0"/>
    <n v="101"/>
    <n v="41.94"/>
    <x v="17"/>
    <d v="2014-11-04T18:33:42"/>
    <x v="1"/>
    <x v="1"/>
    <x v="1"/>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
    <n v="93.26"/>
    <x v="18"/>
    <d v="2014-09-17T13:00:56"/>
    <x v="1"/>
    <x v="1"/>
    <x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
    <n v="56.14"/>
    <x v="19"/>
    <d v="2015-07-20T19:35:34"/>
    <x v="1"/>
    <x v="1"/>
    <x v="1"/>
  </r>
  <r>
    <n v="20"/>
    <s v="Finding Kylie Hard Read Fund"/>
    <s v="Help us reach our goal &amp; pay the drama dept that is performing the hard read, which is set for October 2015."/>
    <n v="2000"/>
    <n v="2004"/>
    <x v="0"/>
    <x v="0"/>
    <s v="USD"/>
    <n v="1442167912"/>
    <n v="1436983912"/>
    <b v="0"/>
    <n v="25"/>
    <b v="1"/>
    <s v="film &amp; video/television"/>
    <x v="0"/>
    <x v="0"/>
    <n v="100"/>
    <n v="80.16"/>
    <x v="20"/>
    <d v="2015-09-13T18:11:52"/>
    <x v="13"/>
    <x v="6"/>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
    <n v="199.9"/>
    <x v="21"/>
    <d v="2014-09-26T15:03:09"/>
    <x v="1"/>
    <x v="1"/>
    <x v="1"/>
  </r>
  <r>
    <n v="22"/>
    <s v="CREATURES OF HABIT!"/>
    <s v="Meet Gary, and Troy: Two unlikely friends that investigate &quot;strange phenomenon&quot;."/>
    <n v="350"/>
    <n v="410"/>
    <x v="0"/>
    <x v="0"/>
    <s v="USD"/>
    <n v="1420099140"/>
    <n v="1418766740"/>
    <b v="0"/>
    <n v="8"/>
    <b v="1"/>
    <s v="film &amp; video/television"/>
    <x v="0"/>
    <x v="0"/>
    <n v="117"/>
    <n v="51.25"/>
    <x v="22"/>
    <d v="2015-01-01T07:59:00"/>
    <x v="14"/>
    <x v="3"/>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9"/>
    <n v="103.04"/>
    <x v="23"/>
    <d v="2015-04-30T15:20:00"/>
    <x v="15"/>
    <x v="1"/>
    <x v="2"/>
  </r>
  <r>
    <n v="24"/>
    <s v="Bring STL Up Late to TV"/>
    <s v="STL Up Late is a weekly late night comedy talk show for St. Louis television."/>
    <n v="35000"/>
    <n v="38082.69"/>
    <x v="0"/>
    <x v="0"/>
    <s v="USD"/>
    <n v="1442345940"/>
    <n v="1439494863"/>
    <b v="0"/>
    <n v="574"/>
    <b v="1"/>
    <s v="film &amp; video/television"/>
    <x v="0"/>
    <x v="0"/>
    <n v="109"/>
    <n v="66.349999999999994"/>
    <x v="24"/>
    <d v="2015-09-15T19:39:00"/>
    <x v="1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
    <n v="57.14"/>
    <x v="25"/>
    <d v="2016-01-09T00:36:01"/>
    <x v="13"/>
    <x v="6"/>
    <x v="0"/>
  </r>
  <r>
    <n v="26"/>
    <s v="You, Me &amp; Sicily:  Part I Editing"/>
    <s v="Highlighting Sicily's points of light: its extraordinary people. Editing phase is now underway!!!"/>
    <n v="1250"/>
    <n v="1940"/>
    <x v="0"/>
    <x v="0"/>
    <s v="USD"/>
    <n v="1408278144"/>
    <n v="1404822144"/>
    <b v="0"/>
    <n v="19"/>
    <b v="1"/>
    <s v="film &amp; video/television"/>
    <x v="0"/>
    <x v="0"/>
    <n v="155"/>
    <n v="102.11"/>
    <x v="26"/>
    <d v="2014-08-17T12:22:24"/>
    <x v="4"/>
    <x v="0"/>
    <x v="0"/>
  </r>
  <r>
    <n v="27"/>
    <s v="B-Rabbit TV Comedy Pilot"/>
    <s v="B-Rabbit is a hilarious depiction of immigrating to New Zealand and the life you desperately tried to leave behind."/>
    <n v="20000"/>
    <n v="22345"/>
    <x v="0"/>
    <x v="4"/>
    <s v="NZD"/>
    <n v="1416113833"/>
    <n v="1413518233"/>
    <b v="0"/>
    <n v="150"/>
    <b v="1"/>
    <s v="film &amp; video/television"/>
    <x v="0"/>
    <x v="0"/>
    <n v="112"/>
    <n v="148.97"/>
    <x v="27"/>
    <d v="2014-11-16T04:57:13"/>
    <x v="1"/>
    <x v="1"/>
    <x v="1"/>
  </r>
  <r>
    <n v="28"/>
    <s v="John Earle Dog Training Concept Development Reel"/>
    <s v="John and Brian are on a quest to change people's lives and rehabilitate dogs."/>
    <n v="12000"/>
    <n v="12042"/>
    <x v="0"/>
    <x v="0"/>
    <s v="USD"/>
    <n v="1450307284"/>
    <n v="1447715284"/>
    <b v="0"/>
    <n v="71"/>
    <b v="1"/>
    <s v="film &amp; video/television"/>
    <x v="0"/>
    <x v="0"/>
    <n v="100"/>
    <n v="169.61"/>
    <x v="28"/>
    <d v="2015-12-16T23:08:04"/>
    <x v="1"/>
    <x v="1"/>
    <x v="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
    <n v="31.62"/>
    <x v="29"/>
    <d v="2014-07-22T16:09:28"/>
    <x v="1"/>
    <x v="1"/>
    <x v="1"/>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
    <n v="76.45"/>
    <x v="30"/>
    <d v="2014-08-21T07:01:55"/>
    <x v="1"/>
    <x v="1"/>
    <x v="1"/>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x v="31"/>
    <d v="2016-01-25T19:00:34"/>
    <x v="11"/>
    <x v="3"/>
    <x v="0"/>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
    <n v="320.45"/>
    <x v="32"/>
    <d v="2016-05-13T03:59:00"/>
    <x v="17"/>
    <x v="4"/>
    <x v="0"/>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
    <n v="83.75"/>
    <x v="33"/>
    <d v="2015-11-08T16:51:41"/>
    <x v="1"/>
    <x v="1"/>
    <x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
    <n v="49.88"/>
    <x v="34"/>
    <d v="2014-08-05T07:43:21"/>
    <x v="18"/>
    <x v="3"/>
    <x v="0"/>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7"/>
    <n v="59.46"/>
    <x v="35"/>
    <d v="2015-04-28T00:00:00"/>
    <x v="19"/>
    <x v="5"/>
    <x v="0"/>
  </r>
  <r>
    <n v="36"/>
    <s v="THE LISTENING BOX"/>
    <s v="A modern day priest makes an unusual discovery, setting off a chain of events."/>
    <n v="6000"/>
    <n v="8529"/>
    <x v="0"/>
    <x v="0"/>
    <s v="USD"/>
    <n v="1428128525"/>
    <n v="1425540125"/>
    <b v="0"/>
    <n v="44"/>
    <b v="1"/>
    <s v="film &amp; video/television"/>
    <x v="0"/>
    <x v="0"/>
    <n v="142"/>
    <n v="193.84"/>
    <x v="36"/>
    <d v="2015-04-04T06:22:05"/>
    <x v="1"/>
    <x v="1"/>
    <x v="1"/>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
    <n v="159.51"/>
    <x v="37"/>
    <d v="2015-02-27T16:37:59"/>
    <x v="1"/>
    <x v="1"/>
    <x v="1"/>
  </r>
  <r>
    <n v="38"/>
    <s v="Brewz Brothers TV"/>
    <s v="A television show about three brothers from Chicago on a mission to discover and highlight the best breweries in America."/>
    <n v="2500"/>
    <n v="2751"/>
    <x v="0"/>
    <x v="0"/>
    <s v="USD"/>
    <n v="1368235344"/>
    <n v="1365643344"/>
    <b v="0"/>
    <n v="66"/>
    <b v="1"/>
    <s v="film &amp; video/television"/>
    <x v="0"/>
    <x v="0"/>
    <n v="110"/>
    <n v="41.68"/>
    <x v="38"/>
    <d v="2013-05-11T01:22:24"/>
    <x v="1"/>
    <x v="1"/>
    <x v="1"/>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1"/>
    <n v="150.9"/>
    <x v="39"/>
    <d v="2014-05-25T22:59:00"/>
    <x v="1"/>
    <x v="1"/>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
    <n v="126.69"/>
    <x v="40"/>
    <d v="2014-06-19T04:00:00"/>
    <x v="20"/>
    <x v="3"/>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
    <x v="41"/>
    <d v="2014-10-05T13:39:14"/>
    <x v="1"/>
    <x v="1"/>
    <x v="1"/>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2"/>
    <n v="117.51"/>
    <x v="42"/>
    <d v="2014-12-28T15:20:26"/>
    <x v="1"/>
    <x v="1"/>
    <x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9"/>
    <n v="117.36"/>
    <x v="43"/>
    <d v="2014-07-13T00:00:00"/>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000000000001"/>
    <x v="44"/>
    <d v="2014-10-07T02:22:17"/>
    <x v="8"/>
    <x v="4"/>
    <x v="0"/>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
    <x v="45"/>
    <d v="2016-04-27T14:58:27"/>
    <x v="1"/>
    <x v="1"/>
    <x v="1"/>
  </r>
  <r>
    <n v="46"/>
    <s v="New equipment for Joy's World!"/>
    <s v="The legendary community TV programme Joy's World is in dire need of new equipment! We are hoping you can help."/>
    <n v="8400"/>
    <n v="8750"/>
    <x v="0"/>
    <x v="2"/>
    <s v="AUD"/>
    <n v="1450220974"/>
    <n v="1447628974"/>
    <b v="0"/>
    <n v="45"/>
    <b v="1"/>
    <s v="film &amp; video/television"/>
    <x v="0"/>
    <x v="0"/>
    <n v="104"/>
    <n v="194.44"/>
    <x v="46"/>
    <d v="2015-12-15T23:09:34"/>
    <x v="1"/>
    <x v="1"/>
    <x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8"/>
    <n v="76.87"/>
    <x v="47"/>
    <d v="2014-12-19T20:40:07"/>
    <x v="13"/>
    <x v="6"/>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8"/>
    <n v="56.82"/>
    <x v="48"/>
    <d v="2015-03-01T12:00:00"/>
    <x v="0"/>
    <x v="0"/>
    <x v="0"/>
  </r>
  <r>
    <n v="49"/>
    <s v="Driving Jersey - Season Five"/>
    <s v="Driving Jersey is real people telling real stories."/>
    <n v="12000"/>
    <n v="12000"/>
    <x v="0"/>
    <x v="0"/>
    <s v="USD"/>
    <n v="1445660045"/>
    <n v="1443068045"/>
    <b v="0"/>
    <n v="87"/>
    <b v="1"/>
    <s v="film &amp; video/television"/>
    <x v="0"/>
    <x v="0"/>
    <n v="100"/>
    <n v="137.93"/>
    <x v="49"/>
    <d v="2015-10-24T04:14:05"/>
    <x v="1"/>
    <x v="1"/>
    <x v="1"/>
  </r>
  <r>
    <n v="50"/>
    <s v="The Love Lounge"/>
    <s v="A brand new dating show which helps one lucky lady find her Mr Right with difficult decisions to make along the way."/>
    <n v="600"/>
    <n v="600"/>
    <x v="0"/>
    <x v="1"/>
    <s v="GBP"/>
    <n v="1422637200"/>
    <n v="1419271458"/>
    <b v="0"/>
    <n v="22"/>
    <b v="1"/>
    <s v="film &amp; video/television"/>
    <x v="0"/>
    <x v="0"/>
    <n v="100"/>
    <n v="27.27"/>
    <x v="50"/>
    <d v="2015-01-30T17:00:00"/>
    <x v="21"/>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
    <n v="118.34"/>
    <x v="51"/>
    <d v="2015-08-10T22:17:17"/>
    <x v="1"/>
    <x v="1"/>
    <x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
    <n v="223.48"/>
    <x v="52"/>
    <d v="2014-07-17T16:50:46"/>
    <x v="1"/>
    <x v="1"/>
    <x v="1"/>
  </r>
  <r>
    <n v="53"/>
    <s v="Rolling out Vegan Mashup's Season 2"/>
    <s v="Delicious TV's Vegan Mashup launching season two on public television"/>
    <n v="3000"/>
    <n v="3289"/>
    <x v="0"/>
    <x v="0"/>
    <s v="USD"/>
    <n v="1396648800"/>
    <n v="1395407445"/>
    <b v="0"/>
    <n v="117"/>
    <b v="1"/>
    <s v="film &amp; video/television"/>
    <x v="0"/>
    <x v="0"/>
    <n v="110"/>
    <n v="28.11"/>
    <x v="53"/>
    <d v="2014-04-04T22:00:00"/>
    <x v="22"/>
    <x v="3"/>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
    <x v="54"/>
    <d v="2015-12-25T17:07:01"/>
    <x v="1"/>
    <x v="1"/>
    <x v="1"/>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9"/>
    <n v="128.94999999999999"/>
    <x v="55"/>
    <d v="2016-05-27T23:15:16"/>
    <x v="23"/>
    <x v="5"/>
    <x v="0"/>
  </r>
  <r>
    <n v="56"/>
    <s v="Voxwomen Cycling Show"/>
    <s v="We want to see more women's cycling on TV - and we need your help to make it happen!"/>
    <n v="8000"/>
    <n v="8581"/>
    <x v="0"/>
    <x v="1"/>
    <s v="GBP"/>
    <n v="1433779200"/>
    <n v="1432559424"/>
    <b v="0"/>
    <n v="174"/>
    <b v="1"/>
    <s v="film &amp; video/television"/>
    <x v="0"/>
    <x v="0"/>
    <n v="107"/>
    <n v="49.32"/>
    <x v="56"/>
    <d v="2015-06-08T16:00:00"/>
    <x v="22"/>
    <x v="3"/>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2"/>
    <n v="221.52"/>
    <x v="57"/>
    <d v="2015-04-25T19:59:22"/>
    <x v="1"/>
    <x v="1"/>
    <x v="1"/>
  </r>
  <r>
    <n v="58"/>
    <s v="Gloaming"/>
    <s v="Alex thought he knew how the world worked. You live, you die and it's over. He was very, very wrong."/>
    <n v="10000"/>
    <n v="10291"/>
    <x v="0"/>
    <x v="0"/>
    <s v="USD"/>
    <n v="1416423172"/>
    <n v="1413827572"/>
    <b v="0"/>
    <n v="75"/>
    <b v="1"/>
    <s v="film &amp; video/television"/>
    <x v="0"/>
    <x v="0"/>
    <n v="103"/>
    <n v="137.21"/>
    <x v="58"/>
    <d v="2014-11-19T18:52:52"/>
    <x v="1"/>
    <x v="1"/>
    <x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
    <n v="606.82000000000005"/>
    <x v="59"/>
    <d v="2015-09-14T21:00:00"/>
    <x v="0"/>
    <x v="0"/>
    <x v="0"/>
  </r>
  <r>
    <n v="60"/>
    <s v="Ever Since - Short Film"/>
    <s v="Set in a beautiful but desolate world, we see how loneliness can lead to friendship in unconventional ways."/>
    <n v="4500"/>
    <n v="4648.33"/>
    <x v="0"/>
    <x v="1"/>
    <s v="GBP"/>
    <n v="1395532800"/>
    <n v="1393882717"/>
    <b v="0"/>
    <n v="108"/>
    <b v="1"/>
    <s v="film &amp; video/shorts"/>
    <x v="0"/>
    <x v="1"/>
    <n v="103"/>
    <n v="43.04"/>
    <x v="60"/>
    <d v="2014-03-23T00:00:00"/>
    <x v="20"/>
    <x v="3"/>
    <x v="0"/>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
    <n v="322.39"/>
    <x v="61"/>
    <d v="2013-06-06T19:32:37"/>
    <x v="24"/>
    <x v="5"/>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5"/>
    <n v="96.71"/>
    <x v="62"/>
    <d v="2013-03-03T19:11:18"/>
    <x v="10"/>
    <x v="5"/>
    <x v="2"/>
  </r>
  <r>
    <n v="63"/>
    <s v="The Attic"/>
    <s v="The Attic is my first short film.  Please help me with post production and distribution so that I can let it out into the world"/>
    <n v="2000"/>
    <n v="2270.37"/>
    <x v="0"/>
    <x v="0"/>
    <s v="USD"/>
    <n v="1388206740"/>
    <n v="1386194013"/>
    <b v="0"/>
    <n v="64"/>
    <b v="1"/>
    <s v="film &amp; video/shorts"/>
    <x v="0"/>
    <x v="1"/>
    <n v="114"/>
    <n v="35.47"/>
    <x v="63"/>
    <d v="2013-12-28T04:59:00"/>
    <x v="19"/>
    <x v="5"/>
    <x v="0"/>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
    <n v="86.67"/>
    <x v="64"/>
    <d v="2013-07-08T00:26:21"/>
    <x v="1"/>
    <x v="1"/>
    <x v="1"/>
  </r>
  <r>
    <n v="65"/>
    <s v="Hello World - Post Production Funds"/>
    <s v="Help finish the short film Hello World. The story of an android in the broken home of a father &amp; son."/>
    <n v="7000"/>
    <n v="7527"/>
    <x v="0"/>
    <x v="5"/>
    <s v="CAD"/>
    <n v="1407736740"/>
    <n v="1405453354"/>
    <b v="0"/>
    <n v="57"/>
    <b v="1"/>
    <s v="film &amp; video/shorts"/>
    <x v="0"/>
    <x v="1"/>
    <n v="108"/>
    <n v="132.05000000000001"/>
    <x v="65"/>
    <d v="2014-08-11T05:59:00"/>
    <x v="15"/>
    <x v="1"/>
    <x v="2"/>
  </r>
  <r>
    <n v="66"/>
    <s v="A Stagnant Fever: Short Film"/>
    <s v="A dark comedy set in the '60s about clinical depression and one night stands."/>
    <n v="2000"/>
    <n v="2372"/>
    <x v="0"/>
    <x v="0"/>
    <s v="USD"/>
    <n v="1468873420"/>
    <n v="1466281420"/>
    <b v="0"/>
    <n v="26"/>
    <b v="1"/>
    <s v="film &amp; video/shorts"/>
    <x v="0"/>
    <x v="1"/>
    <n v="119"/>
    <n v="91.23"/>
    <x v="66"/>
    <d v="2016-07-18T20:23:40"/>
    <x v="1"/>
    <x v="1"/>
    <x v="1"/>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
    <n v="116.25"/>
    <x v="67"/>
    <d v="2012-07-15T14:00:04"/>
    <x v="1"/>
    <x v="1"/>
    <x v="1"/>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
    <n v="21.19"/>
    <x v="68"/>
    <d v="2014-02-23T13:39:51"/>
    <x v="1"/>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1"/>
    <n v="62.33"/>
    <x v="69"/>
    <d v="2011-10-02T06:59:00"/>
    <x v="7"/>
    <x v="0"/>
    <x v="0"/>
  </r>
  <r>
    <n v="70"/>
    <s v="Scraps"/>
    <s v="Maggie barely survives a deranged baptism by her mother only to be born again to a string of foster parents. Things can always be worse"/>
    <n v="500"/>
    <n v="636"/>
    <x v="0"/>
    <x v="0"/>
    <s v="USD"/>
    <n v="1315171845"/>
    <n v="1309987845"/>
    <b v="0"/>
    <n v="17"/>
    <b v="1"/>
    <s v="film &amp; video/shorts"/>
    <x v="0"/>
    <x v="1"/>
    <n v="127"/>
    <n v="37.409999999999997"/>
    <x v="70"/>
    <d v="2011-09-04T21:30:45"/>
    <x v="13"/>
    <x v="6"/>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4"/>
    <n v="69.72"/>
    <x v="71"/>
    <d v="2012-05-28T06:30:57"/>
    <x v="13"/>
    <x v="6"/>
    <x v="0"/>
  </r>
  <r>
    <n v="72"/>
    <s v="Trickle"/>
    <s v="A young man forced to live back home after an automobile accident leaves him to rediscover what it means to be a part of his family."/>
    <n v="2200"/>
    <n v="2385"/>
    <x v="0"/>
    <x v="0"/>
    <s v="USD"/>
    <n v="1352937600"/>
    <n v="1351210481"/>
    <b v="0"/>
    <n v="41"/>
    <b v="1"/>
    <s v="film &amp; video/shorts"/>
    <x v="0"/>
    <x v="1"/>
    <n v="108"/>
    <n v="58.17"/>
    <x v="72"/>
    <d v="2012-11-15T00:00:00"/>
    <x v="20"/>
    <x v="3"/>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x v="73"/>
    <d v="2011-05-03T03:59:00"/>
    <x v="25"/>
    <x v="6"/>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3"/>
    <n v="19.47"/>
    <x v="74"/>
    <d v="2016-01-21T11:41:35"/>
    <x v="1"/>
    <x v="1"/>
    <x v="1"/>
  </r>
  <r>
    <n v="75"/>
    <s v="&quot;DAD&quot; - A USC Short Film"/>
    <s v="A teenager named Charlie discovers something new about himself while coping with the loss of his father."/>
    <n v="3500"/>
    <n v="4040"/>
    <x v="0"/>
    <x v="0"/>
    <s v="USD"/>
    <n v="1366693272"/>
    <n v="1364101272"/>
    <b v="0"/>
    <n v="47"/>
    <b v="1"/>
    <s v="film &amp; video/shorts"/>
    <x v="0"/>
    <x v="1"/>
    <n v="115"/>
    <n v="85.96"/>
    <x v="75"/>
    <d v="2013-04-23T05:01:12"/>
    <x v="1"/>
    <x v="1"/>
    <x v="1"/>
  </r>
  <r>
    <n v="76"/>
    <s v="Star Wars: Insidious"/>
    <s v="Karn A'Mor has awoken bloodied on a distant battlefield with no memory of his past! JOIN THE RESISTANCE and find out more..."/>
    <n v="300"/>
    <n v="460"/>
    <x v="0"/>
    <x v="0"/>
    <s v="USD"/>
    <n v="1325007358"/>
    <n v="1319819758"/>
    <b v="0"/>
    <n v="15"/>
    <b v="1"/>
    <s v="film &amp; video/shorts"/>
    <x v="0"/>
    <x v="1"/>
    <n v="153"/>
    <n v="30.67"/>
    <x v="76"/>
    <d v="2011-12-27T17:35:58"/>
    <x v="13"/>
    <x v="6"/>
    <x v="0"/>
  </r>
  <r>
    <n v="77"/>
    <s v="Jonah and the Crab"/>
    <s v="A short film about a boy searching for companionship in a hermit crab he finds on the beach."/>
    <n v="400"/>
    <n v="1570"/>
    <x v="0"/>
    <x v="0"/>
    <s v="USD"/>
    <n v="1337569140"/>
    <n v="1332991717"/>
    <b v="0"/>
    <n v="26"/>
    <b v="1"/>
    <s v="film &amp; video/shorts"/>
    <x v="0"/>
    <x v="1"/>
    <n v="393"/>
    <n v="60.38"/>
    <x v="77"/>
    <d v="2012-05-21T02:59:00"/>
    <x v="26"/>
    <x v="6"/>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x v="78"/>
    <d v="2016-09-01T17:32:01"/>
    <x v="2"/>
    <x v="2"/>
    <x v="0"/>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70000000000003"/>
    <x v="79"/>
    <d v="2014-04-25T18:38:13"/>
    <x v="1"/>
    <x v="1"/>
    <x v="1"/>
  </r>
  <r>
    <n v="80"/>
    <s v="Swingers Anonymous"/>
    <s v="What would you do if you ended up at a swingers party with two dead bodies and $20,000 in drug money?"/>
    <n v="12000"/>
    <n v="12870"/>
    <x v="0"/>
    <x v="0"/>
    <s v="USD"/>
    <n v="1386640856"/>
    <n v="1383616856"/>
    <b v="0"/>
    <n v="47"/>
    <b v="1"/>
    <s v="film &amp; video/shorts"/>
    <x v="0"/>
    <x v="1"/>
    <n v="107"/>
    <n v="273.83"/>
    <x v="80"/>
    <d v="2013-12-10T02:00:56"/>
    <x v="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4"/>
    <x v="81"/>
    <d v="2012-07-14T03:02:00"/>
    <x v="27"/>
    <x v="2"/>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
    <n v="40.01"/>
    <x v="82"/>
    <d v="2011-10-09T19:41:01"/>
    <x v="1"/>
    <x v="1"/>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3"/>
    <n v="15.77"/>
    <x v="83"/>
    <d v="2015-02-22T11:30:00"/>
    <x v="18"/>
    <x v="3"/>
    <x v="0"/>
  </r>
  <r>
    <n v="84"/>
    <s v="Redemption - Short Film"/>
    <s v="&quot;A sociopath crosses paths with the person he must confront about his wife's murder, it might be himself&quot;"/>
    <n v="500"/>
    <n v="500"/>
    <x v="0"/>
    <x v="0"/>
    <s v="USD"/>
    <n v="1305483086"/>
    <n v="1302891086"/>
    <b v="0"/>
    <n v="7"/>
    <b v="1"/>
    <s v="film &amp; video/shorts"/>
    <x v="0"/>
    <x v="1"/>
    <n v="100"/>
    <n v="71.430000000000007"/>
    <x v="84"/>
    <d v="2011-05-15T18:11:26"/>
    <x v="1"/>
    <x v="1"/>
    <x v="1"/>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6"/>
    <n v="71.709999999999994"/>
    <x v="85"/>
    <d v="2011-09-23T03:00:37"/>
    <x v="1"/>
    <x v="1"/>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
    <n v="375.76"/>
    <x v="86"/>
    <d v="2015-12-27T14:20:45"/>
    <x v="28"/>
    <x v="6"/>
    <x v="0"/>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5"/>
    <n v="104.6"/>
    <x v="87"/>
    <d v="2010-06-03T01:41:00"/>
    <x v="2"/>
    <x v="2"/>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3"/>
    <n v="60"/>
    <x v="88"/>
    <d v="2014-06-22T15:48:51"/>
    <x v="29"/>
    <x v="1"/>
    <x v="2"/>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
    <n v="123.29"/>
    <x v="89"/>
    <d v="2013-06-02T18:03:12"/>
    <x v="10"/>
    <x v="5"/>
    <x v="2"/>
  </r>
  <r>
    <n v="90"/>
    <s v="Help Get the Short Film Interior Design into Film Festivals!"/>
    <s v="We're looking for funding to help submit a short film to film festivals."/>
    <n v="500"/>
    <n v="502"/>
    <x v="0"/>
    <x v="0"/>
    <s v="USD"/>
    <n v="1310454499"/>
    <n v="1307862499"/>
    <b v="0"/>
    <n v="16"/>
    <b v="1"/>
    <s v="film &amp; video/shorts"/>
    <x v="0"/>
    <x v="1"/>
    <n v="100"/>
    <n v="31.38"/>
    <x v="90"/>
    <d v="2011-07-12T07:08:19"/>
    <x v="1"/>
    <x v="1"/>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000000000005"/>
    <x v="91"/>
    <d v="2011-05-17T09:39:24"/>
    <x v="30"/>
    <x v="6"/>
    <x v="0"/>
  </r>
  <r>
    <n v="92"/>
    <s v="Euphoria"/>
    <s v="Euphoria is an adventure film that follows adrenaline filled athletes on their hunt for the sublime while balancing family and careers."/>
    <n v="5000"/>
    <n v="5260"/>
    <x v="0"/>
    <x v="5"/>
    <s v="CAD"/>
    <n v="1485936000"/>
    <n v="1481949983"/>
    <b v="0"/>
    <n v="43"/>
    <b v="1"/>
    <s v="film &amp; video/shorts"/>
    <x v="0"/>
    <x v="1"/>
    <n v="105"/>
    <n v="122.33"/>
    <x v="92"/>
    <d v="2017-02-01T08:00:00"/>
    <x v="12"/>
    <x v="4"/>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1"/>
    <n v="73.73"/>
    <x v="93"/>
    <d v="2012-07-03T21:00:00"/>
    <x v="31"/>
    <x v="1"/>
    <x v="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7"/>
    <x v="94"/>
    <d v="2014-04-07T17:13:42"/>
    <x v="20"/>
    <x v="3"/>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
    <n v="21.9"/>
    <x v="95"/>
    <d v="2012-02-26T00:07:21"/>
    <x v="1"/>
    <x v="1"/>
    <x v="1"/>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5"/>
    <n v="50.59"/>
    <x v="96"/>
    <d v="2010-08-01T03:00:00"/>
    <x v="32"/>
    <x v="6"/>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
    <n v="53.13"/>
    <x v="97"/>
    <d v="2011-07-12T03:14:42"/>
    <x v="1"/>
    <x v="1"/>
    <x v="1"/>
  </r>
  <r>
    <n v="98"/>
    <s v="CUT OUT"/>
    <s v="&quot;Cut Out&quot; tells the story of a young woman who befriends a neighborhood teen and finds herself involved with gang violence."/>
    <n v="3200"/>
    <n v="3400"/>
    <x v="0"/>
    <x v="0"/>
    <s v="USD"/>
    <n v="1354923000"/>
    <n v="1351796674"/>
    <b v="0"/>
    <n v="60"/>
    <b v="1"/>
    <s v="film &amp; video/shorts"/>
    <x v="0"/>
    <x v="1"/>
    <n v="106"/>
    <n v="56.67"/>
    <x v="98"/>
    <d v="2012-12-07T23:30:00"/>
    <x v="9"/>
    <x v="0"/>
    <x v="0"/>
  </r>
  <r>
    <n v="99"/>
    <s v="BEAT: An Original Short Film"/>
    <s v="A feminist tale of two girls finally giving a &quot;Nice Guy&quot; what he truly deserves. Also, dancing!"/>
    <n v="1500"/>
    <n v="1590.29"/>
    <x v="0"/>
    <x v="0"/>
    <s v="USD"/>
    <n v="1390426799"/>
    <n v="1387834799"/>
    <b v="0"/>
    <n v="39"/>
    <b v="1"/>
    <s v="film &amp; video/shorts"/>
    <x v="0"/>
    <x v="1"/>
    <n v="106"/>
    <n v="40.78"/>
    <x v="99"/>
    <d v="2014-01-22T21:39:59"/>
    <x v="1"/>
    <x v="1"/>
    <x v="1"/>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1"/>
    <x v="100"/>
    <d v="2012-11-04T19:04:46"/>
    <x v="20"/>
    <x v="3"/>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x v="101"/>
    <d v="2013-01-24T18:38:30"/>
    <x v="19"/>
    <x v="5"/>
    <x v="0"/>
  </r>
  <r>
    <n v="102"/>
    <s v="Dear God No!"/>
    <s v="A gang of outlaw bikers pull a home invasion on a disgraced Anthropologist hiding a secret locked in his cabin basement."/>
    <n v="6000"/>
    <n v="7665"/>
    <x v="0"/>
    <x v="0"/>
    <s v="USD"/>
    <n v="1293073733"/>
    <n v="1290481733"/>
    <b v="0"/>
    <n v="65"/>
    <b v="1"/>
    <s v="film &amp; video/shorts"/>
    <x v="0"/>
    <x v="1"/>
    <n v="128"/>
    <n v="117.92"/>
    <x v="102"/>
    <d v="2010-12-23T03:08:53"/>
    <x v="1"/>
    <x v="1"/>
    <x v="1"/>
  </r>
  <r>
    <n v="103"/>
    <s v="I'M TWENTY SOMETHING"/>
    <s v="Three friends in their twenties are trying to do the impossible - have fun on a casual Friday night."/>
    <n v="1300"/>
    <n v="1367"/>
    <x v="0"/>
    <x v="1"/>
    <s v="GBP"/>
    <n v="1394220030"/>
    <n v="1392232830"/>
    <b v="0"/>
    <n v="49"/>
    <b v="1"/>
    <s v="film &amp; video/shorts"/>
    <x v="0"/>
    <x v="1"/>
    <n v="105"/>
    <n v="27.9"/>
    <x v="103"/>
    <d v="2014-03-07T19:20:30"/>
    <x v="33"/>
    <x v="5"/>
    <x v="0"/>
  </r>
  <r>
    <n v="104"/>
    <s v="Good 'Ol Trumpet"/>
    <s v="UCF short film about an old man, his love for music, and his misplaced trumpet.  "/>
    <n v="500"/>
    <n v="600"/>
    <x v="0"/>
    <x v="0"/>
    <s v="USD"/>
    <n v="1301792400"/>
    <n v="1299775266"/>
    <b v="0"/>
    <n v="10"/>
    <b v="1"/>
    <s v="film &amp; video/shorts"/>
    <x v="0"/>
    <x v="1"/>
    <n v="120"/>
    <n v="60"/>
    <x v="104"/>
    <d v="2011-04-03T01:00:00"/>
    <x v="19"/>
    <x v="5"/>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
    <n v="39.380000000000003"/>
    <x v="105"/>
    <d v="2016-05-14T00:00:00"/>
    <x v="34"/>
    <x v="3"/>
    <x v="0"/>
  </r>
  <r>
    <n v="106"/>
    <s v="LOST WEEKEND"/>
    <s v="A Boy. A Girl. A Car. A Serial Killer."/>
    <n v="5000"/>
    <n v="5025"/>
    <x v="0"/>
    <x v="0"/>
    <s v="USD"/>
    <n v="1333391901"/>
    <n v="1332182301"/>
    <b v="0"/>
    <n v="27"/>
    <b v="1"/>
    <s v="film &amp; video/shorts"/>
    <x v="0"/>
    <x v="1"/>
    <n v="101"/>
    <n v="186.11"/>
    <x v="106"/>
    <d v="2012-04-02T18:38:21"/>
    <x v="22"/>
    <x v="3"/>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
    <n v="111.38"/>
    <x v="107"/>
    <d v="2011-04-24T23:34:47"/>
    <x v="24"/>
    <x v="5"/>
    <x v="0"/>
  </r>
  <r>
    <n v="108"/>
    <s v="GLASS: A Love Story"/>
    <s v="When a man can't find love, his Google GLASS does the searching for him. A short film shot with Google Glass."/>
    <n v="1500"/>
    <n v="3700"/>
    <x v="0"/>
    <x v="0"/>
    <s v="USD"/>
    <n v="1370011370"/>
    <n v="1364827370"/>
    <b v="0"/>
    <n v="47"/>
    <b v="1"/>
    <s v="film &amp; video/shorts"/>
    <x v="0"/>
    <x v="1"/>
    <n v="247"/>
    <n v="78.72"/>
    <x v="108"/>
    <d v="2013-05-31T14:42:50"/>
    <x v="13"/>
    <x v="6"/>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20"/>
    <n v="46.7"/>
    <x v="109"/>
    <d v="2011-02-26T00:37:10"/>
    <x v="1"/>
    <x v="1"/>
    <x v="1"/>
  </r>
  <r>
    <n v="110"/>
    <s v="Earlids"/>
    <s v="Lee, an awkward teenager with sound-blocking earlids, must confront his self-isolation after a girl moves in next door."/>
    <n v="1300"/>
    <n v="1700"/>
    <x v="0"/>
    <x v="0"/>
    <s v="USD"/>
    <n v="1384408740"/>
    <n v="1381445253"/>
    <b v="0"/>
    <n v="26"/>
    <b v="1"/>
    <s v="film &amp; video/shorts"/>
    <x v="0"/>
    <x v="1"/>
    <n v="131"/>
    <n v="65.38"/>
    <x v="110"/>
    <d v="2013-11-14T05:59:00"/>
    <x v="6"/>
    <x v="0"/>
    <x v="0"/>
  </r>
  <r>
    <n v="111"/>
    <s v="Judi Dench is Cool in Person"/>
    <s v="Two actors, one bookie and a very bad day.  Judi Dench is Cool in Person is fast, funny and only a little bit nasty."/>
    <n v="3500"/>
    <n v="5410"/>
    <x v="0"/>
    <x v="2"/>
    <s v="AUD"/>
    <n v="1433059187"/>
    <n v="1430467187"/>
    <b v="0"/>
    <n v="53"/>
    <b v="1"/>
    <s v="film &amp; video/shorts"/>
    <x v="0"/>
    <x v="1"/>
    <n v="155"/>
    <n v="102.08"/>
    <x v="111"/>
    <d v="2015-05-31T07:59:47"/>
    <x v="1"/>
    <x v="1"/>
    <x v="1"/>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2"/>
    <x v="112"/>
    <d v="2014-04-13T02:00:00"/>
    <x v="19"/>
    <x v="5"/>
    <x v="0"/>
  </r>
  <r>
    <n v="113"/>
    <s v="&quot;The First Day&quot; by Julia Othmer- Music Video"/>
    <s v="A living memorial for all those dealing with trauma, grief and loss."/>
    <n v="5000"/>
    <n v="7050"/>
    <x v="0"/>
    <x v="0"/>
    <s v="USD"/>
    <n v="1312642800"/>
    <n v="1311963128"/>
    <b v="0"/>
    <n v="78"/>
    <b v="1"/>
    <s v="film &amp; video/shorts"/>
    <x v="0"/>
    <x v="1"/>
    <n v="141"/>
    <n v="90.38"/>
    <x v="113"/>
    <d v="2011-08-06T15:00:00"/>
    <x v="35"/>
    <x v="2"/>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
    <n v="88.57"/>
    <x v="114"/>
    <d v="2012-01-13T06:34:48"/>
    <x v="13"/>
    <x v="6"/>
    <x v="0"/>
  </r>
  <r>
    <n v="115"/>
    <s v="The World's Greatest Lover"/>
    <s v="Never judge a book (or a lover) by their cover."/>
    <n v="450"/>
    <n v="632"/>
    <x v="0"/>
    <x v="0"/>
    <s v="USD"/>
    <n v="1328377444"/>
    <n v="1326217444"/>
    <b v="0"/>
    <n v="22"/>
    <b v="1"/>
    <s v="film &amp; video/shorts"/>
    <x v="0"/>
    <x v="1"/>
    <n v="140"/>
    <n v="28.73"/>
    <x v="115"/>
    <d v="2012-02-04T17:44:04"/>
    <x v="10"/>
    <x v="5"/>
    <x v="2"/>
  </r>
  <r>
    <n v="116"/>
    <s v="Villanelle"/>
    <s v="Villanelle is a feature film that blends elements of classic, hardboiled Film Noir, with classic Horror and tells a great story to boot"/>
    <n v="3500"/>
    <n v="3978"/>
    <x v="0"/>
    <x v="0"/>
    <s v="USD"/>
    <n v="1302260155"/>
    <n v="1298289355"/>
    <b v="0"/>
    <n v="57"/>
    <b v="1"/>
    <s v="film &amp; video/shorts"/>
    <x v="0"/>
    <x v="1"/>
    <n v="114"/>
    <n v="69.790000000000006"/>
    <x v="116"/>
    <d v="2011-04-08T10:55:55"/>
    <x v="12"/>
    <x v="4"/>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
    <n v="167.49"/>
    <x v="117"/>
    <d v="2010-06-09T19:00:00"/>
    <x v="36"/>
    <x v="6"/>
    <x v="0"/>
  </r>
  <r>
    <n v="118"/>
    <s v="DENOUNCED - A Short Film"/>
    <s v="When a ruthless hit-man is 'denounced' from the mafia, his old enemies declare war."/>
    <n v="5000"/>
    <n v="5651.58"/>
    <x v="0"/>
    <x v="0"/>
    <s v="USD"/>
    <n v="1311902236"/>
    <n v="1309310236"/>
    <b v="0"/>
    <n v="39"/>
    <b v="1"/>
    <s v="film &amp; video/shorts"/>
    <x v="0"/>
    <x v="1"/>
    <n v="113"/>
    <n v="144.91"/>
    <x v="118"/>
    <d v="2011-07-29T01:17:16"/>
    <x v="1"/>
    <x v="1"/>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5"/>
    <n v="91.84"/>
    <x v="119"/>
    <d v="2011-08-13T23:00:00"/>
    <x v="37"/>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0"/>
    <n v="10"/>
    <x v="120"/>
    <d v="2016-10-03T01:11:47"/>
    <x v="1"/>
    <x v="1"/>
    <x v="1"/>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0"/>
    <n v="1"/>
    <x v="121"/>
    <d v="2015-04-18T10:16:00"/>
    <x v="14"/>
    <x v="3"/>
    <x v="0"/>
  </r>
  <r>
    <n v="122"/>
    <s v="The Time Jumper (Canceled)"/>
    <s v="My ambition for this knows no bounds.  Seeing Sephoria in a live-action is a dream of mine."/>
    <n v="100000000"/>
    <n v="0"/>
    <x v="1"/>
    <x v="0"/>
    <s v="USD"/>
    <n v="1476094907"/>
    <n v="1470910907"/>
    <b v="0"/>
    <n v="0"/>
    <b v="0"/>
    <s v="film &amp; video/science fiction"/>
    <x v="0"/>
    <x v="2"/>
    <n v="0"/>
    <n v="0"/>
    <x v="122"/>
    <d v="2016-10-10T10:21:47"/>
    <x v="13"/>
    <x v="6"/>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
    <n v="25.17"/>
    <x v="123"/>
    <d v="2014-10-28T22:00:00"/>
    <x v="9"/>
    <x v="0"/>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n v="0"/>
    <x v="124"/>
    <d v="2015-05-15T22:17:22"/>
    <x v="10"/>
    <x v="5"/>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7"/>
    <x v="125"/>
    <d v="2017-02-03T23:51:20"/>
    <x v="13"/>
    <x v="6"/>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6"/>
    <n v="106.69"/>
    <x v="126"/>
    <d v="2015-06-11T02:00:00"/>
    <x v="0"/>
    <x v="0"/>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
    <n v="47.5"/>
    <x v="127"/>
    <d v="2015-04-03T13:59:01"/>
    <x v="1"/>
    <x v="1"/>
    <x v="1"/>
  </r>
  <r>
    <n v="128"/>
    <s v="Ralphi3 (Canceled)"/>
    <s v="A Science Fiction film filled with entertainment and Excitement"/>
    <n v="100000"/>
    <n v="1867"/>
    <x v="1"/>
    <x v="0"/>
    <s v="USD"/>
    <n v="1476941293"/>
    <n v="1473917293"/>
    <b v="0"/>
    <n v="6"/>
    <b v="0"/>
    <s v="film &amp; video/science fiction"/>
    <x v="0"/>
    <x v="2"/>
    <n v="2"/>
    <n v="311.17"/>
    <x v="128"/>
    <d v="2016-10-20T05:28:13"/>
    <x v="6"/>
    <x v="0"/>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n v="0"/>
    <x v="129"/>
    <d v="2014-10-30T22:29:43"/>
    <x v="13"/>
    <x v="6"/>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n v="0"/>
    <x v="130"/>
    <d v="2014-06-16T20:16:00"/>
    <x v="31"/>
    <x v="1"/>
    <x v="3"/>
  </r>
  <r>
    <n v="131"/>
    <s v="I (Canceled)"/>
    <s v="I"/>
    <n v="1200"/>
    <n v="0"/>
    <x v="1"/>
    <x v="0"/>
    <s v="USD"/>
    <n v="1467763200"/>
    <n v="1466453161"/>
    <b v="0"/>
    <n v="0"/>
    <b v="0"/>
    <s v="film &amp; video/science fiction"/>
    <x v="0"/>
    <x v="2"/>
    <n v="0"/>
    <n v="0"/>
    <x v="131"/>
    <d v="2016-07-06T00:00:00"/>
    <x v="14"/>
    <x v="3"/>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10"/>
    <n v="94.51"/>
    <x v="132"/>
    <d v="2014-11-07T20:30:07"/>
    <x v="8"/>
    <x v="4"/>
    <x v="0"/>
  </r>
  <r>
    <n v="133"/>
    <s v="Demon Women from outer space (Canceled)"/>
    <s v="Invasion from outer space sights, to weird to imagine destruction too monstrous to escape"/>
    <n v="71764"/>
    <n v="0"/>
    <x v="1"/>
    <x v="0"/>
    <s v="USD"/>
    <n v="1464715860"/>
    <n v="1462130584"/>
    <b v="0"/>
    <n v="0"/>
    <b v="0"/>
    <s v="film &amp; video/science fiction"/>
    <x v="0"/>
    <x v="2"/>
    <n v="0"/>
    <n v="0"/>
    <x v="133"/>
    <d v="2016-05-31T17:31:00"/>
    <x v="1"/>
    <x v="1"/>
    <x v="1"/>
  </r>
  <r>
    <n v="134"/>
    <s v="MARLEY'S GHOST (AMBASSADORS OF STEAM) (Canceled)"/>
    <s v="steampunk  remake of &quot;a Christmas carol&quot;"/>
    <n v="5000"/>
    <n v="0"/>
    <x v="1"/>
    <x v="0"/>
    <s v="USD"/>
    <n v="1441386000"/>
    <n v="1438811418"/>
    <b v="0"/>
    <n v="0"/>
    <b v="0"/>
    <s v="film &amp; video/science fiction"/>
    <x v="0"/>
    <x v="2"/>
    <n v="0"/>
    <n v="0"/>
    <x v="134"/>
    <d v="2015-09-04T17:00:00"/>
    <x v="1"/>
    <x v="1"/>
    <x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
    <n v="80.599999999999994"/>
    <x v="135"/>
    <d v="2014-07-01T19:00:00"/>
    <x v="16"/>
    <x v="0"/>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n v="0"/>
    <x v="136"/>
    <d v="2015-05-16T10:16:00"/>
    <x v="38"/>
    <x v="4"/>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n v="0"/>
    <x v="137"/>
    <d v="2015-10-12T13:46:33"/>
    <x v="39"/>
    <x v="4"/>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
    <n v="81.239999999999995"/>
    <x v="138"/>
    <d v="2015-08-01T04:59:00"/>
    <x v="0"/>
    <x v="0"/>
    <x v="0"/>
  </r>
  <r>
    <n v="139"/>
    <s v="Roman Dead (Canceled)"/>
    <s v="When  Rome is infected with a zombie plague, Lucius Agrippa and a small group fights for survival"/>
    <n v="500"/>
    <n v="500"/>
    <x v="1"/>
    <x v="0"/>
    <s v="USD"/>
    <n v="1436738772"/>
    <n v="1435874772"/>
    <b v="0"/>
    <n v="1"/>
    <b v="0"/>
    <s v="film &amp; video/science fiction"/>
    <x v="0"/>
    <x v="2"/>
    <n v="100"/>
    <n v="500"/>
    <x v="139"/>
    <d v="2015-07-12T22:06:12"/>
    <x v="2"/>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n v="0"/>
    <x v="140"/>
    <d v="2015-03-20T03:45:32"/>
    <x v="1"/>
    <x v="1"/>
    <x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1"/>
    <n v="46.18"/>
    <x v="141"/>
    <d v="2015-05-31T03:40:23"/>
    <x v="8"/>
    <x v="4"/>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
    <n v="10"/>
    <x v="142"/>
    <d v="2014-11-16T22:26:18"/>
    <x v="23"/>
    <x v="5"/>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n v="0"/>
    <x v="143"/>
    <d v="2016-09-03T05:55:00"/>
    <x v="40"/>
    <x v="6"/>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8"/>
    <n v="55.95"/>
    <x v="144"/>
    <d v="2015-04-13T17:17:52"/>
    <x v="13"/>
    <x v="6"/>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8"/>
    <n v="37.56"/>
    <x v="145"/>
    <d v="2015-08-11T13:00:52"/>
    <x v="15"/>
    <x v="1"/>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1"/>
    <n v="38.33"/>
    <x v="146"/>
    <d v="2017-01-18T00:23:18"/>
    <x v="13"/>
    <x v="6"/>
    <x v="0"/>
  </r>
  <r>
    <n v="147"/>
    <s v="Consumed (Static Air) (Canceled)"/>
    <s v="Film makers catch live footage beyond their wildest dreams."/>
    <n v="7000"/>
    <n v="0"/>
    <x v="1"/>
    <x v="1"/>
    <s v="GBP"/>
    <n v="1420741080"/>
    <n v="1417026340"/>
    <b v="0"/>
    <n v="0"/>
    <b v="0"/>
    <s v="film &amp; video/science fiction"/>
    <x v="0"/>
    <x v="2"/>
    <n v="0"/>
    <n v="0"/>
    <x v="147"/>
    <d v="2015-01-08T18:18:00"/>
    <x v="41"/>
    <x v="4"/>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
    <n v="20"/>
    <x v="148"/>
    <d v="2016-02-27T06:45:36"/>
    <x v="1"/>
    <x v="1"/>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
    <n v="15.33"/>
    <x v="149"/>
    <d v="2014-12-25T08:00:00"/>
    <x v="1"/>
    <x v="1"/>
    <x v="1"/>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
    <n v="449.43"/>
    <x v="150"/>
    <d v="2015-05-26T03:53:02"/>
    <x v="13"/>
    <x v="6"/>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0"/>
    <n v="28"/>
    <x v="151"/>
    <d v="2015-06-18T13:13:11"/>
    <x v="13"/>
    <x v="6"/>
    <x v="0"/>
  </r>
  <r>
    <n v="152"/>
    <s v="The Great Dark (Canceled)"/>
    <s v="The Great Dark is a journey through the unimaginable...and un foreseeable..."/>
    <n v="380000"/>
    <n v="30"/>
    <x v="1"/>
    <x v="0"/>
    <s v="USD"/>
    <n v="1411437100"/>
    <n v="1408845100"/>
    <b v="0"/>
    <n v="2"/>
    <b v="0"/>
    <s v="film &amp; video/science fiction"/>
    <x v="0"/>
    <x v="2"/>
    <n v="0"/>
    <n v="15"/>
    <x v="152"/>
    <d v="2014-09-23T01:51:40"/>
    <x v="1"/>
    <x v="1"/>
    <x v="1"/>
  </r>
  <r>
    <n v="153"/>
    <s v="Awakening (Canceled)"/>
    <s v="What would you do if you face something beyond your understanding? If someone you loved disappeared without a trace?"/>
    <n v="50000"/>
    <n v="359"/>
    <x v="1"/>
    <x v="0"/>
    <s v="USD"/>
    <n v="1417532644"/>
    <n v="1413900244"/>
    <b v="0"/>
    <n v="10"/>
    <b v="0"/>
    <s v="film &amp; video/science fiction"/>
    <x v="0"/>
    <x v="2"/>
    <n v="1"/>
    <n v="35.9"/>
    <x v="153"/>
    <d v="2014-12-02T15:04:04"/>
    <x v="17"/>
    <x v="4"/>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3"/>
    <n v="13.33"/>
    <x v="154"/>
    <d v="2015-06-03T13:08:15"/>
    <x v="41"/>
    <x v="4"/>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0"/>
    <n v="20.25"/>
    <x v="155"/>
    <d v="2015-07-23T13:25:35"/>
    <x v="4"/>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
    <n v="119"/>
    <x v="156"/>
    <d v="2014-08-03T02:59:56"/>
    <x v="13"/>
    <x v="6"/>
    <x v="0"/>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
    <n v="4"/>
    <x v="157"/>
    <d v="2016-02-26T21:52:52"/>
    <x v="1"/>
    <x v="1"/>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n v="0"/>
    <x v="158"/>
    <d v="2014-10-22T01:50:28"/>
    <x v="1"/>
    <x v="1"/>
    <x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0"/>
    <n v="10"/>
    <x v="159"/>
    <d v="2016-07-03T10:25:45"/>
    <x v="4"/>
    <x v="0"/>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n v="0"/>
    <x v="160"/>
    <d v="2015-08-15T21:54:51"/>
    <x v="13"/>
    <x v="6"/>
    <x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0"/>
    <n v="5"/>
    <x v="161"/>
    <d v="2014-07-02T16:29:55"/>
    <x v="1"/>
    <x v="1"/>
    <x v="1"/>
  </r>
  <r>
    <n v="162"/>
    <s v="See It My Way"/>
    <s v="This film follows a young man who has had only a troubled family life. He turns to all the wrong things and life falls apart."/>
    <n v="2800"/>
    <n v="435"/>
    <x v="2"/>
    <x v="0"/>
    <s v="USD"/>
    <n v="1408232520"/>
    <n v="1405393356"/>
    <b v="0"/>
    <n v="10"/>
    <b v="0"/>
    <s v="film &amp; video/drama"/>
    <x v="0"/>
    <x v="3"/>
    <n v="16"/>
    <n v="43.5"/>
    <x v="162"/>
    <d v="2014-08-16T23:42:00"/>
    <x v="7"/>
    <x v="0"/>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n v="0"/>
    <x v="163"/>
    <d v="2015-10-01T00:00:00"/>
    <x v="6"/>
    <x v="0"/>
    <x v="0"/>
  </r>
  <r>
    <n v="164"/>
    <s v="Angelix"/>
    <s v="Two cousins are caught up in the private war between warrior class angels and demons. You may be caught up too and not realize it yet."/>
    <n v="120000"/>
    <n v="640"/>
    <x v="2"/>
    <x v="0"/>
    <s v="USD"/>
    <n v="1411150701"/>
    <n v="1405966701"/>
    <b v="0"/>
    <n v="7"/>
    <b v="0"/>
    <s v="film &amp; video/drama"/>
    <x v="0"/>
    <x v="3"/>
    <n v="1"/>
    <n v="91.43"/>
    <x v="164"/>
    <d v="2014-09-19T18:18:21"/>
    <x v="13"/>
    <x v="6"/>
    <x v="0"/>
  </r>
  <r>
    <n v="165"/>
    <s v="NET"/>
    <s v="A teacher. A boy. The beach and a heatwave that drove them all insane."/>
    <n v="17000"/>
    <n v="0"/>
    <x v="2"/>
    <x v="1"/>
    <s v="GBP"/>
    <n v="1452613724"/>
    <n v="1450021724"/>
    <b v="0"/>
    <n v="0"/>
    <b v="0"/>
    <s v="film &amp; video/drama"/>
    <x v="0"/>
    <x v="3"/>
    <n v="0"/>
    <n v="0"/>
    <x v="165"/>
    <d v="2016-01-12T15:48:44"/>
    <x v="1"/>
    <x v="1"/>
    <x v="1"/>
  </r>
  <r>
    <n v="166"/>
    <s v="Pressure"/>
    <s v="A young teen makes a bad decision after joining gang and the film expresses his choices that led him to that point."/>
    <n v="5000"/>
    <n v="3000"/>
    <x v="2"/>
    <x v="0"/>
    <s v="USD"/>
    <n v="1484531362"/>
    <n v="1481939362"/>
    <b v="0"/>
    <n v="1"/>
    <b v="0"/>
    <s v="film &amp; video/drama"/>
    <x v="0"/>
    <x v="3"/>
    <n v="60"/>
    <n v="3000"/>
    <x v="166"/>
    <d v="2017-01-16T01:49:22"/>
    <x v="1"/>
    <x v="1"/>
    <x v="1"/>
  </r>
  <r>
    <n v="167"/>
    <s v="Past"/>
    <s v="A young man experiences a tragedy and has the opportunity to go back and learn from his mistakes and find out his true self."/>
    <n v="110000"/>
    <n v="11"/>
    <x v="2"/>
    <x v="0"/>
    <s v="USD"/>
    <n v="1438726535"/>
    <n v="1433542535"/>
    <b v="0"/>
    <n v="2"/>
    <b v="0"/>
    <s v="film &amp; video/drama"/>
    <x v="0"/>
    <x v="3"/>
    <n v="0"/>
    <n v="5.5"/>
    <x v="167"/>
    <d v="2015-08-04T22:15:35"/>
    <x v="13"/>
    <x v="6"/>
    <x v="0"/>
  </r>
  <r>
    <n v="168"/>
    <s v="Moving On"/>
    <s v="A homeless Gulf War 2 vet, and Congressional Medal of Honor recipient fights for his sanity on the mean streets of Albuquerque."/>
    <n v="8000"/>
    <n v="325"/>
    <x v="2"/>
    <x v="0"/>
    <s v="USD"/>
    <n v="1426791770"/>
    <n v="1424203370"/>
    <b v="0"/>
    <n v="3"/>
    <b v="0"/>
    <s v="film &amp; video/drama"/>
    <x v="0"/>
    <x v="3"/>
    <n v="4"/>
    <n v="108.33"/>
    <x v="168"/>
    <d v="2015-03-19T19:02:50"/>
    <x v="1"/>
    <x v="1"/>
    <x v="1"/>
  </r>
  <r>
    <n v="169"/>
    <s v="Family"/>
    <s v="Family is a short film about a father and son and two brothers who were separated by the Korean war and finally reunite after 60 years."/>
    <n v="2500"/>
    <n v="560"/>
    <x v="2"/>
    <x v="1"/>
    <s v="GBP"/>
    <n v="1413634059"/>
    <n v="1411042059"/>
    <b v="0"/>
    <n v="10"/>
    <b v="0"/>
    <s v="film &amp; video/drama"/>
    <x v="0"/>
    <x v="3"/>
    <n v="22"/>
    <n v="56"/>
    <x v="169"/>
    <d v="2014-10-18T12:07:39"/>
    <x v="1"/>
    <x v="1"/>
    <x v="1"/>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
    <n v="32.5"/>
    <x v="170"/>
    <d v="2015-08-30T05:28:00"/>
    <x v="1"/>
    <x v="1"/>
    <x v="1"/>
  </r>
  <r>
    <n v="171"/>
    <s v="IRL: Gamers Unite"/>
    <s v="Team Mayhem, a local small town gang of gamers who are enlisted   to save the world from the new great evil known as Prowler."/>
    <n v="50000"/>
    <n v="1"/>
    <x v="2"/>
    <x v="0"/>
    <s v="USD"/>
    <n v="1470975614"/>
    <n v="1465791614"/>
    <b v="0"/>
    <n v="1"/>
    <b v="0"/>
    <s v="film &amp; video/drama"/>
    <x v="0"/>
    <x v="3"/>
    <n v="0"/>
    <n v="1"/>
    <x v="171"/>
    <d v="2016-08-12T04:20:14"/>
    <x v="13"/>
    <x v="6"/>
    <x v="0"/>
  </r>
  <r>
    <n v="172"/>
    <s v="The Blind Dolphin Story"/>
    <s v="A short film on the rarest mammal and the second most endangered freshwater river dolphin, in Pakistan."/>
    <n v="95000"/>
    <n v="0"/>
    <x v="2"/>
    <x v="0"/>
    <s v="USD"/>
    <n v="1426753723"/>
    <n v="1423733323"/>
    <b v="0"/>
    <n v="0"/>
    <b v="0"/>
    <s v="film &amp; video/drama"/>
    <x v="0"/>
    <x v="3"/>
    <n v="0"/>
    <n v="0"/>
    <x v="172"/>
    <d v="2015-03-19T08:28:43"/>
    <x v="6"/>
    <x v="0"/>
    <x v="0"/>
  </r>
  <r>
    <n v="173"/>
    <s v="7 Sins"/>
    <s v="This is a film inspired by Quentin Tarantino, I want to make a film thats entertaining yet gritty. 7 Sins is in pre-production."/>
    <n v="1110"/>
    <n v="0"/>
    <x v="2"/>
    <x v="1"/>
    <s v="GBP"/>
    <n v="1425131108"/>
    <n v="1422539108"/>
    <b v="0"/>
    <n v="0"/>
    <b v="0"/>
    <s v="film &amp; video/drama"/>
    <x v="0"/>
    <x v="3"/>
    <n v="0"/>
    <n v="0"/>
    <x v="173"/>
    <d v="2015-02-28T13:45:08"/>
    <x v="1"/>
    <x v="1"/>
    <x v="1"/>
  </r>
  <r>
    <n v="174"/>
    <s v="I Am Forgotten"/>
    <s v="An international short film project. It is about loneliness, wich is caused by the current compulsion to check your Facebook every day."/>
    <n v="6000"/>
    <n v="0"/>
    <x v="2"/>
    <x v="9"/>
    <s v="EUR"/>
    <n v="1431108776"/>
    <n v="1425924776"/>
    <b v="0"/>
    <n v="0"/>
    <b v="0"/>
    <s v="film &amp; video/drama"/>
    <x v="0"/>
    <x v="3"/>
    <n v="0"/>
    <n v="0"/>
    <x v="174"/>
    <d v="2015-05-08T18:12:56"/>
    <x v="13"/>
    <x v="6"/>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
    <n v="49.88"/>
    <x v="175"/>
    <d v="2014-08-29T18:40:11"/>
    <x v="10"/>
    <x v="5"/>
    <x v="2"/>
  </r>
  <r>
    <n v="176"/>
    <s v="Silent Monster"/>
    <s v="I'm seeking funding to finish my short film, Silent Monster, to bring awareness to teenage bullying as well as teenage violence."/>
    <n v="1500"/>
    <n v="0"/>
    <x v="2"/>
    <x v="0"/>
    <s v="USD"/>
    <n v="1438803999"/>
    <n v="1436211999"/>
    <b v="0"/>
    <n v="0"/>
    <b v="0"/>
    <s v="film &amp; video/drama"/>
    <x v="0"/>
    <x v="3"/>
    <n v="0"/>
    <n v="0"/>
    <x v="176"/>
    <d v="2015-08-05T19:46:39"/>
    <x v="1"/>
    <x v="1"/>
    <x v="1"/>
  </r>
  <r>
    <n v="177"/>
    <s v="The Good Samaritan"/>
    <s v="I'm making a modern day version of the bible story &quot; The Good Samaritan&quot;"/>
    <n v="450"/>
    <n v="180"/>
    <x v="2"/>
    <x v="0"/>
    <s v="USD"/>
    <n v="1427155726"/>
    <n v="1425690526"/>
    <b v="0"/>
    <n v="7"/>
    <b v="0"/>
    <s v="film &amp; video/drama"/>
    <x v="0"/>
    <x v="3"/>
    <n v="40"/>
    <n v="25.71"/>
    <x v="177"/>
    <d v="2015-03-24T00:08:46"/>
    <x v="3"/>
    <x v="3"/>
    <x v="0"/>
  </r>
  <r>
    <n v="178"/>
    <s v="El viaje de LucÃ­a"/>
    <s v="El viaje de LucÃ­a es un largometraje de ficciÃ³n con temÃ¡tica sobre el cÃ¡ncer infantil."/>
    <n v="500000"/>
    <n v="0"/>
    <x v="2"/>
    <x v="3"/>
    <s v="EUR"/>
    <n v="1448582145"/>
    <n v="1445986545"/>
    <b v="0"/>
    <n v="0"/>
    <b v="0"/>
    <s v="film &amp; video/drama"/>
    <x v="0"/>
    <x v="3"/>
    <n v="0"/>
    <n v="0"/>
    <x v="178"/>
    <d v="2015-11-26T23:55:45"/>
    <x v="1"/>
    <x v="1"/>
    <x v="1"/>
  </r>
  <r>
    <n v="179"/>
    <s v="Sustain: A Film About Survival"/>
    <s v="A feature-length film about how three people survive in a diseased world."/>
    <n v="1000"/>
    <n v="200"/>
    <x v="2"/>
    <x v="0"/>
    <s v="USD"/>
    <n v="1457056555"/>
    <n v="1454464555"/>
    <b v="0"/>
    <n v="2"/>
    <b v="0"/>
    <s v="film &amp; video/drama"/>
    <x v="0"/>
    <x v="3"/>
    <n v="20"/>
    <n v="100"/>
    <x v="179"/>
    <d v="2016-03-04T01:55:55"/>
    <x v="1"/>
    <x v="1"/>
    <x v="1"/>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
    <n v="30.85"/>
    <x v="180"/>
    <d v="2015-04-13T19:00:00"/>
    <x v="4"/>
    <x v="0"/>
    <x v="0"/>
  </r>
  <r>
    <n v="181"/>
    <s v="Immemorial"/>
    <s v="Christina has been suffering with flash backs and some very disturbing nightmares and realises that it is more than just nightmares."/>
    <n v="3423"/>
    <n v="722"/>
    <x v="2"/>
    <x v="1"/>
    <s v="GBP"/>
    <n v="1434995295"/>
    <n v="1432403295"/>
    <b v="0"/>
    <n v="4"/>
    <b v="0"/>
    <s v="film &amp; video/drama"/>
    <x v="0"/>
    <x v="3"/>
    <n v="21"/>
    <n v="180.5"/>
    <x v="181"/>
    <d v="2015-06-22T17:48:15"/>
    <x v="1"/>
    <x v="1"/>
    <x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n v="0"/>
    <x v="182"/>
    <d v="2017-01-07T00:17:12"/>
    <x v="1"/>
    <x v="1"/>
    <x v="1"/>
  </r>
  <r>
    <n v="183"/>
    <s v="Three Little Words"/>
    <s v="Don't kill me until I meet my Dad"/>
    <n v="12500"/>
    <n v="4482"/>
    <x v="2"/>
    <x v="1"/>
    <s v="GBP"/>
    <n v="1417033610"/>
    <n v="1414438010"/>
    <b v="0"/>
    <n v="12"/>
    <b v="0"/>
    <s v="film &amp; video/drama"/>
    <x v="0"/>
    <x v="3"/>
    <n v="36"/>
    <n v="373.5"/>
    <x v="183"/>
    <d v="2014-11-26T20:26:50"/>
    <x v="1"/>
    <x v="1"/>
    <x v="1"/>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
    <n v="25.5"/>
    <x v="184"/>
    <d v="2014-09-01T03:59:00"/>
    <x v="42"/>
    <x v="6"/>
    <x v="0"/>
  </r>
  <r>
    <n v="185"/>
    <s v="BLANK Short Movie"/>
    <s v="Love has no boundaries!"/>
    <n v="40000"/>
    <n v="2200"/>
    <x v="2"/>
    <x v="10"/>
    <s v="NOK"/>
    <n v="1471557139"/>
    <n v="1468965139"/>
    <b v="0"/>
    <n v="10"/>
    <b v="0"/>
    <s v="film &amp; video/drama"/>
    <x v="0"/>
    <x v="3"/>
    <n v="6"/>
    <n v="220"/>
    <x v="185"/>
    <d v="2016-08-18T21:52:19"/>
    <x v="1"/>
    <x v="1"/>
    <x v="1"/>
  </r>
  <r>
    <n v="186"/>
    <s v="Feature Film: The Wolfes"/>
    <s v="My film is about a boy who discovers the truth about his fathers dissapearance through the dark secrets of his mothers past."/>
    <n v="5000"/>
    <n v="0"/>
    <x v="2"/>
    <x v="0"/>
    <s v="USD"/>
    <n v="1488571200"/>
    <n v="1485977434"/>
    <b v="0"/>
    <n v="0"/>
    <b v="0"/>
    <s v="film &amp; video/drama"/>
    <x v="0"/>
    <x v="3"/>
    <n v="0"/>
    <n v="0"/>
    <x v="186"/>
    <d v="2017-03-03T20:00:00"/>
    <x v="1"/>
    <x v="1"/>
    <x v="1"/>
  </r>
  <r>
    <n v="187"/>
    <s v="The Imbalanced Heart of a Symmetric Mind (film)"/>
    <s v="A young man suffering from a severe case of OCD embarks on a road trip to find peace of mind."/>
    <n v="5000"/>
    <n v="800"/>
    <x v="2"/>
    <x v="0"/>
    <s v="USD"/>
    <n v="1437461940"/>
    <n v="1435383457"/>
    <b v="0"/>
    <n v="5"/>
    <b v="0"/>
    <s v="film &amp; video/drama"/>
    <x v="0"/>
    <x v="3"/>
    <n v="16"/>
    <n v="160"/>
    <x v="187"/>
    <d v="2015-07-21T06:59:00"/>
    <x v="19"/>
    <x v="5"/>
    <x v="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n v="0"/>
    <x v="188"/>
    <d v="2014-09-05T04:23:35"/>
    <x v="1"/>
    <x v="1"/>
    <x v="1"/>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0"/>
    <n v="69"/>
    <x v="189"/>
    <d v="2016-09-03T16:34:37"/>
    <x v="13"/>
    <x v="6"/>
    <x v="0"/>
  </r>
  <r>
    <n v="190"/>
    <s v="REGIONRAT, the movie"/>
    <s v="Because hope can be a 4 letter word"/>
    <n v="12000"/>
    <n v="50"/>
    <x v="2"/>
    <x v="0"/>
    <s v="USD"/>
    <n v="1466091446"/>
    <n v="1465227446"/>
    <b v="0"/>
    <n v="1"/>
    <b v="0"/>
    <s v="film &amp; video/drama"/>
    <x v="0"/>
    <x v="3"/>
    <n v="0"/>
    <n v="50"/>
    <x v="190"/>
    <d v="2016-06-16T15:37:26"/>
    <x v="2"/>
    <x v="2"/>
    <x v="0"/>
  </r>
  <r>
    <n v="191"/>
    <s v="Trillion: Feature Film"/>
    <s v="A young boy passionate about Astronomy and Chemistry tracks down an astroid that scientists said would never hit earth."/>
    <n v="5000"/>
    <n v="250"/>
    <x v="2"/>
    <x v="2"/>
    <s v="AUD"/>
    <n v="1443782138"/>
    <n v="1440326138"/>
    <b v="0"/>
    <n v="3"/>
    <b v="0"/>
    <s v="film &amp; video/drama"/>
    <x v="0"/>
    <x v="3"/>
    <n v="5"/>
    <n v="83.33"/>
    <x v="191"/>
    <d v="2015-10-02T10:35:38"/>
    <x v="4"/>
    <x v="0"/>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0"/>
    <n v="5.67"/>
    <x v="192"/>
    <d v="2014-10-17T19:00:32"/>
    <x v="1"/>
    <x v="1"/>
    <x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n v="0"/>
    <x v="193"/>
    <d v="2014-11-28T23:26:06"/>
    <x v="13"/>
    <x v="6"/>
    <x v="0"/>
  </r>
  <r>
    <n v="194"/>
    <s v="Desperation Short Film"/>
    <s v="Northern Irish Original Short Film based on the desperation of love and survival and taking a risk that may change everything."/>
    <n v="2500"/>
    <n v="3"/>
    <x v="2"/>
    <x v="1"/>
    <s v="GBP"/>
    <n v="1457308531"/>
    <n v="1452124531"/>
    <b v="0"/>
    <n v="3"/>
    <b v="0"/>
    <s v="film &amp; video/drama"/>
    <x v="0"/>
    <x v="3"/>
    <n v="0"/>
    <n v="1"/>
    <x v="194"/>
    <d v="2016-03-06T23:55:31"/>
    <x v="13"/>
    <x v="6"/>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n v="0"/>
    <x v="195"/>
    <d v="2015-07-10T16:05:32"/>
    <x v="13"/>
    <x v="6"/>
    <x v="0"/>
  </r>
  <r>
    <n v="196"/>
    <s v="Thunder Under Control"/>
    <s v="A moving short film about a retired female boxer who develops a relationship with a young journalist who idolises her"/>
    <n v="3500"/>
    <n v="1465"/>
    <x v="2"/>
    <x v="1"/>
    <s v="GBP"/>
    <n v="1444510800"/>
    <n v="1442062898"/>
    <b v="0"/>
    <n v="19"/>
    <b v="0"/>
    <s v="film &amp; video/drama"/>
    <x v="0"/>
    <x v="3"/>
    <n v="42"/>
    <n v="77.11"/>
    <x v="196"/>
    <d v="2015-10-10T21:00:00"/>
    <x v="31"/>
    <x v="1"/>
    <x v="3"/>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
    <n v="32.75"/>
    <x v="197"/>
    <d v="2017-02-17T21:00:00"/>
    <x v="17"/>
    <x v="4"/>
    <x v="0"/>
  </r>
  <r>
    <n v="198"/>
    <s v="Nine Lives"/>
    <s v="Nine Lives is a story of one woman's survival of EIGHT near deaths and her love for one man as an influence to fight for the NINTH."/>
    <n v="25000"/>
    <n v="279"/>
    <x v="2"/>
    <x v="0"/>
    <s v="USD"/>
    <n v="1412500322"/>
    <n v="1409908322"/>
    <b v="0"/>
    <n v="6"/>
    <b v="0"/>
    <s v="film &amp; video/drama"/>
    <x v="0"/>
    <x v="3"/>
    <n v="1"/>
    <n v="46.5"/>
    <x v="198"/>
    <d v="2014-10-05T09:12:02"/>
    <x v="1"/>
    <x v="1"/>
    <x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n v="0"/>
    <x v="199"/>
    <d v="2016-09-01T02:58:22"/>
    <x v="1"/>
    <x v="1"/>
    <x v="1"/>
  </r>
  <r>
    <n v="200"/>
    <s v="The Crossing Shore"/>
    <s v="A film dedicated to an AAF Pilot's struggle to survive behind enemy lines during WWII."/>
    <n v="6000"/>
    <n v="1571.55"/>
    <x v="2"/>
    <x v="0"/>
    <s v="USD"/>
    <n v="1410746403"/>
    <n v="1408154403"/>
    <b v="0"/>
    <n v="18"/>
    <b v="0"/>
    <s v="film &amp; video/drama"/>
    <x v="0"/>
    <x v="3"/>
    <n v="26"/>
    <n v="87.31"/>
    <x v="200"/>
    <d v="2014-09-15T02:00:03"/>
    <x v="1"/>
    <x v="1"/>
    <x v="1"/>
  </r>
  <r>
    <n v="201"/>
    <s v="Life of Change"/>
    <s v="Everyone has a choice. Can two college students get past their differences to save the life of a man whom they've never met before?"/>
    <n v="650"/>
    <n v="380"/>
    <x v="2"/>
    <x v="0"/>
    <s v="USD"/>
    <n v="1423424329"/>
    <n v="1421696329"/>
    <b v="0"/>
    <n v="7"/>
    <b v="0"/>
    <s v="film &amp; video/drama"/>
    <x v="0"/>
    <x v="3"/>
    <n v="58"/>
    <n v="54.29"/>
    <x v="201"/>
    <d v="2015-02-08T19:38:49"/>
    <x v="20"/>
    <x v="3"/>
    <x v="0"/>
  </r>
  <r>
    <n v="202"/>
    <s v="Modern Gangsters"/>
    <s v="new web series created by jonney terry"/>
    <n v="6000"/>
    <n v="0"/>
    <x v="2"/>
    <x v="0"/>
    <s v="USD"/>
    <n v="1444337940"/>
    <n v="1441750564"/>
    <b v="0"/>
    <n v="0"/>
    <b v="0"/>
    <s v="film &amp; video/drama"/>
    <x v="0"/>
    <x v="3"/>
    <n v="0"/>
    <n v="0"/>
    <x v="202"/>
    <d v="2015-10-08T20:59:00"/>
    <x v="1"/>
    <x v="1"/>
    <x v="1"/>
  </r>
  <r>
    <n v="203"/>
    <s v="TheM"/>
    <s v="We are aiming to make a Web Series based on Youth Culture and the misrepresentation of socially stereotyped people."/>
    <n v="2500"/>
    <n v="746"/>
    <x v="2"/>
    <x v="1"/>
    <s v="GBP"/>
    <n v="1422562864"/>
    <n v="1417378864"/>
    <b v="0"/>
    <n v="8"/>
    <b v="0"/>
    <s v="film &amp; video/drama"/>
    <x v="0"/>
    <x v="3"/>
    <n v="30"/>
    <n v="93.25"/>
    <x v="203"/>
    <d v="2015-01-29T20:21:04"/>
    <x v="13"/>
    <x v="6"/>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1"/>
    <n v="117.68"/>
    <x v="204"/>
    <d v="2016-08-04T14:00:03"/>
    <x v="1"/>
    <x v="1"/>
    <x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
    <n v="76.47"/>
    <x v="205"/>
    <d v="2015-10-06T15:10:22"/>
    <x v="6"/>
    <x v="0"/>
    <x v="0"/>
  </r>
  <r>
    <n v="206"/>
    <s v="Blood Bond Movie Development"/>
    <s v="A love story featuring adoption,struggle,dysfunction,grace, healing, and restoration."/>
    <n v="12700"/>
    <n v="0"/>
    <x v="2"/>
    <x v="0"/>
    <s v="USD"/>
    <n v="1470441983"/>
    <n v="1468627583"/>
    <b v="0"/>
    <n v="0"/>
    <b v="0"/>
    <s v="film &amp; video/drama"/>
    <x v="0"/>
    <x v="3"/>
    <n v="0"/>
    <n v="0"/>
    <x v="206"/>
    <d v="2016-08-06T00:06:23"/>
    <x v="23"/>
    <x v="5"/>
    <x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
    <n v="163.85"/>
    <x v="207"/>
    <d v="2015-01-04T04:43:58"/>
    <x v="1"/>
    <x v="1"/>
    <x v="1"/>
  </r>
  <r>
    <n v="208"/>
    <s v="OLIVIA"/>
    <s v="A young woman's journey from Africa to Australia where she finds heaven on earth, love and tragedy. Within her tragedy she saves lives."/>
    <n v="50000"/>
    <n v="0"/>
    <x v="2"/>
    <x v="2"/>
    <s v="AUD"/>
    <n v="1418719967"/>
    <n v="1416127967"/>
    <b v="0"/>
    <n v="0"/>
    <b v="0"/>
    <s v="film &amp; video/drama"/>
    <x v="0"/>
    <x v="3"/>
    <n v="0"/>
    <n v="0"/>
    <x v="208"/>
    <d v="2014-12-16T08:52:47"/>
    <x v="1"/>
    <x v="1"/>
    <x v="1"/>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n v="0"/>
    <x v="209"/>
    <d v="2015-07-10T22:08:55"/>
    <x v="1"/>
    <x v="1"/>
    <x v="1"/>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
    <n v="91.82"/>
    <x v="210"/>
    <d v="2015-10-01T05:00:00"/>
    <x v="37"/>
    <x v="1"/>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5"/>
    <n v="185.83"/>
    <x v="211"/>
    <d v="2015-09-19T03:50:17"/>
    <x v="1"/>
    <x v="1"/>
    <x v="1"/>
  </r>
  <r>
    <n v="212"/>
    <s v="The Ecstasy of Vengeance - Feature Length Film"/>
    <s v="This film is a fictional crime drama following the events of a heist that ended in bloodshed."/>
    <n v="6300"/>
    <n v="1"/>
    <x v="2"/>
    <x v="0"/>
    <s v="USD"/>
    <n v="1460837320"/>
    <n v="1455656920"/>
    <b v="0"/>
    <n v="1"/>
    <b v="0"/>
    <s v="film &amp; video/drama"/>
    <x v="0"/>
    <x v="3"/>
    <n v="0"/>
    <n v="1"/>
    <x v="212"/>
    <d v="2016-04-16T20:08:40"/>
    <x v="13"/>
    <x v="6"/>
    <x v="0"/>
  </r>
  <r>
    <n v="213"/>
    <s v="Hart Blvd. A feature film by Andrew Greve"/>
    <s v="A family dramedy about a grandfather  and grandson who are both on their path to redemption."/>
    <n v="50000"/>
    <n v="20"/>
    <x v="2"/>
    <x v="0"/>
    <s v="USD"/>
    <n v="1439734001"/>
    <n v="1437142547"/>
    <b v="0"/>
    <n v="1"/>
    <b v="0"/>
    <s v="film &amp; video/drama"/>
    <x v="0"/>
    <x v="3"/>
    <n v="0"/>
    <n v="20"/>
    <x v="213"/>
    <d v="2015-08-16T14:06:41"/>
    <x v="1"/>
    <x v="1"/>
    <x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0"/>
    <n v="1"/>
    <x v="214"/>
    <d v="2015-03-06T15:22:29"/>
    <x v="13"/>
    <x v="6"/>
    <x v="0"/>
  </r>
  <r>
    <n v="215"/>
    <s v="Invisible Scars"/>
    <s v="A short drama based on a true events. Story of a British Soldier who comes back home suffering from Post Traumatic Stress Disorder."/>
    <n v="4400"/>
    <n v="10"/>
    <x v="2"/>
    <x v="1"/>
    <s v="GBP"/>
    <n v="1455753540"/>
    <n v="1452058282"/>
    <b v="0"/>
    <n v="1"/>
    <b v="0"/>
    <s v="film &amp; video/drama"/>
    <x v="0"/>
    <x v="3"/>
    <n v="0"/>
    <n v="10"/>
    <x v="215"/>
    <d v="2016-02-17T23:59:00"/>
    <x v="17"/>
    <x v="4"/>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6"/>
    <n v="331.54"/>
    <x v="216"/>
    <d v="2015-04-22T22:00:37"/>
    <x v="39"/>
    <x v="4"/>
    <x v="0"/>
  </r>
  <r>
    <n v="217"/>
    <s v="Bitch"/>
    <s v="A roadmovie by paw"/>
    <n v="100000"/>
    <n v="11943"/>
    <x v="2"/>
    <x v="11"/>
    <s v="SEK"/>
    <n v="1419780149"/>
    <n v="1417101749"/>
    <b v="0"/>
    <n v="38"/>
    <b v="0"/>
    <s v="film &amp; video/drama"/>
    <x v="0"/>
    <x v="3"/>
    <n v="12"/>
    <n v="314.29000000000002"/>
    <x v="217"/>
    <d v="2014-12-28T15:22:29"/>
    <x v="0"/>
    <x v="0"/>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x v="218"/>
    <d v="2015-05-15T15:04:49"/>
    <x v="13"/>
    <x v="6"/>
    <x v="0"/>
  </r>
  <r>
    <n v="219"/>
    <s v="True Colors"/>
    <s v="An hour-long pilot about a group of suburban LGBT teens coming of age in the early 90's."/>
    <n v="50000"/>
    <n v="8815"/>
    <x v="2"/>
    <x v="0"/>
    <s v="USD"/>
    <n v="1459493940"/>
    <n v="1456732225"/>
    <b v="0"/>
    <n v="76"/>
    <b v="0"/>
    <s v="film &amp; video/drama"/>
    <x v="0"/>
    <x v="3"/>
    <n v="18"/>
    <n v="115.99"/>
    <x v="219"/>
    <d v="2016-04-01T06:59:00"/>
    <x v="7"/>
    <x v="0"/>
    <x v="0"/>
  </r>
  <r>
    <n v="220"/>
    <s v="LA VIE"/>
    <s v="A Freelancer abandons everything to chase after his dream of being &quot;great&quot; escape to Bangkok and return to his home-world."/>
    <n v="50000"/>
    <n v="360"/>
    <x v="2"/>
    <x v="0"/>
    <s v="USD"/>
    <n v="1440101160"/>
    <n v="1436542030"/>
    <b v="0"/>
    <n v="3"/>
    <b v="0"/>
    <s v="film &amp; video/drama"/>
    <x v="0"/>
    <x v="3"/>
    <n v="1"/>
    <n v="120"/>
    <x v="220"/>
    <d v="2015-08-20T20:06:00"/>
    <x v="43"/>
    <x v="4"/>
    <x v="0"/>
  </r>
  <r>
    <n v="221"/>
    <s v="Archetypes"/>
    <s v="Film about Schizophrenia with Surreal Twists!"/>
    <n v="50000"/>
    <n v="0"/>
    <x v="2"/>
    <x v="0"/>
    <s v="USD"/>
    <n v="1427569564"/>
    <n v="1422389164"/>
    <b v="0"/>
    <n v="0"/>
    <b v="0"/>
    <s v="film &amp; video/drama"/>
    <x v="0"/>
    <x v="3"/>
    <n v="0"/>
    <n v="0"/>
    <x v="221"/>
    <d v="2015-03-28T19:06:04"/>
    <x v="13"/>
    <x v="6"/>
    <x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x v="222"/>
    <d v="2015-03-27T02:39:00"/>
    <x v="44"/>
    <x v="6"/>
    <x v="0"/>
  </r>
  <r>
    <n v="223"/>
    <s v="The Pass"/>
    <s v="An old man, a U.S Marine Corps veteran remembers his combat experience in the battle of Toktong Pass 1950, during the Korean War."/>
    <n v="1500000"/>
    <n v="0"/>
    <x v="2"/>
    <x v="0"/>
    <s v="USD"/>
    <n v="1463879100"/>
    <n v="1461287350"/>
    <b v="0"/>
    <n v="0"/>
    <b v="0"/>
    <s v="film &amp; video/drama"/>
    <x v="0"/>
    <x v="3"/>
    <n v="0"/>
    <n v="0"/>
    <x v="223"/>
    <d v="2016-05-22T01:05:00"/>
    <x v="1"/>
    <x v="1"/>
    <x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n v="0"/>
    <x v="224"/>
    <d v="2015-07-10T05:38:46"/>
    <x v="13"/>
    <x v="6"/>
    <x v="0"/>
  </r>
  <r>
    <n v="225"/>
    <s v="Backpage Shawty"/>
    <s v="I'm creating a &quot;Lifetime&quot; type drama film about a girl who uses backpage for money, but trying to turn her life around."/>
    <n v="200"/>
    <n v="0"/>
    <x v="2"/>
    <x v="0"/>
    <s v="USD"/>
    <n v="1460153054"/>
    <n v="1457564654"/>
    <b v="0"/>
    <n v="0"/>
    <b v="0"/>
    <s v="film &amp; video/drama"/>
    <x v="0"/>
    <x v="3"/>
    <n v="0"/>
    <n v="0"/>
    <x v="225"/>
    <d v="2016-04-08T22:04:14"/>
    <x v="1"/>
    <x v="1"/>
    <x v="1"/>
  </r>
  <r>
    <n v="226"/>
    <s v="MAGGIE Film"/>
    <s v="A TRUE STORY OF DOMESTIC VILOLENCE THAT SEEKS TO OFFER THE VIEWER OUTLEST OF SUPPORT."/>
    <n v="29000"/>
    <n v="250"/>
    <x v="2"/>
    <x v="1"/>
    <s v="GBP"/>
    <n v="1433064540"/>
    <n v="1428854344"/>
    <b v="0"/>
    <n v="2"/>
    <b v="0"/>
    <s v="film &amp; video/drama"/>
    <x v="0"/>
    <x v="3"/>
    <n v="1"/>
    <n v="125"/>
    <x v="226"/>
    <d v="2015-05-31T09:29:00"/>
    <x v="45"/>
    <x v="4"/>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n v="0"/>
    <x v="227"/>
    <d v="2015-07-09T21:27:21"/>
    <x v="1"/>
    <x v="1"/>
    <x v="1"/>
  </r>
  <r>
    <n v="228"/>
    <s v="Facets of a Geek life"/>
    <s v="I am making a film from one one of my books called facets of a Geek life."/>
    <n v="8000"/>
    <n v="0"/>
    <x v="2"/>
    <x v="1"/>
    <s v="GBP"/>
    <n v="1433176105"/>
    <n v="1427992105"/>
    <b v="0"/>
    <n v="0"/>
    <b v="0"/>
    <s v="film &amp; video/drama"/>
    <x v="0"/>
    <x v="3"/>
    <n v="0"/>
    <n v="0"/>
    <x v="228"/>
    <d v="2015-06-01T16:28:25"/>
    <x v="13"/>
    <x v="6"/>
    <x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n v="0"/>
    <x v="229"/>
    <d v="2016-02-13T22:24:57"/>
    <x v="1"/>
    <x v="1"/>
    <x v="1"/>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
    <n v="30"/>
    <x v="230"/>
    <d v="2015-06-04T18:39:11"/>
    <x v="1"/>
    <x v="1"/>
    <x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n v="0"/>
    <x v="231"/>
    <d v="2016-01-02T23:00:51"/>
    <x v="1"/>
    <x v="1"/>
    <x v="1"/>
  </r>
  <r>
    <n v="232"/>
    <s v="#noblurredlines"/>
    <s v="A high-impact, high-quality resource to address, for young people and youth-related professionals, the issue of sexual consent."/>
    <n v="4000"/>
    <n v="110"/>
    <x v="2"/>
    <x v="1"/>
    <s v="GBP"/>
    <n v="1425066546"/>
    <n v="1422474546"/>
    <b v="0"/>
    <n v="7"/>
    <b v="0"/>
    <s v="film &amp; video/drama"/>
    <x v="0"/>
    <x v="3"/>
    <n v="3"/>
    <n v="15.71"/>
    <x v="232"/>
    <d v="2015-02-27T19:49:06"/>
    <x v="1"/>
    <x v="1"/>
    <x v="1"/>
  </r>
  <r>
    <n v="233"/>
    <s v="Area 4 - The Film"/>
    <s v="â€œArea 4â€ revolves around Frank Hammond, a counselor at a high school, who discovers the scandals that took place."/>
    <n v="350000"/>
    <n v="0"/>
    <x v="2"/>
    <x v="0"/>
    <s v="USD"/>
    <n v="1475185972"/>
    <n v="1472593972"/>
    <b v="0"/>
    <n v="0"/>
    <b v="0"/>
    <s v="film &amp; video/drama"/>
    <x v="0"/>
    <x v="3"/>
    <n v="0"/>
    <n v="0"/>
    <x v="233"/>
    <d v="2016-09-29T21:52:52"/>
    <x v="1"/>
    <x v="1"/>
    <x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
    <n v="80.2"/>
    <x v="234"/>
    <d v="2015-06-21T00:50:59"/>
    <x v="4"/>
    <x v="0"/>
    <x v="0"/>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n v="0"/>
    <x v="235"/>
    <d v="2015-07-09T21:48:17"/>
    <x v="1"/>
    <x v="1"/>
    <x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n v="0"/>
    <x v="236"/>
    <d v="2016-01-05T00:00:00"/>
    <x v="26"/>
    <x v="6"/>
    <x v="0"/>
  </r>
  <r>
    <n v="237"/>
    <s v="Making The Choice"/>
    <s v="Making The Choice is a christian short film series."/>
    <n v="15000"/>
    <n v="50"/>
    <x v="2"/>
    <x v="0"/>
    <s v="USD"/>
    <n v="1457445069"/>
    <n v="1452261069"/>
    <b v="0"/>
    <n v="1"/>
    <b v="0"/>
    <s v="film &amp; video/drama"/>
    <x v="0"/>
    <x v="3"/>
    <n v="0"/>
    <n v="50"/>
    <x v="237"/>
    <d v="2016-03-08T13:51:09"/>
    <x v="13"/>
    <x v="6"/>
    <x v="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n v="0"/>
    <x v="238"/>
    <d v="2016-12-30T09:00:00"/>
    <x v="23"/>
    <x v="5"/>
    <x v="0"/>
  </r>
  <r>
    <n v="239"/>
    <s v="Filthy - Short Film"/>
    <s v="Lovers Clint and Eli convey their conflicting perspectives of guilt and remorse while in the desolate Australian bush."/>
    <n v="1000"/>
    <n v="250"/>
    <x v="2"/>
    <x v="2"/>
    <s v="AUD"/>
    <n v="1446984000"/>
    <n v="1445308730"/>
    <b v="0"/>
    <n v="5"/>
    <b v="0"/>
    <s v="film &amp; video/drama"/>
    <x v="0"/>
    <x v="3"/>
    <n v="25"/>
    <n v="50"/>
    <x v="239"/>
    <d v="2015-11-08T12:00:00"/>
    <x v="34"/>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8"/>
    <n v="117.85"/>
    <x v="240"/>
    <d v="2013-05-05T17:00:11"/>
    <x v="8"/>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3"/>
    <n v="109.04"/>
    <x v="241"/>
    <d v="2014-12-21T16:45:04"/>
    <x v="8"/>
    <x v="4"/>
    <x v="0"/>
  </r>
  <r>
    <n v="242"/>
    <s v="Hardwater"/>
    <s v="An unprecedented feature-length documentary film about Maine's tribal, oft-misunderstood ice fishing sub-culture."/>
    <n v="13000"/>
    <n v="14750"/>
    <x v="0"/>
    <x v="0"/>
    <s v="USD"/>
    <n v="1324381790"/>
    <n v="1321357790"/>
    <b v="1"/>
    <n v="202"/>
    <b v="1"/>
    <s v="film &amp; video/documentary"/>
    <x v="0"/>
    <x v="4"/>
    <n v="113"/>
    <n v="73.02"/>
    <x v="242"/>
    <d v="2011-12-20T11:49:50"/>
    <x v="6"/>
    <x v="0"/>
    <x v="0"/>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3"/>
    <n v="78.2"/>
    <x v="243"/>
    <d v="2014-02-22T01:08:24"/>
    <x v="1"/>
    <x v="1"/>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4"/>
    <n v="47.4"/>
    <x v="244"/>
    <d v="2010-03-16T07:06:00"/>
    <x v="4"/>
    <x v="0"/>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4"/>
    <n v="54.02"/>
    <x v="245"/>
    <d v="2012-08-16T01:16:25"/>
    <x v="1"/>
    <x v="1"/>
    <x v="1"/>
  </r>
  <r>
    <n v="246"/>
    <s v="LEAVING ATLANTA THE FILM"/>
    <s v="From 1979 to 1981 twenty-nine Black children in Atlanta were murdered and the others terrified. This is our story..."/>
    <n v="5000"/>
    <n v="15273"/>
    <x v="0"/>
    <x v="0"/>
    <s v="USD"/>
    <n v="1292665405"/>
    <n v="1288341805"/>
    <b v="1"/>
    <n v="223"/>
    <b v="1"/>
    <s v="film &amp; video/documentary"/>
    <x v="0"/>
    <x v="4"/>
    <n v="305"/>
    <n v="68.489999999999995"/>
    <x v="246"/>
    <d v="2010-12-18T09:43:25"/>
    <x v="39"/>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
    <n v="108.15"/>
    <x v="247"/>
    <d v="2010-10-16T03:39:00"/>
    <x v="46"/>
    <x v="0"/>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
    <n v="589.95000000000005"/>
    <x v="248"/>
    <d v="2012-01-07T18:35:09"/>
    <x v="8"/>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3"/>
    <n v="48.05"/>
    <x v="249"/>
    <d v="2010-08-22T17:40:00"/>
    <x v="47"/>
    <x v="6"/>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6"/>
    <n v="72.48"/>
    <x v="250"/>
    <d v="2013-06-06T13:34:51"/>
    <x v="1"/>
    <x v="1"/>
    <x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6"/>
    <n v="57.08"/>
    <x v="251"/>
    <d v="2012-05-16T19:00:00"/>
    <x v="7"/>
    <x v="0"/>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5"/>
    <n v="85.44"/>
    <x v="252"/>
    <d v="2010-06-01T03:59:00"/>
    <x v="48"/>
    <x v="6"/>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1"/>
    <n v="215.86"/>
    <x v="253"/>
    <d v="2012-02-15T15:37:15"/>
    <x v="1"/>
    <x v="1"/>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7"/>
    <n v="89.39"/>
    <x v="254"/>
    <d v="2015-10-17T02:00:00"/>
    <x v="0"/>
    <x v="0"/>
    <x v="0"/>
  </r>
  <r>
    <n v="255"/>
    <s v="xoxosms: a documentary about love in the 21st century"/>
    <s v="xoxosms is a documentary about first love, long distance and Skype."/>
    <n v="8000"/>
    <n v="8538.66"/>
    <x v="0"/>
    <x v="0"/>
    <s v="USD"/>
    <n v="1300275482"/>
    <n v="1297687082"/>
    <b v="1"/>
    <n v="188"/>
    <b v="1"/>
    <s v="film &amp; video/documentary"/>
    <x v="0"/>
    <x v="4"/>
    <n v="107"/>
    <n v="45.42"/>
    <x v="255"/>
    <d v="2011-03-16T11:38:02"/>
    <x v="1"/>
    <x v="1"/>
    <x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
    <n v="65.760000000000005"/>
    <x v="256"/>
    <d v="2013-03-16T18:27:47"/>
    <x v="1"/>
    <x v="1"/>
    <x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7"/>
    <n v="66.7"/>
    <x v="257"/>
    <d v="2016-05-19T15:02:42"/>
    <x v="1"/>
    <x v="1"/>
    <x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
    <n v="83.35"/>
    <x v="258"/>
    <d v="2011-06-18T01:14:26"/>
    <x v="1"/>
    <x v="1"/>
    <x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2"/>
    <n v="105.05"/>
    <x v="259"/>
    <d v="2015-04-08T17:42:49"/>
    <x v="1"/>
    <x v="1"/>
    <x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
    <n v="120.91"/>
    <x v="260"/>
    <d v="2010-07-17T09:59:00"/>
    <x v="12"/>
    <x v="4"/>
    <x v="0"/>
  </r>
  <r>
    <n v="261"/>
    <s v="Empires: The Film"/>
    <s v="Empires explores the impact of networks on histories and philosophies of political thought."/>
    <n v="20000"/>
    <n v="21480"/>
    <x v="0"/>
    <x v="0"/>
    <s v="USD"/>
    <n v="1339080900"/>
    <n v="1334783704"/>
    <b v="1"/>
    <n v="220"/>
    <b v="1"/>
    <s v="film &amp; video/documentary"/>
    <x v="0"/>
    <x v="4"/>
    <n v="107"/>
    <n v="97.64"/>
    <x v="261"/>
    <d v="2012-06-07T14:55:00"/>
    <x v="39"/>
    <x v="4"/>
    <x v="0"/>
  </r>
  <r>
    <n v="262"/>
    <s v="The Last Cosmonaut"/>
    <s v="He can never die. He will live forever. He is the last cosmonaut, and this is his story."/>
    <n v="2500"/>
    <n v="6000"/>
    <x v="0"/>
    <x v="0"/>
    <s v="USD"/>
    <n v="1298699828"/>
    <n v="1294811828"/>
    <b v="1"/>
    <n v="145"/>
    <b v="1"/>
    <s v="film &amp; video/documentary"/>
    <x v="0"/>
    <x v="4"/>
    <n v="240"/>
    <n v="41.38"/>
    <x v="262"/>
    <d v="2011-02-26T05:57:08"/>
    <x v="8"/>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
    <n v="30.65"/>
    <x v="263"/>
    <d v="2012-09-27T22:54:54"/>
    <x v="1"/>
    <x v="1"/>
    <x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
    <n v="64.95"/>
    <x v="264"/>
    <d v="2012-05-11T14:53:15"/>
    <x v="1"/>
    <x v="1"/>
    <x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
    <n v="95.78"/>
    <x v="265"/>
    <d v="2010-05-10T20:16:00"/>
    <x v="43"/>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6"/>
    <n v="40.42"/>
    <x v="266"/>
    <d v="2010-04-23T03:51:00"/>
    <x v="49"/>
    <x v="6"/>
    <x v="0"/>
  </r>
  <r>
    <n v="267"/>
    <s v="Uncharted Amazon"/>
    <s v="A visually stunning, feature length film chronicling life's challenges in the remote depths of the Amazon rainforest."/>
    <n v="9850"/>
    <n v="12965.44"/>
    <x v="0"/>
    <x v="1"/>
    <s v="GBP"/>
    <n v="1403693499"/>
    <n v="1401101499"/>
    <b v="1"/>
    <n v="165"/>
    <b v="1"/>
    <s v="film &amp; video/documentary"/>
    <x v="0"/>
    <x v="4"/>
    <n v="132"/>
    <n v="78.58"/>
    <x v="267"/>
    <d v="2014-06-25T10:51:39"/>
    <x v="1"/>
    <x v="1"/>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
    <n v="50.18"/>
    <x v="268"/>
    <d v="2011-11-07T04:39:38"/>
    <x v="8"/>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
    <n v="92.25"/>
    <x v="269"/>
    <d v="2017-02-22T04:43:42"/>
    <x v="1"/>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3"/>
    <n v="57.54"/>
    <x v="270"/>
    <d v="2011-05-25T04:00:00"/>
    <x v="50"/>
    <x v="6"/>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5"/>
    <n v="109.42"/>
    <x v="271"/>
    <d v="2014-01-02T08:00:00"/>
    <x v="37"/>
    <x v="1"/>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
    <n v="81.89"/>
    <x v="272"/>
    <d v="2010-04-28T18:49:00"/>
    <x v="30"/>
    <x v="6"/>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8"/>
    <n v="45.67"/>
    <x v="273"/>
    <d v="2011-07-03T11:57:46"/>
    <x v="1"/>
    <x v="1"/>
    <x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
    <x v="274"/>
    <d v="2012-04-05T06:59:00"/>
    <x v="6"/>
    <x v="0"/>
    <x v="0"/>
  </r>
  <r>
    <n v="275"/>
    <s v="Finding the Funk"/>
    <s v="A journey through the origins and influence of funk music from James Brown to D'Angelo we are FINDING THE FUNK!"/>
    <n v="20000"/>
    <n v="21679"/>
    <x v="0"/>
    <x v="0"/>
    <s v="USD"/>
    <n v="1352511966"/>
    <n v="1349916366"/>
    <b v="1"/>
    <n v="332"/>
    <b v="1"/>
    <s v="film &amp; video/documentary"/>
    <x v="0"/>
    <x v="4"/>
    <n v="108"/>
    <n v="65.3"/>
    <x v="275"/>
    <d v="2012-11-10T01:46:06"/>
    <x v="1"/>
    <x v="1"/>
    <x v="1"/>
  </r>
  <r>
    <n v="276"/>
    <s v="Abalimi"/>
    <s v="A film about Xhosa women in townships of South Africa micro-farming to fight extreme poverty, gain health, and create food security."/>
    <n v="4000"/>
    <n v="5904"/>
    <x v="0"/>
    <x v="0"/>
    <s v="USD"/>
    <n v="1335574674"/>
    <n v="1330394274"/>
    <b v="1"/>
    <n v="62"/>
    <b v="1"/>
    <s v="film &amp; video/documentary"/>
    <x v="0"/>
    <x v="4"/>
    <n v="148"/>
    <n v="95.23"/>
    <x v="276"/>
    <d v="2012-04-28T00:57:54"/>
    <x v="13"/>
    <x v="6"/>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
    <n v="75.44"/>
    <x v="277"/>
    <d v="2015-05-23T21:23:39"/>
    <x v="1"/>
    <x v="1"/>
    <x v="1"/>
  </r>
  <r>
    <n v="278"/>
    <s v="The Babushkas of Chernobyl"/>
    <s v="An unlikely story of spirit, defiance and beauty from the most contaminated place on Earth"/>
    <n v="27000"/>
    <n v="40594"/>
    <x v="0"/>
    <x v="0"/>
    <s v="USD"/>
    <n v="1350003539"/>
    <n v="1347411539"/>
    <b v="1"/>
    <n v="415"/>
    <b v="1"/>
    <s v="film &amp; video/documentary"/>
    <x v="0"/>
    <x v="4"/>
    <n v="150"/>
    <n v="97.82"/>
    <x v="278"/>
    <d v="2012-10-12T00:58:59"/>
    <x v="1"/>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
    <n v="87.69"/>
    <x v="279"/>
    <d v="2017-02-27T02:01:00"/>
    <x v="51"/>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
    <n v="54.75"/>
    <x v="280"/>
    <d v="2014-05-30T14:10:35"/>
    <x v="8"/>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1"/>
    <n v="83.95"/>
    <x v="281"/>
    <d v="2009-08-10T19:26:00"/>
    <x v="52"/>
    <x v="6"/>
    <x v="0"/>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
    <n v="254.39"/>
    <x v="282"/>
    <d v="2010-02-22T22:00:00"/>
    <x v="46"/>
    <x v="0"/>
    <x v="0"/>
  </r>
  <r>
    <n v="283"/>
    <s v="SOLE SURVIVOR"/>
    <s v="What is the impact of survivorship on the human condition?"/>
    <n v="18000"/>
    <n v="20569.05"/>
    <x v="0"/>
    <x v="0"/>
    <s v="USD"/>
    <n v="1306904340"/>
    <n v="1305219744"/>
    <b v="1"/>
    <n v="202"/>
    <b v="1"/>
    <s v="film &amp; video/documentary"/>
    <x v="0"/>
    <x v="4"/>
    <n v="114"/>
    <n v="101.83"/>
    <x v="283"/>
    <d v="2011-06-01T04:59:00"/>
    <x v="20"/>
    <x v="3"/>
    <x v="0"/>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5"/>
    <n v="55.07"/>
    <x v="284"/>
    <d v="2012-01-21T17:43:00"/>
    <x v="10"/>
    <x v="5"/>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9"/>
    <n v="56.9"/>
    <x v="285"/>
    <d v="2013-09-19T18:08:48"/>
    <x v="1"/>
    <x v="1"/>
    <x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
    <n v="121.28"/>
    <x v="286"/>
    <d v="2013-03-25T18:35:24"/>
    <x v="8"/>
    <x v="4"/>
    <x v="0"/>
  </r>
  <r>
    <n v="287"/>
    <s v="In Country: A Documentary Film (POSTPRODUCTION)"/>
    <s v="War is hell. Why would anyone want to spend their weekends there?"/>
    <n v="15000"/>
    <n v="26445"/>
    <x v="0"/>
    <x v="0"/>
    <s v="USD"/>
    <n v="1351828800"/>
    <n v="1349160018"/>
    <b v="1"/>
    <n v="290"/>
    <b v="1"/>
    <s v="film &amp; video/documentary"/>
    <x v="0"/>
    <x v="4"/>
    <n v="176"/>
    <n v="91.19"/>
    <x v="287"/>
    <d v="2012-11-02T04:00:00"/>
    <x v="0"/>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
    <n v="115.45"/>
    <x v="288"/>
    <d v="2012-06-26T04:03:13"/>
    <x v="6"/>
    <x v="0"/>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5"/>
    <n v="67.77"/>
    <x v="289"/>
    <d v="2013-11-02T10:57:14"/>
    <x v="1"/>
    <x v="1"/>
    <x v="1"/>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7"/>
    <n v="28.58"/>
    <x v="290"/>
    <d v="2011-02-02T07:59:00"/>
    <x v="39"/>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
    <n v="46.88"/>
    <x v="291"/>
    <d v="2013-05-01T00:01:00"/>
    <x v="34"/>
    <x v="3"/>
    <x v="0"/>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2"/>
    <n v="154.41999999999999"/>
    <x v="292"/>
    <d v="2011-10-29T03:59:00"/>
    <x v="16"/>
    <x v="0"/>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
    <n v="201.22"/>
    <x v="293"/>
    <d v="2014-04-20T16:01:54"/>
    <x v="1"/>
    <x v="1"/>
    <x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x v="294"/>
    <d v="2010-07-19T16:00:00"/>
    <x v="6"/>
    <x v="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
    <n v="100.08"/>
    <x v="295"/>
    <d v="2013-11-01T00:00:00"/>
    <x v="13"/>
    <x v="6"/>
    <x v="0"/>
  </r>
  <r>
    <n v="296"/>
    <s v="Bel Borba Is Here!"/>
    <s v="Bel Borba is Here is a feature film about the most inspiring Brazilian artist you've never heard of... until now."/>
    <n v="25000"/>
    <n v="29681.55"/>
    <x v="0"/>
    <x v="0"/>
    <s v="USD"/>
    <n v="1347017083"/>
    <n v="1344857083"/>
    <b v="1"/>
    <n v="129"/>
    <b v="1"/>
    <s v="film &amp; video/documentary"/>
    <x v="0"/>
    <x v="4"/>
    <n v="119"/>
    <n v="230.09"/>
    <x v="296"/>
    <d v="2012-09-07T11:24:43"/>
    <x v="10"/>
    <x v="5"/>
    <x v="2"/>
  </r>
  <r>
    <n v="297"/>
    <s v="Who Owns Yoga?"/>
    <s v="Who Owns Yoga? is a feature length documentary film that explores the changing nature of yoga in the modern world."/>
    <n v="20000"/>
    <n v="20128"/>
    <x v="0"/>
    <x v="0"/>
    <s v="USD"/>
    <n v="1430452740"/>
    <n v="1427390901"/>
    <b v="1"/>
    <n v="142"/>
    <b v="1"/>
    <s v="film &amp; video/documentary"/>
    <x v="0"/>
    <x v="4"/>
    <n v="101"/>
    <n v="141.75"/>
    <x v="297"/>
    <d v="2015-05-01T03:59:00"/>
    <x v="9"/>
    <x v="0"/>
    <x v="0"/>
  </r>
  <r>
    <n v="298"/>
    <s v="DisHonesty - A Documentary Feature Film"/>
    <s v="The truth is, we all lie - and by &quot;we,&quot; we mean everyone!"/>
    <n v="126000"/>
    <n v="137254.84"/>
    <x v="0"/>
    <x v="0"/>
    <s v="USD"/>
    <n v="1399669200"/>
    <n v="1394536048"/>
    <b v="1"/>
    <n v="2436"/>
    <b v="1"/>
    <s v="film &amp; video/documentary"/>
    <x v="0"/>
    <x v="4"/>
    <n v="109"/>
    <n v="56.34"/>
    <x v="298"/>
    <d v="2014-05-09T21:00:00"/>
    <x v="44"/>
    <x v="6"/>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9"/>
    <n v="73.34"/>
    <x v="299"/>
    <d v="2010-11-17T06:24:20"/>
    <x v="1"/>
    <x v="1"/>
    <x v="1"/>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2"/>
    <n v="85.34"/>
    <x v="300"/>
    <d v="2011-04-24T23:02:18"/>
    <x v="0"/>
    <x v="0"/>
    <x v="0"/>
  </r>
  <r>
    <n v="301"/>
    <s v="WORLD FAIR"/>
    <s v="A film about personal memory, amateur cinematography, and visions of the future at the 1939 New York World's Fair."/>
    <n v="13000"/>
    <n v="15435.55"/>
    <x v="0"/>
    <x v="0"/>
    <s v="USD"/>
    <n v="1363711335"/>
    <n v="1360258935"/>
    <b v="1"/>
    <n v="251"/>
    <b v="1"/>
    <s v="film &amp; video/documentary"/>
    <x v="0"/>
    <x v="4"/>
    <n v="119"/>
    <n v="61.5"/>
    <x v="301"/>
    <d v="2013-03-19T16:42:15"/>
    <x v="4"/>
    <x v="0"/>
    <x v="0"/>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
    <n v="93.02"/>
    <x v="302"/>
    <d v="2012-02-24T20:33:58"/>
    <x v="1"/>
    <x v="1"/>
    <x v="1"/>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
    <n v="50.29"/>
    <x v="303"/>
    <d v="2012-06-02T01:42:26"/>
    <x v="1"/>
    <x v="1"/>
    <x v="1"/>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2"/>
    <n v="106.43"/>
    <x v="304"/>
    <d v="2012-09-01T02:00:00"/>
    <x v="21"/>
    <x v="0"/>
    <x v="0"/>
  </r>
  <r>
    <n v="305"/>
    <s v="My Friend Mott-ly"/>
    <s v="A documentary that I am making about the difficult, but inspiring, life of a late friend of mine."/>
    <n v="7500"/>
    <n v="9775"/>
    <x v="0"/>
    <x v="0"/>
    <s v="USD"/>
    <n v="1331392049"/>
    <n v="1328800049"/>
    <b v="1"/>
    <n v="189"/>
    <b v="1"/>
    <s v="film &amp; video/documentary"/>
    <x v="0"/>
    <x v="4"/>
    <n v="130"/>
    <n v="51.72"/>
    <x v="305"/>
    <d v="2012-03-10T15:07:29"/>
    <x v="1"/>
    <x v="1"/>
    <x v="1"/>
  </r>
  <r>
    <n v="306"/>
    <s v="Escape/Artist: The Jason Escape Documentary"/>
    <s v="A feature-length documentary on the life of Boston escape artist Jason Escape."/>
    <n v="1000"/>
    <n v="2929"/>
    <x v="0"/>
    <x v="0"/>
    <s v="USD"/>
    <n v="1363806333"/>
    <n v="1362081933"/>
    <b v="1"/>
    <n v="80"/>
    <b v="1"/>
    <s v="film &amp; video/documentary"/>
    <x v="0"/>
    <x v="4"/>
    <n v="293"/>
    <n v="36.61"/>
    <x v="306"/>
    <d v="2013-03-20T19:05:33"/>
    <x v="20"/>
    <x v="3"/>
    <x v="0"/>
  </r>
  <r>
    <n v="307"/>
    <s v="Grammar Revolution"/>
    <s v="Why is grammar important?"/>
    <n v="22000"/>
    <n v="24490"/>
    <x v="0"/>
    <x v="0"/>
    <s v="USD"/>
    <n v="1360276801"/>
    <n v="1357684801"/>
    <b v="1"/>
    <n v="576"/>
    <b v="1"/>
    <s v="film &amp; video/documentary"/>
    <x v="0"/>
    <x v="4"/>
    <n v="111"/>
    <n v="42.52"/>
    <x v="307"/>
    <d v="2013-02-07T22:40:01"/>
    <x v="1"/>
    <x v="1"/>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6"/>
    <n v="62.71"/>
    <x v="308"/>
    <d v="2011-03-10T16:40:10"/>
    <x v="8"/>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9"/>
    <n v="89.96"/>
    <x v="309"/>
    <d v="2012-09-03T18:02:14"/>
    <x v="23"/>
    <x v="5"/>
    <x v="0"/>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
    <n v="28.92"/>
    <x v="310"/>
    <d v="2011-10-20T02:00:00"/>
    <x v="18"/>
    <x v="3"/>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
    <n v="138.80000000000001"/>
    <x v="311"/>
    <d v="2012-01-01T07:59:00"/>
    <x v="43"/>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2"/>
    <n v="61.3"/>
    <x v="312"/>
    <d v="2013-04-14T21:03:52"/>
    <x v="1"/>
    <x v="1"/>
    <x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5"/>
    <n v="80.2"/>
    <x v="313"/>
    <d v="2010-08-11T15:59:00"/>
    <x v="38"/>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
    <n v="32.1"/>
    <x v="314"/>
    <d v="2013-03-01T19:59:48"/>
    <x v="1"/>
    <x v="1"/>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
    <n v="200.89"/>
    <x v="315"/>
    <d v="2012-08-22T18:32:14"/>
    <x v="1"/>
    <x v="1"/>
    <x v="1"/>
  </r>
  <r>
    <n v="316"/>
    <s v="THE SECRET TRIAL 5 - GRASSROOTS CROSS-CANADA TOUR"/>
    <s v="Award winning documentary The Secret Trial 5 needs your help for a Cross-Canada Tour!"/>
    <n v="15000"/>
    <n v="17066"/>
    <x v="0"/>
    <x v="5"/>
    <s v="CAD"/>
    <n v="1418273940"/>
    <n v="1415398197"/>
    <b v="1"/>
    <n v="158"/>
    <b v="1"/>
    <s v="film &amp; video/documentary"/>
    <x v="0"/>
    <x v="4"/>
    <n v="114"/>
    <n v="108.01"/>
    <x v="316"/>
    <d v="2014-12-11T04:59:00"/>
    <x v="51"/>
    <x v="0"/>
    <x v="0"/>
  </r>
  <r>
    <n v="317"/>
    <s v="Good Men, Bad Men, and a Few Rowdy Ladies"/>
    <s v="The story of a cowboy town with a prison problem, and the colorful characters who call it home."/>
    <n v="30000"/>
    <n v="30241"/>
    <x v="0"/>
    <x v="0"/>
    <s v="USD"/>
    <n v="1386778483"/>
    <n v="1384186483"/>
    <b v="1"/>
    <n v="316"/>
    <b v="1"/>
    <s v="film &amp; video/documentary"/>
    <x v="0"/>
    <x v="4"/>
    <n v="101"/>
    <n v="95.7"/>
    <x v="317"/>
    <d v="2013-12-11T16:14:43"/>
    <x v="1"/>
    <x v="1"/>
    <x v="1"/>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
    <n v="49.88"/>
    <x v="318"/>
    <d v="2013-03-26T23:55:51"/>
    <x v="37"/>
    <x v="1"/>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3"/>
    <n v="110.47"/>
    <x v="319"/>
    <d v="2010-02-02T07:59:00"/>
    <x v="53"/>
    <x v="6"/>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7"/>
    <n v="134.91"/>
    <x v="320"/>
    <d v="2015-12-22T23:00:00"/>
    <x v="37"/>
    <x v="1"/>
    <x v="0"/>
  </r>
  <r>
    <n v="321"/>
    <s v="An Impossible Project"/>
    <s v="The more digital the world, the more analog our dreams._x000a_A feature documentary shot on 35mm film."/>
    <n v="35000"/>
    <n v="35932"/>
    <x v="0"/>
    <x v="12"/>
    <s v="EUR"/>
    <n v="1478605386"/>
    <n v="1475577786"/>
    <b v="1"/>
    <n v="337"/>
    <b v="1"/>
    <s v="film &amp; video/documentary"/>
    <x v="0"/>
    <x v="4"/>
    <n v="103"/>
    <n v="106.62"/>
    <x v="321"/>
    <d v="2016-11-08T11:43:06"/>
    <x v="6"/>
    <x v="0"/>
    <x v="0"/>
  </r>
  <r>
    <n v="322"/>
    <s v="Last of the Big Tuskers"/>
    <s v="A documentary film about the largest elephants on earth and what is being done to ensure their survival."/>
    <n v="25000"/>
    <n v="26978"/>
    <x v="0"/>
    <x v="0"/>
    <s v="USD"/>
    <n v="1463146848"/>
    <n v="1460554848"/>
    <b v="1"/>
    <n v="186"/>
    <b v="1"/>
    <s v="film &amp; video/documentary"/>
    <x v="0"/>
    <x v="4"/>
    <n v="108"/>
    <n v="145.04"/>
    <x v="322"/>
    <d v="2016-05-13T13:40:48"/>
    <x v="1"/>
    <x v="1"/>
    <x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
    <n v="114.59"/>
    <x v="323"/>
    <d v="2016-12-21T07:59:00"/>
    <x v="31"/>
    <x v="1"/>
    <x v="3"/>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2"/>
    <n v="105.32"/>
    <x v="324"/>
    <d v="2015-08-01T15:01:48"/>
    <x v="16"/>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
    <n v="70.92"/>
    <x v="325"/>
    <d v="2016-12-20T04:30:33"/>
    <x v="6"/>
    <x v="0"/>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3"/>
    <n v="147.16999999999999"/>
    <x v="326"/>
    <d v="2017-03-14T22:57:00"/>
    <x v="16"/>
    <x v="0"/>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
    <n v="160.47"/>
    <x v="327"/>
    <d v="2015-03-22T08:00:00"/>
    <x v="15"/>
    <x v="1"/>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4"/>
    <n v="156.05000000000001"/>
    <x v="328"/>
    <d v="2015-11-01T04:00:00"/>
    <x v="0"/>
    <x v="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6"/>
    <n v="63.17"/>
    <x v="329"/>
    <d v="2015-11-07T04:00:00"/>
    <x v="19"/>
    <x v="5"/>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2"/>
    <n v="104.82"/>
    <x v="330"/>
    <d v="2013-05-17T03:59:00"/>
    <x v="7"/>
    <x v="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7"/>
    <n v="97.36"/>
    <x v="331"/>
    <d v="2016-06-17T13:57:14"/>
    <x v="0"/>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
    <n v="203.63"/>
    <x v="332"/>
    <d v="2015-10-28T08:00:00"/>
    <x v="17"/>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
    <n v="188.31"/>
    <x v="333"/>
    <d v="2016-04-07T14:16:31"/>
    <x v="1"/>
    <x v="1"/>
    <x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
    <n v="146.65"/>
    <x v="334"/>
    <d v="2015-05-15T19:00:00"/>
    <x v="54"/>
    <x v="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3"/>
    <n v="109.19"/>
    <x v="335"/>
    <d v="2015-05-08T22:00:00"/>
    <x v="0"/>
    <x v="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7"/>
    <n v="59.25"/>
    <x v="336"/>
    <d v="2015-11-13T15:18:38"/>
    <x v="1"/>
    <x v="1"/>
    <x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
    <n v="97.9"/>
    <x v="337"/>
    <d v="2015-03-14T02:05:08"/>
    <x v="1"/>
    <x v="1"/>
    <x v="1"/>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
    <n v="70"/>
    <x v="338"/>
    <d v="2016-09-03T01:00:00"/>
    <x v="40"/>
    <x v="6"/>
    <x v="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
    <n v="72.87"/>
    <x v="339"/>
    <d v="2015-04-29T18:14:28"/>
    <x v="1"/>
    <x v="1"/>
    <x v="1"/>
  </r>
  <r>
    <n v="340"/>
    <s v="Somaliland: The Abaarso Story"/>
    <s v="Feature-length documentary about five Somali Muslim students pursuing dreams of education in America"/>
    <n v="35000"/>
    <n v="43758"/>
    <x v="0"/>
    <x v="0"/>
    <s v="USD"/>
    <n v="1489006800"/>
    <n v="1486397007"/>
    <b v="1"/>
    <n v="299"/>
    <b v="1"/>
    <s v="film &amp; video/documentary"/>
    <x v="0"/>
    <x v="4"/>
    <n v="125"/>
    <n v="146.35"/>
    <x v="340"/>
    <d v="2017-03-08T21:00:00"/>
    <x v="1"/>
    <x v="1"/>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7"/>
    <n v="67.91"/>
    <x v="341"/>
    <d v="2014-10-01T03:59:00"/>
    <x v="34"/>
    <x v="3"/>
    <x v="0"/>
  </r>
  <r>
    <n v="342"/>
    <s v="BREAKING A MONSTER a film about the band Unlocking The Truth"/>
    <s v="BREAKING A MONSTER needs your help to play in THEATERS!"/>
    <n v="55000"/>
    <n v="55201.52"/>
    <x v="0"/>
    <x v="0"/>
    <s v="USD"/>
    <n v="1461955465"/>
    <n v="1459363465"/>
    <b v="1"/>
    <n v="325"/>
    <b v="1"/>
    <s v="film &amp; video/documentary"/>
    <x v="0"/>
    <x v="4"/>
    <n v="100"/>
    <n v="169.85"/>
    <x v="342"/>
    <d v="2016-04-29T18:44:25"/>
    <x v="1"/>
    <x v="1"/>
    <x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
    <n v="58.41"/>
    <x v="343"/>
    <d v="2014-11-14T03:00:00"/>
    <x v="0"/>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
    <n v="119.99"/>
    <x v="344"/>
    <d v="2015-06-01T02:20:00"/>
    <x v="8"/>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
    <n v="99.86"/>
    <x v="345"/>
    <d v="2015-05-20T22:39:50"/>
    <x v="1"/>
    <x v="1"/>
    <x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
    <n v="90.58"/>
    <x v="346"/>
    <d v="2015-10-14T12:00:21"/>
    <x v="1"/>
    <x v="1"/>
    <x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2"/>
    <n v="117.77"/>
    <x v="347"/>
    <d v="2015-11-14T12:53:29"/>
    <x v="1"/>
    <x v="1"/>
    <x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
    <x v="348"/>
    <d v="2015-08-21T14:05:16"/>
    <x v="1"/>
    <x v="1"/>
    <x v="1"/>
  </r>
  <r>
    <n v="349"/>
    <s v="Strangers To Peace: A Documentary"/>
    <s v="After 52 years of war, FARC guerrilla soldiers rejoin Colombian society to forge new lives of peace."/>
    <n v="11260"/>
    <n v="12007.18"/>
    <x v="0"/>
    <x v="0"/>
    <s v="USD"/>
    <n v="1487937508"/>
    <n v="1485345508"/>
    <b v="1"/>
    <n v="167"/>
    <b v="1"/>
    <s v="film &amp; video/documentary"/>
    <x v="0"/>
    <x v="4"/>
    <n v="107"/>
    <n v="71.900000000000006"/>
    <x v="349"/>
    <d v="2017-02-24T11:58:28"/>
    <x v="1"/>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5"/>
    <n v="129.82"/>
    <x v="350"/>
    <d v="2016-09-11T03:59:00"/>
    <x v="54"/>
    <x v="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
    <n v="44.91"/>
    <x v="351"/>
    <d v="2016-04-07T22:09:14"/>
    <x v="4"/>
    <x v="0"/>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7"/>
    <n v="40.76"/>
    <x v="352"/>
    <d v="2014-10-08T04:01:08"/>
    <x v="1"/>
    <x v="1"/>
    <x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9"/>
    <n v="103.52"/>
    <x v="353"/>
    <d v="2015-11-19T20:00:19"/>
    <x v="1"/>
    <x v="1"/>
    <x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4"/>
    <n v="125.45"/>
    <x v="354"/>
    <d v="2016-04-08T18:52:01"/>
    <x v="1"/>
    <x v="1"/>
    <x v="1"/>
  </r>
  <r>
    <n v="355"/>
    <s v="REZA ABDOH -Theatre Visionary"/>
    <s v="A documentary film about the late REZA ABDOH and his performance company DAR A LUZ."/>
    <n v="35000"/>
    <n v="40690"/>
    <x v="0"/>
    <x v="0"/>
    <s v="USD"/>
    <n v="1417420994"/>
    <n v="1414738994"/>
    <b v="1"/>
    <n v="165"/>
    <b v="1"/>
    <s v="film &amp; video/documentary"/>
    <x v="0"/>
    <x v="4"/>
    <n v="116"/>
    <n v="246.61"/>
    <x v="355"/>
    <d v="2014-12-01T08:03:14"/>
    <x v="0"/>
    <x v="0"/>
    <x v="0"/>
  </r>
  <r>
    <n v="356"/>
    <s v="43 and 80"/>
    <s v="A documentary about halibut conservation and how it impacts communities of Southeast Alaska."/>
    <n v="7500"/>
    <n v="7701.93"/>
    <x v="0"/>
    <x v="0"/>
    <s v="USD"/>
    <n v="1458152193"/>
    <n v="1455563793"/>
    <b v="1"/>
    <n v="97"/>
    <b v="1"/>
    <s v="film &amp; video/documentary"/>
    <x v="0"/>
    <x v="4"/>
    <n v="103"/>
    <n v="79.400000000000006"/>
    <x v="356"/>
    <d v="2016-03-16T18:16:33"/>
    <x v="1"/>
    <x v="1"/>
    <x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4"/>
    <x v="357"/>
    <d v="2015-04-24T05:19:57"/>
    <x v="4"/>
    <x v="0"/>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
    <n v="193.05"/>
    <x v="358"/>
    <d v="2016-06-15T15:00:00"/>
    <x v="37"/>
    <x v="1"/>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5"/>
    <n v="84.02"/>
    <x v="359"/>
    <d v="2014-11-14T05:12:00"/>
    <x v="24"/>
    <x v="5"/>
    <x v="0"/>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
    <n v="139.83000000000001"/>
    <x v="360"/>
    <d v="2015-07-23T03:11:00"/>
    <x v="8"/>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
    <n v="109.82"/>
    <x v="361"/>
    <d v="2014-11-23T01:01:46"/>
    <x v="1"/>
    <x v="1"/>
    <x v="1"/>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
    <n v="139.53"/>
    <x v="362"/>
    <d v="2014-08-08T00:00:00"/>
    <x v="24"/>
    <x v="5"/>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
    <n v="347.85"/>
    <x v="363"/>
    <d v="2010-05-02T19:22:00"/>
    <x v="8"/>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
    <n v="68.239999999999995"/>
    <x v="364"/>
    <d v="2014-06-21T03:59:00"/>
    <x v="0"/>
    <x v="0"/>
    <x v="0"/>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4"/>
    <n v="239.94"/>
    <x v="365"/>
    <d v="2014-02-28T14:33:19"/>
    <x v="1"/>
    <x v="1"/>
    <x v="1"/>
  </r>
  <r>
    <n v="366"/>
    <s v="A BUSHMAN ODYSSEY"/>
    <s v="One Bushman familyâ€™s struggle to survive genocide, dispossession and post-apartheid freedom in South Africa."/>
    <n v="38000"/>
    <n v="38500"/>
    <x v="0"/>
    <x v="0"/>
    <s v="USD"/>
    <n v="1337540518"/>
    <n v="1334948518"/>
    <b v="0"/>
    <n v="134"/>
    <b v="1"/>
    <s v="film &amp; video/documentary"/>
    <x v="0"/>
    <x v="4"/>
    <n v="101"/>
    <n v="287.31"/>
    <x v="366"/>
    <d v="2012-05-20T19:01:58"/>
    <x v="1"/>
    <x v="1"/>
    <x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
    <n v="86.85"/>
    <x v="367"/>
    <d v="2013-05-01T04:59:00"/>
    <x v="4"/>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
    <n v="81.849999999999994"/>
    <x v="368"/>
    <d v="2015-03-15T13:32:02"/>
    <x v="6"/>
    <x v="0"/>
    <x v="0"/>
  </r>
  <r>
    <n v="369"/>
    <s v="Alpine Zone"/>
    <s v="A documentary of one woman's attempt at solo hiking 2,000 miles, in an effort to understand herself and societal expectations."/>
    <n v="6500"/>
    <n v="7160.12"/>
    <x v="0"/>
    <x v="0"/>
    <s v="USD"/>
    <n v="1326633269"/>
    <n v="1324041269"/>
    <b v="0"/>
    <n v="167"/>
    <b v="1"/>
    <s v="film &amp; video/documentary"/>
    <x v="0"/>
    <x v="4"/>
    <n v="110"/>
    <n v="42.87"/>
    <x v="369"/>
    <d v="2012-01-15T13:14:29"/>
    <x v="1"/>
    <x v="1"/>
    <x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
    <n v="709.42"/>
    <x v="370"/>
    <d v="2017-01-06T19:05:00"/>
    <x v="1"/>
    <x v="1"/>
    <x v="1"/>
  </r>
  <r>
    <n v="371"/>
    <s v="Unbranded"/>
    <s v="3,000 Miles. 18 Wild Horses. 6 Months. 5 States. 4 men. A documentary about Conservation, Exploration, and Wild Mustangs."/>
    <n v="150000"/>
    <n v="171253"/>
    <x v="0"/>
    <x v="0"/>
    <s v="USD"/>
    <n v="1359743139"/>
    <n v="1355855139"/>
    <b v="0"/>
    <n v="1062"/>
    <b v="1"/>
    <s v="film &amp; video/documentary"/>
    <x v="0"/>
    <x v="4"/>
    <n v="114"/>
    <n v="161.26"/>
    <x v="371"/>
    <d v="2013-02-01T18:25:39"/>
    <x v="8"/>
    <x v="4"/>
    <x v="0"/>
  </r>
  <r>
    <n v="372"/>
    <s v="Wild Equus"/>
    <s v="A short documentary exploring the uses of 'Natural Horsemanship' across Europe"/>
    <n v="300"/>
    <n v="376"/>
    <x v="0"/>
    <x v="1"/>
    <s v="GBP"/>
    <n v="1459872000"/>
    <n v="1456408244"/>
    <b v="0"/>
    <n v="9"/>
    <b v="1"/>
    <s v="film &amp; video/documentary"/>
    <x v="0"/>
    <x v="4"/>
    <n v="125"/>
    <n v="41.78"/>
    <x v="372"/>
    <d v="2016-04-05T16:00:00"/>
    <x v="4"/>
    <x v="0"/>
    <x v="0"/>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7"/>
    <n v="89.89"/>
    <x v="373"/>
    <d v="2012-07-18T21:53:18"/>
    <x v="1"/>
    <x v="1"/>
    <x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1"/>
    <n v="45.05"/>
    <x v="374"/>
    <d v="2011-09-16T21:20:31"/>
    <x v="8"/>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6"/>
    <x v="375"/>
    <d v="2014-03-01T17:18:00"/>
    <x v="17"/>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6"/>
    <n v="54.08"/>
    <x v="376"/>
    <d v="2016-08-25T10:51:56"/>
    <x v="0"/>
    <x v="0"/>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
    <n v="103.22"/>
    <x v="377"/>
    <d v="2015-11-14T07:01:00"/>
    <x v="1"/>
    <x v="1"/>
    <x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2"/>
    <n v="40.4"/>
    <x v="378"/>
    <d v="2016-01-25T23:52:00"/>
    <x v="19"/>
    <x v="5"/>
    <x v="0"/>
  </r>
  <r>
    <n v="379"/>
    <s v="The Unknowns"/>
    <s v="The U.S. Army has granted us permission to film a documentary at America's most sacred shrine: The Tomb of the Unknown Soldier."/>
    <n v="15000"/>
    <n v="17412"/>
    <x v="0"/>
    <x v="0"/>
    <s v="USD"/>
    <n v="1336062672"/>
    <n v="1332174672"/>
    <b v="0"/>
    <n v="149"/>
    <b v="1"/>
    <s v="film &amp; video/documentary"/>
    <x v="0"/>
    <x v="4"/>
    <n v="116"/>
    <n v="116.86"/>
    <x v="379"/>
    <d v="2012-05-03T16:31:12"/>
    <x v="8"/>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2"/>
    <n v="115.51"/>
    <x v="380"/>
    <d v="2016-01-23T17:16:32"/>
    <x v="10"/>
    <x v="5"/>
    <x v="2"/>
  </r>
  <r>
    <n v="381"/>
    <s v="Clearwater"/>
    <s v="Set in the ancient waters of the Puget Sound, Clearwater is a universal story about the need to adapt to change."/>
    <n v="25000"/>
    <n v="26182.5"/>
    <x v="0"/>
    <x v="0"/>
    <s v="USD"/>
    <n v="1343624400"/>
    <n v="1340642717"/>
    <b v="0"/>
    <n v="251"/>
    <b v="1"/>
    <s v="film &amp; video/documentary"/>
    <x v="0"/>
    <x v="4"/>
    <n v="105"/>
    <n v="104.31"/>
    <x v="381"/>
    <d v="2012-07-30T05:00:00"/>
    <x v="6"/>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6"/>
    <n v="69.77"/>
    <x v="382"/>
    <d v="2012-09-06T17:01:40"/>
    <x v="22"/>
    <x v="3"/>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7"/>
    <n v="43.02"/>
    <x v="383"/>
    <d v="2014-05-19T02:49:19"/>
    <x v="33"/>
    <x v="5"/>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
    <n v="58.54"/>
    <x v="384"/>
    <d v="2015-01-06T18:45:47"/>
    <x v="1"/>
    <x v="1"/>
    <x v="1"/>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6"/>
    <n v="111.8"/>
    <x v="385"/>
    <d v="2014-11-21T15:01:41"/>
    <x v="1"/>
    <x v="1"/>
    <x v="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
    <n v="46.23"/>
    <x v="386"/>
    <d v="2015-08-10T22:49:51"/>
    <x v="18"/>
    <x v="3"/>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4"/>
    <n v="144.69"/>
    <x v="387"/>
    <d v="2015-08-15T06:00:00"/>
    <x v="0"/>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
    <n v="88.85"/>
    <x v="388"/>
    <d v="2016-07-28T01:49:40"/>
    <x v="1"/>
    <x v="1"/>
    <x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2"/>
    <n v="81.75"/>
    <x v="389"/>
    <d v="2014-03-07T22:59:00"/>
    <x v="0"/>
    <x v="0"/>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30000000000007"/>
    <x v="390"/>
    <d v="2015-05-08T00:52:52"/>
    <x v="20"/>
    <x v="3"/>
    <x v="0"/>
  </r>
  <r>
    <n v="391"/>
    <s v="Science, Sex and the Ladies"/>
    <s v="Too many women feel confused about their orgasm and shame about their desire. This movie aims to change that."/>
    <n v="20000"/>
    <n v="20122"/>
    <x v="0"/>
    <x v="0"/>
    <s v="USD"/>
    <n v="1324169940"/>
    <n v="1321578051"/>
    <b v="0"/>
    <n v="193"/>
    <b v="1"/>
    <s v="film &amp; video/documentary"/>
    <x v="0"/>
    <x v="4"/>
    <n v="101"/>
    <n v="104.26"/>
    <x v="391"/>
    <d v="2011-12-18T00:59:00"/>
    <x v="1"/>
    <x v="1"/>
    <x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1"/>
    <n v="90.62"/>
    <x v="392"/>
    <d v="2011-09-08T03:00:00"/>
    <x v="0"/>
    <x v="0"/>
    <x v="0"/>
  </r>
  <r>
    <n v="393"/>
    <s v="THE PENGUIN COUNTERS Documentary Film"/>
    <s v="This is a story thatâ€™s never been told, about tackling climate change one penguin at a timeâ€¦"/>
    <n v="50000"/>
    <n v="55223"/>
    <x v="0"/>
    <x v="0"/>
    <s v="USD"/>
    <n v="1381424452"/>
    <n v="1378746052"/>
    <b v="0"/>
    <n v="351"/>
    <b v="1"/>
    <s v="film &amp; video/documentary"/>
    <x v="0"/>
    <x v="4"/>
    <n v="110"/>
    <n v="157.33000000000001"/>
    <x v="393"/>
    <d v="2013-10-10T17:00:52"/>
    <x v="0"/>
    <x v="0"/>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2"/>
    <n v="105.18"/>
    <x v="394"/>
    <d v="2016-04-17T18:38:02"/>
    <x v="13"/>
    <x v="6"/>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
    <n v="58.72"/>
    <x v="395"/>
    <d v="2012-04-27T21:32:00"/>
    <x v="9"/>
    <x v="0"/>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7"/>
    <n v="81.63"/>
    <x v="396"/>
    <d v="2012-07-07T13:33:26"/>
    <x v="18"/>
    <x v="3"/>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4"/>
    <n v="56.46"/>
    <x v="397"/>
    <d v="2010-09-01T03:44:00"/>
    <x v="41"/>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
    <n v="140.1"/>
    <x v="398"/>
    <d v="2015-04-29T19:02:06"/>
    <x v="8"/>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7"/>
    <n v="224.85"/>
    <x v="399"/>
    <d v="2016-12-14T12:00:00"/>
    <x v="0"/>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
    <n v="181.13"/>
    <x v="400"/>
    <d v="2014-05-17T03:30:00"/>
    <x v="0"/>
    <x v="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4"/>
    <n v="711.04"/>
    <x v="401"/>
    <d v="2011-08-07T20:12:50"/>
    <x v="1"/>
    <x v="1"/>
    <x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2"/>
    <n v="65.88"/>
    <x v="402"/>
    <d v="2015-11-05T13:56:57"/>
    <x v="23"/>
    <x v="5"/>
    <x v="0"/>
  </r>
  <r>
    <n v="403"/>
    <s v="MONDO BANANA"/>
    <s v="A documentary adventure about bananas - and people. Your round-trip ticket into the heart of banana-cultures!!"/>
    <n v="5000"/>
    <n v="5263"/>
    <x v="0"/>
    <x v="0"/>
    <s v="USD"/>
    <n v="1312960080"/>
    <n v="1308900441"/>
    <b v="0"/>
    <n v="70"/>
    <b v="1"/>
    <s v="film &amp; video/documentary"/>
    <x v="0"/>
    <x v="4"/>
    <n v="105"/>
    <n v="75.19"/>
    <x v="403"/>
    <d v="2011-08-10T07:08:00"/>
    <x v="55"/>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
    <n v="133.13999999999999"/>
    <x v="404"/>
    <d v="2014-02-05T23:04:00"/>
    <x v="37"/>
    <x v="1"/>
    <x v="0"/>
  </r>
  <r>
    <n v="405"/>
    <s v="The Healing Effect Movie"/>
    <s v="Come, join our movie movement.  A new documentary about the healing power of food."/>
    <n v="2820"/>
    <n v="3036"/>
    <x v="0"/>
    <x v="0"/>
    <s v="USD"/>
    <n v="1394071339"/>
    <n v="1391479339"/>
    <b v="0"/>
    <n v="55"/>
    <b v="1"/>
    <s v="film &amp; video/documentary"/>
    <x v="0"/>
    <x v="4"/>
    <n v="108"/>
    <n v="55.2"/>
    <x v="405"/>
    <d v="2014-03-06T02:02:19"/>
    <x v="1"/>
    <x v="1"/>
    <x v="1"/>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8"/>
    <n v="86.16"/>
    <x v="406"/>
    <d v="2011-05-09T05:59:00"/>
    <x v="51"/>
    <x v="0"/>
    <x v="0"/>
  </r>
  <r>
    <n v="407"/>
    <s v="Haymarket Documentary"/>
    <s v="The story of the 1886 Haymarket Riot explored through the history of the Haymarket Police Memorial Statue."/>
    <n v="2000"/>
    <n v="2031"/>
    <x v="0"/>
    <x v="0"/>
    <s v="USD"/>
    <n v="1321739650"/>
    <n v="1316552050"/>
    <b v="0"/>
    <n v="22"/>
    <b v="1"/>
    <s v="film &amp; video/documentary"/>
    <x v="0"/>
    <x v="4"/>
    <n v="102"/>
    <n v="92.32"/>
    <x v="407"/>
    <d v="2011-11-19T21:54:10"/>
    <x v="13"/>
    <x v="6"/>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
    <n v="160.16"/>
    <x v="408"/>
    <d v="2013-11-05T18:39:50"/>
    <x v="4"/>
    <x v="0"/>
    <x v="0"/>
  </r>
  <r>
    <n v="409"/>
    <s v="The Lost Generation"/>
    <s v="I am working on a project that explores the relationship between education to work for youth within the European Union."/>
    <n v="500"/>
    <n v="684"/>
    <x v="0"/>
    <x v="1"/>
    <s v="GBP"/>
    <n v="1469220144"/>
    <n v="1466628144"/>
    <b v="0"/>
    <n v="15"/>
    <b v="1"/>
    <s v="film &amp; video/documentary"/>
    <x v="0"/>
    <x v="4"/>
    <n v="137"/>
    <n v="45.6"/>
    <x v="409"/>
    <d v="2016-07-22T20:42:24"/>
    <x v="1"/>
    <x v="1"/>
    <x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
    <n v="183.29"/>
    <x v="410"/>
    <d v="2015-06-18T23:33:17"/>
    <x v="13"/>
    <x v="6"/>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
    <n v="125.79"/>
    <x v="411"/>
    <d v="2013-12-22T05:00:00"/>
    <x v="7"/>
    <x v="0"/>
    <x v="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7"/>
    <n v="57.65"/>
    <x v="412"/>
    <d v="2012-07-25T17:49:38"/>
    <x v="14"/>
    <x v="3"/>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
    <n v="78.66"/>
    <x v="413"/>
    <d v="2012-07-19T21:03:31"/>
    <x v="1"/>
    <x v="1"/>
    <x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3"/>
    <n v="91.48"/>
    <x v="414"/>
    <d v="2013-10-12T01:31:05"/>
    <x v="1"/>
    <x v="1"/>
    <x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
    <n v="68.099999999999994"/>
    <x v="415"/>
    <d v="2014-10-17T12:00:00"/>
    <x v="10"/>
    <x v="5"/>
    <x v="2"/>
  </r>
  <r>
    <n v="416"/>
    <s v="Fire in the Heart of the City"/>
    <s v="35,000 pounds of food to a city. Highlighting the &quot;Convoy New Britain&quot; event from birth to beyond."/>
    <n v="1000"/>
    <n v="1202.17"/>
    <x v="0"/>
    <x v="0"/>
    <s v="USD"/>
    <n v="1391851831"/>
    <n v="1389259831"/>
    <b v="0"/>
    <n v="25"/>
    <b v="1"/>
    <s v="film &amp; video/documentary"/>
    <x v="0"/>
    <x v="4"/>
    <n v="120"/>
    <n v="48.09"/>
    <x v="416"/>
    <d v="2014-02-08T09:30:31"/>
    <x v="1"/>
    <x v="1"/>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
    <n v="202.42"/>
    <x v="417"/>
    <d v="2013-04-08T04:33:00"/>
    <x v="56"/>
    <x v="3"/>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1"/>
    <n v="216.75"/>
    <x v="418"/>
    <d v="2015-07-23T06:46:37"/>
    <x v="1"/>
    <x v="1"/>
    <x v="1"/>
  </r>
  <r>
    <n v="419"/>
    <s v="BEYOND LOCAL"/>
    <s v="Beyond Local is a personal journey through an art-centric and musically talented community that fosters creativity."/>
    <n v="8000"/>
    <n v="8035"/>
    <x v="0"/>
    <x v="0"/>
    <s v="USD"/>
    <n v="1372536787"/>
    <n v="1367352787"/>
    <b v="0"/>
    <n v="73"/>
    <b v="1"/>
    <s v="film &amp; video/documentary"/>
    <x v="0"/>
    <x v="4"/>
    <n v="100"/>
    <n v="110.07"/>
    <x v="419"/>
    <d v="2013-06-29T20:13:07"/>
    <x v="13"/>
    <x v="6"/>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
    <n v="4.83"/>
    <x v="420"/>
    <d v="2014-03-14T04:40:31"/>
    <x v="1"/>
    <x v="1"/>
    <x v="1"/>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
    <n v="50.17"/>
    <x v="421"/>
    <d v="2015-08-21T11:47:36"/>
    <x v="13"/>
    <x v="6"/>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
    <n v="35.83"/>
    <x v="422"/>
    <d v="2014-09-11T06:14:57"/>
    <x v="1"/>
    <x v="1"/>
    <x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
    <n v="11.77"/>
    <x v="423"/>
    <d v="2013-06-05T22:13:50"/>
    <x v="1"/>
    <x v="1"/>
    <x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7"/>
    <n v="40.78"/>
    <x v="424"/>
    <d v="2012-03-26T08:01:39"/>
    <x v="13"/>
    <x v="6"/>
    <x v="0"/>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0"/>
    <n v="3"/>
    <x v="425"/>
    <d v="2015-11-27T21:40:04"/>
    <x v="13"/>
    <x v="6"/>
    <x v="0"/>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
    <n v="16.63"/>
    <x v="426"/>
    <d v="2016-03-01T17:05:14"/>
    <x v="1"/>
    <x v="1"/>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n v="0"/>
    <x v="427"/>
    <d v="2015-10-22T18:59:00"/>
    <x v="22"/>
    <x v="3"/>
    <x v="0"/>
  </r>
  <r>
    <n v="428"/>
    <s v="Little Clay Bible - Zacchaeus"/>
    <s v="Fresh, fun, entertaining Bible stories on YouTube, stop-motion style."/>
    <n v="12000"/>
    <n v="676"/>
    <x v="2"/>
    <x v="0"/>
    <s v="USD"/>
    <n v="1402956000"/>
    <n v="1400523845"/>
    <b v="0"/>
    <n v="13"/>
    <b v="0"/>
    <s v="film &amp; video/animation"/>
    <x v="0"/>
    <x v="5"/>
    <n v="6"/>
    <n v="52"/>
    <x v="428"/>
    <d v="2014-06-16T22:00:00"/>
    <x v="31"/>
    <x v="1"/>
    <x v="3"/>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n v="0"/>
    <x v="429"/>
    <d v="2009-11-27T04:59:00"/>
    <x v="28"/>
    <x v="6"/>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
    <n v="4.8"/>
    <x v="430"/>
    <d v="2013-09-11T02:34:27"/>
    <x v="18"/>
    <x v="3"/>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4"/>
    <n v="51.88"/>
    <x v="431"/>
    <d v="2016-07-05T20:54:43"/>
    <x v="1"/>
    <x v="1"/>
    <x v="1"/>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10"/>
    <n v="71.25"/>
    <x v="432"/>
    <d v="2015-10-21T17:26:21"/>
    <x v="13"/>
    <x v="6"/>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n v="0"/>
    <x v="433"/>
    <d v="2015-10-11T15:07:02"/>
    <x v="13"/>
    <x v="6"/>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x v="434"/>
    <d v="2013-12-01T21:01:42"/>
    <x v="16"/>
    <x v="0"/>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0"/>
    <n v="1"/>
    <x v="435"/>
    <d v="2013-09-13T17:56:20"/>
    <x v="1"/>
    <x v="1"/>
    <x v="1"/>
  </r>
  <r>
    <n v="436"/>
    <s v="Blinky"/>
    <s v="Blinky is the story of a naÃ¯ve simpleton who suddenly finds himself struggling to adapt to changes within his environment."/>
    <n v="1000"/>
    <n v="0"/>
    <x v="2"/>
    <x v="0"/>
    <s v="USD"/>
    <n v="1375260113"/>
    <n v="1372668113"/>
    <b v="0"/>
    <n v="0"/>
    <b v="0"/>
    <s v="film &amp; video/animation"/>
    <x v="0"/>
    <x v="5"/>
    <n v="0"/>
    <n v="0"/>
    <x v="436"/>
    <d v="2013-07-31T08:41:53"/>
    <x v="1"/>
    <x v="1"/>
    <x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n v="0"/>
    <x v="437"/>
    <d v="2016-10-08T07:38:46"/>
    <x v="13"/>
    <x v="6"/>
    <x v="0"/>
  </r>
  <r>
    <n v="438"/>
    <s v="In Game: The Animated Series"/>
    <s v="As Smyton pushes himself to become respected, he unlocks secrets about himself and the world around him."/>
    <n v="20000"/>
    <n v="1876"/>
    <x v="2"/>
    <x v="0"/>
    <s v="USD"/>
    <n v="1447830958"/>
    <n v="1445235358"/>
    <b v="0"/>
    <n v="11"/>
    <b v="0"/>
    <s v="film &amp; video/animation"/>
    <x v="0"/>
    <x v="5"/>
    <n v="9"/>
    <n v="170.55"/>
    <x v="438"/>
    <d v="2015-11-18T07:15:58"/>
    <x v="1"/>
    <x v="1"/>
    <x v="1"/>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n v="0"/>
    <x v="439"/>
    <d v="2014-10-17T18:16:58"/>
    <x v="2"/>
    <x v="2"/>
    <x v="0"/>
  </r>
  <r>
    <n v="440"/>
    <s v="Consumed"/>
    <s v="A stop-motion animation made by a one girl team, with a camera, creativity, and a lot of determination."/>
    <n v="5000"/>
    <n v="5"/>
    <x v="2"/>
    <x v="0"/>
    <s v="USD"/>
    <n v="1458859153"/>
    <n v="1456270753"/>
    <b v="0"/>
    <n v="1"/>
    <b v="0"/>
    <s v="film &amp; video/animation"/>
    <x v="0"/>
    <x v="5"/>
    <n v="0"/>
    <n v="5"/>
    <x v="440"/>
    <d v="2016-03-24T22:39:13"/>
    <x v="1"/>
    <x v="1"/>
    <x v="1"/>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n v="0"/>
    <x v="441"/>
    <d v="2013-11-02T19:03:16"/>
    <x v="1"/>
    <x v="1"/>
    <x v="1"/>
  </r>
  <r>
    <n v="442"/>
    <s v="The Paranormal Idiot"/>
    <s v="Doomsday is here"/>
    <n v="17000"/>
    <n v="6691"/>
    <x v="2"/>
    <x v="0"/>
    <s v="USD"/>
    <n v="1424380783"/>
    <n v="1421788783"/>
    <b v="0"/>
    <n v="17"/>
    <b v="0"/>
    <s v="film &amp; video/animation"/>
    <x v="0"/>
    <x v="5"/>
    <n v="39"/>
    <n v="393.59"/>
    <x v="442"/>
    <d v="2015-02-19T21:19:43"/>
    <x v="1"/>
    <x v="1"/>
    <x v="1"/>
  </r>
  <r>
    <n v="443"/>
    <s v="Bad Teddy Studios"/>
    <s v="We love cartoons!! We want to make more but it costs money to so. Be apart of your daily dose of WTF!?! Pledge now!!"/>
    <n v="10000"/>
    <n v="10"/>
    <x v="2"/>
    <x v="5"/>
    <s v="CAD"/>
    <n v="1391991701"/>
    <n v="1389399701"/>
    <b v="0"/>
    <n v="2"/>
    <b v="0"/>
    <s v="film &amp; video/animation"/>
    <x v="0"/>
    <x v="5"/>
    <n v="0"/>
    <n v="5"/>
    <x v="443"/>
    <d v="2014-02-10T00:21:41"/>
    <x v="1"/>
    <x v="1"/>
    <x v="1"/>
  </r>
  <r>
    <n v="444"/>
    <s v="Discovering the Other Woman"/>
    <s v="An upcoming animated web sitcom series centered around dealing with life, love, and relationships."/>
    <n v="1000"/>
    <n v="50"/>
    <x v="2"/>
    <x v="0"/>
    <s v="USD"/>
    <n v="1329342361"/>
    <n v="1324158361"/>
    <b v="0"/>
    <n v="1"/>
    <b v="0"/>
    <s v="film &amp; video/animation"/>
    <x v="0"/>
    <x v="5"/>
    <n v="5"/>
    <n v="50"/>
    <x v="444"/>
    <d v="2012-02-15T21:46:01"/>
    <x v="13"/>
    <x v="6"/>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0"/>
    <n v="1"/>
    <x v="445"/>
    <d v="2015-05-21T08:02:55"/>
    <x v="18"/>
    <x v="3"/>
    <x v="0"/>
  </r>
  <r>
    <n v="446"/>
    <s v="DisChord"/>
    <s v="A faith based animated short. (The same guy who said a picture is worth a thousand words also said a cartoon is worth two thousand.)"/>
    <n v="10500"/>
    <n v="766"/>
    <x v="2"/>
    <x v="0"/>
    <s v="USD"/>
    <n v="1425434420"/>
    <n v="1422842420"/>
    <b v="0"/>
    <n v="16"/>
    <b v="0"/>
    <s v="film &amp; video/animation"/>
    <x v="0"/>
    <x v="5"/>
    <n v="7"/>
    <n v="47.88"/>
    <x v="446"/>
    <d v="2015-03-04T02:00:20"/>
    <x v="1"/>
    <x v="1"/>
    <x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0"/>
    <n v="5"/>
    <x v="447"/>
    <d v="2013-03-23T12:19:23"/>
    <x v="10"/>
    <x v="5"/>
    <x v="2"/>
  </r>
  <r>
    <n v="448"/>
    <s v="The Last Mice"/>
    <s v="Max is a pessimistic mouse, always fantasizing about the end of the world. In The Last Mice, Max's fantasy becomes a real nightmare."/>
    <n v="2500"/>
    <n v="82.01"/>
    <x v="2"/>
    <x v="0"/>
    <s v="USD"/>
    <n v="1400091095"/>
    <n v="1398363095"/>
    <b v="0"/>
    <n v="4"/>
    <b v="0"/>
    <s v="film &amp; video/animation"/>
    <x v="0"/>
    <x v="5"/>
    <n v="3"/>
    <n v="20.5"/>
    <x v="448"/>
    <d v="2014-05-14T18:11:35"/>
    <x v="20"/>
    <x v="3"/>
    <x v="0"/>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
    <n v="9"/>
    <x v="449"/>
    <d v="2013-10-17T13:38:05"/>
    <x v="1"/>
    <x v="1"/>
    <x v="1"/>
  </r>
  <r>
    <n v="450"/>
    <s v="DreamAfrica"/>
    <s v="Why do the moon and stars receive their light from the sun? Africa has a story to tell. Ananse and Kweku appear in this great folktale."/>
    <n v="50000"/>
    <n v="396"/>
    <x v="2"/>
    <x v="0"/>
    <s v="USD"/>
    <n v="1392417800"/>
    <n v="1389825800"/>
    <b v="0"/>
    <n v="7"/>
    <b v="0"/>
    <s v="film &amp; video/animation"/>
    <x v="0"/>
    <x v="5"/>
    <n v="1"/>
    <n v="56.57"/>
    <x v="450"/>
    <d v="2014-02-14T22:43:20"/>
    <x v="1"/>
    <x v="1"/>
    <x v="1"/>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n v="0"/>
    <x v="451"/>
    <d v="2014-01-25T17:09:51"/>
    <x v="1"/>
    <x v="1"/>
    <x v="1"/>
  </r>
  <r>
    <n v="452"/>
    <s v="Lost in the Shadows"/>
    <s v="A man must find his way out of the depths of the shadows by using the aid of a little girl."/>
    <n v="750"/>
    <n v="480"/>
    <x v="2"/>
    <x v="0"/>
    <s v="USD"/>
    <n v="1431536015"/>
    <n v="1428944015"/>
    <b v="0"/>
    <n v="12"/>
    <b v="0"/>
    <s v="film &amp; video/animation"/>
    <x v="0"/>
    <x v="5"/>
    <n v="64"/>
    <n v="40"/>
    <x v="452"/>
    <d v="2015-05-13T16:53:35"/>
    <x v="1"/>
    <x v="1"/>
    <x v="1"/>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0"/>
    <n v="13"/>
    <x v="453"/>
    <d v="2015-02-19T19:47:59"/>
    <x v="14"/>
    <x v="3"/>
    <x v="0"/>
  </r>
  <r>
    <n v="454"/>
    <s v="Super Hi-Speed Road Strikers"/>
    <s v="Itâ€™s an Action/Adventure Anime for The Yuusha Brave series, G1 Transformer, and the Fast and the Furious Fans!"/>
    <n v="10000"/>
    <n v="82"/>
    <x v="2"/>
    <x v="0"/>
    <s v="USD"/>
    <n v="1417007640"/>
    <n v="1414343571"/>
    <b v="0"/>
    <n v="5"/>
    <b v="0"/>
    <s v="film &amp; video/animation"/>
    <x v="0"/>
    <x v="5"/>
    <n v="1"/>
    <n v="16.399999999999999"/>
    <x v="454"/>
    <d v="2014-11-26T13:14:00"/>
    <x v="0"/>
    <x v="0"/>
    <x v="0"/>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0"/>
    <n v="22.5"/>
    <x v="455"/>
    <d v="2012-04-17T00:31:00"/>
    <x v="8"/>
    <x v="4"/>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1"/>
    <n v="20.329999999999998"/>
    <x v="456"/>
    <d v="2013-10-22T03:59:00"/>
    <x v="24"/>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n v="0"/>
    <x v="457"/>
    <d v="2014-08-16T18:25:12"/>
    <x v="1"/>
    <x v="1"/>
    <x v="1"/>
  </r>
  <r>
    <n v="458"/>
    <s v="DE_dust2: Hacker's Wrath"/>
    <s v="An animated parody of the game, Counter-Strike. The sequel to the very popular Counter-Strike: DE_dust2. Hacker is back!"/>
    <n v="10000"/>
    <n v="821"/>
    <x v="2"/>
    <x v="1"/>
    <s v="GBP"/>
    <n v="1368550060"/>
    <n v="1365958060"/>
    <b v="0"/>
    <n v="49"/>
    <b v="0"/>
    <s v="film &amp; video/animation"/>
    <x v="0"/>
    <x v="5"/>
    <n v="8"/>
    <n v="16.760000000000002"/>
    <x v="458"/>
    <d v="2013-05-14T16:47:40"/>
    <x v="1"/>
    <x v="1"/>
    <x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0"/>
    <n v="25"/>
    <x v="459"/>
    <d v="2011-11-13T16:22:07"/>
    <x v="13"/>
    <x v="6"/>
    <x v="0"/>
  </r>
  <r>
    <n v="460"/>
    <s v="Darwin's Kiss"/>
    <s v="An animated web series about biological evolution gone haywire."/>
    <n v="8500"/>
    <n v="25"/>
    <x v="2"/>
    <x v="0"/>
    <s v="USD"/>
    <n v="1401595200"/>
    <n v="1398862875"/>
    <b v="0"/>
    <n v="2"/>
    <b v="0"/>
    <s v="film &amp; video/animation"/>
    <x v="0"/>
    <x v="5"/>
    <n v="0"/>
    <n v="12.5"/>
    <x v="460"/>
    <d v="2014-06-01T04:00:00"/>
    <x v="7"/>
    <x v="0"/>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n v="0"/>
    <x v="461"/>
    <d v="2013-06-02T20:19:27"/>
    <x v="20"/>
    <x v="3"/>
    <x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n v="0"/>
    <x v="462"/>
    <d v="2011-08-10T03:02:21"/>
    <x v="13"/>
    <x v="6"/>
    <x v="0"/>
  </r>
  <r>
    <n v="463"/>
    <s v="Tuskegee Redtails"/>
    <s v="Depicts the contribution the Tuskegee airmen made in certain historical events that helped turn the tide in World War II."/>
    <n v="55000"/>
    <n v="1250"/>
    <x v="2"/>
    <x v="0"/>
    <s v="USD"/>
    <n v="1316883753"/>
    <n v="1311699753"/>
    <b v="0"/>
    <n v="11"/>
    <b v="0"/>
    <s v="film &amp; video/animation"/>
    <x v="0"/>
    <x v="5"/>
    <n v="2"/>
    <n v="113.64"/>
    <x v="463"/>
    <d v="2011-09-24T17:02:33"/>
    <x v="13"/>
    <x v="6"/>
    <x v="0"/>
  </r>
  <r>
    <n v="464"/>
    <s v="PokÃ©Movie - A PokÃ©monâ„¢ school project"/>
    <s v="We are three students that want to make a short PokÃ©mon movie as a school project!"/>
    <n v="1010"/>
    <n v="1"/>
    <x v="2"/>
    <x v="12"/>
    <s v="EUR"/>
    <n v="1463602935"/>
    <n v="1461874935"/>
    <b v="0"/>
    <n v="1"/>
    <b v="0"/>
    <s v="film &amp; video/animation"/>
    <x v="0"/>
    <x v="5"/>
    <n v="0"/>
    <n v="1"/>
    <x v="464"/>
    <d v="2016-05-18T20:22:15"/>
    <x v="20"/>
    <x v="3"/>
    <x v="0"/>
  </r>
  <r>
    <n v="465"/>
    <s v="&quot;Amp&quot; A Story About a Robot"/>
    <s v="&quot;Amp&quot; is a short film about a robot with needs."/>
    <n v="512"/>
    <n v="138"/>
    <x v="2"/>
    <x v="0"/>
    <s v="USD"/>
    <n v="1403837574"/>
    <n v="1402455174"/>
    <b v="0"/>
    <n v="8"/>
    <b v="0"/>
    <s v="film &amp; video/animation"/>
    <x v="0"/>
    <x v="5"/>
    <n v="27"/>
    <n v="17.25"/>
    <x v="465"/>
    <d v="2014-06-27T02:52:54"/>
    <x v="1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
    <n v="15.2"/>
    <x v="466"/>
    <d v="2012-09-07T22:37:44"/>
    <x v="1"/>
    <x v="1"/>
    <x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2"/>
    <n v="110.64"/>
    <x v="467"/>
    <d v="2012-09-28T16:18:54"/>
    <x v="8"/>
    <x v="4"/>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n v="0"/>
    <x v="468"/>
    <d v="2012-07-11T03:51:05"/>
    <x v="13"/>
    <x v="6"/>
    <x v="0"/>
  </r>
  <r>
    <n v="469"/>
    <s v="Dreamland PERSONALISED Animated Shorts Film"/>
    <s v="Create a personalised animation film using your child's name and photo."/>
    <n v="6000"/>
    <n v="0"/>
    <x v="2"/>
    <x v="1"/>
    <s v="GBP"/>
    <n v="1409960724"/>
    <n v="1404776724"/>
    <b v="0"/>
    <n v="0"/>
    <b v="0"/>
    <s v="film &amp; video/animation"/>
    <x v="0"/>
    <x v="5"/>
    <n v="0"/>
    <n v="0"/>
    <x v="469"/>
    <d v="2014-09-05T23:45:24"/>
    <x v="13"/>
    <x v="6"/>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
    <n v="25.5"/>
    <x v="470"/>
    <d v="2014-01-16T04:00:00"/>
    <x v="39"/>
    <x v="4"/>
    <x v="0"/>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2"/>
    <n v="38.479999999999997"/>
    <x v="471"/>
    <d v="2014-04-19T16:19:39"/>
    <x v="8"/>
    <x v="4"/>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8"/>
    <n v="28.2"/>
    <x v="472"/>
    <d v="2014-08-23T22:08:38"/>
    <x v="1"/>
    <x v="1"/>
    <x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3"/>
    <n v="61.5"/>
    <x v="473"/>
    <d v="2014-09-17T16:45:19"/>
    <x v="1"/>
    <x v="1"/>
    <x v="1"/>
  </r>
  <r>
    <n v="474"/>
    <s v="TAO Mr. Fantastic!!"/>
    <s v="Time travel the light Mr. Fantastic!  Spin the dimensions toward other continuums and worlds.  Hold onto your panties."/>
    <n v="3300"/>
    <n v="1"/>
    <x v="2"/>
    <x v="0"/>
    <s v="USD"/>
    <n v="1487318029"/>
    <n v="1484726029"/>
    <b v="0"/>
    <n v="1"/>
    <b v="0"/>
    <s v="film &amp; video/animation"/>
    <x v="0"/>
    <x v="5"/>
    <n v="0"/>
    <n v="1"/>
    <x v="474"/>
    <d v="2017-02-17T07:53:49"/>
    <x v="1"/>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n v="0"/>
    <x v="475"/>
    <d v="2015-05-06T02:04:03"/>
    <x v="1"/>
    <x v="1"/>
    <x v="1"/>
  </r>
  <r>
    <n v="476"/>
    <s v="Sight Word Music Videos"/>
    <s v="Animated Music Videos that teach kids how to read."/>
    <n v="220000"/>
    <n v="4906.59"/>
    <x v="2"/>
    <x v="0"/>
    <s v="USD"/>
    <n v="1401767940"/>
    <n v="1398727441"/>
    <b v="0"/>
    <n v="124"/>
    <b v="0"/>
    <s v="film &amp; video/animation"/>
    <x v="0"/>
    <x v="5"/>
    <n v="2"/>
    <n v="39.57"/>
    <x v="476"/>
    <d v="2014-06-03T03:59:00"/>
    <x v="9"/>
    <x v="0"/>
    <x v="0"/>
  </r>
  <r>
    <n v="477"/>
    <s v="Hymn of Unity"/>
    <s v="A Comedy-drama animation revolving around a man who finds a problematic pair of headphones that literally take over his whole life."/>
    <n v="1500"/>
    <n v="0"/>
    <x v="2"/>
    <x v="0"/>
    <s v="USD"/>
    <n v="1337371334"/>
    <n v="1332187334"/>
    <b v="0"/>
    <n v="0"/>
    <b v="0"/>
    <s v="film &amp; video/animation"/>
    <x v="0"/>
    <x v="5"/>
    <n v="0"/>
    <n v="0"/>
    <x v="477"/>
    <d v="2012-05-18T20:02:14"/>
    <x v="13"/>
    <x v="6"/>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n v="0"/>
    <x v="478"/>
    <d v="2015-04-01T20:51:49"/>
    <x v="1"/>
    <x v="1"/>
    <x v="1"/>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3"/>
    <n v="88.8"/>
    <x v="479"/>
    <d v="2014-11-21T10:47:15"/>
    <x v="13"/>
    <x v="6"/>
    <x v="0"/>
  </r>
  <r>
    <n v="480"/>
    <s v="The CafÃ©"/>
    <s v="To court his muse, an artist must first outsmart her dog.  A short animated film collaboration by Dana and Terrence Masson."/>
    <n v="40000"/>
    <n v="7764"/>
    <x v="2"/>
    <x v="0"/>
    <s v="USD"/>
    <n v="1376049615"/>
    <n v="1373457615"/>
    <b v="0"/>
    <n v="140"/>
    <b v="0"/>
    <s v="film &amp; video/animation"/>
    <x v="0"/>
    <x v="5"/>
    <n v="19"/>
    <n v="55.46"/>
    <x v="480"/>
    <d v="2013-08-09T12:00:15"/>
    <x v="1"/>
    <x v="1"/>
    <x v="1"/>
  </r>
  <r>
    <n v="481"/>
    <s v="ERA"/>
    <s v="The year is 2043. Test subject David Beck has been augmented with psychokinetic abilities. He uses his newfound gifts to thwart evil."/>
    <n v="30000"/>
    <n v="1830"/>
    <x v="2"/>
    <x v="0"/>
    <s v="USD"/>
    <n v="1349885289"/>
    <n v="1347293289"/>
    <b v="0"/>
    <n v="21"/>
    <b v="0"/>
    <s v="film &amp; video/animation"/>
    <x v="0"/>
    <x v="5"/>
    <n v="6"/>
    <n v="87.14"/>
    <x v="481"/>
    <d v="2012-10-10T16:08:09"/>
    <x v="1"/>
    <x v="1"/>
    <x v="1"/>
  </r>
  <r>
    <n v="482"/>
    <s v="Animated Stand-up Routines Shenanigans"/>
    <s v="Help me quit my day job and also create animated Stand-up routines from local up and coming comedians."/>
    <n v="10000"/>
    <n v="10"/>
    <x v="2"/>
    <x v="0"/>
    <s v="USD"/>
    <n v="1460644440"/>
    <n v="1458336690"/>
    <b v="0"/>
    <n v="1"/>
    <b v="0"/>
    <s v="film &amp; video/animation"/>
    <x v="0"/>
    <x v="5"/>
    <n v="0"/>
    <n v="10"/>
    <x v="482"/>
    <d v="2016-04-14T14:34:00"/>
    <x v="15"/>
    <x v="1"/>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
    <n v="51.22"/>
    <x v="483"/>
    <d v="2013-01-29T04:44:32"/>
    <x v="13"/>
    <x v="6"/>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
    <n v="13.55"/>
    <x v="484"/>
    <d v="2015-11-05T23:32:52"/>
    <x v="43"/>
    <x v="4"/>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2"/>
    <n v="66.52"/>
    <x v="485"/>
    <d v="2013-05-17T12:08:19"/>
    <x v="1"/>
    <x v="1"/>
    <x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0"/>
    <n v="50"/>
    <x v="486"/>
    <d v="2014-06-01T22:37:19"/>
    <x v="1"/>
    <x v="1"/>
    <x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n v="0"/>
    <x v="487"/>
    <d v="2016-12-25T15:16:34"/>
    <x v="13"/>
    <x v="6"/>
    <x v="0"/>
  </r>
  <r>
    <n v="488"/>
    <s v="City Animals independent cartoon series"/>
    <s v="When humans left the earth, the animals took over the city. What could go wrong? Well...everything!"/>
    <n v="12000"/>
    <n v="0"/>
    <x v="2"/>
    <x v="0"/>
    <s v="USD"/>
    <n v="1483924700"/>
    <n v="1481332700"/>
    <b v="0"/>
    <n v="0"/>
    <b v="0"/>
    <s v="film &amp; video/animation"/>
    <x v="0"/>
    <x v="5"/>
    <n v="0"/>
    <n v="0"/>
    <x v="488"/>
    <d v="2017-01-09T01:18:20"/>
    <x v="1"/>
    <x v="1"/>
    <x v="1"/>
  </r>
  <r>
    <n v="489"/>
    <s v="THE GUINEAS SHOW"/>
    <s v="Help America's favorite dysfunctional immigrant family THE GUINEAS launch the first season of their animated web series."/>
    <n v="74997"/>
    <n v="215"/>
    <x v="2"/>
    <x v="0"/>
    <s v="USD"/>
    <n v="1325763180"/>
    <n v="1323084816"/>
    <b v="0"/>
    <n v="3"/>
    <b v="0"/>
    <s v="film &amp; video/animation"/>
    <x v="0"/>
    <x v="5"/>
    <n v="0"/>
    <n v="71.67"/>
    <x v="489"/>
    <d v="2012-01-05T11:33:00"/>
    <x v="0"/>
    <x v="0"/>
    <x v="0"/>
  </r>
  <r>
    <n v="490"/>
    <s v="PROJECT IS CANCELLED"/>
    <s v="Cancelled"/>
    <n v="1000"/>
    <n v="0"/>
    <x v="2"/>
    <x v="0"/>
    <s v="USD"/>
    <n v="1345677285"/>
    <n v="1343085285"/>
    <b v="0"/>
    <n v="0"/>
    <b v="0"/>
    <s v="film &amp; video/animation"/>
    <x v="0"/>
    <x v="5"/>
    <n v="0"/>
    <n v="0"/>
    <x v="490"/>
    <d v="2012-08-22T23:14:45"/>
    <x v="1"/>
    <x v="1"/>
    <x v="1"/>
  </r>
  <r>
    <n v="491"/>
    <s v="Guess What? Gus"/>
    <s v="&quot;Guess What? Gus&quot; is a magical animated comedy that follow a new kid who playful antics for attention make the news."/>
    <n v="10000"/>
    <n v="0"/>
    <x v="2"/>
    <x v="0"/>
    <s v="USD"/>
    <n v="1453937699"/>
    <n v="1451345699"/>
    <b v="0"/>
    <n v="0"/>
    <b v="0"/>
    <s v="film &amp; video/animation"/>
    <x v="0"/>
    <x v="5"/>
    <n v="0"/>
    <n v="0"/>
    <x v="491"/>
    <d v="2016-01-27T23:34:59"/>
    <x v="1"/>
    <x v="1"/>
    <x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n v="0"/>
    <x v="492"/>
    <d v="2016-10-13T00:50:30"/>
    <x v="13"/>
    <x v="6"/>
    <x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n v="0"/>
    <x v="493"/>
    <d v="2015-05-20T17:25:38"/>
    <x v="1"/>
    <x v="1"/>
    <x v="1"/>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
    <n v="10.33"/>
    <x v="494"/>
    <d v="2014-07-03T03:00:00"/>
    <x v="19"/>
    <x v="5"/>
    <x v="0"/>
  </r>
  <r>
    <n v="495"/>
    <s v="Average Heroes pilot"/>
    <s v="two friends set out to conquer and reach the level cap of the quest watch, how will they do it when they're 2 teenage idiots"/>
    <n v="7000"/>
    <n v="0"/>
    <x v="2"/>
    <x v="0"/>
    <s v="USD"/>
    <n v="1437076305"/>
    <n v="1434484305"/>
    <b v="0"/>
    <n v="0"/>
    <b v="0"/>
    <s v="film &amp; video/animation"/>
    <x v="0"/>
    <x v="5"/>
    <n v="0"/>
    <n v="0"/>
    <x v="495"/>
    <d v="2015-07-16T19:51:45"/>
    <x v="1"/>
    <x v="1"/>
    <x v="1"/>
  </r>
  <r>
    <n v="496"/>
    <s v="Airships and Anatasia: The Movie"/>
    <s v="The movie is about the adventures of Ethan, Danna, The mysterious inventor and more."/>
    <n v="60000"/>
    <n v="1"/>
    <x v="2"/>
    <x v="0"/>
    <s v="USD"/>
    <n v="1392070874"/>
    <n v="1386886874"/>
    <b v="0"/>
    <n v="1"/>
    <b v="0"/>
    <s v="film &amp; video/animation"/>
    <x v="0"/>
    <x v="5"/>
    <n v="0"/>
    <n v="1"/>
    <x v="496"/>
    <d v="2014-02-10T22:21:14"/>
    <x v="13"/>
    <x v="6"/>
    <x v="0"/>
  </r>
  <r>
    <n v="497"/>
    <s v="Galaxy Probe Kids"/>
    <s v="live-action/animated series pilot."/>
    <n v="4480"/>
    <n v="30"/>
    <x v="2"/>
    <x v="0"/>
    <s v="USD"/>
    <n v="1419483600"/>
    <n v="1414889665"/>
    <b v="0"/>
    <n v="3"/>
    <b v="0"/>
    <s v="film &amp; video/animation"/>
    <x v="0"/>
    <x v="5"/>
    <n v="1"/>
    <n v="10"/>
    <x v="497"/>
    <d v="2014-12-25T05:00:00"/>
    <x v="26"/>
    <x v="6"/>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5"/>
    <n v="136.09"/>
    <x v="498"/>
    <d v="2011-12-23T18:17:29"/>
    <x v="17"/>
    <x v="4"/>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10"/>
    <n v="73.459999999999994"/>
    <x v="499"/>
    <d v="2009-10-12T20:59:00"/>
    <x v="57"/>
    <x v="6"/>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
    <n v="53.75"/>
    <x v="500"/>
    <d v="2010-05-08T22:16:00"/>
    <x v="44"/>
    <x v="6"/>
    <x v="0"/>
  </r>
  <r>
    <n v="501"/>
    <s v="World War 4"/>
    <s v="Based on the invention portfolio of a patented inventor World War Four is a look into the future of warfare and humanity as a whole"/>
    <n v="10000"/>
    <n v="0"/>
    <x v="2"/>
    <x v="0"/>
    <s v="USD"/>
    <n v="1310189851"/>
    <n v="1307597851"/>
    <b v="0"/>
    <n v="0"/>
    <b v="0"/>
    <s v="film &amp; video/animation"/>
    <x v="0"/>
    <x v="5"/>
    <n v="0"/>
    <n v="0"/>
    <x v="501"/>
    <d v="2011-07-09T05:37:31"/>
    <x v="1"/>
    <x v="1"/>
    <x v="1"/>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
    <n v="57.5"/>
    <x v="502"/>
    <d v="2012-03-18T12:17:05"/>
    <x v="1"/>
    <x v="1"/>
    <x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2"/>
    <n v="12.67"/>
    <x v="503"/>
    <d v="2015-01-17T12:38:23"/>
    <x v="1"/>
    <x v="1"/>
    <x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
    <n v="67"/>
    <x v="504"/>
    <d v="2012-04-10T22:36:27"/>
    <x v="13"/>
    <x v="6"/>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
    <n v="3.71"/>
    <x v="505"/>
    <d v="2015-12-25T02:21:26"/>
    <x v="8"/>
    <x v="4"/>
    <x v="0"/>
  </r>
  <r>
    <n v="506"/>
    <s v="Age of Spirit: The Battle in Heaven"/>
    <s v="A feature-length 3D animation that depicts what happened when the Son of the Morning rebelled against God."/>
    <n v="200000"/>
    <n v="250"/>
    <x v="2"/>
    <x v="0"/>
    <s v="USD"/>
    <n v="1376140520"/>
    <n v="1373548520"/>
    <b v="0"/>
    <n v="1"/>
    <b v="0"/>
    <s v="film &amp; video/animation"/>
    <x v="0"/>
    <x v="5"/>
    <n v="0"/>
    <n v="250"/>
    <x v="506"/>
    <d v="2013-08-10T13:15:20"/>
    <x v="1"/>
    <x v="1"/>
    <x v="1"/>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
    <n v="64"/>
    <x v="507"/>
    <d v="2012-10-19T23:00:57"/>
    <x v="8"/>
    <x v="4"/>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
    <n v="133.33000000000001"/>
    <x v="508"/>
    <d v="2012-05-25T14:14:00"/>
    <x v="44"/>
    <x v="6"/>
    <x v="0"/>
  </r>
  <r>
    <n v="509"/>
    <s v="Indian in Chelsea - Web Animated series"/>
    <s v="A hilarious comedy podcast being turned into an animated series  about an indian servant and his boss."/>
    <n v="5000"/>
    <n v="10"/>
    <x v="2"/>
    <x v="1"/>
    <s v="GBP"/>
    <n v="1435504170"/>
    <n v="1432912170"/>
    <b v="0"/>
    <n v="1"/>
    <b v="0"/>
    <s v="film &amp; video/animation"/>
    <x v="0"/>
    <x v="5"/>
    <n v="0"/>
    <n v="10"/>
    <x v="509"/>
    <d v="2015-06-28T15:09:30"/>
    <x v="1"/>
    <x v="1"/>
    <x v="1"/>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n v="0"/>
    <x v="510"/>
    <d v="2016-03-01T04:13:59"/>
    <x v="1"/>
    <x v="1"/>
    <x v="1"/>
  </r>
  <r>
    <n v="511"/>
    <s v="Stuck On An Eyeland"/>
    <s v="A project that incorporates animation and comic art into a relevant story. 4 boys, 1 eyeland, and a whole lot of drama!!!"/>
    <n v="5000"/>
    <n v="150"/>
    <x v="2"/>
    <x v="0"/>
    <s v="USD"/>
    <n v="1365228982"/>
    <n v="1362640582"/>
    <b v="0"/>
    <n v="5"/>
    <b v="0"/>
    <s v="film &amp; video/animation"/>
    <x v="0"/>
    <x v="5"/>
    <n v="3"/>
    <n v="30"/>
    <x v="511"/>
    <d v="2013-04-06T06:16:22"/>
    <x v="1"/>
    <x v="1"/>
    <x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
    <n v="5.5"/>
    <x v="512"/>
    <d v="2016-11-20T18:48:47"/>
    <x v="8"/>
    <x v="4"/>
    <x v="0"/>
  </r>
  <r>
    <n v="513"/>
    <s v="Paradigm Spiral - The Animated Series"/>
    <s v="A sci-fi fantasy 2.5D anime styled series about some guys trying to save the world, probably..."/>
    <n v="50000"/>
    <n v="6962"/>
    <x v="2"/>
    <x v="0"/>
    <s v="USD"/>
    <n v="1471244400"/>
    <n v="1467387705"/>
    <b v="0"/>
    <n v="68"/>
    <b v="0"/>
    <s v="film &amp; video/animation"/>
    <x v="0"/>
    <x v="5"/>
    <n v="14"/>
    <n v="102.38"/>
    <x v="513"/>
    <d v="2016-08-15T07:00:00"/>
    <x v="8"/>
    <x v="4"/>
    <x v="0"/>
  </r>
  <r>
    <n v="514"/>
    <s v="I'm Sticking With You."/>
    <s v="A film created entirely out of paper, visual effects and found objects depicts how one man created a new life for himself."/>
    <n v="1500"/>
    <n v="50"/>
    <x v="2"/>
    <x v="5"/>
    <s v="CAD"/>
    <n v="1407595447"/>
    <n v="1405003447"/>
    <b v="0"/>
    <n v="3"/>
    <b v="0"/>
    <s v="film &amp; video/animation"/>
    <x v="0"/>
    <x v="5"/>
    <n v="3"/>
    <n v="16.670000000000002"/>
    <x v="514"/>
    <d v="2014-08-09T14:44:07"/>
    <x v="1"/>
    <x v="1"/>
    <x v="1"/>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
    <n v="725.03"/>
    <x v="515"/>
    <d v="2015-12-29T11:46:41"/>
    <x v="4"/>
    <x v="0"/>
    <x v="0"/>
  </r>
  <r>
    <n v="516"/>
    <s v="Shipmates"/>
    <s v="A big brother style comedy animation series starring famous seafarers"/>
    <n v="5000"/>
    <n v="0"/>
    <x v="2"/>
    <x v="1"/>
    <s v="GBP"/>
    <n v="1432752080"/>
    <n v="1427568080"/>
    <b v="0"/>
    <n v="0"/>
    <b v="0"/>
    <s v="film &amp; video/animation"/>
    <x v="0"/>
    <x v="5"/>
    <n v="0"/>
    <n v="0"/>
    <x v="516"/>
    <d v="2015-05-27T18:41:20"/>
    <x v="13"/>
    <x v="6"/>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
    <n v="68.33"/>
    <x v="517"/>
    <d v="2017-02-02T14:46:01"/>
    <x v="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n v="0"/>
    <x v="518"/>
    <d v="2015-09-06T14:46:00"/>
    <x v="1"/>
    <x v="1"/>
    <x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3"/>
    <n v="39.229999999999997"/>
    <x v="519"/>
    <d v="2012-12-05T09:23:41"/>
    <x v="1"/>
    <x v="1"/>
    <x v="1"/>
  </r>
  <r>
    <n v="520"/>
    <s v="Darktales The Play"/>
    <s v="Tim Arthur's 21st anniversary sell-out production of his 'chilling' and 'sinister' ghostly thriller returns to the Edinburgh Fringe!"/>
    <n v="5000"/>
    <n v="5105"/>
    <x v="0"/>
    <x v="1"/>
    <s v="GBP"/>
    <n v="1449766261"/>
    <n v="1447174261"/>
    <b v="0"/>
    <n v="34"/>
    <b v="1"/>
    <s v="theater/plays"/>
    <x v="1"/>
    <x v="6"/>
    <n v="102"/>
    <n v="150.15"/>
    <x v="520"/>
    <d v="2015-12-10T16:51:01"/>
    <x v="1"/>
    <x v="1"/>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5"/>
    <n v="93.43"/>
    <x v="521"/>
    <d v="2016-11-01T04:59:00"/>
    <x v="37"/>
    <x v="1"/>
    <x v="0"/>
  </r>
  <r>
    <n v="522"/>
    <s v="COMPASS PLAYERS"/>
    <s v="*** TO MAKE DONATIONS IN THE FUTURE                                   GO TO OUR WEBSITE: www.compassplayers.com ***"/>
    <n v="3000"/>
    <n v="3440"/>
    <x v="0"/>
    <x v="0"/>
    <s v="USD"/>
    <n v="1458518325"/>
    <n v="1456793925"/>
    <b v="0"/>
    <n v="31"/>
    <b v="1"/>
    <s v="theater/plays"/>
    <x v="1"/>
    <x v="6"/>
    <n v="115"/>
    <n v="110.97"/>
    <x v="522"/>
    <d v="2016-03-20T23:58:45"/>
    <x v="34"/>
    <x v="3"/>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1"/>
    <n v="71.790000000000006"/>
    <x v="523"/>
    <d v="2015-09-21T03:11:16"/>
    <x v="1"/>
    <x v="1"/>
    <x v="1"/>
  </r>
  <r>
    <n v="524"/>
    <s v="Zero Down"/>
    <s v="Angel on the Corner need YOUR help to raise Â£3,500 to take Zero Down by Sarah Hehir to the Edinburgh Fringe Festival this August!"/>
    <n v="3500"/>
    <n v="3803.55"/>
    <x v="0"/>
    <x v="1"/>
    <s v="GBP"/>
    <n v="1464801169"/>
    <n v="1462209169"/>
    <b v="0"/>
    <n v="130"/>
    <b v="1"/>
    <s v="theater/plays"/>
    <x v="1"/>
    <x v="6"/>
    <n v="109"/>
    <n v="29.26"/>
    <x v="524"/>
    <d v="2016-06-01T17:12:49"/>
    <x v="1"/>
    <x v="1"/>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x v="525"/>
    <d v="2014-09-13T09:37:21"/>
    <x v="8"/>
    <x v="4"/>
    <x v="0"/>
  </r>
  <r>
    <n v="526"/>
    <s v="Victory by Madicken Malm"/>
    <s v="We have a brand new play. We urgently need your help to fund our production, which opens at Theatre503 on August 18th."/>
    <n v="1500"/>
    <n v="1710"/>
    <x v="0"/>
    <x v="1"/>
    <s v="GBP"/>
    <n v="1438966800"/>
    <n v="1436278344"/>
    <b v="0"/>
    <n v="23"/>
    <b v="1"/>
    <s v="theater/plays"/>
    <x v="1"/>
    <x v="6"/>
    <n v="114"/>
    <n v="74.349999999999994"/>
    <x v="526"/>
    <d v="2015-08-07T17:00:00"/>
    <x v="0"/>
    <x v="0"/>
    <x v="0"/>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1"/>
    <n v="63.83"/>
    <x v="527"/>
    <d v="2017-02-17T16:05:00"/>
    <x v="1"/>
    <x v="1"/>
    <x v="1"/>
  </r>
  <r>
    <n v="528"/>
    <s v="Devastated No Matter What"/>
    <s v="A Festival Backed Production of a Full-Length Play."/>
    <n v="1150"/>
    <n v="1330"/>
    <x v="0"/>
    <x v="0"/>
    <s v="USD"/>
    <n v="1434921600"/>
    <n v="1433109907"/>
    <b v="0"/>
    <n v="30"/>
    <b v="1"/>
    <s v="theater/plays"/>
    <x v="1"/>
    <x v="6"/>
    <n v="116"/>
    <n v="44.33"/>
    <x v="528"/>
    <d v="2015-06-21T21:20:00"/>
    <x v="23"/>
    <x v="5"/>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
    <n v="86.94"/>
    <x v="529"/>
    <d v="2017-01-11T05:00:00"/>
    <x v="23"/>
    <x v="5"/>
    <x v="0"/>
  </r>
  <r>
    <n v="530"/>
    <s v="Corners Grove"/>
    <s v="Corners Grove is a coming-of-age play about leaving home, gender identity and the death of Whitney Houston; will benefit Win NYC."/>
    <n v="3405"/>
    <n v="3670"/>
    <x v="0"/>
    <x v="0"/>
    <s v="USD"/>
    <n v="1435111200"/>
    <n v="1433254268"/>
    <b v="0"/>
    <n v="29"/>
    <b v="1"/>
    <s v="theater/plays"/>
    <x v="1"/>
    <x v="6"/>
    <n v="108"/>
    <n v="126.55"/>
    <x v="530"/>
    <d v="2015-06-24T02:00:00"/>
    <x v="24"/>
    <x v="5"/>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
    <x v="531"/>
    <d v="2016-12-17T06:59:00"/>
    <x v="8"/>
    <x v="4"/>
    <x v="0"/>
  </r>
  <r>
    <n v="532"/>
    <s v="Walken On Sunshine"/>
    <s v="A fast paced, comedic play about an anxiety-ridden filmmaker who lies to investors about having Christopher Walken in his film."/>
    <n v="10000"/>
    <n v="12325"/>
    <x v="0"/>
    <x v="0"/>
    <s v="USD"/>
    <n v="1463098208"/>
    <n v="1460506208"/>
    <b v="0"/>
    <n v="173"/>
    <b v="1"/>
    <s v="theater/plays"/>
    <x v="1"/>
    <x v="6"/>
    <n v="123"/>
    <n v="71.239999999999995"/>
    <x v="532"/>
    <d v="2016-05-13T00:10:08"/>
    <x v="1"/>
    <x v="1"/>
    <x v="1"/>
  </r>
  <r>
    <n v="533"/>
    <s v="Foresight"/>
    <s v="New writing â€¢ Twisty-turny magical realist retro sci-fi â€¢ Human lives â€¢ Storytelling â€¢ The slope our society slips down..."/>
    <n v="2000"/>
    <n v="2004"/>
    <x v="0"/>
    <x v="1"/>
    <s v="GBP"/>
    <n v="1463394365"/>
    <n v="1461320765"/>
    <b v="0"/>
    <n v="17"/>
    <b v="1"/>
    <s v="theater/plays"/>
    <x v="1"/>
    <x v="6"/>
    <n v="100"/>
    <n v="117.88"/>
    <x v="533"/>
    <d v="2016-05-16T10:26:05"/>
    <x v="19"/>
    <x v="5"/>
    <x v="0"/>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5"/>
    <n v="327.08"/>
    <x v="534"/>
    <d v="2015-11-01T23:00:00"/>
    <x v="21"/>
    <x v="0"/>
    <x v="0"/>
  </r>
  <r>
    <n v="535"/>
    <s v="Astronauts of Hartlepool: a Brexit sci-fi for VAULT 2017"/>
    <s v="Weâ€™re producing a Northern Brexit sci-fi play for VAULT festival 2017 and we need your help!"/>
    <n v="2000"/>
    <n v="2050"/>
    <x v="0"/>
    <x v="1"/>
    <s v="GBP"/>
    <n v="1483707905"/>
    <n v="1481115905"/>
    <b v="0"/>
    <n v="59"/>
    <b v="1"/>
    <s v="theater/plays"/>
    <x v="1"/>
    <x v="6"/>
    <n v="103"/>
    <n v="34.75"/>
    <x v="535"/>
    <d v="2017-01-06T13:05:05"/>
    <x v="1"/>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
    <n v="100.06"/>
    <x v="536"/>
    <d v="2015-08-03T18:00:00"/>
    <x v="4"/>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1"/>
    <n v="40.85"/>
    <x v="537"/>
    <d v="2015-11-04T19:26:31"/>
    <x v="1"/>
    <x v="1"/>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
    <n v="252.02"/>
    <x v="538"/>
    <d v="2016-05-13T19:04:23"/>
    <x v="1"/>
    <x v="1"/>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1"/>
    <n v="25.16"/>
    <x v="539"/>
    <d v="2016-07-05T01:11:47"/>
    <x v="23"/>
    <x v="5"/>
    <x v="0"/>
  </r>
  <r>
    <n v="540"/>
    <s v="hap's- Whats the program?"/>
    <s v="There are so many dilemmas in life- what to do, where to go? _x000a_Let us solve it - search our preference based entertainment calendar"/>
    <n v="15000"/>
    <n v="1"/>
    <x v="2"/>
    <x v="0"/>
    <s v="USD"/>
    <n v="1423078606"/>
    <n v="1420486606"/>
    <b v="0"/>
    <n v="1"/>
    <b v="0"/>
    <s v="technology/web"/>
    <x v="2"/>
    <x v="7"/>
    <n v="0"/>
    <n v="1"/>
    <x v="540"/>
    <d v="2015-02-04T19:36:46"/>
    <x v="1"/>
    <x v="1"/>
    <x v="1"/>
  </r>
  <r>
    <n v="541"/>
    <s v="Deviations"/>
    <s v="A website dedicated to local Kink Communities; to find others with matching interests and bring them together."/>
    <n v="4500"/>
    <n v="25"/>
    <x v="2"/>
    <x v="0"/>
    <s v="USD"/>
    <n v="1446080834"/>
    <n v="1443488834"/>
    <b v="0"/>
    <n v="1"/>
    <b v="0"/>
    <s v="technology/web"/>
    <x v="2"/>
    <x v="7"/>
    <n v="1"/>
    <n v="25"/>
    <x v="541"/>
    <d v="2015-10-29T01:07:14"/>
    <x v="1"/>
    <x v="1"/>
    <x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0"/>
    <n v="1"/>
    <x v="542"/>
    <d v="2016-05-03T16:41:56"/>
    <x v="13"/>
    <x v="6"/>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
    <n v="35"/>
    <x v="543"/>
    <d v="2014-11-01T02:12:42"/>
    <x v="1"/>
    <x v="1"/>
    <x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
    <n v="3"/>
    <x v="544"/>
    <d v="2016-07-04T15:46:00"/>
    <x v="1"/>
    <x v="1"/>
    <x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
    <n v="402.71"/>
    <x v="545"/>
    <d v="2015-11-15T15:13:09"/>
    <x v="4"/>
    <x v="0"/>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0"/>
    <n v="26"/>
    <x v="546"/>
    <d v="2015-10-17T16:01:55"/>
    <x v="8"/>
    <x v="4"/>
    <x v="0"/>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n v="0"/>
    <x v="547"/>
    <d v="2016-02-10T16:42:44"/>
    <x v="1"/>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
    <n v="9"/>
    <x v="548"/>
    <d v="2015-10-29T21:40:48"/>
    <x v="1"/>
    <x v="1"/>
    <x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3"/>
    <n v="8.5"/>
    <x v="549"/>
    <d v="2015-07-08T15:17:02"/>
    <x v="1"/>
    <x v="1"/>
    <x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1"/>
    <n v="8.75"/>
    <x v="550"/>
    <d v="2017-01-31T05:00:00"/>
    <x v="58"/>
    <x v="3"/>
    <x v="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
    <n v="135.04"/>
    <x v="551"/>
    <d v="2015-08-01T17:53:00"/>
    <x v="38"/>
    <x v="4"/>
    <x v="0"/>
  </r>
  <r>
    <n v="552"/>
    <s v="Spinnable Social Media"/>
    <s v="Axoral is a 3d interactive social media interface, with the potential to be so much more, but we need your help!"/>
    <n v="45000"/>
    <n v="0"/>
    <x v="2"/>
    <x v="5"/>
    <s v="CAD"/>
    <n v="1452350896"/>
    <n v="1447166896"/>
    <b v="0"/>
    <n v="0"/>
    <b v="0"/>
    <s v="technology/web"/>
    <x v="2"/>
    <x v="7"/>
    <n v="0"/>
    <n v="0"/>
    <x v="552"/>
    <d v="2016-01-09T14:48:16"/>
    <x v="13"/>
    <x v="6"/>
    <x v="0"/>
  </r>
  <r>
    <n v="553"/>
    <s v="sellorshopusa.com"/>
    <s v="Groundbreaking New Classifieds Website Grows Into Largest Nationwide Coverage By Turning Users Into Entrepreneurs"/>
    <n v="25000"/>
    <n v="123"/>
    <x v="2"/>
    <x v="0"/>
    <s v="USD"/>
    <n v="1415988991"/>
    <n v="1413393391"/>
    <b v="0"/>
    <n v="6"/>
    <b v="0"/>
    <s v="technology/web"/>
    <x v="2"/>
    <x v="7"/>
    <n v="0"/>
    <n v="20.5"/>
    <x v="553"/>
    <d v="2014-11-14T18:16:31"/>
    <x v="1"/>
    <x v="1"/>
    <x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7"/>
    <n v="64.36"/>
    <x v="554"/>
    <d v="2014-10-19T16:26:12"/>
    <x v="1"/>
    <x v="1"/>
    <x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n v="0"/>
    <x v="555"/>
    <d v="2016-06-12T08:29:03"/>
    <x v="1"/>
    <x v="1"/>
    <x v="1"/>
  </r>
  <r>
    <n v="556"/>
    <s v="Braille Academy"/>
    <s v="An educational platform for learning Unified English Braille Code"/>
    <n v="8000"/>
    <n v="200"/>
    <x v="2"/>
    <x v="0"/>
    <s v="USD"/>
    <n v="1452112717"/>
    <n v="1449520717"/>
    <b v="0"/>
    <n v="1"/>
    <b v="0"/>
    <s v="technology/web"/>
    <x v="2"/>
    <x v="7"/>
    <n v="3"/>
    <n v="200"/>
    <x v="556"/>
    <d v="2016-01-06T20:38:37"/>
    <x v="1"/>
    <x v="1"/>
    <x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1"/>
    <n v="68.3"/>
    <x v="557"/>
    <d v="2016-12-02T23:36:43"/>
    <x v="1"/>
    <x v="1"/>
    <x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n v="0"/>
    <x v="558"/>
    <d v="2015-03-24T20:11:45"/>
    <x v="1"/>
    <x v="1"/>
    <x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0"/>
    <n v="50"/>
    <x v="559"/>
    <d v="2015-12-13T06:47:40"/>
    <x v="1"/>
    <x v="1"/>
    <x v="1"/>
  </r>
  <r>
    <n v="560"/>
    <s v="DOWNLOAD THE INTERNET,...."/>
    <s v="In the future the possibility exists that the internet it's self could be felled, we have world seed banks, it's time for a net bank,.."/>
    <n v="100000"/>
    <n v="12"/>
    <x v="2"/>
    <x v="5"/>
    <s v="CAD"/>
    <n v="1418841045"/>
    <n v="1416249045"/>
    <b v="0"/>
    <n v="3"/>
    <b v="0"/>
    <s v="technology/web"/>
    <x v="2"/>
    <x v="7"/>
    <n v="0"/>
    <n v="4"/>
    <x v="560"/>
    <d v="2014-12-17T18:30:45"/>
    <x v="1"/>
    <x v="1"/>
    <x v="1"/>
  </r>
  <r>
    <n v="561"/>
    <s v="CheckMate Careers"/>
    <s v="A marketplace for talent and employers to match. Using intuitive technology we match &amp; place talent with the best career position."/>
    <n v="15000"/>
    <n v="55"/>
    <x v="2"/>
    <x v="0"/>
    <s v="USD"/>
    <n v="1445874513"/>
    <n v="1442850513"/>
    <b v="0"/>
    <n v="2"/>
    <b v="0"/>
    <s v="technology/web"/>
    <x v="2"/>
    <x v="7"/>
    <n v="0"/>
    <n v="27.5"/>
    <x v="561"/>
    <d v="2015-10-26T15:48:33"/>
    <x v="6"/>
    <x v="0"/>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n v="0"/>
    <x v="562"/>
    <d v="2016-12-18T09:20:15"/>
    <x v="1"/>
    <x v="1"/>
    <x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0"/>
    <n v="34"/>
    <x v="563"/>
    <d v="2015-02-17T01:40:47"/>
    <x v="1"/>
    <x v="1"/>
    <x v="1"/>
  </r>
  <r>
    <n v="564"/>
    <s v="TOC TOC TROC"/>
    <s v="Plateforme de troc gratuit et d'Ã©changes en tous genres par nature. Mieux s'entraider, Ã©changer, de donner, louer ou vendre Ã  distance."/>
    <n v="18000"/>
    <n v="1"/>
    <x v="2"/>
    <x v="6"/>
    <s v="EUR"/>
    <n v="1457822275"/>
    <n v="1455230275"/>
    <b v="0"/>
    <n v="1"/>
    <b v="0"/>
    <s v="technology/web"/>
    <x v="2"/>
    <x v="7"/>
    <n v="0"/>
    <n v="1"/>
    <x v="564"/>
    <d v="2016-03-12T22:37:55"/>
    <x v="1"/>
    <x v="1"/>
    <x v="1"/>
  </r>
  <r>
    <n v="565"/>
    <s v="EasyLearnings"/>
    <s v="Our objective is to provide a platform which helps teachers to provide courses to leaners in wide range of locations including Africa."/>
    <n v="25000"/>
    <n v="0"/>
    <x v="2"/>
    <x v="1"/>
    <s v="GBP"/>
    <n v="1436554249"/>
    <n v="1433962249"/>
    <b v="0"/>
    <n v="0"/>
    <b v="0"/>
    <s v="technology/web"/>
    <x v="2"/>
    <x v="7"/>
    <n v="0"/>
    <n v="0"/>
    <x v="565"/>
    <d v="2015-07-10T18:50:49"/>
    <x v="1"/>
    <x v="1"/>
    <x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
    <n v="1"/>
    <x v="566"/>
    <d v="2016-07-14T16:25:33"/>
    <x v="1"/>
    <x v="1"/>
    <x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n v="0"/>
    <x v="567"/>
    <d v="2015-01-01T20:13:14"/>
    <x v="1"/>
    <x v="1"/>
    <x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x v="568"/>
    <d v="2016-01-16T11:00:00"/>
    <x v="46"/>
    <x v="0"/>
    <x v="0"/>
  </r>
  <r>
    <n v="569"/>
    <s v="Mioti"/>
    <s v="Mioti is an indie game marketplace that doubles as a community for developers to join networks and discuss projects."/>
    <n v="2500"/>
    <n v="20"/>
    <x v="2"/>
    <x v="5"/>
    <s v="CAD"/>
    <n v="1451679612"/>
    <n v="1449087612"/>
    <b v="0"/>
    <n v="1"/>
    <b v="0"/>
    <s v="technology/web"/>
    <x v="2"/>
    <x v="7"/>
    <n v="1"/>
    <n v="20"/>
    <x v="569"/>
    <d v="2016-01-01T20:20:12"/>
    <x v="1"/>
    <x v="1"/>
    <x v="1"/>
  </r>
  <r>
    <n v="570"/>
    <s v="Relaunching in May"/>
    <s v="Humans have AM/FM/Satellite radio, kids have radio Disney, pets have DogCatRadio."/>
    <n v="85000"/>
    <n v="142"/>
    <x v="2"/>
    <x v="0"/>
    <s v="USD"/>
    <n v="1455822569"/>
    <n v="1453230569"/>
    <b v="0"/>
    <n v="1"/>
    <b v="0"/>
    <s v="technology/web"/>
    <x v="2"/>
    <x v="7"/>
    <n v="0"/>
    <n v="142"/>
    <x v="570"/>
    <d v="2016-02-18T19:09:29"/>
    <x v="1"/>
    <x v="1"/>
    <x v="1"/>
  </r>
  <r>
    <n v="571"/>
    <s v="Snag-A-Slip"/>
    <s v="Snag-A-Slip is an online platform that connects boaters with awesome marinas and available boat slips so that they can book with ease."/>
    <n v="25000"/>
    <n v="106"/>
    <x v="2"/>
    <x v="0"/>
    <s v="USD"/>
    <n v="1437969540"/>
    <n v="1436297723"/>
    <b v="0"/>
    <n v="2"/>
    <b v="0"/>
    <s v="technology/web"/>
    <x v="2"/>
    <x v="7"/>
    <n v="0"/>
    <n v="53"/>
    <x v="571"/>
    <d v="2015-07-27T03:59:00"/>
    <x v="20"/>
    <x v="3"/>
    <x v="0"/>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n v="0"/>
    <x v="572"/>
    <d v="2015-11-04T18:11:28"/>
    <x v="1"/>
    <x v="1"/>
    <x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
    <n v="38.44"/>
    <x v="573"/>
    <d v="2015-01-18T01:12:00"/>
    <x v="44"/>
    <x v="6"/>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1"/>
    <n v="20"/>
    <x v="574"/>
    <d v="2016-10-19T10:38:27"/>
    <x v="1"/>
    <x v="1"/>
    <x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
    <n v="64.75"/>
    <x v="575"/>
    <d v="2015-06-13T16:37:23"/>
    <x v="1"/>
    <x v="1"/>
    <x v="1"/>
  </r>
  <r>
    <n v="576"/>
    <s v="Uthtopia"/>
    <s v="UthTopia Is a social media organization that believes in positive online usage, youth mentorship, and youth empowerment."/>
    <n v="80000"/>
    <n v="1"/>
    <x v="2"/>
    <x v="0"/>
    <s v="USD"/>
    <n v="1427537952"/>
    <n v="1422357552"/>
    <b v="0"/>
    <n v="1"/>
    <b v="0"/>
    <s v="technology/web"/>
    <x v="2"/>
    <x v="7"/>
    <n v="0"/>
    <n v="1"/>
    <x v="576"/>
    <d v="2015-03-28T10:19:12"/>
    <x v="13"/>
    <x v="6"/>
    <x v="0"/>
  </r>
  <r>
    <n v="577"/>
    <s v="everydayrelay"/>
    <s v="Emails are one of pervasively used mode of communication today. However, emails can be personal and sometimes discretion is needed."/>
    <n v="5000"/>
    <n v="10"/>
    <x v="2"/>
    <x v="0"/>
    <s v="USD"/>
    <n v="1463753302"/>
    <n v="1458569302"/>
    <b v="0"/>
    <n v="1"/>
    <b v="0"/>
    <s v="technology/web"/>
    <x v="2"/>
    <x v="7"/>
    <n v="0"/>
    <n v="10"/>
    <x v="577"/>
    <d v="2016-05-20T14:08:22"/>
    <x v="13"/>
    <x v="6"/>
    <x v="0"/>
  </r>
  <r>
    <n v="578"/>
    <s v="weBuy Crowdsourced Shopping"/>
    <s v="weBuy trade built on technology and Crowd Sourced Power"/>
    <n v="125000"/>
    <n v="14"/>
    <x v="2"/>
    <x v="1"/>
    <s v="GBP"/>
    <n v="1441633993"/>
    <n v="1439560393"/>
    <b v="0"/>
    <n v="7"/>
    <b v="0"/>
    <s v="technology/web"/>
    <x v="2"/>
    <x v="7"/>
    <n v="0"/>
    <n v="2"/>
    <x v="578"/>
    <d v="2015-09-07T13:53:13"/>
    <x v="19"/>
    <x v="5"/>
    <x v="0"/>
  </r>
  <r>
    <n v="579"/>
    <s v="Course: Learn Cryptography"/>
    <s v="Learn classic and public key cryptography with a full proof-of-concept system in JavaScript."/>
    <n v="12000"/>
    <n v="175"/>
    <x v="2"/>
    <x v="0"/>
    <s v="USD"/>
    <n v="1419539223"/>
    <n v="1416947223"/>
    <b v="0"/>
    <n v="5"/>
    <b v="0"/>
    <s v="technology/web"/>
    <x v="2"/>
    <x v="7"/>
    <n v="1"/>
    <n v="35"/>
    <x v="579"/>
    <d v="2014-12-25T20:27:03"/>
    <x v="1"/>
    <x v="1"/>
    <x v="1"/>
  </r>
  <r>
    <n v="580"/>
    <s v="Talented Minds â­ï¸"/>
    <s v="I Want To Create A Website That Helps Young Inventors Of Today Broadcast Their Talents &amp; Help Get The Reconigition They Deserve"/>
    <n v="3000"/>
    <n v="1"/>
    <x v="2"/>
    <x v="0"/>
    <s v="USD"/>
    <n v="1474580867"/>
    <n v="1471988867"/>
    <b v="0"/>
    <n v="1"/>
    <b v="0"/>
    <s v="technology/web"/>
    <x v="2"/>
    <x v="7"/>
    <n v="0"/>
    <n v="1"/>
    <x v="580"/>
    <d v="2016-09-22T21:47:47"/>
    <x v="1"/>
    <x v="1"/>
    <x v="1"/>
  </r>
  <r>
    <n v="581"/>
    <s v="A Poets Domain"/>
    <s v="Help me raise funds so that I can be able to give passionate young poets a chance to earn money weekly for their writing &amp; spoken word."/>
    <n v="400"/>
    <n v="0"/>
    <x v="2"/>
    <x v="0"/>
    <s v="USD"/>
    <n v="1438474704"/>
    <n v="1435882704"/>
    <b v="0"/>
    <n v="0"/>
    <b v="0"/>
    <s v="technology/web"/>
    <x v="2"/>
    <x v="7"/>
    <n v="0"/>
    <n v="0"/>
    <x v="581"/>
    <d v="2015-08-02T00:18:24"/>
    <x v="1"/>
    <x v="1"/>
    <x v="1"/>
  </r>
  <r>
    <n v="582"/>
    <s v="&quot;We the People...&quot;"/>
    <s v="A community-driven online system which promotes self-governance.  Level up by adding content; civic agendas and private associations."/>
    <n v="100000"/>
    <n v="0"/>
    <x v="2"/>
    <x v="0"/>
    <s v="USD"/>
    <n v="1426442400"/>
    <n v="1424454319"/>
    <b v="0"/>
    <n v="0"/>
    <b v="0"/>
    <s v="technology/web"/>
    <x v="2"/>
    <x v="7"/>
    <n v="0"/>
    <n v="0"/>
    <x v="582"/>
    <d v="2015-03-15T18:00:00"/>
    <x v="33"/>
    <x v="5"/>
    <x v="0"/>
  </r>
  <r>
    <n v="583"/>
    <s v="HackersArchive.com"/>
    <s v="HackersArchive.com will help rid the web of viruses and scams found everywhere else you look!"/>
    <n v="9000"/>
    <n v="1"/>
    <x v="2"/>
    <x v="0"/>
    <s v="USD"/>
    <n v="1426800687"/>
    <n v="1424212287"/>
    <b v="0"/>
    <n v="1"/>
    <b v="0"/>
    <s v="technology/web"/>
    <x v="2"/>
    <x v="7"/>
    <n v="0"/>
    <n v="1"/>
    <x v="583"/>
    <d v="2015-03-19T21:31:27"/>
    <x v="1"/>
    <x v="1"/>
    <x v="1"/>
  </r>
  <r>
    <n v="584"/>
    <s v="scriptCall - The Personal Presentation Platform"/>
    <s v="Script Call takes your presentation from the wall to your audience; from your device to theirs."/>
    <n v="1000"/>
    <n v="10"/>
    <x v="2"/>
    <x v="0"/>
    <s v="USD"/>
    <n v="1426522316"/>
    <n v="1423933916"/>
    <b v="0"/>
    <n v="2"/>
    <b v="0"/>
    <s v="technology/web"/>
    <x v="2"/>
    <x v="7"/>
    <n v="1"/>
    <n v="5"/>
    <x v="584"/>
    <d v="2015-03-16T16:11:56"/>
    <x v="1"/>
    <x v="1"/>
    <x v="1"/>
  </r>
  <r>
    <n v="585"/>
    <s v="Link Card"/>
    <s v="SAVE UP TO 40% WHEN YOU SPEND!_x000a__x000a_PRE-ORDER YOUR LINK CARD TODAY"/>
    <n v="9000"/>
    <n v="0"/>
    <x v="2"/>
    <x v="1"/>
    <s v="GBP"/>
    <n v="1448928000"/>
    <n v="1444123377"/>
    <b v="0"/>
    <n v="0"/>
    <b v="0"/>
    <s v="technology/web"/>
    <x v="2"/>
    <x v="7"/>
    <n v="0"/>
    <n v="0"/>
    <x v="585"/>
    <d v="2015-12-01T00:00:00"/>
    <x v="59"/>
    <x v="6"/>
    <x v="0"/>
  </r>
  <r>
    <n v="586"/>
    <s v="Employ College 2K"/>
    <s v="Employ College is a movement for companies to hire college graduates from their respected institutions."/>
    <n v="10000"/>
    <n v="56"/>
    <x v="2"/>
    <x v="0"/>
    <s v="USD"/>
    <n v="1424032207"/>
    <n v="1421440207"/>
    <b v="0"/>
    <n v="4"/>
    <b v="0"/>
    <s v="technology/web"/>
    <x v="2"/>
    <x v="7"/>
    <n v="1"/>
    <n v="14"/>
    <x v="586"/>
    <d v="2015-02-15T20:30:07"/>
    <x v="1"/>
    <x v="1"/>
    <x v="1"/>
  </r>
  <r>
    <n v="587"/>
    <s v="Waitresses.com"/>
    <s v="Waitresses.com is an online community devoted to servers around the world. Learn. Connect. Work. Travel. Share._x000a__x000a_Make a pledge today!"/>
    <n v="30000"/>
    <n v="2725"/>
    <x v="2"/>
    <x v="5"/>
    <s v="CAD"/>
    <n v="1429207833"/>
    <n v="1426615833"/>
    <b v="0"/>
    <n v="7"/>
    <b v="0"/>
    <s v="technology/web"/>
    <x v="2"/>
    <x v="7"/>
    <n v="9"/>
    <n v="389.29"/>
    <x v="587"/>
    <d v="2015-04-16T18:10:33"/>
    <x v="1"/>
    <x v="1"/>
    <x v="1"/>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
    <n v="150.5"/>
    <x v="588"/>
    <d v="2016-11-17T19:28:06"/>
    <x v="13"/>
    <x v="6"/>
    <x v="0"/>
  </r>
  <r>
    <n v="589"/>
    <s v="Get Neighborly"/>
    <s v="Services closer than you think..."/>
    <n v="7500"/>
    <n v="1"/>
    <x v="2"/>
    <x v="0"/>
    <s v="USD"/>
    <n v="1436366699"/>
    <n v="1435070699"/>
    <b v="0"/>
    <n v="1"/>
    <b v="0"/>
    <s v="technology/web"/>
    <x v="2"/>
    <x v="7"/>
    <n v="0"/>
    <n v="1"/>
    <x v="589"/>
    <d v="2015-07-08T14:44:59"/>
    <x v="18"/>
    <x v="3"/>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
    <n v="24.78"/>
    <x v="590"/>
    <d v="2016-02-08T13:01:00"/>
    <x v="0"/>
    <x v="0"/>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0"/>
    <n v="30.5"/>
    <x v="591"/>
    <d v="2015-07-22T13:02:10"/>
    <x v="1"/>
    <x v="1"/>
    <x v="1"/>
  </r>
  <r>
    <n v="592"/>
    <s v="Go Start A Biz"/>
    <s v="Together, we can build a FREE, business start-up system that will help aspiring entrepreneurs change their economic circumstances."/>
    <n v="7500"/>
    <n v="250"/>
    <x v="2"/>
    <x v="0"/>
    <s v="USD"/>
    <n v="1417584860"/>
    <n v="1414992860"/>
    <b v="0"/>
    <n v="1"/>
    <b v="0"/>
    <s v="technology/web"/>
    <x v="2"/>
    <x v="7"/>
    <n v="3"/>
    <n v="250"/>
    <x v="592"/>
    <d v="2014-12-03T05:34:20"/>
    <x v="1"/>
    <x v="1"/>
    <x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3"/>
    <x v="593"/>
    <d v="2015-04-06T15:15:45"/>
    <x v="1"/>
    <x v="1"/>
    <x v="1"/>
  </r>
  <r>
    <n v="594"/>
    <s v="Unleashed Fitness"/>
    <s v="Creating a fitness site that will change the fitness game forever!"/>
    <n v="25000"/>
    <n v="26"/>
    <x v="2"/>
    <x v="0"/>
    <s v="USD"/>
    <n v="1460832206"/>
    <n v="1458240206"/>
    <b v="0"/>
    <n v="2"/>
    <b v="0"/>
    <s v="technology/web"/>
    <x v="2"/>
    <x v="7"/>
    <n v="0"/>
    <n v="13"/>
    <x v="594"/>
    <d v="2016-04-16T18:43:26"/>
    <x v="1"/>
    <x v="1"/>
    <x v="1"/>
  </r>
  <r>
    <n v="595"/>
    <s v="MyBestInterest.org"/>
    <s v="MyBestInterest.org elminates election research by quickly identifying the candidates that will best represent your interests."/>
    <n v="100000"/>
    <n v="426"/>
    <x v="2"/>
    <x v="0"/>
    <s v="USD"/>
    <n v="1430703638"/>
    <n v="1426815638"/>
    <b v="0"/>
    <n v="8"/>
    <b v="0"/>
    <s v="technology/web"/>
    <x v="2"/>
    <x v="7"/>
    <n v="0"/>
    <n v="53.25"/>
    <x v="595"/>
    <d v="2015-05-04T01:40:38"/>
    <x v="8"/>
    <x v="4"/>
    <x v="0"/>
  </r>
  <r>
    <n v="596"/>
    <s v="DigitaliBook free library"/>
    <s v="We present digitaibook,com site which can become a free electronic library with your help,"/>
    <n v="20000"/>
    <n v="6"/>
    <x v="2"/>
    <x v="0"/>
    <s v="USD"/>
    <n v="1478122292"/>
    <n v="1475530292"/>
    <b v="0"/>
    <n v="2"/>
    <b v="0"/>
    <s v="technology/web"/>
    <x v="2"/>
    <x v="7"/>
    <n v="0"/>
    <n v="3"/>
    <x v="596"/>
    <d v="2016-11-02T21:31:32"/>
    <x v="1"/>
    <x v="1"/>
    <x v="1"/>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
    <n v="10"/>
    <x v="597"/>
    <d v="2016-07-31T16:00:00"/>
    <x v="46"/>
    <x v="0"/>
    <x v="0"/>
  </r>
  <r>
    <n v="598"/>
    <s v="Goals not creeds"/>
    <s v="This is a project to create a crowd-funding site for Urantia Book readers worldwide."/>
    <n v="2500"/>
    <n v="850"/>
    <x v="2"/>
    <x v="0"/>
    <s v="USD"/>
    <n v="1417737781"/>
    <n v="1415145781"/>
    <b v="0"/>
    <n v="7"/>
    <b v="0"/>
    <s v="technology/web"/>
    <x v="2"/>
    <x v="7"/>
    <n v="34"/>
    <n v="121.43"/>
    <x v="598"/>
    <d v="2014-12-05T00:03:01"/>
    <x v="1"/>
    <x v="1"/>
    <x v="1"/>
  </r>
  <r>
    <n v="599"/>
    <s v="Mail 4 Jail"/>
    <s v="We send care packages to incarcerated individuals throughout the country that include specific items hand picked by the sender."/>
    <n v="50000"/>
    <n v="31"/>
    <x v="2"/>
    <x v="0"/>
    <s v="USD"/>
    <n v="1425827760"/>
    <n v="1423769402"/>
    <b v="0"/>
    <n v="2"/>
    <b v="0"/>
    <s v="technology/web"/>
    <x v="2"/>
    <x v="7"/>
    <n v="0"/>
    <n v="15.5"/>
    <x v="599"/>
    <d v="2015-03-08T15:16:00"/>
    <x v="19"/>
    <x v="5"/>
    <x v="0"/>
  </r>
  <r>
    <n v="600"/>
    <s v="Anaheim California here we come but we need your help."/>
    <s v="Science Technology Engineering and Math + youth = a brighter tomorrow."/>
    <n v="5000"/>
    <n v="100"/>
    <x v="1"/>
    <x v="0"/>
    <s v="USD"/>
    <n v="1431198562"/>
    <n v="1426014562"/>
    <b v="0"/>
    <n v="1"/>
    <b v="0"/>
    <s v="technology/web"/>
    <x v="2"/>
    <x v="7"/>
    <n v="2"/>
    <n v="100"/>
    <x v="600"/>
    <d v="2015-05-09T19:09:22"/>
    <x v="13"/>
    <x v="6"/>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
    <n v="23.33"/>
    <x v="601"/>
    <d v="2014-12-26T20:35:39"/>
    <x v="1"/>
    <x v="1"/>
    <x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n v="0"/>
    <x v="602"/>
    <d v="2015-06-18T19:03:35"/>
    <x v="1"/>
    <x v="1"/>
    <x v="1"/>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
    <n v="45.39"/>
    <x v="603"/>
    <d v="2014-08-14T15:20:23"/>
    <x v="1"/>
    <x v="1"/>
    <x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n v="0"/>
    <x v="604"/>
    <d v="2014-08-28T00:50:56"/>
    <x v="1"/>
    <x v="1"/>
    <x v="1"/>
  </r>
  <r>
    <n v="605"/>
    <s v="Teach Your Parents iPad (Canceled)"/>
    <s v="An iPad support care package for your parents / seniors."/>
    <n v="5000"/>
    <n v="131"/>
    <x v="1"/>
    <x v="0"/>
    <s v="USD"/>
    <n v="1440318908"/>
    <n v="1436430908"/>
    <b v="0"/>
    <n v="8"/>
    <b v="0"/>
    <s v="technology/web"/>
    <x v="2"/>
    <x v="7"/>
    <n v="3"/>
    <n v="16.38"/>
    <x v="605"/>
    <d v="2015-08-23T08:35:08"/>
    <x v="8"/>
    <x v="4"/>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
    <n v="10"/>
    <x v="606"/>
    <d v="2015-05-24T15:00:00"/>
    <x v="12"/>
    <x v="4"/>
    <x v="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n v="0"/>
    <x v="607"/>
    <d v="2015-11-22T20:48:56"/>
    <x v="1"/>
    <x v="1"/>
    <x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1"/>
    <n v="292.2"/>
    <x v="608"/>
    <d v="2015-06-15T22:06:20"/>
    <x v="1"/>
    <x v="1"/>
    <x v="1"/>
  </r>
  <r>
    <n v="609"/>
    <s v="Swap Anything (Canceled)"/>
    <s v="Can we swap, please? - everybody's said it. I want to create a website that enables anybody to trade their items, without money hassle."/>
    <n v="780"/>
    <n v="5"/>
    <x v="1"/>
    <x v="1"/>
    <s v="GBP"/>
    <n v="1448761744"/>
    <n v="1446166144"/>
    <b v="0"/>
    <n v="1"/>
    <b v="0"/>
    <s v="technology/web"/>
    <x v="2"/>
    <x v="7"/>
    <n v="1"/>
    <n v="5"/>
    <x v="609"/>
    <d v="2015-11-29T01:49:04"/>
    <x v="1"/>
    <x v="1"/>
    <x v="1"/>
  </r>
  <r>
    <n v="610"/>
    <s v="UniteChrist (Canceled)"/>
    <s v="We are creating a Christian social network to empower, educate, and connect Christians all over the world."/>
    <n v="13803"/>
    <n v="0"/>
    <x v="1"/>
    <x v="0"/>
    <s v="USD"/>
    <n v="1429732586"/>
    <n v="1427140586"/>
    <b v="0"/>
    <n v="0"/>
    <b v="0"/>
    <s v="technology/web"/>
    <x v="2"/>
    <x v="7"/>
    <n v="0"/>
    <n v="0"/>
    <x v="610"/>
    <d v="2015-04-22T19:56:26"/>
    <x v="1"/>
    <x v="1"/>
    <x v="1"/>
  </r>
  <r>
    <n v="611"/>
    <s v="Securivente (Canceled)"/>
    <s v="Finie la peur de vendre ou acheter d'occasion Ã  un inconnu ! Colis ouverts, photographiÃ©s et testÃ©s. Paiements en ligne sÃ©curisÃ©s."/>
    <n v="80000"/>
    <n v="0"/>
    <x v="1"/>
    <x v="6"/>
    <s v="EUR"/>
    <n v="1453210037"/>
    <n v="1448026037"/>
    <b v="0"/>
    <n v="0"/>
    <b v="0"/>
    <s v="technology/web"/>
    <x v="2"/>
    <x v="7"/>
    <n v="0"/>
    <n v="0"/>
    <x v="611"/>
    <d v="2016-01-19T13:27:17"/>
    <x v="13"/>
    <x v="6"/>
    <x v="0"/>
  </r>
  <r>
    <n v="612"/>
    <s v="Web Streaming 2.0 (Canceled)"/>
    <s v="A Fast and Reliable new Web platform to stream videos from Internet"/>
    <n v="10000"/>
    <n v="0"/>
    <x v="1"/>
    <x v="13"/>
    <s v="EUR"/>
    <n v="1472777146"/>
    <n v="1470185146"/>
    <b v="0"/>
    <n v="0"/>
    <b v="0"/>
    <s v="technology/web"/>
    <x v="2"/>
    <x v="7"/>
    <n v="0"/>
    <n v="0"/>
    <x v="612"/>
    <d v="2016-09-02T00:45:46"/>
    <x v="1"/>
    <x v="1"/>
    <x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
    <n v="105.93"/>
    <x v="613"/>
    <d v="2015-10-01T04:59:00"/>
    <x v="0"/>
    <x v="0"/>
    <x v="0"/>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n v="0"/>
    <x v="614"/>
    <d v="2016-06-24T01:29:00"/>
    <x v="1"/>
    <x v="1"/>
    <x v="1"/>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n v="0"/>
    <x v="615"/>
    <d v="2015-09-25T02:55:59"/>
    <x v="1"/>
    <x v="1"/>
    <x v="1"/>
  </r>
  <r>
    <n v="616"/>
    <s v="S'time Soirees (Canceled)"/>
    <s v="Hormis la similitude envers d'autres rÃ©seaux socials, celui-ci vous permettra d'organiser / participer Ã  des soirÃ©es trÃ¨s facilement !"/>
    <n v="5000"/>
    <n v="0"/>
    <x v="1"/>
    <x v="6"/>
    <s v="EUR"/>
    <n v="1488013307"/>
    <n v="1485421307"/>
    <b v="0"/>
    <n v="0"/>
    <b v="0"/>
    <s v="technology/web"/>
    <x v="2"/>
    <x v="7"/>
    <n v="0"/>
    <n v="0"/>
    <x v="616"/>
    <d v="2017-02-25T09:01:47"/>
    <x v="1"/>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x v="617"/>
    <d v="2015-05-08T08:14:03"/>
    <x v="8"/>
    <x v="4"/>
    <x v="0"/>
  </r>
  <r>
    <n v="618"/>
    <s v="Y2Y Tutors (Canceled)"/>
    <s v="With the cost of education seemingly always on the rise, Y2Y aims to ensure that no student will be left behind through peer tutoring."/>
    <n v="400"/>
    <n v="0"/>
    <x v="1"/>
    <x v="0"/>
    <s v="USD"/>
    <n v="1449689203"/>
    <n v="1447097203"/>
    <b v="0"/>
    <n v="0"/>
    <b v="0"/>
    <s v="technology/web"/>
    <x v="2"/>
    <x v="7"/>
    <n v="0"/>
    <n v="0"/>
    <x v="618"/>
    <d v="2015-12-09T19:26:43"/>
    <x v="1"/>
    <x v="1"/>
    <x v="1"/>
  </r>
  <r>
    <n v="619"/>
    <s v="Big Data (Canceled)"/>
    <s v="Big Data Sets for researchers interested in improving the quality of life."/>
    <n v="2500000"/>
    <n v="1"/>
    <x v="1"/>
    <x v="0"/>
    <s v="USD"/>
    <n v="1416933390"/>
    <n v="1411745790"/>
    <b v="0"/>
    <n v="1"/>
    <b v="0"/>
    <s v="technology/web"/>
    <x v="2"/>
    <x v="7"/>
    <n v="0"/>
    <n v="1"/>
    <x v="619"/>
    <d v="2014-11-25T16:36:30"/>
    <x v="13"/>
    <x v="6"/>
    <x v="0"/>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x v="620"/>
    <d v="2014-08-25T17:12:18"/>
    <x v="8"/>
    <x v="4"/>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
    <n v="87"/>
    <x v="621"/>
    <d v="2016-07-07T23:42:17"/>
    <x v="1"/>
    <x v="1"/>
    <x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6"/>
    <n v="37.89"/>
    <x v="622"/>
    <d v="2016-07-01T18:35:38"/>
    <x v="20"/>
    <x v="3"/>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n v="0"/>
    <x v="623"/>
    <d v="2015-05-28T00:13:17"/>
    <x v="1"/>
    <x v="1"/>
    <x v="1"/>
  </r>
  <r>
    <n v="624"/>
    <s v="NeedSomeLoven.com (Canceled)"/>
    <s v="I am designing a fun, high tech dating website, with over 25 cool features. It is innovate as well as user friendly."/>
    <n v="5000"/>
    <n v="0"/>
    <x v="1"/>
    <x v="0"/>
    <s v="USD"/>
    <n v="1431647041"/>
    <n v="1429055041"/>
    <b v="0"/>
    <n v="0"/>
    <b v="0"/>
    <s v="technology/web"/>
    <x v="2"/>
    <x v="7"/>
    <n v="0"/>
    <n v="0"/>
    <x v="624"/>
    <d v="2015-05-14T23:44:01"/>
    <x v="1"/>
    <x v="1"/>
    <x v="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n v="0"/>
    <x v="625"/>
    <d v="2017-03-26T20:29:37"/>
    <x v="1"/>
    <x v="1"/>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
    <n v="111.41"/>
    <x v="626"/>
    <d v="2015-08-15T13:22:00"/>
    <x v="16"/>
    <x v="0"/>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
    <n v="90"/>
    <x v="627"/>
    <d v="2016-03-14T23:00:00"/>
    <x v="44"/>
    <x v="6"/>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n v="0"/>
    <x v="628"/>
    <d v="2014-07-13T16:37:37"/>
    <x v="1"/>
    <x v="1"/>
    <x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
    <n v="116.67"/>
    <x v="629"/>
    <d v="2016-05-14T15:18:28"/>
    <x v="1"/>
    <x v="1"/>
    <x v="1"/>
  </r>
  <r>
    <n v="630"/>
    <s v="Ecosteader (Canceled)"/>
    <s v="Land development network for an eco-conscious collective. Community portal features ideas on lean design, green building, urban ecology"/>
    <n v="11999"/>
    <n v="10"/>
    <x v="1"/>
    <x v="0"/>
    <s v="USD"/>
    <n v="1441516200"/>
    <n v="1438959121"/>
    <b v="0"/>
    <n v="1"/>
    <b v="0"/>
    <s v="technology/web"/>
    <x v="2"/>
    <x v="7"/>
    <n v="0"/>
    <n v="10"/>
    <x v="630"/>
    <d v="2015-09-06T05:10:00"/>
    <x v="1"/>
    <x v="1"/>
    <x v="1"/>
  </r>
  <r>
    <n v="631"/>
    <s v="Brevity: A Powerful Online Publishing Software! (Canceled)"/>
    <s v="A Powerful Multimedia-Rich Software that aims at making online publishing very simple."/>
    <n v="50000"/>
    <n v="690"/>
    <x v="1"/>
    <x v="5"/>
    <s v="CAD"/>
    <n v="1464460329"/>
    <n v="1461954729"/>
    <b v="0"/>
    <n v="9"/>
    <b v="0"/>
    <s v="technology/web"/>
    <x v="2"/>
    <x v="7"/>
    <n v="1"/>
    <n v="76.67"/>
    <x v="631"/>
    <d v="2016-05-28T18:32:09"/>
    <x v="37"/>
    <x v="1"/>
    <x v="0"/>
  </r>
  <r>
    <n v="632"/>
    <s v="UniWherse.com - Bring students future (Canceled)"/>
    <s v="Our goal is to create a system, students can find universities that best match their interests."/>
    <n v="20000"/>
    <n v="0"/>
    <x v="1"/>
    <x v="9"/>
    <s v="EUR"/>
    <n v="1448470165"/>
    <n v="1445874565"/>
    <b v="0"/>
    <n v="0"/>
    <b v="0"/>
    <s v="technology/web"/>
    <x v="2"/>
    <x v="7"/>
    <n v="0"/>
    <n v="0"/>
    <x v="632"/>
    <d v="2015-11-25T16:49:25"/>
    <x v="1"/>
    <x v="1"/>
    <x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
    <n v="49.8"/>
    <x v="633"/>
    <d v="2016-06-17T23:00:00"/>
    <x v="0"/>
    <x v="0"/>
    <x v="0"/>
  </r>
  <r>
    <n v="634"/>
    <s v="pitchtograndma (Canceled)"/>
    <s v="We help companies to explain what they do in simple, grandma-would-understand terms."/>
    <n v="5000"/>
    <n v="1"/>
    <x v="1"/>
    <x v="0"/>
    <s v="USD"/>
    <n v="1424989029"/>
    <n v="1422397029"/>
    <b v="0"/>
    <n v="1"/>
    <b v="0"/>
    <s v="technology/web"/>
    <x v="2"/>
    <x v="7"/>
    <n v="0"/>
    <n v="1"/>
    <x v="634"/>
    <d v="2015-02-26T22:17:09"/>
    <x v="1"/>
    <x v="1"/>
    <x v="1"/>
  </r>
  <r>
    <n v="635"/>
    <s v="Pleero, A Technology Team Building Website (Canceled)"/>
    <s v="Network used for building technology development teams."/>
    <n v="25000"/>
    <n v="2"/>
    <x v="1"/>
    <x v="0"/>
    <s v="USD"/>
    <n v="1428804762"/>
    <n v="1426212762"/>
    <b v="0"/>
    <n v="1"/>
    <b v="0"/>
    <s v="technology/web"/>
    <x v="2"/>
    <x v="7"/>
    <n v="0"/>
    <n v="2"/>
    <x v="635"/>
    <d v="2015-04-12T02:12:42"/>
    <x v="1"/>
    <x v="1"/>
    <x v="1"/>
  </r>
  <r>
    <n v="636"/>
    <s v="Keto Advice (Canceled)"/>
    <s v="With no central location for keto knowledge, keto advice will be a community run knowledge base."/>
    <n v="2000"/>
    <n v="4"/>
    <x v="1"/>
    <x v="1"/>
    <s v="GBP"/>
    <n v="1433587620"/>
    <n v="1430996150"/>
    <b v="0"/>
    <n v="1"/>
    <b v="0"/>
    <s v="technology/web"/>
    <x v="2"/>
    <x v="7"/>
    <n v="0"/>
    <n v="4"/>
    <x v="636"/>
    <d v="2015-06-06T10:47:00"/>
    <x v="1"/>
    <x v="1"/>
    <x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n v="0"/>
    <x v="637"/>
    <d v="2017-02-25T23:04:00"/>
    <x v="37"/>
    <x v="1"/>
    <x v="0"/>
  </r>
  <r>
    <n v="638"/>
    <s v="W (Canceled)"/>
    <s v="O0"/>
    <n v="200000"/>
    <n v="18"/>
    <x v="1"/>
    <x v="12"/>
    <s v="EUR"/>
    <n v="1490447662"/>
    <n v="1485267262"/>
    <b v="0"/>
    <n v="6"/>
    <b v="0"/>
    <s v="technology/web"/>
    <x v="2"/>
    <x v="7"/>
    <n v="0"/>
    <n v="3"/>
    <x v="638"/>
    <d v="2017-03-25T13:14:22"/>
    <x v="13"/>
    <x v="6"/>
    <x v="0"/>
  </r>
  <r>
    <n v="639"/>
    <s v="Kids Educational Social Media Site (Canceled)"/>
    <s v="Development of a Safe and Educational Social Media site for kids."/>
    <n v="1000000"/>
    <n v="1"/>
    <x v="1"/>
    <x v="0"/>
    <s v="USD"/>
    <n v="1413208795"/>
    <n v="1408024795"/>
    <b v="0"/>
    <n v="1"/>
    <b v="0"/>
    <s v="technology/web"/>
    <x v="2"/>
    <x v="7"/>
    <n v="0"/>
    <n v="1"/>
    <x v="639"/>
    <d v="2014-10-13T13:59:55"/>
    <x v="13"/>
    <x v="6"/>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
    <n v="50.5"/>
    <x v="640"/>
    <d v="2016-11-24T23:00:00"/>
    <x v="18"/>
    <x v="3"/>
    <x v="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
    <n v="151.32"/>
    <x v="641"/>
    <d v="2015-08-13T13:40:48"/>
    <x v="1"/>
    <x v="1"/>
    <x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
    <n v="134.36000000000001"/>
    <x v="642"/>
    <d v="2015-08-19T15:37:54"/>
    <x v="9"/>
    <x v="0"/>
    <x v="0"/>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6"/>
    <n v="174.03"/>
    <x v="643"/>
    <d v="2015-05-31T15:24:35"/>
    <x v="57"/>
    <x v="6"/>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
    <n v="73.489999999999995"/>
    <x v="644"/>
    <d v="2014-10-29T01:00:00"/>
    <x v="41"/>
    <x v="4"/>
    <x v="0"/>
  </r>
  <r>
    <n v="645"/>
    <s v="Carbon Fiber Collar Stays"/>
    <s v="Ever wanted to own something made out of carbon fiber? Now you can!"/>
    <n v="2000"/>
    <n v="5574"/>
    <x v="0"/>
    <x v="0"/>
    <s v="USD"/>
    <n v="1470962274"/>
    <n v="1468370274"/>
    <b v="0"/>
    <n v="237"/>
    <b v="1"/>
    <s v="technology/wearables"/>
    <x v="2"/>
    <x v="8"/>
    <n v="279"/>
    <n v="23.52"/>
    <x v="645"/>
    <d v="2016-08-12T00:37:54"/>
    <x v="1"/>
    <x v="1"/>
    <x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2"/>
    <n v="39.07"/>
    <x v="646"/>
    <d v="2014-08-11T20:27:47"/>
    <x v="1"/>
    <x v="1"/>
    <x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
    <n v="125.94"/>
    <x v="647"/>
    <d v="2016-03-17T17:25:49"/>
    <x v="1"/>
    <x v="1"/>
    <x v="1"/>
  </r>
  <r>
    <n v="648"/>
    <s v="Audio Jacket"/>
    <s v="Get ready for the next product that you canâ€™t live without"/>
    <n v="35000"/>
    <n v="44388"/>
    <x v="0"/>
    <x v="0"/>
    <s v="USD"/>
    <n v="1413304708"/>
    <n v="1410280708"/>
    <b v="0"/>
    <n v="27"/>
    <b v="1"/>
    <s v="technology/wearables"/>
    <x v="2"/>
    <x v="8"/>
    <n v="127"/>
    <n v="1644"/>
    <x v="648"/>
    <d v="2014-10-14T16:38:28"/>
    <x v="6"/>
    <x v="0"/>
    <x v="0"/>
  </r>
  <r>
    <n v="649"/>
    <s v="VIVO Solar Bag"/>
    <s v="A backpack with a built in solar panel to charge any USB device. Includes removable battery pack, USB cable, and 7 different adapters!"/>
    <n v="2500"/>
    <n v="3499"/>
    <x v="0"/>
    <x v="0"/>
    <s v="USD"/>
    <n v="1410904413"/>
    <n v="1409090013"/>
    <b v="0"/>
    <n v="82"/>
    <b v="1"/>
    <s v="technology/wearables"/>
    <x v="2"/>
    <x v="8"/>
    <n v="140"/>
    <n v="42.67"/>
    <x v="649"/>
    <d v="2014-09-16T21:53:33"/>
    <x v="23"/>
    <x v="5"/>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
    <n v="35.130000000000003"/>
    <x v="650"/>
    <d v="2014-12-19T01:53:04"/>
    <x v="13"/>
    <x v="6"/>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1"/>
    <n v="239.35"/>
    <x v="651"/>
    <d v="2014-12-13T00:25:11"/>
    <x v="1"/>
    <x v="1"/>
    <x v="1"/>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
    <n v="107.64"/>
    <x v="652"/>
    <d v="2016-12-01T17:34:10"/>
    <x v="1"/>
    <x v="1"/>
    <x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
    <n v="95.83"/>
    <x v="653"/>
    <d v="2015-08-20T14:50:40"/>
    <x v="46"/>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
    <n v="31.66"/>
    <x v="654"/>
    <d v="2015-07-08T22:58:33"/>
    <x v="1"/>
    <x v="1"/>
    <x v="1"/>
  </r>
  <r>
    <n v="655"/>
    <s v="Spark: The Watch That Keeps You Awake"/>
    <s v="Meet Spark: The friendly companion that helps you stay awake during the day. Re-released with new features!"/>
    <n v="8000"/>
    <n v="11751"/>
    <x v="0"/>
    <x v="0"/>
    <s v="USD"/>
    <n v="1426197512"/>
    <n v="1423609112"/>
    <b v="0"/>
    <n v="274"/>
    <b v="1"/>
    <s v="technology/wearables"/>
    <x v="2"/>
    <x v="8"/>
    <n v="147"/>
    <n v="42.89"/>
    <x v="655"/>
    <d v="2015-03-12T21:58:32"/>
    <x v="1"/>
    <x v="1"/>
    <x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4"/>
    <n v="122.74"/>
    <x v="656"/>
    <d v="2016-04-17T18:18:39"/>
    <x v="13"/>
    <x v="6"/>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6"/>
    <n v="190.45"/>
    <x v="657"/>
    <d v="2015-12-23T20:17:52"/>
    <x v="1"/>
    <x v="1"/>
    <x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
    <n v="109.34"/>
    <x v="658"/>
    <d v="2015-07-26T18:00:00"/>
    <x v="7"/>
    <x v="0"/>
    <x v="0"/>
  </r>
  <r>
    <n v="659"/>
    <s v="Lulu Watch Designs - Apple Watch"/>
    <s v="Sync up your lifestyle"/>
    <n v="3000"/>
    <n v="3017"/>
    <x v="0"/>
    <x v="0"/>
    <s v="USD"/>
    <n v="1440339295"/>
    <n v="1437747295"/>
    <b v="0"/>
    <n v="21"/>
    <b v="1"/>
    <s v="technology/wearables"/>
    <x v="2"/>
    <x v="8"/>
    <n v="101"/>
    <n v="143.66999999999999"/>
    <x v="659"/>
    <d v="2015-08-23T14:14:55"/>
    <x v="1"/>
    <x v="1"/>
    <x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
    <n v="84.94"/>
    <x v="660"/>
    <d v="2014-11-09T18:47:59"/>
    <x v="1"/>
    <x v="1"/>
    <x v="1"/>
  </r>
  <r>
    <n v="661"/>
    <s v="AirString"/>
    <s v="AirString keeps your AirPods from getting lost by keeping the pair together with a  durable and premium quality string."/>
    <n v="10000"/>
    <n v="95"/>
    <x v="2"/>
    <x v="0"/>
    <s v="USD"/>
    <n v="1477236559"/>
    <n v="1474644559"/>
    <b v="0"/>
    <n v="9"/>
    <b v="0"/>
    <s v="technology/wearables"/>
    <x v="2"/>
    <x v="8"/>
    <n v="1"/>
    <n v="10.56"/>
    <x v="661"/>
    <d v="2016-10-23T15:29:19"/>
    <x v="1"/>
    <x v="1"/>
    <x v="1"/>
  </r>
  <r>
    <n v="662"/>
    <s v="LW - the cool luminescent band with a watch"/>
    <s v="A stylish, durable safety light band on your wrist or ankle holds a watch or another modular accessory."/>
    <n v="39000"/>
    <n v="156"/>
    <x v="2"/>
    <x v="0"/>
    <s v="USD"/>
    <n v="1421404247"/>
    <n v="1418812247"/>
    <b v="0"/>
    <n v="4"/>
    <b v="0"/>
    <s v="technology/wearables"/>
    <x v="2"/>
    <x v="8"/>
    <n v="0"/>
    <n v="39"/>
    <x v="662"/>
    <d v="2015-01-16T10:30:47"/>
    <x v="1"/>
    <x v="1"/>
    <x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
    <n v="100"/>
    <x v="663"/>
    <d v="2015-07-18T20:14:16"/>
    <x v="1"/>
    <x v="1"/>
    <x v="1"/>
  </r>
  <r>
    <n v="664"/>
    <s v="Oregon Babyâ„¢ Diapers"/>
    <s v="Save Oregon Babyâ„¢ Diapers, a handmade business, run by awesome moms in Southern Oregon, from permanently closing!"/>
    <n v="12000"/>
    <n v="904"/>
    <x v="2"/>
    <x v="0"/>
    <s v="USD"/>
    <n v="1428940775"/>
    <n v="1426348775"/>
    <b v="0"/>
    <n v="29"/>
    <b v="0"/>
    <s v="technology/wearables"/>
    <x v="2"/>
    <x v="8"/>
    <n v="8"/>
    <n v="31.17"/>
    <x v="664"/>
    <d v="2015-04-13T15:59:35"/>
    <x v="1"/>
    <x v="1"/>
    <x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9"/>
    <n v="155.33000000000001"/>
    <x v="665"/>
    <d v="2017-01-13T17:04:21"/>
    <x v="13"/>
    <x v="6"/>
    <x v="0"/>
  </r>
  <r>
    <n v="666"/>
    <s v="Ducky Diapers"/>
    <s v="Have you ever dreamed of having a pet duckling, but concerned about all the pooping, here is a a solution to help solve that issue."/>
    <n v="200000"/>
    <n v="8"/>
    <x v="2"/>
    <x v="0"/>
    <s v="USD"/>
    <n v="1408305498"/>
    <n v="1405713498"/>
    <b v="0"/>
    <n v="4"/>
    <b v="0"/>
    <s v="technology/wearables"/>
    <x v="2"/>
    <x v="8"/>
    <n v="0"/>
    <n v="2"/>
    <x v="666"/>
    <d v="2014-08-17T19:58:18"/>
    <x v="1"/>
    <x v="1"/>
    <x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
    <n v="178.93"/>
    <x v="667"/>
    <d v="2016-10-29T08:57:43"/>
    <x v="4"/>
    <x v="0"/>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5"/>
    <n v="27.36"/>
    <x v="668"/>
    <d v="2015-05-11T19:57:02"/>
    <x v="8"/>
    <x v="4"/>
    <x v="0"/>
  </r>
  <r>
    <n v="669"/>
    <s v="Christian DiLusso Watches"/>
    <s v="Beautiful automatic watches, made for every moment._x000a_Sports, business, casual.....it fits every moment of your life."/>
    <n v="200000"/>
    <n v="43015"/>
    <x v="2"/>
    <x v="11"/>
    <s v="SEK"/>
    <n v="1467817258"/>
    <n v="1465225258"/>
    <b v="0"/>
    <n v="28"/>
    <b v="0"/>
    <s v="technology/wearables"/>
    <x v="2"/>
    <x v="8"/>
    <n v="22"/>
    <n v="1536.25"/>
    <x v="669"/>
    <d v="2016-07-06T15:00:58"/>
    <x v="1"/>
    <x v="1"/>
    <x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
    <n v="85"/>
    <x v="670"/>
    <d v="2016-06-19T08:10:00"/>
    <x v="51"/>
    <x v="0"/>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
    <n v="788.53"/>
    <x v="671"/>
    <d v="2015-01-14T04:00:00"/>
    <x v="51"/>
    <x v="0"/>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2"/>
    <n v="50.3"/>
    <x v="672"/>
    <d v="2015-01-01T04:59:00"/>
    <x v="0"/>
    <x v="0"/>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
    <n v="68.33"/>
    <x v="673"/>
    <d v="2014-09-01T20:10:17"/>
    <x v="8"/>
    <x v="4"/>
    <x v="0"/>
  </r>
  <r>
    <n v="674"/>
    <s v="Something To Wear For Hearing Sounds By Feeling Vibrations"/>
    <s v="Listen to sounds by feeling an array of vibrational patterns against your body."/>
    <n v="50000"/>
    <n v="15"/>
    <x v="2"/>
    <x v="0"/>
    <s v="USD"/>
    <n v="1407811627"/>
    <n v="1402627627"/>
    <b v="0"/>
    <n v="2"/>
    <b v="0"/>
    <s v="technology/wearables"/>
    <x v="2"/>
    <x v="8"/>
    <n v="0"/>
    <n v="7.5"/>
    <x v="674"/>
    <d v="2014-08-12T02:47:07"/>
    <x v="13"/>
    <x v="6"/>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5"/>
    <n v="34.270000000000003"/>
    <x v="675"/>
    <d v="2015-01-01T06:59:00"/>
    <x v="1"/>
    <x v="1"/>
    <x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
    <n v="61.29"/>
    <x v="676"/>
    <d v="2015-02-07T18:26:21"/>
    <x v="1"/>
    <x v="1"/>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6"/>
    <n v="133.25"/>
    <x v="677"/>
    <d v="2016-06-28T09:41:35"/>
    <x v="8"/>
    <x v="4"/>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4"/>
    <n v="65.180000000000007"/>
    <x v="678"/>
    <d v="2016-05-21T09:02:18"/>
    <x v="1"/>
    <x v="1"/>
    <x v="1"/>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
    <n v="93.9"/>
    <x v="679"/>
    <d v="2016-09-03T16:41:49"/>
    <x v="13"/>
    <x v="6"/>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6"/>
    <n v="150.65"/>
    <x v="680"/>
    <d v="2014-09-17T12:02:11"/>
    <x v="6"/>
    <x v="0"/>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
    <n v="1"/>
    <x v="681"/>
    <d v="2016-10-26T19:20:04"/>
    <x v="1"/>
    <x v="1"/>
    <x v="1"/>
  </r>
  <r>
    <n v="682"/>
    <s v="Deception Belt"/>
    <s v="The Deception Belt is an innovative belt with app capability, designed to assist any user gain control over their appetite."/>
    <n v="50000"/>
    <n v="53"/>
    <x v="2"/>
    <x v="0"/>
    <s v="USD"/>
    <n v="1489512122"/>
    <n v="1486923722"/>
    <b v="0"/>
    <n v="4"/>
    <b v="0"/>
    <s v="technology/wearables"/>
    <x v="2"/>
    <x v="8"/>
    <n v="0"/>
    <n v="13.25"/>
    <x v="682"/>
    <d v="2017-03-14T17:22:02"/>
    <x v="1"/>
    <x v="1"/>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1"/>
    <n v="99.33"/>
    <x v="683"/>
    <d v="2016-10-31T21:36:04"/>
    <x v="4"/>
    <x v="0"/>
    <x v="0"/>
  </r>
  <r>
    <n v="684"/>
    <s v="Arcus Motion Analyzer | The Versatile Smart Ring"/>
    <s v="Arcus gives your fingers super powers."/>
    <n v="320000"/>
    <n v="23948"/>
    <x v="2"/>
    <x v="0"/>
    <s v="USD"/>
    <n v="1406257200"/>
    <n v="1403176891"/>
    <b v="0"/>
    <n v="135"/>
    <b v="0"/>
    <s v="technology/wearables"/>
    <x v="2"/>
    <x v="8"/>
    <n v="7"/>
    <n v="177.39"/>
    <x v="684"/>
    <d v="2014-07-25T03:00:00"/>
    <x v="9"/>
    <x v="0"/>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8"/>
    <n v="55.3"/>
    <x v="685"/>
    <d v="2015-01-12T20:47:52"/>
    <x v="8"/>
    <x v="4"/>
    <x v="0"/>
  </r>
  <r>
    <n v="686"/>
    <s v="Vivi di Cuore - Heart Rate Watch"/>
    <s v="La tua giornata sportiva monitorata nel tuo polso??!!!_x000a_Rendiamolo possibile... VIVI DI CUORE --- All MADE in ITALY"/>
    <n v="500000"/>
    <n v="0"/>
    <x v="2"/>
    <x v="13"/>
    <s v="EUR"/>
    <n v="1438618170"/>
    <n v="1436026170"/>
    <b v="0"/>
    <n v="0"/>
    <b v="0"/>
    <s v="technology/wearables"/>
    <x v="2"/>
    <x v="8"/>
    <n v="0"/>
    <n v="0"/>
    <x v="686"/>
    <d v="2015-08-03T16:09:30"/>
    <x v="1"/>
    <x v="1"/>
    <x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4"/>
    <n v="591.66999999999996"/>
    <x v="687"/>
    <d v="2017-02-05T18:00:53"/>
    <x v="13"/>
    <x v="6"/>
    <x v="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3"/>
    <n v="405.5"/>
    <x v="688"/>
    <d v="2015-10-15T02:30:53"/>
    <x v="1"/>
    <x v="1"/>
    <x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8"/>
    <n v="343.15"/>
    <x v="689"/>
    <d v="2016-12-08T04:59:00"/>
    <x v="46"/>
    <x v="0"/>
    <x v="0"/>
  </r>
  <r>
    <n v="690"/>
    <s v="BLOXSHIELD"/>
    <s v="A radiation shield for your fitness tracker, smartwatch or other wearable smart device"/>
    <n v="20000"/>
    <n v="2468"/>
    <x v="2"/>
    <x v="0"/>
    <s v="USD"/>
    <n v="1473400800"/>
    <n v="1469718841"/>
    <b v="0"/>
    <n v="34"/>
    <b v="0"/>
    <s v="technology/wearables"/>
    <x v="2"/>
    <x v="8"/>
    <n v="12"/>
    <n v="72.59"/>
    <x v="690"/>
    <d v="2016-09-09T06:00:00"/>
    <x v="41"/>
    <x v="4"/>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1"/>
    <n v="26"/>
    <x v="691"/>
    <d v="2015-07-01T00:40:46"/>
    <x v="31"/>
    <x v="1"/>
    <x v="3"/>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7"/>
    <n v="6.5"/>
    <x v="692"/>
    <d v="2016-12-22T09:01:03"/>
    <x v="1"/>
    <x v="1"/>
    <x v="1"/>
  </r>
  <r>
    <n v="693"/>
    <s v="Prana: Wearable for Breathing and Posture"/>
    <s v="Prana is the first wearable combining breath and posture tracking to make your sitting time count."/>
    <n v="100000"/>
    <n v="35338"/>
    <x v="2"/>
    <x v="0"/>
    <s v="USD"/>
    <n v="1430421827"/>
    <n v="1427829827"/>
    <b v="0"/>
    <n v="296"/>
    <b v="0"/>
    <s v="technology/wearables"/>
    <x v="2"/>
    <x v="8"/>
    <n v="35"/>
    <n v="119.39"/>
    <x v="693"/>
    <d v="2015-04-30T19:23:47"/>
    <x v="1"/>
    <x v="1"/>
    <x v="1"/>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
    <n v="84.29"/>
    <x v="694"/>
    <d v="2017-02-01T15:55:59"/>
    <x v="1"/>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
    <n v="90.86"/>
    <x v="695"/>
    <d v="2014-10-31T12:30:20"/>
    <x v="1"/>
    <x v="1"/>
    <x v="1"/>
  </r>
  <r>
    <n v="696"/>
    <s v="trustee"/>
    <s v="Show your fidelity by wearing the Trustee rings! Show where you are (at)!"/>
    <n v="175000"/>
    <n v="1"/>
    <x v="2"/>
    <x v="9"/>
    <s v="EUR"/>
    <n v="1406326502"/>
    <n v="1403734502"/>
    <b v="0"/>
    <n v="1"/>
    <b v="0"/>
    <s v="technology/wearables"/>
    <x v="2"/>
    <x v="8"/>
    <n v="0"/>
    <n v="1"/>
    <x v="696"/>
    <d v="2014-07-25T22:15:02"/>
    <x v="1"/>
    <x v="1"/>
    <x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
    <n v="20.34"/>
    <x v="697"/>
    <d v="2016-02-03T12:33:09"/>
    <x v="18"/>
    <x v="3"/>
    <x v="0"/>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
    <n v="530.69000000000005"/>
    <x v="698"/>
    <d v="2014-09-18T02:00:00"/>
    <x v="51"/>
    <x v="0"/>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
    <n v="120.39"/>
    <x v="699"/>
    <d v="2013-11-22T16:00:00"/>
    <x v="46"/>
    <x v="0"/>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3"/>
    <n v="13"/>
    <x v="700"/>
    <d v="2017-01-10T16:31:21"/>
    <x v="1"/>
    <x v="1"/>
    <x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7"/>
    <n v="291.33"/>
    <x v="701"/>
    <d v="2014-07-23T15:54:40"/>
    <x v="1"/>
    <x v="1"/>
    <x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1"/>
    <n v="124.92"/>
    <x v="702"/>
    <d v="2016-11-24T18:26:27"/>
    <x v="1"/>
    <x v="1"/>
    <x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6"/>
    <n v="119.57"/>
    <x v="703"/>
    <d v="2017-01-31T23:32:00"/>
    <x v="57"/>
    <x v="6"/>
    <x v="0"/>
  </r>
  <r>
    <n v="704"/>
    <s v="ZNITCH- The Evolution in Helmet Safety"/>
    <s v="Turn you helmet into the safest helmet and don't worry about a thing,you will always have the right fit!!"/>
    <n v="55000"/>
    <n v="481"/>
    <x v="2"/>
    <x v="5"/>
    <s v="CAD"/>
    <n v="1487565468"/>
    <n v="1482381468"/>
    <b v="0"/>
    <n v="4"/>
    <b v="0"/>
    <s v="technology/wearables"/>
    <x v="2"/>
    <x v="8"/>
    <n v="1"/>
    <n v="120.25"/>
    <x v="704"/>
    <d v="2017-02-20T04:37:48"/>
    <x v="13"/>
    <x v="6"/>
    <x v="0"/>
  </r>
  <r>
    <n v="705"/>
    <s v="SomnoScope"/>
    <s v="The closest thing ever to the Holy Grail of wearables technology"/>
    <n v="100000"/>
    <n v="977"/>
    <x v="2"/>
    <x v="9"/>
    <s v="EUR"/>
    <n v="1484999278"/>
    <n v="1482407278"/>
    <b v="0"/>
    <n v="5"/>
    <b v="0"/>
    <s v="technology/wearables"/>
    <x v="2"/>
    <x v="8"/>
    <n v="1"/>
    <n v="195.4"/>
    <x v="705"/>
    <d v="2017-01-21T11:47:58"/>
    <x v="1"/>
    <x v="1"/>
    <x v="1"/>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n v="0"/>
    <x v="706"/>
    <d v="2016-12-14T18:39:00"/>
    <x v="17"/>
    <x v="4"/>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9"/>
    <n v="117.7"/>
    <x v="707"/>
    <d v="2017-01-01T15:55:27"/>
    <x v="4"/>
    <x v="0"/>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
    <n v="23.95"/>
    <x v="708"/>
    <d v="2014-09-13T13:56:40"/>
    <x v="13"/>
    <x v="6"/>
    <x v="0"/>
  </r>
  <r>
    <n v="709"/>
    <s v="lumiglove"/>
    <s v="A &quot;handheld&quot; light, which eases the way you illuminate objects and/or paths."/>
    <n v="15000"/>
    <n v="61"/>
    <x v="2"/>
    <x v="0"/>
    <s v="USD"/>
    <n v="1417741159"/>
    <n v="1415149159"/>
    <b v="0"/>
    <n v="2"/>
    <b v="0"/>
    <s v="technology/wearables"/>
    <x v="2"/>
    <x v="8"/>
    <n v="0"/>
    <n v="30.5"/>
    <x v="709"/>
    <d v="2014-12-05T00:59:19"/>
    <x v="1"/>
    <x v="1"/>
    <x v="1"/>
  </r>
  <r>
    <n v="710"/>
    <s v="Hate York Shirt 2.0"/>
    <s v="Shirts, so technologically advanced, they connect mentally to their audience upon sight."/>
    <n v="1200"/>
    <n v="0"/>
    <x v="2"/>
    <x v="5"/>
    <s v="CAD"/>
    <n v="1408495440"/>
    <n v="1405640302"/>
    <b v="0"/>
    <n v="0"/>
    <b v="0"/>
    <s v="technology/wearables"/>
    <x v="2"/>
    <x v="8"/>
    <n v="0"/>
    <n v="0"/>
    <x v="710"/>
    <d v="2014-08-20T00:44:00"/>
    <x v="51"/>
    <x v="0"/>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4"/>
    <n v="99.97"/>
    <x v="711"/>
    <d v="2016-12-14T12:01:08"/>
    <x v="4"/>
    <x v="0"/>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
    <n v="26.25"/>
    <x v="712"/>
    <d v="2016-02-14T16:20:32"/>
    <x v="1"/>
    <x v="1"/>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
    <n v="199"/>
    <x v="713"/>
    <d v="2016-06-05T12:42:12"/>
    <x v="1"/>
    <x v="1"/>
    <x v="1"/>
  </r>
  <r>
    <n v="714"/>
    <s v="Prep Packs Survival Belt"/>
    <s v="The Prep Packs Survival Belt allows you to carry all of the essentials for outdoor survival inside your belt buckle"/>
    <n v="15000"/>
    <n v="2249"/>
    <x v="2"/>
    <x v="0"/>
    <s v="USD"/>
    <n v="1488308082"/>
    <n v="1483124082"/>
    <b v="0"/>
    <n v="28"/>
    <b v="0"/>
    <s v="technology/wearables"/>
    <x v="2"/>
    <x v="8"/>
    <n v="15"/>
    <n v="80.319999999999993"/>
    <x v="714"/>
    <d v="2017-02-28T18:54:42"/>
    <x v="13"/>
    <x v="6"/>
    <x v="0"/>
  </r>
  <r>
    <n v="715"/>
    <s v="Mouse^3"/>
    <s v="Mouse^3 is the next generation of input devices. With cursor control and customized gesture recognition, its applications are endless!"/>
    <n v="27500"/>
    <n v="1389"/>
    <x v="2"/>
    <x v="0"/>
    <s v="USD"/>
    <n v="1446693040"/>
    <n v="1443233440"/>
    <b v="0"/>
    <n v="12"/>
    <b v="0"/>
    <s v="technology/wearables"/>
    <x v="2"/>
    <x v="8"/>
    <n v="5"/>
    <n v="115.75"/>
    <x v="715"/>
    <d v="2015-11-05T03:10:40"/>
    <x v="4"/>
    <x v="0"/>
    <x v="0"/>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
    <n v="44.69"/>
    <x v="716"/>
    <d v="2014-12-01T00:00:00"/>
    <x v="51"/>
    <x v="0"/>
    <x v="0"/>
  </r>
  <r>
    <n v="717"/>
    <s v="cool air belt"/>
    <s v="Cool air flowing under clothing keeps you cool."/>
    <n v="100000"/>
    <n v="305"/>
    <x v="2"/>
    <x v="0"/>
    <s v="USD"/>
    <n v="1409949002"/>
    <n v="1407357002"/>
    <b v="0"/>
    <n v="4"/>
    <b v="0"/>
    <s v="technology/wearables"/>
    <x v="2"/>
    <x v="8"/>
    <n v="0"/>
    <n v="76.25"/>
    <x v="717"/>
    <d v="2014-09-05T20:30:02"/>
    <x v="1"/>
    <x v="1"/>
    <x v="1"/>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1"/>
    <n v="22.5"/>
    <x v="718"/>
    <d v="2017-02-18T05:59:00"/>
    <x v="7"/>
    <x v="0"/>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
    <n v="19.399999999999999"/>
    <x v="719"/>
    <d v="2016-02-23T00:57:56"/>
    <x v="22"/>
    <x v="3"/>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4"/>
    <n v="66.709999999999994"/>
    <x v="720"/>
    <d v="2012-01-29T15:34:51"/>
    <x v="31"/>
    <x v="1"/>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
    <n v="84.14"/>
    <x v="721"/>
    <d v="2014-08-01T13:43:27"/>
    <x v="8"/>
    <x v="4"/>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
    <n v="215.73"/>
    <x v="722"/>
    <d v="2012-04-08T18:19:38"/>
    <x v="1"/>
    <x v="1"/>
    <x v="1"/>
  </r>
  <r>
    <n v="723"/>
    <s v="The 2015 Pro Football Beast Book"/>
    <s v="The Definitive (and Slightly Ridiculous) Guide to Enjoying the 2015 Pro Football Season"/>
    <n v="5000"/>
    <n v="5469"/>
    <x v="0"/>
    <x v="0"/>
    <s v="USD"/>
    <n v="1438228740"/>
    <n v="1435606549"/>
    <b v="0"/>
    <n v="100"/>
    <b v="1"/>
    <s v="publishing/nonfiction"/>
    <x v="3"/>
    <x v="9"/>
    <n v="109"/>
    <n v="54.69"/>
    <x v="723"/>
    <d v="2015-07-30T03:59:00"/>
    <x v="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
    <n v="51.63"/>
    <x v="724"/>
    <d v="2011-06-30T15:19:23"/>
    <x v="1"/>
    <x v="1"/>
    <x v="1"/>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
    <n v="143.36000000000001"/>
    <x v="725"/>
    <d v="2015-12-13T15:01:52"/>
    <x v="1"/>
    <x v="1"/>
    <x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
    <n v="72.430000000000007"/>
    <x v="726"/>
    <d v="2013-04-12T01:01:27"/>
    <x v="1"/>
    <x v="1"/>
    <x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6"/>
    <n v="36.53"/>
    <x v="727"/>
    <d v="2013-01-14T21:20:00"/>
    <x v="43"/>
    <x v="4"/>
    <x v="0"/>
  </r>
  <r>
    <n v="728"/>
    <s v="The Age of the Platform: My Fourth Book"/>
    <s v="A big idea non-fiction book by an impatient three-time author and insomniac willing to bet on himself."/>
    <n v="7500"/>
    <n v="7917.45"/>
    <x v="0"/>
    <x v="0"/>
    <s v="USD"/>
    <n v="1313957157"/>
    <n v="1310069157"/>
    <b v="0"/>
    <n v="130"/>
    <b v="1"/>
    <s v="publishing/nonfiction"/>
    <x v="3"/>
    <x v="9"/>
    <n v="106"/>
    <n v="60.9"/>
    <x v="728"/>
    <d v="2011-08-21T20:05:57"/>
    <x v="8"/>
    <x v="4"/>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1"/>
    <n v="43.55"/>
    <x v="729"/>
    <d v="2012-09-19T04:27:41"/>
    <x v="13"/>
    <x v="6"/>
    <x v="0"/>
  </r>
  <r>
    <n v="730"/>
    <s v="Encyclopedia of Surfing"/>
    <s v="A Massive but Cheerful Online Digital Archive of Surfing"/>
    <n v="20000"/>
    <n v="26438"/>
    <x v="0"/>
    <x v="0"/>
    <s v="USD"/>
    <n v="1323280391"/>
    <n v="1320688391"/>
    <b v="0"/>
    <n v="265"/>
    <b v="1"/>
    <s v="publishing/nonfiction"/>
    <x v="3"/>
    <x v="9"/>
    <n v="132"/>
    <n v="99.77"/>
    <x v="730"/>
    <d v="2011-12-07T17:53:11"/>
    <x v="1"/>
    <x v="1"/>
    <x v="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
    <x v="731"/>
    <d v="2012-01-22T06:00:00"/>
    <x v="50"/>
    <x v="6"/>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
    <x v="732"/>
    <d v="2013-09-29T10:11:01"/>
    <x v="13"/>
    <x v="6"/>
    <x v="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
    <n v="17.82"/>
    <x v="733"/>
    <d v="2013-12-20T10:04:52"/>
    <x v="1"/>
    <x v="1"/>
    <x v="1"/>
  </r>
  <r>
    <n v="734"/>
    <s v="Sideswiped"/>
    <s v="Sideswiped is my story of growing in and trusting God through the mess and mysteries of life."/>
    <n v="8500"/>
    <n v="10670"/>
    <x v="0"/>
    <x v="5"/>
    <s v="CAD"/>
    <n v="1431147600"/>
    <n v="1428465420"/>
    <b v="0"/>
    <n v="57"/>
    <b v="1"/>
    <s v="publishing/nonfiction"/>
    <x v="3"/>
    <x v="9"/>
    <n v="126"/>
    <n v="187.19"/>
    <x v="734"/>
    <d v="2015-05-09T05:00:00"/>
    <x v="0"/>
    <x v="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
    <n v="234.81"/>
    <x v="735"/>
    <d v="2014-12-04T00:39:00"/>
    <x v="0"/>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
    <n v="105.05"/>
    <x v="736"/>
    <d v="2013-11-21T04:59:00"/>
    <x v="20"/>
    <x v="3"/>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
    <n v="56.67"/>
    <x v="737"/>
    <d v="2014-02-14T20:00:00"/>
    <x v="3"/>
    <x v="3"/>
    <x v="0"/>
  </r>
  <r>
    <n v="738"/>
    <s v="Under the Sour Sun: Hunger through the Eyes of a Child"/>
    <s v="The true story of a child's struggle with hunger, poverty, and war in El Salvador."/>
    <n v="1500"/>
    <n v="1601"/>
    <x v="0"/>
    <x v="0"/>
    <s v="USD"/>
    <n v="1417409940"/>
    <n v="1414765794"/>
    <b v="0"/>
    <n v="41"/>
    <b v="1"/>
    <s v="publishing/nonfiction"/>
    <x v="3"/>
    <x v="9"/>
    <n v="107"/>
    <n v="39.049999999999997"/>
    <x v="738"/>
    <d v="2014-12-01T04:59:00"/>
    <x v="0"/>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
    <n v="68.349999999999994"/>
    <x v="739"/>
    <d v="2014-08-11T12:03:49"/>
    <x v="16"/>
    <x v="0"/>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
    <n v="169.58"/>
    <x v="740"/>
    <d v="2015-06-21T03:31:22"/>
    <x v="22"/>
    <x v="3"/>
    <x v="0"/>
  </r>
  <r>
    <n v="741"/>
    <s v="reVILNA: the vilna ghetto project"/>
    <s v="A revolutionary digital mapping project of the Vilna Ghetto"/>
    <n v="13000"/>
    <n v="13293.8"/>
    <x v="0"/>
    <x v="0"/>
    <s v="USD"/>
    <n v="1370964806"/>
    <n v="1367940806"/>
    <b v="0"/>
    <n v="94"/>
    <b v="1"/>
    <s v="publishing/nonfiction"/>
    <x v="3"/>
    <x v="9"/>
    <n v="102"/>
    <n v="141.41999999999999"/>
    <x v="741"/>
    <d v="2013-06-11T15:33:26"/>
    <x v="6"/>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1"/>
    <n v="67.39"/>
    <x v="742"/>
    <d v="2014-03-21T21:01:52"/>
    <x v="1"/>
    <x v="1"/>
    <x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7"/>
    <x v="743"/>
    <d v="2012-04-16T21:00:00"/>
    <x v="10"/>
    <x v="5"/>
    <x v="2"/>
  </r>
  <r>
    <n v="744"/>
    <s v="A Revolutionary Leadership Resource Book"/>
    <s v="Join others to help create a world that is possible -- in your workplace, community and society!"/>
    <n v="5000"/>
    <n v="5116"/>
    <x v="0"/>
    <x v="0"/>
    <s v="USD"/>
    <n v="1355439503"/>
    <n v="1352847503"/>
    <b v="0"/>
    <n v="62"/>
    <b v="1"/>
    <s v="publishing/nonfiction"/>
    <x v="3"/>
    <x v="9"/>
    <n v="102"/>
    <n v="82.52"/>
    <x v="744"/>
    <d v="2012-12-13T22:58:23"/>
    <x v="1"/>
    <x v="1"/>
    <x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
    <n v="53.73"/>
    <x v="745"/>
    <d v="2013-05-03T13:44:05"/>
    <x v="1"/>
    <x v="1"/>
    <x v="1"/>
  </r>
  <r>
    <n v="746"/>
    <s v="Attention: People With Body Parts"/>
    <s v="This is a book of letters. Letters to our body parts."/>
    <n v="2987"/>
    <n v="3318"/>
    <x v="0"/>
    <x v="0"/>
    <s v="USD"/>
    <n v="1348372740"/>
    <n v="1346806909"/>
    <b v="0"/>
    <n v="97"/>
    <b v="1"/>
    <s v="publishing/nonfiction"/>
    <x v="3"/>
    <x v="9"/>
    <n v="111"/>
    <n v="34.21"/>
    <x v="746"/>
    <d v="2012-09-23T03:59:00"/>
    <x v="11"/>
    <x v="3"/>
    <x v="0"/>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
    <n v="127.33"/>
    <x v="747"/>
    <d v="2015-01-15T10:54:00"/>
    <x v="0"/>
    <x v="0"/>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
    <n v="45.57"/>
    <x v="748"/>
    <d v="2014-08-10T20:19:26"/>
    <x v="1"/>
    <x v="1"/>
    <x v="1"/>
  </r>
  <r>
    <n v="749"/>
    <s v="chartwellwest.com"/>
    <s v="A place for rational, fact and data based non-partisan political and societal commentary on things that matter to Americans."/>
    <n v="10000"/>
    <n v="10556"/>
    <x v="0"/>
    <x v="0"/>
    <s v="USD"/>
    <n v="1485642930"/>
    <n v="1483050930"/>
    <b v="0"/>
    <n v="110"/>
    <b v="1"/>
    <s v="publishing/nonfiction"/>
    <x v="3"/>
    <x v="9"/>
    <n v="106"/>
    <n v="95.96"/>
    <x v="749"/>
    <d v="2017-01-28T22:35:30"/>
    <x v="1"/>
    <x v="1"/>
    <x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3"/>
    <n v="77.27"/>
    <x v="750"/>
    <d v="2013-02-24T21:04:32"/>
    <x v="1"/>
    <x v="1"/>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9"/>
    <n v="57.34"/>
    <x v="751"/>
    <d v="2011-08-04T15:07:55"/>
    <x v="12"/>
    <x v="4"/>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2"/>
    <n v="53.19"/>
    <x v="752"/>
    <d v="2016-10-16T11:00:00"/>
    <x v="20"/>
    <x v="3"/>
    <x v="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1"/>
    <x v="753"/>
    <d v="2015-02-14T14:09:51"/>
    <x v="1"/>
    <x v="1"/>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4"/>
    <n v="42.35"/>
    <x v="754"/>
    <d v="2013-01-05T17:58:41"/>
    <x v="1"/>
    <x v="1"/>
    <x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2"/>
    <n v="37.47"/>
    <x v="755"/>
    <d v="2013-05-20T00:41:00"/>
    <x v="0"/>
    <x v="0"/>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8"/>
    <n v="37.450000000000003"/>
    <x v="756"/>
    <d v="2011-04-18T17:24:19"/>
    <x v="30"/>
    <x v="6"/>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6"/>
    <x v="757"/>
    <d v="2012-12-06T01:18:34"/>
    <x v="22"/>
    <x v="3"/>
    <x v="0"/>
  </r>
  <r>
    <n v="758"/>
    <s v="Publish Waiting On Humanity"/>
    <s v="I am publishing my book, Waiting on Humanity and need some finishing funds to do so."/>
    <n v="2500"/>
    <n v="2550"/>
    <x v="0"/>
    <x v="0"/>
    <s v="USD"/>
    <n v="1286568268"/>
    <n v="1283976268"/>
    <b v="0"/>
    <n v="19"/>
    <b v="1"/>
    <s v="publishing/nonfiction"/>
    <x v="3"/>
    <x v="9"/>
    <n v="102"/>
    <n v="134.21"/>
    <x v="758"/>
    <d v="2010-10-08T20:04:28"/>
    <x v="1"/>
    <x v="1"/>
    <x v="1"/>
  </r>
  <r>
    <n v="759"/>
    <s v="Wild Ruins"/>
    <s v="Help me search for the lost ruins of the UK. A unique guide to  lesser known and somewhat known ruins of Britain."/>
    <n v="5000"/>
    <n v="5096"/>
    <x v="0"/>
    <x v="1"/>
    <s v="GBP"/>
    <n v="1404892539"/>
    <n v="1401436539"/>
    <b v="0"/>
    <n v="99"/>
    <b v="1"/>
    <s v="publishing/nonfiction"/>
    <x v="3"/>
    <x v="9"/>
    <n v="102"/>
    <n v="51.47"/>
    <x v="759"/>
    <d v="2014-07-09T07:55:39"/>
    <x v="4"/>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n v="0"/>
    <x v="760"/>
    <d v="2016-11-26T19:20:13"/>
    <x v="1"/>
    <x v="1"/>
    <x v="1"/>
  </r>
  <r>
    <n v="761"/>
    <s v="DONE WITH DEATH"/>
    <s v="The day Chuck died was the day everything changed. Now he has to save the afterlife from extinction or die again trying."/>
    <n v="5000"/>
    <n v="235"/>
    <x v="2"/>
    <x v="0"/>
    <s v="USD"/>
    <n v="1391364126"/>
    <n v="1388772126"/>
    <b v="0"/>
    <n v="6"/>
    <b v="0"/>
    <s v="publishing/fiction"/>
    <x v="3"/>
    <x v="10"/>
    <n v="5"/>
    <n v="39.17"/>
    <x v="761"/>
    <d v="2014-02-02T18:02:06"/>
    <x v="1"/>
    <x v="1"/>
    <x v="1"/>
  </r>
  <r>
    <n v="762"/>
    <s v="Where we used to live - eBook (PROJECT 80%)"/>
    <s v="An original-well-done eBook. Mainly about fiction, action, adventure, and mystery. A story that you've never read!"/>
    <n v="3500"/>
    <n v="0"/>
    <x v="2"/>
    <x v="14"/>
    <s v="MXN"/>
    <n v="1480831200"/>
    <n v="1479328570"/>
    <b v="0"/>
    <n v="0"/>
    <b v="0"/>
    <s v="publishing/fiction"/>
    <x v="3"/>
    <x v="10"/>
    <n v="0"/>
    <n v="0"/>
    <x v="762"/>
    <d v="2016-12-04T06:00:00"/>
    <x v="11"/>
    <x v="3"/>
    <x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
    <n v="5"/>
    <x v="763"/>
    <d v="2013-08-15T10:43:28"/>
    <x v="1"/>
    <x v="1"/>
    <x v="1"/>
  </r>
  <r>
    <n v="764"/>
    <s v="[JOE]KES"/>
    <s v="[JOE]KES is a book full of over 200 original, sometimes funny, pun-ish Joekes. If you hate the book, use it as a coster!"/>
    <n v="5000"/>
    <n v="0"/>
    <x v="2"/>
    <x v="0"/>
    <s v="USD"/>
    <n v="1441858161"/>
    <n v="1439266161"/>
    <b v="0"/>
    <n v="0"/>
    <b v="0"/>
    <s v="publishing/fiction"/>
    <x v="3"/>
    <x v="10"/>
    <n v="0"/>
    <n v="0"/>
    <x v="764"/>
    <d v="2015-09-10T04:09:21"/>
    <x v="1"/>
    <x v="1"/>
    <x v="1"/>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
    <n v="57.3"/>
    <x v="765"/>
    <d v="2014-10-19T13:01:24"/>
    <x v="1"/>
    <x v="1"/>
    <x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n v="0"/>
    <x v="766"/>
    <d v="2015-02-16T18:48:03"/>
    <x v="1"/>
    <x v="1"/>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4"/>
    <n v="59"/>
    <x v="767"/>
    <d v="2015-05-21T03:26:50"/>
    <x v="1"/>
    <x v="1"/>
    <x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n v="0"/>
    <x v="768"/>
    <d v="2013-12-16T04:58:10"/>
    <x v="1"/>
    <x v="1"/>
    <x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
    <n v="31.85"/>
    <x v="769"/>
    <d v="2013-12-26T23:54:54"/>
    <x v="1"/>
    <x v="1"/>
    <x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n v="0"/>
    <x v="770"/>
    <d v="2013-02-24T23:59:29"/>
    <x v="4"/>
    <x v="0"/>
    <x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0"/>
    <n v="10"/>
    <x v="771"/>
    <d v="2016-01-30T19:46:42"/>
    <x v="39"/>
    <x v="4"/>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
    <n v="50"/>
    <x v="772"/>
    <d v="2009-11-01T03:59:00"/>
    <x v="39"/>
    <x v="4"/>
    <x v="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
    <n v="16"/>
    <x v="773"/>
    <d v="2015-05-10T23:01:00"/>
    <x v="51"/>
    <x v="0"/>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
    <n v="39"/>
    <x v="774"/>
    <d v="2014-02-23T18:43:38"/>
    <x v="1"/>
    <x v="1"/>
    <x v="1"/>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2"/>
    <n v="34"/>
    <x v="775"/>
    <d v="2011-12-16T01:26:35"/>
    <x v="1"/>
    <x v="1"/>
    <x v="1"/>
  </r>
  <r>
    <n v="776"/>
    <s v="Run Ragged"/>
    <s v="Would anything change if women were in charge? Book Clubs, readers, and critics herald the latest by award-winning author, Aguila."/>
    <n v="7000"/>
    <n v="3598"/>
    <x v="2"/>
    <x v="0"/>
    <s v="USD"/>
    <n v="1444539600"/>
    <n v="1441297645"/>
    <b v="0"/>
    <n v="57"/>
    <b v="0"/>
    <s v="publishing/fiction"/>
    <x v="3"/>
    <x v="10"/>
    <n v="51"/>
    <n v="63.12"/>
    <x v="776"/>
    <d v="2015-10-11T05:00:00"/>
    <x v="54"/>
    <x v="0"/>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1"/>
    <n v="7"/>
    <x v="777"/>
    <d v="2013-07-31T23:32:57"/>
    <x v="1"/>
    <x v="1"/>
    <x v="1"/>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
    <n v="2"/>
    <x v="778"/>
    <d v="2014-04-30T16:51:20"/>
    <x v="1"/>
    <x v="1"/>
    <x v="1"/>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3"/>
    <n v="66.67"/>
    <x v="779"/>
    <d v="2010-10-15T04:00:00"/>
    <x v="1"/>
    <x v="1"/>
    <x v="1"/>
  </r>
  <r>
    <n v="780"/>
    <s v="Wess Meets West - Press Our New Album on CD!"/>
    <s v="We are finishing up recording our new record and we would like help with its physical CD release."/>
    <n v="1000"/>
    <n v="1040"/>
    <x v="0"/>
    <x v="0"/>
    <s v="USD"/>
    <n v="1304439025"/>
    <n v="1301847025"/>
    <b v="0"/>
    <n v="27"/>
    <b v="1"/>
    <s v="music/rock"/>
    <x v="4"/>
    <x v="11"/>
    <n v="104"/>
    <n v="38.520000000000003"/>
    <x v="780"/>
    <d v="2011-05-03T16:10:25"/>
    <x v="1"/>
    <x v="1"/>
    <x v="1"/>
  </r>
  <r>
    <n v="781"/>
    <s v="Touring the United States This July"/>
    <s v="&quot;WE ARE ON A MISSION TO TOUR THE UNITED STATES NON-STOP. TO DO SO WE NEED TO PURCHASE A NEW VAN.&quot;"/>
    <n v="800"/>
    <n v="1065.23"/>
    <x v="0"/>
    <x v="0"/>
    <s v="USD"/>
    <n v="1370649674"/>
    <n v="1368057674"/>
    <b v="0"/>
    <n v="25"/>
    <b v="1"/>
    <s v="music/rock"/>
    <x v="4"/>
    <x v="11"/>
    <n v="133"/>
    <n v="42.61"/>
    <x v="781"/>
    <d v="2013-06-08T00:01:14"/>
    <x v="1"/>
    <x v="1"/>
    <x v="1"/>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x v="782"/>
    <d v="2012-08-25T18:11:42"/>
    <x v="1"/>
    <x v="1"/>
    <x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
    <n v="63.49"/>
    <x v="783"/>
    <d v="2012-04-27T22:00:00"/>
    <x v="21"/>
    <x v="0"/>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3"/>
    <n v="102.5"/>
    <x v="784"/>
    <d v="2014-03-17T02:35:19"/>
    <x v="4"/>
    <x v="0"/>
    <x v="0"/>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1"/>
    <n v="31.14"/>
    <x v="785"/>
    <d v="2013-02-28T14:15:15"/>
    <x v="1"/>
    <x v="1"/>
    <x v="1"/>
  </r>
  <r>
    <n v="786"/>
    <s v="New Album: BRICK AND MORTAR. New Book: HITLESS WONDER."/>
    <s v="In June, Columbus rock veterans, Watershed, will release and tour behind a new album, BRICK AND MORTAR."/>
    <n v="5000"/>
    <n v="7140"/>
    <x v="0"/>
    <x v="0"/>
    <s v="USD"/>
    <n v="1336751220"/>
    <n v="1331774434"/>
    <b v="0"/>
    <n v="44"/>
    <b v="1"/>
    <s v="music/rock"/>
    <x v="4"/>
    <x v="11"/>
    <n v="143"/>
    <n v="162.27000000000001"/>
    <x v="786"/>
    <d v="2012-05-11T15:47:00"/>
    <x v="40"/>
    <x v="6"/>
    <x v="0"/>
  </r>
  <r>
    <n v="787"/>
    <s v="Mahayla CD Pressing"/>
    <s v="We've made our goal with your help. Thanks so much! This is a great time to pre-purchase the album and get some extra perks."/>
    <n v="1200"/>
    <n v="1370"/>
    <x v="0"/>
    <x v="0"/>
    <s v="USD"/>
    <n v="1383318226"/>
    <n v="1380726226"/>
    <b v="0"/>
    <n v="17"/>
    <b v="1"/>
    <s v="music/rock"/>
    <x v="4"/>
    <x v="11"/>
    <n v="114"/>
    <n v="80.59"/>
    <x v="787"/>
    <d v="2013-11-01T15:03:46"/>
    <x v="1"/>
    <x v="1"/>
    <x v="1"/>
  </r>
  <r>
    <n v="788"/>
    <s v="HELP UNRB GO ON TOUR!"/>
    <s v="With all of our money going towards our new full-length album and merch, we need your help so we don't end up stranded on tour."/>
    <n v="1000"/>
    <n v="2035.05"/>
    <x v="0"/>
    <x v="0"/>
    <s v="USD"/>
    <n v="1341633540"/>
    <n v="1338336588"/>
    <b v="0"/>
    <n v="34"/>
    <b v="1"/>
    <s v="music/rock"/>
    <x v="4"/>
    <x v="11"/>
    <n v="204"/>
    <n v="59.85"/>
    <x v="788"/>
    <d v="2012-07-07T03:59:00"/>
    <x v="54"/>
    <x v="0"/>
    <x v="0"/>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
    <n v="132.86000000000001"/>
    <x v="789"/>
    <d v="2013-01-21T07:59:00"/>
    <x v="11"/>
    <x v="3"/>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
    <n v="92.55"/>
    <x v="790"/>
    <d v="2013-02-01T01:08:59"/>
    <x v="1"/>
    <x v="1"/>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4"/>
    <n v="60.86"/>
    <x v="791"/>
    <d v="2013-11-13T05:59:00"/>
    <x v="51"/>
    <x v="0"/>
    <x v="0"/>
  </r>
  <r>
    <n v="792"/>
    <s v="&quot;Believable Lies&quot; - The Album"/>
    <s v="Rock n' Roll about the intersection of lies and belief: the Believable Lie."/>
    <n v="2500"/>
    <n v="2511.11"/>
    <x v="0"/>
    <x v="0"/>
    <s v="USD"/>
    <n v="1383861483"/>
    <n v="1381265883"/>
    <b v="0"/>
    <n v="60"/>
    <b v="1"/>
    <s v="music/rock"/>
    <x v="4"/>
    <x v="11"/>
    <n v="100"/>
    <n v="41.85"/>
    <x v="792"/>
    <d v="2013-11-07T21:58:03"/>
    <x v="1"/>
    <x v="1"/>
    <x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3"/>
    <n v="88.33"/>
    <x v="793"/>
    <d v="2013-07-03T04:59:00"/>
    <x v="14"/>
    <x v="3"/>
    <x v="0"/>
  </r>
  <r>
    <n v="794"/>
    <s v="Begins Again"/>
    <s v="The Brian Davis Band is a group of friends that want to share their lives and experiences through music that connects with people."/>
    <n v="8000"/>
    <n v="8425"/>
    <x v="0"/>
    <x v="0"/>
    <s v="USD"/>
    <n v="1315242360"/>
    <n v="1310438737"/>
    <b v="0"/>
    <n v="53"/>
    <b v="1"/>
    <s v="music/rock"/>
    <x v="4"/>
    <x v="11"/>
    <n v="105"/>
    <n v="158.96"/>
    <x v="794"/>
    <d v="2011-09-05T17:06:00"/>
    <x v="57"/>
    <x v="6"/>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2"/>
    <n v="85.05"/>
    <x v="795"/>
    <d v="2012-04-07T04:59:00"/>
    <x v="41"/>
    <x v="4"/>
    <x v="0"/>
  </r>
  <r>
    <n v="796"/>
    <s v="Madrone: New Album for 2013"/>
    <s v="Madrone is an independent band creating melodic, emotional, _x000a_alternative-rock needing your help to finish their new album."/>
    <n v="10000"/>
    <n v="10135"/>
    <x v="0"/>
    <x v="0"/>
    <s v="USD"/>
    <n v="1379279400"/>
    <n v="1376687485"/>
    <b v="0"/>
    <n v="90"/>
    <b v="1"/>
    <s v="music/rock"/>
    <x v="4"/>
    <x v="11"/>
    <n v="101"/>
    <n v="112.61"/>
    <x v="796"/>
    <d v="2013-09-15T21:10:00"/>
    <x v="1"/>
    <x v="1"/>
    <x v="1"/>
  </r>
  <r>
    <n v="797"/>
    <s v="Lust Control NEW CD!!!"/>
    <s v="Help Lust Control Kickstart their first cd in 20 years!!  To be mixed by Rocky Gray (Living Sacrifice, Soul Embraced, Evanescence)!!"/>
    <n v="3000"/>
    <n v="3226"/>
    <x v="0"/>
    <x v="0"/>
    <s v="USD"/>
    <n v="1335672000"/>
    <n v="1332978688"/>
    <b v="0"/>
    <n v="71"/>
    <b v="1"/>
    <s v="music/rock"/>
    <x v="4"/>
    <x v="11"/>
    <n v="108"/>
    <n v="45.44"/>
    <x v="797"/>
    <d v="2012-04-29T04:00:00"/>
    <x v="7"/>
    <x v="0"/>
    <x v="0"/>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5"/>
    <n v="46.22"/>
    <x v="798"/>
    <d v="2014-09-30T14:09:47"/>
    <x v="1"/>
    <x v="1"/>
    <x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
    <n v="178.61"/>
    <x v="799"/>
    <d v="2012-04-27T16:00:46"/>
    <x v="1"/>
    <x v="1"/>
    <x v="1"/>
  </r>
  <r>
    <n v="800"/>
    <s v="LF4 WildFire"/>
    <s v="Scotland's premier classic rock and metal festival, 3 days, 3-4 stages, family friendly,  for people of all ages"/>
    <n v="1500"/>
    <n v="2282"/>
    <x v="0"/>
    <x v="1"/>
    <s v="GBP"/>
    <n v="1410431054"/>
    <n v="1407839054"/>
    <b v="0"/>
    <n v="56"/>
    <b v="1"/>
    <s v="music/rock"/>
    <x v="4"/>
    <x v="11"/>
    <n v="152"/>
    <n v="40.75"/>
    <x v="800"/>
    <d v="2014-09-11T10:24:14"/>
    <x v="1"/>
    <x v="1"/>
    <x v="1"/>
  </r>
  <r>
    <n v="801"/>
    <s v="SLUTEVER DO AMERICA TOUR"/>
    <s v="ALL WE WANT TO DO IS DRIVE AROUND AMERICA AND PLAY A BUNCH OF SHOWS, BUT WE DON'T HAVE ANY MONEY..."/>
    <n v="2000"/>
    <n v="2230.4299999999998"/>
    <x v="0"/>
    <x v="0"/>
    <s v="USD"/>
    <n v="1309547120"/>
    <n v="1306955120"/>
    <b v="0"/>
    <n v="51"/>
    <b v="1"/>
    <s v="music/rock"/>
    <x v="4"/>
    <x v="11"/>
    <n v="112"/>
    <n v="43.73"/>
    <x v="801"/>
    <d v="2011-07-01T19:05:20"/>
    <x v="1"/>
    <x v="1"/>
    <x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
    <n v="81.069999999999993"/>
    <x v="802"/>
    <d v="2012-09-17T04:05:00"/>
    <x v="12"/>
    <x v="4"/>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
    <n v="74.61"/>
    <x v="803"/>
    <d v="2011-05-29T01:00:00"/>
    <x v="15"/>
    <x v="1"/>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6"/>
    <x v="804"/>
    <d v="2011-07-23T03:59:00"/>
    <x v="3"/>
    <x v="3"/>
    <x v="0"/>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
    <x v="805"/>
    <d v="2011-07-16T23:00:00"/>
    <x v="39"/>
    <x v="4"/>
    <x v="0"/>
  </r>
  <r>
    <n v="806"/>
    <s v="Golden Animals NEW Album!"/>
    <s v="Help Golden Animals finish their NEW Album!"/>
    <n v="8000"/>
    <n v="8355"/>
    <x v="0"/>
    <x v="0"/>
    <s v="USD"/>
    <n v="1315413339"/>
    <n v="1312821339"/>
    <b v="0"/>
    <n v="71"/>
    <b v="1"/>
    <s v="music/rock"/>
    <x v="4"/>
    <x v="11"/>
    <n v="104"/>
    <n v="117.68"/>
    <x v="806"/>
    <d v="2011-09-07T16:35:39"/>
    <x v="1"/>
    <x v="1"/>
    <x v="1"/>
  </r>
  <r>
    <n v="807"/>
    <s v="Sic Vita - New EP Release - 2017"/>
    <s v="Join the Sic Vita family and lend a hand as we create a new album!"/>
    <n v="4000"/>
    <n v="4205"/>
    <x v="0"/>
    <x v="0"/>
    <s v="USD"/>
    <n v="1488333600"/>
    <n v="1485270311"/>
    <b v="0"/>
    <n v="57"/>
    <b v="1"/>
    <s v="music/rock"/>
    <x v="4"/>
    <x v="11"/>
    <n v="105"/>
    <n v="73.77"/>
    <x v="807"/>
    <d v="2017-03-01T02:00:00"/>
    <x v="9"/>
    <x v="0"/>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
    <x v="808"/>
    <d v="2014-12-22T04:59:00"/>
    <x v="16"/>
    <x v="0"/>
    <x v="0"/>
  </r>
  <r>
    <n v="809"/>
    <s v="Peter's New Album!!"/>
    <s v="Acknowledged songwriter looking to record album of new songs to secure a Publishing Contract"/>
    <n v="4000"/>
    <n v="4151"/>
    <x v="0"/>
    <x v="0"/>
    <s v="USD"/>
    <n v="1390161630"/>
    <n v="1387569630"/>
    <b v="0"/>
    <n v="52"/>
    <b v="1"/>
    <s v="music/rock"/>
    <x v="4"/>
    <x v="11"/>
    <n v="104"/>
    <n v="79.83"/>
    <x v="809"/>
    <d v="2014-01-19T20:00:30"/>
    <x v="1"/>
    <x v="1"/>
    <x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
    <x v="810"/>
    <d v="2012-09-01T01:21:02"/>
    <x v="1"/>
    <x v="1"/>
    <x v="1"/>
  </r>
  <r>
    <n v="811"/>
    <s v="Love Water Tour"/>
    <s v="We need your financial support to cover the tour costs!  (Sound, lights, travel, stage design)"/>
    <n v="1000"/>
    <n v="1040"/>
    <x v="0"/>
    <x v="0"/>
    <s v="USD"/>
    <n v="1373475120"/>
    <n v="1371569202"/>
    <b v="0"/>
    <n v="12"/>
    <b v="1"/>
    <s v="music/rock"/>
    <x v="4"/>
    <x v="11"/>
    <n v="104"/>
    <n v="86.67"/>
    <x v="811"/>
    <d v="2013-07-10T16:52:00"/>
    <x v="24"/>
    <x v="5"/>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2"/>
    <n v="27.61"/>
    <x v="812"/>
    <d v="2013-03-01T13:58:00"/>
    <x v="60"/>
    <x v="6"/>
    <x v="0"/>
  </r>
  <r>
    <n v="813"/>
    <s v="Rules of Civility and Decent Behavior"/>
    <s v="A pre order campaign to fund the pressing of our second full length vinyl LP"/>
    <n v="1500"/>
    <n v="2399.94"/>
    <x v="0"/>
    <x v="0"/>
    <s v="USD"/>
    <n v="1342825365"/>
    <n v="1340233365"/>
    <b v="0"/>
    <n v="96"/>
    <b v="1"/>
    <s v="music/rock"/>
    <x v="4"/>
    <x v="11"/>
    <n v="160"/>
    <n v="25"/>
    <x v="813"/>
    <d v="2012-07-20T23:02:45"/>
    <x v="1"/>
    <x v="1"/>
    <x v="1"/>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
    <n v="45.46"/>
    <x v="814"/>
    <d v="2011-05-31T18:04:00"/>
    <x v="18"/>
    <x v="3"/>
    <x v="0"/>
  </r>
  <r>
    <n v="815"/>
    <s v="Some Late Help for The Early Reset"/>
    <s v="Be a part of helping The Early Reset finish their new 7 song EP."/>
    <n v="4000"/>
    <n v="4280"/>
    <x v="0"/>
    <x v="0"/>
    <s v="USD"/>
    <n v="1414879303"/>
    <n v="1412287303"/>
    <b v="0"/>
    <n v="43"/>
    <b v="1"/>
    <s v="music/rock"/>
    <x v="4"/>
    <x v="11"/>
    <n v="107"/>
    <n v="99.53"/>
    <x v="815"/>
    <d v="2014-11-01T22:01:43"/>
    <x v="1"/>
    <x v="1"/>
    <x v="1"/>
  </r>
  <r>
    <n v="816"/>
    <s v="Help Friends and Family Release Their Debut Album"/>
    <s v="Friends and Family have an album for you. They need your help to release it to the world."/>
    <n v="7000"/>
    <n v="8058.55"/>
    <x v="0"/>
    <x v="0"/>
    <s v="USD"/>
    <n v="1365489000"/>
    <n v="1362776043"/>
    <b v="0"/>
    <n v="205"/>
    <b v="1"/>
    <s v="music/rock"/>
    <x v="4"/>
    <x v="11"/>
    <n v="115"/>
    <n v="39.31"/>
    <x v="816"/>
    <d v="2013-04-09T06:30:00"/>
    <x v="7"/>
    <x v="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
    <n v="89.42"/>
    <x v="817"/>
    <d v="2012-03-11T04:59:00"/>
    <x v="61"/>
    <x v="6"/>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6"/>
    <n v="28.68"/>
    <x v="818"/>
    <d v="2012-08-07T17:01:00"/>
    <x v="35"/>
    <x v="2"/>
    <x v="0"/>
  </r>
  <r>
    <n v="819"/>
    <s v="Winter Tour"/>
    <s v="We are touring the Southeast in support of our new EP"/>
    <n v="400"/>
    <n v="435"/>
    <x v="0"/>
    <x v="0"/>
    <s v="USD"/>
    <n v="1387601040"/>
    <n v="1386806254"/>
    <b v="0"/>
    <n v="14"/>
    <b v="1"/>
    <s v="music/rock"/>
    <x v="4"/>
    <x v="11"/>
    <n v="109"/>
    <n v="31.07"/>
    <x v="819"/>
    <d v="2013-12-21T04:44:00"/>
    <x v="2"/>
    <x v="2"/>
    <x v="0"/>
  </r>
  <r>
    <n v="820"/>
    <s v="Wyatt Lowe &amp; the Ottomatics Summer 2014 Tour!"/>
    <s v="Wyatt Lowe &amp; the Ottomatics will be hitting the road this June on a North and Southwest Summer 2014 tour!"/>
    <n v="2000"/>
    <n v="2681"/>
    <x v="0"/>
    <x v="0"/>
    <s v="USD"/>
    <n v="1402290000"/>
    <n v="1399666342"/>
    <b v="0"/>
    <n v="38"/>
    <b v="1"/>
    <s v="music/rock"/>
    <x v="4"/>
    <x v="11"/>
    <n v="134"/>
    <n v="70.55"/>
    <x v="820"/>
    <d v="2014-06-09T05:00:00"/>
    <x v="0"/>
    <x v="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3"/>
    <x v="821"/>
    <d v="2015-05-04T04:01:00"/>
    <x v="6"/>
    <x v="0"/>
    <x v="0"/>
  </r>
  <r>
    <n v="822"/>
    <s v="Soul Easy - Making music for our friends."/>
    <s v="Soul Easy recording our first full length CD.  Inspired by lots of friends and lots of good times."/>
    <n v="3000"/>
    <n v="3575"/>
    <x v="0"/>
    <x v="0"/>
    <s v="USD"/>
    <n v="1349477050"/>
    <n v="1346885050"/>
    <b v="0"/>
    <n v="69"/>
    <b v="1"/>
    <s v="music/rock"/>
    <x v="4"/>
    <x v="11"/>
    <n v="119"/>
    <n v="51.81"/>
    <x v="822"/>
    <d v="2012-10-05T22:44:10"/>
    <x v="1"/>
    <x v="1"/>
    <x v="1"/>
  </r>
  <r>
    <n v="823"/>
    <s v="Debut Album"/>
    <s v="Eyes For Fire is finally ready to release their Debut Album but we need YOU to help us put the final touches on it."/>
    <n v="800"/>
    <n v="1436"/>
    <x v="0"/>
    <x v="0"/>
    <s v="USD"/>
    <n v="1427062852"/>
    <n v="1424474452"/>
    <b v="0"/>
    <n v="33"/>
    <b v="1"/>
    <s v="music/rock"/>
    <x v="4"/>
    <x v="11"/>
    <n v="180"/>
    <n v="43.52"/>
    <x v="823"/>
    <d v="2015-03-22T22:20:52"/>
    <x v="1"/>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
    <n v="39.82"/>
    <x v="824"/>
    <d v="2010-04-18T06:59:00"/>
    <x v="9"/>
    <x v="0"/>
    <x v="0"/>
  </r>
  <r>
    <n v="825"/>
    <s v="KILL FREEMAN"/>
    <s v="Kickstarting Kill Freeman independently. Help fund the New Record, Video and Live Shows."/>
    <n v="12500"/>
    <n v="12554"/>
    <x v="0"/>
    <x v="0"/>
    <s v="USD"/>
    <n v="1351495284"/>
    <n v="1349335284"/>
    <b v="0"/>
    <n v="99"/>
    <b v="1"/>
    <s v="music/rock"/>
    <x v="4"/>
    <x v="11"/>
    <n v="100"/>
    <n v="126.81"/>
    <x v="825"/>
    <d v="2012-10-29T07:21:24"/>
    <x v="10"/>
    <x v="5"/>
    <x v="2"/>
  </r>
  <r>
    <n v="826"/>
    <s v="Protect The Dream Debut Album"/>
    <s v="Protect The Dream is preparing to record their debut album 8 years in the making. Lets make it happen Kickstarter!"/>
    <n v="5500"/>
    <n v="5580"/>
    <x v="0"/>
    <x v="0"/>
    <s v="USD"/>
    <n v="1332719730"/>
    <n v="1330908930"/>
    <b v="0"/>
    <n v="49"/>
    <b v="1"/>
    <s v="music/rock"/>
    <x v="4"/>
    <x v="11"/>
    <n v="101"/>
    <n v="113.88"/>
    <x v="826"/>
    <d v="2012-03-25T23:55:30"/>
    <x v="20"/>
    <x v="3"/>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
    <n v="28.18"/>
    <x v="827"/>
    <d v="2012-02-14T19:49:00"/>
    <x v="29"/>
    <x v="1"/>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1"/>
    <x v="828"/>
    <d v="2012-06-25T16:24:00"/>
    <x v="56"/>
    <x v="3"/>
    <x v="0"/>
  </r>
  <r>
    <n v="829"/>
    <s v="Monk"/>
    <s v="We are a band from South East London- each member is19 years OA. We have been together for two years. Taking pride in making good music"/>
    <n v="500"/>
    <n v="520"/>
    <x v="0"/>
    <x v="1"/>
    <s v="GBP"/>
    <n v="1468437240"/>
    <n v="1463253240"/>
    <b v="0"/>
    <n v="16"/>
    <b v="1"/>
    <s v="music/rock"/>
    <x v="4"/>
    <x v="11"/>
    <n v="104"/>
    <n v="32.5"/>
    <x v="829"/>
    <d v="2016-07-13T19:14:00"/>
    <x v="13"/>
    <x v="6"/>
    <x v="0"/>
  </r>
  <r>
    <n v="830"/>
    <s v="Dark Disco Club's new album"/>
    <s v="We're making a high energy, fist pumpin', pelvis-thrusting new Rock n Roll album and we'd love for you to be a part of it."/>
    <n v="1800"/>
    <n v="1941"/>
    <x v="0"/>
    <x v="0"/>
    <s v="USD"/>
    <n v="1363952225"/>
    <n v="1361363825"/>
    <b v="0"/>
    <n v="32"/>
    <b v="1"/>
    <s v="music/rock"/>
    <x v="4"/>
    <x v="11"/>
    <n v="108"/>
    <n v="60.66"/>
    <x v="830"/>
    <d v="2013-03-22T11:37:05"/>
    <x v="1"/>
    <x v="1"/>
    <x v="1"/>
  </r>
  <r>
    <n v="831"/>
    <s v="Let The 7Horse Run!"/>
    <s v="7Horse is a new band with a self-funded album and a show they want to rock in your town!"/>
    <n v="1500"/>
    <n v="3500"/>
    <x v="0"/>
    <x v="0"/>
    <s v="USD"/>
    <n v="1335540694"/>
    <n v="1332948694"/>
    <b v="0"/>
    <n v="20"/>
    <b v="1"/>
    <s v="music/rock"/>
    <x v="4"/>
    <x v="11"/>
    <n v="233"/>
    <n v="175"/>
    <x v="831"/>
    <d v="2012-04-27T15:31:34"/>
    <x v="1"/>
    <x v="1"/>
    <x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1"/>
    <n v="97.99"/>
    <x v="832"/>
    <d v="2012-01-21T08:13:00"/>
    <x v="13"/>
    <x v="6"/>
    <x v="0"/>
  </r>
  <r>
    <n v="833"/>
    <s v="Ragman Rolls"/>
    <s v="This is an American rock album."/>
    <n v="6000"/>
    <n v="6100"/>
    <x v="0"/>
    <x v="0"/>
    <s v="USD"/>
    <n v="1397941475"/>
    <n v="1395349475"/>
    <b v="0"/>
    <n v="41"/>
    <b v="1"/>
    <s v="music/rock"/>
    <x v="4"/>
    <x v="11"/>
    <n v="102"/>
    <n v="148.78"/>
    <x v="833"/>
    <d v="2014-04-19T21:04:35"/>
    <x v="1"/>
    <x v="1"/>
    <x v="1"/>
  </r>
  <r>
    <n v="834"/>
    <s v="VANS Warped Tour or BUST!"/>
    <s v="We were selected out of 4,000 bands to play on VANS Warped Tour! Amazing opportunity, but touring costs $$$!  We REALLY need your help!"/>
    <n v="5500"/>
    <n v="7206"/>
    <x v="0"/>
    <x v="0"/>
    <s v="USD"/>
    <n v="1372651140"/>
    <n v="1369770292"/>
    <b v="0"/>
    <n v="75"/>
    <b v="1"/>
    <s v="music/rock"/>
    <x v="4"/>
    <x v="11"/>
    <n v="131"/>
    <n v="96.08"/>
    <x v="834"/>
    <d v="2013-07-01T03:59:00"/>
    <x v="51"/>
    <x v="0"/>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
    <n v="58.63"/>
    <x v="835"/>
    <d v="2012-05-19T03:00:00"/>
    <x v="41"/>
    <x v="4"/>
    <x v="0"/>
  </r>
  <r>
    <n v="836"/>
    <s v="DESMADRE Full Album + Press Kit"/>
    <s v="An album you can bring home to mom."/>
    <n v="5000"/>
    <n v="5046.5200000000004"/>
    <x v="0"/>
    <x v="0"/>
    <s v="USD"/>
    <n v="1381108918"/>
    <n v="1378516918"/>
    <b v="0"/>
    <n v="46"/>
    <b v="1"/>
    <s v="music/rock"/>
    <x v="4"/>
    <x v="11"/>
    <n v="101"/>
    <n v="109.71"/>
    <x v="836"/>
    <d v="2013-10-07T01:21:58"/>
    <x v="1"/>
    <x v="1"/>
    <x v="1"/>
  </r>
  <r>
    <n v="837"/>
    <s v="Take 147 - Nothin' to Lose CD Project"/>
    <s v="Take 147 is currently in the process of recording the debut album called, &quot;Nothin' to Lose&quot;."/>
    <n v="2500"/>
    <n v="3045"/>
    <x v="0"/>
    <x v="0"/>
    <s v="USD"/>
    <n v="1398988662"/>
    <n v="1396396662"/>
    <b v="0"/>
    <n v="62"/>
    <b v="1"/>
    <s v="music/rock"/>
    <x v="4"/>
    <x v="11"/>
    <n v="122"/>
    <n v="49.11"/>
    <x v="837"/>
    <d v="2014-05-01T23:57:42"/>
    <x v="1"/>
    <x v="1"/>
    <x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
    <n v="47.67"/>
    <x v="838"/>
    <d v="2012-01-17T21:33:05"/>
    <x v="1"/>
    <x v="1"/>
    <x v="1"/>
  </r>
  <r>
    <n v="839"/>
    <s v="The Waffle Stompers - We'll Never Die"/>
    <s v="The Waffle Stompers need your support to keep doing what we love--go on tour, make music and music videos."/>
    <n v="5000"/>
    <n v="5830.83"/>
    <x v="0"/>
    <x v="0"/>
    <s v="USD"/>
    <n v="1348337956"/>
    <n v="1345745956"/>
    <b v="0"/>
    <n v="96"/>
    <b v="1"/>
    <s v="music/rock"/>
    <x v="4"/>
    <x v="11"/>
    <n v="117"/>
    <n v="60.74"/>
    <x v="839"/>
    <d v="2012-09-22T18:19:16"/>
    <x v="1"/>
    <x v="1"/>
    <x v="1"/>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
    <n v="63.38"/>
    <x v="840"/>
    <d v="2016-09-24T05:26:27"/>
    <x v="1"/>
    <x v="1"/>
    <x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
    <n v="53.89"/>
    <x v="841"/>
    <d v="2014-11-10T21:07:43"/>
    <x v="1"/>
    <x v="1"/>
    <x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
    <n v="66.87"/>
    <x v="842"/>
    <d v="2013-10-14T03:59:00"/>
    <x v="6"/>
    <x v="0"/>
    <x v="0"/>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
    <n v="63.1"/>
    <x v="843"/>
    <d v="2016-12-08T08:00:00"/>
    <x v="3"/>
    <x v="3"/>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
    <n v="36.630000000000003"/>
    <x v="844"/>
    <d v="2014-11-01T04:59:00"/>
    <x v="21"/>
    <x v="0"/>
    <x v="0"/>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
    <n v="34.01"/>
    <x v="845"/>
    <d v="2016-09-05T03:59:00"/>
    <x v="4"/>
    <x v="0"/>
    <x v="0"/>
  </r>
  <r>
    <n v="846"/>
    <s v="CURVE: The debut album from Miroist needs awesome merch"/>
    <s v="Pre-order and help me fund new merchandise so we can make the album release something amazing."/>
    <n v="1100"/>
    <n v="1342.01"/>
    <x v="0"/>
    <x v="1"/>
    <s v="GBP"/>
    <n v="1394460000"/>
    <n v="1393233855"/>
    <b v="0"/>
    <n v="47"/>
    <b v="1"/>
    <s v="music/metal"/>
    <x v="4"/>
    <x v="12"/>
    <n v="122"/>
    <n v="28.55"/>
    <x v="846"/>
    <d v="2014-03-10T14:00:00"/>
    <x v="22"/>
    <x v="3"/>
    <x v="0"/>
  </r>
  <r>
    <n v="847"/>
    <s v="CENTROPYMUSIC"/>
    <s v="MUSIC WITH MEANING!  MUSIC THAT MATTERS!!!"/>
    <n v="10"/>
    <n v="10"/>
    <x v="0"/>
    <x v="0"/>
    <s v="USD"/>
    <n v="1436555376"/>
    <n v="1433963376"/>
    <b v="0"/>
    <n v="1"/>
    <b v="1"/>
    <s v="music/metal"/>
    <x v="4"/>
    <x v="12"/>
    <n v="100"/>
    <n v="10"/>
    <x v="847"/>
    <d v="2015-07-10T19:09:36"/>
    <x v="1"/>
    <x v="1"/>
    <x v="1"/>
  </r>
  <r>
    <n v="848"/>
    <s v="God Am"/>
    <s v="God Am, a Grunge/Doom metal band, who have been trying to fund the production of our EP to bring you a unique aural assault."/>
    <n v="300"/>
    <n v="300"/>
    <x v="0"/>
    <x v="0"/>
    <s v="USD"/>
    <n v="1429038033"/>
    <n v="1426446033"/>
    <b v="0"/>
    <n v="16"/>
    <b v="1"/>
    <s v="music/metal"/>
    <x v="4"/>
    <x v="12"/>
    <n v="100"/>
    <n v="18.75"/>
    <x v="848"/>
    <d v="2015-04-14T19:00:33"/>
    <x v="1"/>
    <x v="1"/>
    <x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20"/>
    <n v="41.7"/>
    <x v="849"/>
    <d v="2015-03-16T02:34:24"/>
    <x v="31"/>
    <x v="1"/>
    <x v="3"/>
  </r>
  <r>
    <n v="850"/>
    <s v="Yet Further: Sioum's Second Full-Length Album"/>
    <s v="Help Chicago-based instrumental group Sioum complete the production of their 2nd full-length album."/>
    <n v="4000"/>
    <n v="6207"/>
    <x v="0"/>
    <x v="0"/>
    <s v="USD"/>
    <n v="1461560340"/>
    <n v="1458762717"/>
    <b v="0"/>
    <n v="133"/>
    <b v="1"/>
    <s v="music/metal"/>
    <x v="4"/>
    <x v="12"/>
    <n v="155"/>
    <n v="46.67"/>
    <x v="850"/>
    <d v="2016-04-25T04:59:00"/>
    <x v="16"/>
    <x v="0"/>
    <x v="0"/>
  </r>
  <r>
    <n v="851"/>
    <s v="M.F.Crew, 1er Album &quot;First Ride&quot;"/>
    <s v="Salut, nous c'est M.F.Crew, on a besoin de vous pour produire notre premier album &quot;First Ride&quot; ! :)"/>
    <n v="2000"/>
    <n v="2609"/>
    <x v="0"/>
    <x v="6"/>
    <s v="EUR"/>
    <n v="1469994300"/>
    <n v="1464815253"/>
    <b v="0"/>
    <n v="70"/>
    <b v="1"/>
    <s v="music/metal"/>
    <x v="4"/>
    <x v="12"/>
    <n v="130"/>
    <n v="37.270000000000003"/>
    <x v="851"/>
    <d v="2016-07-31T19:45:00"/>
    <x v="13"/>
    <x v="6"/>
    <x v="0"/>
  </r>
  <r>
    <n v="852"/>
    <s v="Covers Album - Limited Vinyl Pressing"/>
    <s v="Limited edition 2x12&quot; vinyl pressing of our latest album &quot;Who Do You Think We Are?&quot;"/>
    <n v="3500"/>
    <n v="3674"/>
    <x v="0"/>
    <x v="0"/>
    <s v="USD"/>
    <n v="1477342800"/>
    <n v="1476386395"/>
    <b v="0"/>
    <n v="62"/>
    <b v="1"/>
    <s v="music/metal"/>
    <x v="4"/>
    <x v="12"/>
    <n v="105"/>
    <n v="59.26"/>
    <x v="852"/>
    <d v="2016-10-24T21:00:00"/>
    <x v="62"/>
    <x v="3"/>
    <x v="0"/>
  </r>
  <r>
    <n v="853"/>
    <s v="sloggoth"/>
    <s v="Help release a CD of sloggoth's first album &quot;sloggoth&quot;.  All contributors of $5 or more get a CD when the goal is met!"/>
    <n v="300"/>
    <n v="300"/>
    <x v="0"/>
    <x v="0"/>
    <s v="USD"/>
    <n v="1424116709"/>
    <n v="1421524709"/>
    <b v="0"/>
    <n v="10"/>
    <b v="1"/>
    <s v="music/metal"/>
    <x v="4"/>
    <x v="12"/>
    <n v="100"/>
    <n v="30"/>
    <x v="853"/>
    <d v="2015-02-16T19:58:29"/>
    <x v="1"/>
    <x v="1"/>
    <x v="1"/>
  </r>
  <r>
    <n v="854"/>
    <s v="Westfield Massacre - Sophomore Album &amp; Tour"/>
    <s v="Writing and Recording Sophomore record, and funding Tour to support Spring 2017 album release."/>
    <n v="27800"/>
    <n v="32865.300000000003"/>
    <x v="0"/>
    <x v="0"/>
    <s v="USD"/>
    <n v="1482901546"/>
    <n v="1480309546"/>
    <b v="0"/>
    <n v="499"/>
    <b v="1"/>
    <s v="music/metal"/>
    <x v="4"/>
    <x v="12"/>
    <n v="118"/>
    <n v="65.86"/>
    <x v="854"/>
    <d v="2016-12-28T05:05:46"/>
    <x v="1"/>
    <x v="1"/>
    <x v="1"/>
  </r>
  <r>
    <n v="855"/>
    <s v="AtteroTerra's Sophomore Album - Pray for Apocalypse"/>
    <s v="AtteroTerra's &quot;Pray for Apocalypse&quot; is fully completed, and only being held up by funding."/>
    <n v="1450"/>
    <n v="1500"/>
    <x v="0"/>
    <x v="0"/>
    <s v="USD"/>
    <n v="1469329217"/>
    <n v="1466737217"/>
    <b v="0"/>
    <n v="47"/>
    <b v="1"/>
    <s v="music/metal"/>
    <x v="4"/>
    <x v="12"/>
    <n v="103"/>
    <n v="31.91"/>
    <x v="855"/>
    <d v="2016-07-24T03:00:17"/>
    <x v="1"/>
    <x v="1"/>
    <x v="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
    <x v="856"/>
    <d v="2016-10-25T19:00:00"/>
    <x v="44"/>
    <x v="6"/>
    <x v="0"/>
  </r>
  <r>
    <n v="857"/>
    <s v="A Reason To Breathe - DEBUT ALBUM"/>
    <s v="Modern Post-Hardcore/Electro music (Hardstyle, EDM, Trap, Dubstep, Dembow, House)."/>
    <n v="1200"/>
    <n v="1200"/>
    <x v="0"/>
    <x v="3"/>
    <s v="EUR"/>
    <n v="1448463431"/>
    <n v="1444831031"/>
    <b v="0"/>
    <n v="24"/>
    <b v="1"/>
    <s v="music/metal"/>
    <x v="4"/>
    <x v="12"/>
    <n v="100"/>
    <n v="50"/>
    <x v="857"/>
    <d v="2015-11-25T14:57:11"/>
    <x v="17"/>
    <x v="4"/>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
    <n v="22.74"/>
    <x v="858"/>
    <d v="2015-04-15T22:59:00"/>
    <x v="1"/>
    <x v="1"/>
    <x v="1"/>
  </r>
  <r>
    <n v="859"/>
    <s v="Rise With Us Campaign"/>
    <s v="We are heading to the studio to create our second album and we want you to be right there with us!"/>
    <n v="4000"/>
    <n v="4187"/>
    <x v="0"/>
    <x v="0"/>
    <s v="USD"/>
    <n v="1433376000"/>
    <n v="1430768468"/>
    <b v="0"/>
    <n v="98"/>
    <b v="1"/>
    <s v="music/metal"/>
    <x v="4"/>
    <x v="12"/>
    <n v="105"/>
    <n v="42.72"/>
    <x v="859"/>
    <d v="2015-06-04T00:00:00"/>
    <x v="0"/>
    <x v="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
    <n v="52.92"/>
    <x v="860"/>
    <d v="2013-11-22T12:35:13"/>
    <x v="1"/>
    <x v="1"/>
    <x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
    <n v="50.5"/>
    <x v="861"/>
    <d v="2016-09-16T23:10:04"/>
    <x v="1"/>
    <x v="1"/>
    <x v="1"/>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
    <n v="42.5"/>
    <x v="862"/>
    <d v="2013-11-11T14:19:08"/>
    <x v="1"/>
    <x v="1"/>
    <x v="1"/>
  </r>
  <r>
    <n v="863"/>
    <s v="Help Fund Jason's Debut Jazz CD &quot;Exodus&quot;"/>
    <s v="I'm making the move from a side man in local groups to the leader with this debut jazz CD project."/>
    <n v="2000"/>
    <n v="90"/>
    <x v="2"/>
    <x v="0"/>
    <s v="USD"/>
    <n v="1329014966"/>
    <n v="1326422966"/>
    <b v="0"/>
    <n v="5"/>
    <b v="0"/>
    <s v="music/jazz"/>
    <x v="4"/>
    <x v="13"/>
    <n v="5"/>
    <n v="18"/>
    <x v="863"/>
    <d v="2012-02-12T02:49:26"/>
    <x v="1"/>
    <x v="1"/>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2"/>
    <n v="34.18"/>
    <x v="864"/>
    <d v="2013-10-16T09:59:00"/>
    <x v="24"/>
    <x v="5"/>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
    <n v="22.5"/>
    <x v="865"/>
    <d v="2013-01-16T18:33:17"/>
    <x v="13"/>
    <x v="6"/>
    <x v="0"/>
  </r>
  <r>
    <n v="866"/>
    <s v="California Dreamin' Tour 2015"/>
    <s v="Drivetime heads to Cali for summer tour supported by @Smoothjazz.com &amp; @JJZPhilly  #Spaghettini #The Roxy"/>
    <n v="3500"/>
    <n v="640"/>
    <x v="2"/>
    <x v="0"/>
    <s v="USD"/>
    <n v="1425136200"/>
    <n v="1421853518"/>
    <b v="0"/>
    <n v="11"/>
    <b v="0"/>
    <s v="music/jazz"/>
    <x v="4"/>
    <x v="13"/>
    <n v="18"/>
    <n v="58.18"/>
    <x v="866"/>
    <d v="2015-02-28T15:10:00"/>
    <x v="54"/>
    <x v="0"/>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
    <n v="109.18"/>
    <x v="867"/>
    <d v="2009-12-01T04:59:00"/>
    <x v="13"/>
    <x v="6"/>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
    <n v="50"/>
    <x v="868"/>
    <d v="2014-01-07T00:39:58"/>
    <x v="1"/>
    <x v="1"/>
    <x v="1"/>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2"/>
    <n v="346.67"/>
    <x v="869"/>
    <d v="2013-04-08T19:17:37"/>
    <x v="1"/>
    <x v="1"/>
    <x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
    <n v="12.4"/>
    <x v="870"/>
    <d v="2013-09-01T00:32:03"/>
    <x v="1"/>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
    <n v="27.08"/>
    <x v="871"/>
    <d v="2013-11-29T14:28:15"/>
    <x v="1"/>
    <x v="1"/>
    <x v="1"/>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1"/>
    <n v="32.5"/>
    <x v="872"/>
    <d v="2011-03-10T19:48:47"/>
    <x v="8"/>
    <x v="4"/>
    <x v="0"/>
  </r>
  <r>
    <n v="873"/>
    <s v="The Dreamer-An Original Jazz CD"/>
    <s v="Fall in love with &quot;The Dreamer&quot;, new original music from trumpeter Freddie Dunn!"/>
    <n v="3500"/>
    <n v="45"/>
    <x v="2"/>
    <x v="0"/>
    <s v="USD"/>
    <n v="1352610040"/>
    <n v="1349150440"/>
    <b v="0"/>
    <n v="5"/>
    <b v="0"/>
    <s v="music/jazz"/>
    <x v="4"/>
    <x v="13"/>
    <n v="1"/>
    <n v="9"/>
    <x v="873"/>
    <d v="2012-11-11T05:00:40"/>
    <x v="4"/>
    <x v="0"/>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
    <n v="34.76"/>
    <x v="874"/>
    <d v="2013-05-04T14:00:34"/>
    <x v="1"/>
    <x v="1"/>
    <x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n v="0"/>
    <x v="875"/>
    <d v="2015-09-21T17:22:11"/>
    <x v="20"/>
    <x v="3"/>
    <x v="0"/>
  </r>
  <r>
    <n v="876"/>
    <s v="Sound Of Dobells"/>
    <s v="What was the greatest record shop ever?  DOBELLS!"/>
    <n v="3152"/>
    <n v="1286"/>
    <x v="2"/>
    <x v="1"/>
    <s v="GBP"/>
    <n v="1359978927"/>
    <n v="1357127727"/>
    <b v="0"/>
    <n v="45"/>
    <b v="0"/>
    <s v="music/jazz"/>
    <x v="4"/>
    <x v="13"/>
    <n v="41"/>
    <n v="28.58"/>
    <x v="876"/>
    <d v="2013-02-04T11:55:27"/>
    <x v="16"/>
    <x v="0"/>
    <x v="0"/>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8"/>
    <n v="46.59"/>
    <x v="877"/>
    <d v="2013-12-19T18:56:00"/>
    <x v="1"/>
    <x v="1"/>
    <x v="1"/>
  </r>
  <r>
    <n v="878"/>
    <s v="Justin Cron's Sax Debut Album"/>
    <s v="Join in and help me make my first jazz album. I would really like to make a Christmas album and a smooth jazz CD. Want a FREE CD?"/>
    <n v="5000"/>
    <n v="65"/>
    <x v="2"/>
    <x v="0"/>
    <s v="USD"/>
    <n v="1293082524"/>
    <n v="1290490524"/>
    <b v="0"/>
    <n v="2"/>
    <b v="0"/>
    <s v="music/jazz"/>
    <x v="4"/>
    <x v="13"/>
    <n v="1"/>
    <n v="32.5"/>
    <x v="878"/>
    <d v="2010-12-23T05:35:24"/>
    <x v="1"/>
    <x v="1"/>
    <x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1"/>
    <n v="21.47"/>
    <x v="879"/>
    <d v="2012-05-29T19:55:05"/>
    <x v="23"/>
    <x v="5"/>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3"/>
    <n v="14.13"/>
    <x v="880"/>
    <d v="2012-10-30T07:42:18"/>
    <x v="16"/>
    <x v="0"/>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1"/>
    <n v="30"/>
    <x v="881"/>
    <d v="2012-01-14T06:01:26"/>
    <x v="8"/>
    <x v="4"/>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
    <n v="21.57"/>
    <x v="882"/>
    <d v="2011-09-06T20:39:10"/>
    <x v="16"/>
    <x v="0"/>
    <x v="0"/>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
    <n v="83.38"/>
    <x v="883"/>
    <d v="2016-03-02T22:27:15"/>
    <x v="13"/>
    <x v="6"/>
    <x v="0"/>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x v="884"/>
    <d v="2012-05-12T02:31:00"/>
    <x v="13"/>
    <x v="6"/>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
    <x v="885"/>
    <d v="2016-12-30T22:35:11"/>
    <x v="23"/>
    <x v="5"/>
    <x v="0"/>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9"/>
    <x v="886"/>
    <d v="2016-09-15T20:53:33"/>
    <x v="10"/>
    <x v="5"/>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n v="0"/>
    <x v="887"/>
    <d v="2012-05-27T23:00:55"/>
    <x v="1"/>
    <x v="1"/>
    <x v="1"/>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
    <n v="18"/>
    <x v="888"/>
    <d v="2011-09-01T06:00:00"/>
    <x v="9"/>
    <x v="0"/>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
    <n v="73.760000000000005"/>
    <x v="889"/>
    <d v="2014-10-05T18:49:03"/>
    <x v="1"/>
    <x v="1"/>
    <x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
    <n v="31.25"/>
    <x v="890"/>
    <d v="2013-11-21T17:46:19"/>
    <x v="1"/>
    <x v="1"/>
    <x v="1"/>
  </r>
  <r>
    <n v="891"/>
    <s v="Den-Mate: New EP and Tour"/>
    <s v="Along with a new EP production and release, it's time to bring Den-Mate, LIVE, to a location near you - East Coast and Beyond!"/>
    <n v="8000"/>
    <n v="260"/>
    <x v="2"/>
    <x v="0"/>
    <s v="USD"/>
    <n v="1408581930"/>
    <n v="1405989930"/>
    <b v="0"/>
    <n v="9"/>
    <b v="0"/>
    <s v="music/indie rock"/>
    <x v="4"/>
    <x v="14"/>
    <n v="3"/>
    <n v="28.89"/>
    <x v="891"/>
    <d v="2014-08-21T00:45:30"/>
    <x v="1"/>
    <x v="1"/>
    <x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1"/>
    <n v="143.82"/>
    <x v="892"/>
    <d v="2010-08-01T04:00:00"/>
    <x v="63"/>
    <x v="6"/>
    <x v="0"/>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x v="893"/>
    <d v="2015-04-01T20:32:43"/>
    <x v="1"/>
    <x v="1"/>
    <x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
    <n v="147.81"/>
    <x v="894"/>
    <d v="2016-06-05T23:33:30"/>
    <x v="1"/>
    <x v="1"/>
    <x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
    <n v="27.86"/>
    <x v="895"/>
    <d v="2010-10-25T03:03:49"/>
    <x v="8"/>
    <x v="4"/>
    <x v="0"/>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
    <x v="896"/>
    <d v="2015-08-28T04:00:00"/>
    <x v="29"/>
    <x v="1"/>
    <x v="2"/>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n v="0"/>
    <x v="897"/>
    <d v="2012-11-28T17:31:48"/>
    <x v="1"/>
    <x v="1"/>
    <x v="1"/>
  </r>
  <r>
    <n v="898"/>
    <s v="Foundations: 12 Songs in 2012"/>
    <s v="For each month in 2012, Sonnet will be releasing a Jesus-celebrating, grave-shattering, ear-tickling, mind-provoking song!"/>
    <n v="2500"/>
    <n v="70"/>
    <x v="2"/>
    <x v="0"/>
    <s v="USD"/>
    <n v="1326651110"/>
    <n v="1322763110"/>
    <b v="0"/>
    <n v="2"/>
    <b v="0"/>
    <s v="music/indie rock"/>
    <x v="4"/>
    <x v="14"/>
    <n v="3"/>
    <n v="35"/>
    <x v="898"/>
    <d v="2012-01-15T18:11:50"/>
    <x v="8"/>
    <x v="4"/>
    <x v="0"/>
  </r>
  <r>
    <n v="899"/>
    <s v="Lets get 48/14 pressed!!!"/>
    <s v="Lets get 48/14 pressed and in your cd players,ipods,blogs, and facebook status'. Lets get it everywhere!"/>
    <n v="750"/>
    <n v="280"/>
    <x v="2"/>
    <x v="0"/>
    <s v="USD"/>
    <n v="1306549362"/>
    <n v="1302661362"/>
    <b v="0"/>
    <n v="8"/>
    <b v="0"/>
    <s v="music/indie rock"/>
    <x v="4"/>
    <x v="14"/>
    <n v="37"/>
    <n v="35"/>
    <x v="899"/>
    <d v="2011-05-28T02:22:42"/>
    <x v="8"/>
    <x v="4"/>
    <x v="0"/>
  </r>
  <r>
    <n v="900"/>
    <s v="Project Revive: Protecting the Creative Impulse"/>
    <s v="With Project Revive, I aim to protect and nurture the creative impulse through music."/>
    <n v="5000"/>
    <n v="21"/>
    <x v="2"/>
    <x v="0"/>
    <s v="USD"/>
    <n v="1459365802"/>
    <n v="1456777402"/>
    <b v="0"/>
    <n v="2"/>
    <b v="0"/>
    <s v="music/jazz"/>
    <x v="4"/>
    <x v="13"/>
    <n v="0"/>
    <n v="10.5"/>
    <x v="900"/>
    <d v="2016-03-30T19:23:22"/>
    <x v="1"/>
    <x v="1"/>
    <x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n v="0"/>
    <x v="901"/>
    <d v="2010-06-08T19:11:00"/>
    <x v="12"/>
    <x v="4"/>
    <x v="0"/>
  </r>
  <r>
    <n v="902"/>
    <s v="MISTER BROWN"/>
    <s v="I'VE STARTED A BRAND NEW ALBUM THAT WILL FEATURE ACID JAZZ, FUNK, ROCK, AND DANCE WITH THE PROMISE OF TOURING NEXT YEAR IN THE USA"/>
    <n v="30000"/>
    <n v="90"/>
    <x v="2"/>
    <x v="0"/>
    <s v="USD"/>
    <n v="1409412600"/>
    <n v="1404947422"/>
    <b v="0"/>
    <n v="3"/>
    <b v="0"/>
    <s v="music/jazz"/>
    <x v="4"/>
    <x v="13"/>
    <n v="0"/>
    <n v="30"/>
    <x v="902"/>
    <d v="2014-08-30T15:30:00"/>
    <x v="60"/>
    <x v="6"/>
    <x v="0"/>
  </r>
  <r>
    <n v="903"/>
    <s v="U City Jazz Festival, St. Louis, MO"/>
    <s v="The U City Jazz Festival is offered for free to the community and features the best jazz talent from the midwest."/>
    <n v="5000"/>
    <n v="160"/>
    <x v="2"/>
    <x v="0"/>
    <s v="USD"/>
    <n v="1348367100"/>
    <n v="1346180780"/>
    <b v="0"/>
    <n v="4"/>
    <b v="0"/>
    <s v="music/jazz"/>
    <x v="4"/>
    <x v="13"/>
    <n v="3"/>
    <n v="40"/>
    <x v="903"/>
    <d v="2012-09-23T02:25:00"/>
    <x v="29"/>
    <x v="1"/>
    <x v="2"/>
  </r>
  <r>
    <n v="904"/>
    <s v="The Woodlands Jazz Fest"/>
    <s v="Support the preservation of Jazz and help us become a national Jazz Festival with the best music, food, and fun for all ages!"/>
    <n v="50000"/>
    <n v="151"/>
    <x v="2"/>
    <x v="0"/>
    <s v="USD"/>
    <n v="1451786137"/>
    <n v="1449194137"/>
    <b v="0"/>
    <n v="3"/>
    <b v="0"/>
    <s v="music/jazz"/>
    <x v="4"/>
    <x v="13"/>
    <n v="0"/>
    <n v="50.33"/>
    <x v="904"/>
    <d v="2016-01-03T01:55:37"/>
    <x v="1"/>
    <x v="1"/>
    <x v="1"/>
  </r>
  <r>
    <n v="905"/>
    <s v="Jazz For Everyone!"/>
    <s v="Working hard to get into the studio to record, produce, and edit my break out CD. I hope to realize my vision!"/>
    <n v="6500"/>
    <n v="196"/>
    <x v="2"/>
    <x v="0"/>
    <s v="USD"/>
    <n v="1295847926"/>
    <n v="1290663926"/>
    <b v="0"/>
    <n v="6"/>
    <b v="0"/>
    <s v="music/jazz"/>
    <x v="4"/>
    <x v="13"/>
    <n v="3"/>
    <n v="32.67"/>
    <x v="905"/>
    <d v="2011-01-24T05:45:26"/>
    <x v="13"/>
    <x v="6"/>
    <x v="0"/>
  </r>
  <r>
    <n v="906"/>
    <s v="24th Music Presents Channeling Motown (Live)"/>
    <s v="The DMV's most respected saxophonist pay tribute to Motown."/>
    <n v="15000"/>
    <n v="0"/>
    <x v="2"/>
    <x v="0"/>
    <s v="USD"/>
    <n v="1394681590"/>
    <n v="1392093190"/>
    <b v="0"/>
    <n v="0"/>
    <b v="0"/>
    <s v="music/jazz"/>
    <x v="4"/>
    <x v="13"/>
    <n v="0"/>
    <n v="0"/>
    <x v="906"/>
    <d v="2014-03-13T03:33:10"/>
    <x v="1"/>
    <x v="1"/>
    <x v="1"/>
  </r>
  <r>
    <n v="907"/>
    <s v="Greg Chambers Saxophone CD"/>
    <s v="Greg Chambers' self-titled CD needs support for post production, replication, and promotion."/>
    <n v="2900"/>
    <n v="0"/>
    <x v="2"/>
    <x v="0"/>
    <s v="USD"/>
    <n v="1315715823"/>
    <n v="1313123823"/>
    <b v="0"/>
    <n v="0"/>
    <b v="0"/>
    <s v="music/jazz"/>
    <x v="4"/>
    <x v="13"/>
    <n v="0"/>
    <n v="0"/>
    <x v="907"/>
    <d v="2011-09-11T04:37:03"/>
    <x v="1"/>
    <x v="1"/>
    <x v="1"/>
  </r>
  <r>
    <n v="908"/>
    <s v="Help Tony Copeland and get free cd's and mp3's"/>
    <s v="This project is designed to help protect the environment by using Eco-friendly product packaging."/>
    <n v="2500"/>
    <n v="0"/>
    <x v="2"/>
    <x v="0"/>
    <s v="USD"/>
    <n v="1280206740"/>
    <n v="1276283655"/>
    <b v="0"/>
    <n v="0"/>
    <b v="0"/>
    <s v="music/jazz"/>
    <x v="4"/>
    <x v="13"/>
    <n v="0"/>
    <n v="0"/>
    <x v="908"/>
    <d v="2010-07-27T04:59:00"/>
    <x v="12"/>
    <x v="4"/>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
    <n v="65"/>
    <x v="909"/>
    <d v="2012-07-23T04:00:00"/>
    <x v="7"/>
    <x v="0"/>
    <x v="0"/>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
    <n v="24.6"/>
    <x v="910"/>
    <d v="2017-03-03T13:05:19"/>
    <x v="13"/>
    <x v="6"/>
    <x v="0"/>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n v="0"/>
    <x v="911"/>
    <d v="2014-01-24T00:07:25"/>
    <x v="23"/>
    <x v="5"/>
    <x v="0"/>
  </r>
  <r>
    <n v="912"/>
    <s v="Triad a new album by James Murrell"/>
    <s v="My new album will be called Triad, an album of original music performed by me &amp; guest musical artists."/>
    <n v="3500"/>
    <n v="30"/>
    <x v="2"/>
    <x v="0"/>
    <s v="USD"/>
    <n v="1355197047"/>
    <n v="1350009447"/>
    <b v="0"/>
    <n v="2"/>
    <b v="0"/>
    <s v="music/jazz"/>
    <x v="4"/>
    <x v="13"/>
    <n v="1"/>
    <n v="15"/>
    <x v="912"/>
    <d v="2012-12-11T03:37:27"/>
    <x v="13"/>
    <x v="6"/>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7"/>
    <n v="82.58"/>
    <x v="913"/>
    <d v="2012-05-05T03:20:19"/>
    <x v="1"/>
    <x v="1"/>
    <x v="1"/>
  </r>
  <r>
    <n v="914"/>
    <s v="Soul Of Man Video Project"/>
    <s v="This project is for the making of a music video. All funds will go towards production costs for this event only."/>
    <n v="1500"/>
    <n v="0"/>
    <x v="2"/>
    <x v="0"/>
    <s v="USD"/>
    <n v="1345918747"/>
    <n v="1343326747"/>
    <b v="0"/>
    <n v="0"/>
    <b v="0"/>
    <s v="music/jazz"/>
    <x v="4"/>
    <x v="13"/>
    <n v="0"/>
    <n v="0"/>
    <x v="914"/>
    <d v="2012-08-25T18:19:07"/>
    <x v="1"/>
    <x v="1"/>
    <x v="1"/>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6"/>
    <n v="41.67"/>
    <x v="915"/>
    <d v="2012-03-01T04:59:00"/>
    <x v="7"/>
    <x v="0"/>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n v="0"/>
    <x v="916"/>
    <d v="2010-10-22T05:00:00"/>
    <x v="21"/>
    <x v="0"/>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1"/>
    <n v="30"/>
    <x v="917"/>
    <d v="2014-07-14T02:30:00"/>
    <x v="7"/>
    <x v="0"/>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
    <n v="19.600000000000001"/>
    <x v="918"/>
    <d v="2014-12-01T22:59:21"/>
    <x v="1"/>
    <x v="1"/>
    <x v="1"/>
  </r>
  <r>
    <n v="919"/>
    <s v="Jazz CD:  Out of The Blue"/>
    <s v="Cool jazz with a New Orleans flavor."/>
    <n v="20000"/>
    <n v="100"/>
    <x v="2"/>
    <x v="0"/>
    <s v="USD"/>
    <n v="1355930645"/>
    <n v="1352906645"/>
    <b v="0"/>
    <n v="1"/>
    <b v="0"/>
    <s v="music/jazz"/>
    <x v="4"/>
    <x v="13"/>
    <n v="1"/>
    <n v="100"/>
    <x v="919"/>
    <d v="2012-12-19T15:24:05"/>
    <x v="6"/>
    <x v="0"/>
    <x v="0"/>
  </r>
  <r>
    <n v="920"/>
    <s v="MIAMI JAZZ PROJECT: TEST OF TIME RECORDING"/>
    <s v="Miami club band records powerhouse fusion album. You don't have to be a musician to understand the sound of jazz."/>
    <n v="5500"/>
    <n v="0"/>
    <x v="2"/>
    <x v="0"/>
    <s v="USD"/>
    <n v="1384448822"/>
    <n v="1381853222"/>
    <b v="0"/>
    <n v="0"/>
    <b v="0"/>
    <s v="music/jazz"/>
    <x v="4"/>
    <x v="13"/>
    <n v="0"/>
    <n v="0"/>
    <x v="920"/>
    <d v="2013-11-14T17:07:02"/>
    <x v="1"/>
    <x v="1"/>
    <x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1"/>
    <n v="231.75"/>
    <x v="921"/>
    <d v="2011-12-12T05:06:16"/>
    <x v="17"/>
    <x v="4"/>
    <x v="0"/>
  </r>
  <r>
    <n v="922"/>
    <s v="THE JOEY MORANT PROJECT:   JAZZIFIED R'nB"/>
    <s v="Our goal is to help educate the world about jazz and its components; how it relates to love, romance, and success."/>
    <n v="27000"/>
    <n v="5680"/>
    <x v="2"/>
    <x v="0"/>
    <s v="USD"/>
    <n v="1412167393"/>
    <n v="1409143393"/>
    <b v="0"/>
    <n v="30"/>
    <b v="0"/>
    <s v="music/jazz"/>
    <x v="4"/>
    <x v="13"/>
    <n v="21"/>
    <n v="189.33"/>
    <x v="922"/>
    <d v="2014-10-01T12:43:13"/>
    <x v="6"/>
    <x v="0"/>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
    <n v="55"/>
    <x v="923"/>
    <d v="2014-11-22T00:02:03"/>
    <x v="0"/>
    <x v="0"/>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1"/>
    <n v="21.8"/>
    <x v="924"/>
    <d v="2013-02-13T22:37:49"/>
    <x v="1"/>
    <x v="1"/>
    <x v="1"/>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
    <n v="32"/>
    <x v="925"/>
    <d v="2013-11-27T22:08:31"/>
    <x v="1"/>
    <x v="1"/>
    <x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n v="0"/>
    <x v="926"/>
    <d v="2010-07-08T22:40:00"/>
    <x v="37"/>
    <x v="1"/>
    <x v="0"/>
  </r>
  <r>
    <n v="927"/>
    <s v="JETRO DA SILVA FUNK PROJECT"/>
    <s v="Studio CD/DVD Solo project of Pianist &amp; Keyboardist Jetro da Silva"/>
    <n v="20000"/>
    <n v="0"/>
    <x v="2"/>
    <x v="0"/>
    <s v="USD"/>
    <n v="1337024695"/>
    <n v="1334432695"/>
    <b v="0"/>
    <n v="0"/>
    <b v="0"/>
    <s v="music/jazz"/>
    <x v="4"/>
    <x v="13"/>
    <n v="0"/>
    <n v="0"/>
    <x v="927"/>
    <d v="2012-05-14T19:44:55"/>
    <x v="1"/>
    <x v="1"/>
    <x v="1"/>
  </r>
  <r>
    <n v="928"/>
    <s v="In a Jazzy Motown"/>
    <s v="A real Motown Backup singer on 22 gold and platinum albums headlines her own Jazz CD of Motown songs."/>
    <n v="14500"/>
    <n v="1575"/>
    <x v="2"/>
    <x v="0"/>
    <s v="USD"/>
    <n v="1353196800"/>
    <n v="1348864913"/>
    <b v="0"/>
    <n v="28"/>
    <b v="0"/>
    <s v="music/jazz"/>
    <x v="4"/>
    <x v="13"/>
    <n v="11"/>
    <n v="56.25"/>
    <x v="928"/>
    <d v="2012-11-18T00:00:00"/>
    <x v="50"/>
    <x v="6"/>
    <x v="0"/>
  </r>
  <r>
    <n v="929"/>
    <s v="EXPERIMENTAL JAZZ STUDIO RECORDING"/>
    <s v="I am searching for monetary funding to go into a good recording studio and record experimental intuitive improv jazz."/>
    <n v="500"/>
    <n v="0"/>
    <x v="2"/>
    <x v="0"/>
    <s v="USD"/>
    <n v="1333946569"/>
    <n v="1331358169"/>
    <b v="0"/>
    <n v="0"/>
    <b v="0"/>
    <s v="music/jazz"/>
    <x v="4"/>
    <x v="13"/>
    <n v="0"/>
    <n v="0"/>
    <x v="929"/>
    <d v="2012-04-09T04:42:49"/>
    <x v="1"/>
    <x v="1"/>
    <x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
    <n v="69"/>
    <x v="930"/>
    <d v="2010-06-25T21:32:00"/>
    <x v="17"/>
    <x v="4"/>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7"/>
    <n v="18.71"/>
    <x v="931"/>
    <d v="2014-03-16T22:00:00"/>
    <x v="51"/>
    <x v="0"/>
    <x v="0"/>
  </r>
  <r>
    <n v="932"/>
    <s v="Mandy Harvey Christmas Album"/>
    <s v="Help me to create my 3rd album, a Christmas CD with 16 Holiday/Original favorites!"/>
    <n v="9500"/>
    <n v="1381"/>
    <x v="2"/>
    <x v="0"/>
    <s v="USD"/>
    <n v="1363990545"/>
    <n v="1360106145"/>
    <b v="0"/>
    <n v="30"/>
    <b v="0"/>
    <s v="music/jazz"/>
    <x v="4"/>
    <x v="13"/>
    <n v="15"/>
    <n v="46.03"/>
    <x v="932"/>
    <d v="2013-03-22T22:15:45"/>
    <x v="8"/>
    <x v="4"/>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x v="933"/>
    <d v="2014-05-12T04:03:29"/>
    <x v="13"/>
    <x v="6"/>
    <x v="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
    <n v="50.67"/>
    <x v="934"/>
    <d v="2014-05-04T06:00:00"/>
    <x v="1"/>
    <x v="1"/>
    <x v="1"/>
  </r>
  <r>
    <n v="935"/>
    <s v="The Art of You Too"/>
    <s v="This vocal music and spoken word project uses the  gift of life,love,hope &amp; peace to enable people to see themselves as a masterpiece!"/>
    <n v="3500"/>
    <n v="50"/>
    <x v="2"/>
    <x v="0"/>
    <s v="USD"/>
    <n v="1454054429"/>
    <n v="1451462429"/>
    <b v="0"/>
    <n v="2"/>
    <b v="0"/>
    <s v="music/jazz"/>
    <x v="4"/>
    <x v="13"/>
    <n v="1"/>
    <n v="25"/>
    <x v="935"/>
    <d v="2016-01-29T08:00:29"/>
    <x v="1"/>
    <x v="1"/>
    <x v="1"/>
  </r>
  <r>
    <n v="936"/>
    <s v="Jazz Singer, Marti Mendenhall Live Concert Recording"/>
    <s v="A CD of a live Jazz concert featuring Marti Mendenhall, George Mitchell, Scott Steed and Todd Strait."/>
    <n v="1400"/>
    <n v="0"/>
    <x v="2"/>
    <x v="0"/>
    <s v="USD"/>
    <n v="1326916800"/>
    <n v="1323131689"/>
    <b v="0"/>
    <n v="0"/>
    <b v="0"/>
    <s v="music/jazz"/>
    <x v="4"/>
    <x v="13"/>
    <n v="0"/>
    <n v="0"/>
    <x v="936"/>
    <d v="2012-01-18T20:00:00"/>
    <x v="41"/>
    <x v="4"/>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
    <n v="20"/>
    <x v="937"/>
    <d v="2013-11-03T20:09:17"/>
    <x v="1"/>
    <x v="1"/>
    <x v="1"/>
  </r>
  <r>
    <n v="938"/>
    <s v="Celebrating American Jazz &amp; Soul Music"/>
    <s v="Creating new avenues of exposure for young Jazz &amp; Soul artists_x000a_to express their Art of Music."/>
    <n v="7000"/>
    <n v="25"/>
    <x v="2"/>
    <x v="0"/>
    <s v="USD"/>
    <n v="1346585448"/>
    <n v="1343993448"/>
    <b v="0"/>
    <n v="1"/>
    <b v="0"/>
    <s v="music/jazz"/>
    <x v="4"/>
    <x v="13"/>
    <n v="0"/>
    <n v="25"/>
    <x v="938"/>
    <d v="2012-09-02T11:30:48"/>
    <x v="1"/>
    <x v="1"/>
    <x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
    <n v="20"/>
    <x v="939"/>
    <d v="2013-06-30T19:58:00"/>
    <x v="21"/>
    <x v="0"/>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
    <n v="110.29"/>
    <x v="940"/>
    <d v="2015-08-11T00:12:06"/>
    <x v="8"/>
    <x v="4"/>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
    <n v="37.450000000000003"/>
    <x v="941"/>
    <d v="2017-02-10T02:19:05"/>
    <x v="1"/>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9"/>
    <n v="41.75"/>
    <x v="942"/>
    <d v="2016-02-18T20:14:20"/>
    <x v="9"/>
    <x v="0"/>
    <x v="0"/>
  </r>
  <r>
    <n v="943"/>
    <s v="SleepMode"/>
    <s v="A mask for home or travel that will give you the best, undisturbed sleep of your life."/>
    <n v="3000"/>
    <n v="289"/>
    <x v="2"/>
    <x v="0"/>
    <s v="USD"/>
    <n v="1480438905"/>
    <n v="1477843305"/>
    <b v="0"/>
    <n v="12"/>
    <b v="0"/>
    <s v="technology/wearables"/>
    <x v="2"/>
    <x v="8"/>
    <n v="10"/>
    <n v="24.08"/>
    <x v="943"/>
    <d v="2016-11-29T17:01:45"/>
    <x v="1"/>
    <x v="1"/>
    <x v="1"/>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
    <n v="69.41"/>
    <x v="944"/>
    <d v="2016-04-18T14:00:00"/>
    <x v="51"/>
    <x v="0"/>
    <x v="0"/>
  </r>
  <r>
    <n v="945"/>
    <s v="CT BAND"/>
    <s v="Make your watch Smart ! CT Band is an ultra-thin, high-tech smart watch-strap awarded twice at CES 2017 las vegas"/>
    <n v="100000"/>
    <n v="2484"/>
    <x v="2"/>
    <x v="6"/>
    <s v="EUR"/>
    <n v="1487462340"/>
    <n v="1482958626"/>
    <b v="0"/>
    <n v="16"/>
    <b v="0"/>
    <s v="technology/wearables"/>
    <x v="2"/>
    <x v="8"/>
    <n v="2"/>
    <n v="155.25"/>
    <x v="945"/>
    <d v="2017-02-18T23:59:00"/>
    <x v="60"/>
    <x v="6"/>
    <x v="0"/>
  </r>
  <r>
    <n v="946"/>
    <s v="OmniTrade Apron"/>
    <s v="Soft edged-Hard working. The perfect wearable organization for the home and professional shop."/>
    <n v="15000"/>
    <n v="286"/>
    <x v="2"/>
    <x v="0"/>
    <s v="USD"/>
    <n v="1473444048"/>
    <n v="1470852048"/>
    <b v="0"/>
    <n v="5"/>
    <b v="0"/>
    <s v="technology/wearables"/>
    <x v="2"/>
    <x v="8"/>
    <n v="2"/>
    <n v="57.2"/>
    <x v="946"/>
    <d v="2016-09-09T18:00:48"/>
    <x v="1"/>
    <x v="1"/>
    <x v="1"/>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n v="0"/>
    <x v="947"/>
    <d v="2016-06-30T18:45:06"/>
    <x v="13"/>
    <x v="6"/>
    <x v="0"/>
  </r>
  <r>
    <n v="948"/>
    <s v="Led Shirt - WiFi Controlled"/>
    <s v="T-Shirt with Led panel controlled by Android app over WiFi. _x000a_Multiple shirts, games, text, video effects support,"/>
    <n v="4000"/>
    <n v="480"/>
    <x v="2"/>
    <x v="9"/>
    <s v="EUR"/>
    <n v="1457812364"/>
    <n v="1455220364"/>
    <b v="0"/>
    <n v="8"/>
    <b v="0"/>
    <s v="technology/wearables"/>
    <x v="2"/>
    <x v="8"/>
    <n v="12"/>
    <n v="60"/>
    <x v="948"/>
    <d v="2016-03-12T19:52:44"/>
    <x v="1"/>
    <x v="1"/>
    <x v="1"/>
  </r>
  <r>
    <n v="949"/>
    <s v="INBED"/>
    <s v="Der INBED ist ein innovatives Multisensor-Wearable fÃ¼r die SturzprÃ¤vention motorisch eingeschrÃ¤nkter Personen."/>
    <n v="20000"/>
    <n v="273"/>
    <x v="2"/>
    <x v="12"/>
    <s v="EUR"/>
    <n v="1456016576"/>
    <n v="1450832576"/>
    <b v="0"/>
    <n v="7"/>
    <b v="0"/>
    <s v="technology/wearables"/>
    <x v="2"/>
    <x v="8"/>
    <n v="1"/>
    <n v="39"/>
    <x v="949"/>
    <d v="2016-02-21T01:02:56"/>
    <x v="13"/>
    <x v="6"/>
    <x v="0"/>
  </r>
  <r>
    <n v="950"/>
    <s v="EZC Smartlight"/>
    <s v="Rider worn tail light brake light. Adheres to virtually any coat, jacket or vest. Stays on even when you get off."/>
    <n v="5000"/>
    <n v="1402"/>
    <x v="2"/>
    <x v="5"/>
    <s v="CAD"/>
    <n v="1453053661"/>
    <n v="1450461661"/>
    <b v="0"/>
    <n v="24"/>
    <b v="0"/>
    <s v="technology/wearables"/>
    <x v="2"/>
    <x v="8"/>
    <n v="28"/>
    <n v="58.42"/>
    <x v="950"/>
    <d v="2016-01-17T18:01:01"/>
    <x v="1"/>
    <x v="1"/>
    <x v="1"/>
  </r>
  <r>
    <n v="951"/>
    <s v="Smart Harness"/>
    <s v="Revolutionizing the way we walk our dogs!"/>
    <n v="50000"/>
    <n v="19195"/>
    <x v="2"/>
    <x v="0"/>
    <s v="USD"/>
    <n v="1465054872"/>
    <n v="1461166872"/>
    <b v="0"/>
    <n v="121"/>
    <b v="0"/>
    <s v="technology/wearables"/>
    <x v="2"/>
    <x v="8"/>
    <n v="38"/>
    <n v="158.63999999999999"/>
    <x v="951"/>
    <d v="2016-06-04T15:41:12"/>
    <x v="8"/>
    <x v="4"/>
    <x v="0"/>
  </r>
  <r>
    <n v="952"/>
    <s v="Audionoggin - Join the Earvolution"/>
    <s v="Audionoggin: Wireless personal surround sound for the athlete in everyone."/>
    <n v="49000"/>
    <n v="19572"/>
    <x v="2"/>
    <x v="0"/>
    <s v="USD"/>
    <n v="1479483812"/>
    <n v="1476888212"/>
    <b v="0"/>
    <n v="196"/>
    <b v="0"/>
    <s v="technology/wearables"/>
    <x v="2"/>
    <x v="8"/>
    <n v="40"/>
    <n v="99.86"/>
    <x v="952"/>
    <d v="2016-11-18T15:43:32"/>
    <x v="1"/>
    <x v="1"/>
    <x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1"/>
    <n v="25.2"/>
    <x v="953"/>
    <d v="2015-01-25T03:56:39"/>
    <x v="1"/>
    <x v="1"/>
    <x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
    <n v="89.19"/>
    <x v="954"/>
    <d v="2015-08-20T20:00:39"/>
    <x v="17"/>
    <x v="4"/>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6"/>
    <n v="182.62"/>
    <x v="955"/>
    <d v="2016-09-13T07:05:00"/>
    <x v="4"/>
    <x v="0"/>
    <x v="0"/>
  </r>
  <r>
    <n v="956"/>
    <s v="SemiYours"/>
    <s v="You can rent out your Car with Uber. _x000a_You can rent out your Home with Airbnb. _x000a_Now you can rent out your CLOSET with SemiYOURS!"/>
    <n v="50000"/>
    <n v="861"/>
    <x v="2"/>
    <x v="0"/>
    <s v="USD"/>
    <n v="1430081759"/>
    <n v="1424901359"/>
    <b v="0"/>
    <n v="17"/>
    <b v="0"/>
    <s v="technology/wearables"/>
    <x v="2"/>
    <x v="8"/>
    <n v="2"/>
    <n v="50.65"/>
    <x v="956"/>
    <d v="2015-04-26T20:55:59"/>
    <x v="13"/>
    <x v="6"/>
    <x v="0"/>
  </r>
  <r>
    <n v="957"/>
    <s v="DUALBAND, the Leather NFC Smart Watch Band"/>
    <s v="A Leather Smart watch Band, that NEVER needs to be charged for only $37!"/>
    <n v="12000"/>
    <n v="233"/>
    <x v="2"/>
    <x v="0"/>
    <s v="USD"/>
    <n v="1479392133"/>
    <n v="1476710133"/>
    <b v="0"/>
    <n v="7"/>
    <b v="0"/>
    <s v="technology/wearables"/>
    <x v="2"/>
    <x v="8"/>
    <n v="2"/>
    <n v="33.29"/>
    <x v="957"/>
    <d v="2016-11-17T14:15:33"/>
    <x v="0"/>
    <x v="0"/>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
    <n v="51.82"/>
    <x v="958"/>
    <d v="2015-04-10T04:59:00"/>
    <x v="24"/>
    <x v="5"/>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9"/>
    <n v="113.63"/>
    <x v="959"/>
    <d v="2015-01-19T04:11:05"/>
    <x v="1"/>
    <x v="1"/>
    <x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
    <n v="136.46"/>
    <x v="960"/>
    <d v="2017-03-14T14:02:35"/>
    <x v="17"/>
    <x v="4"/>
    <x v="0"/>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
    <n v="364.35"/>
    <x v="961"/>
    <d v="2017-02-20T19:00:00"/>
    <x v="12"/>
    <x v="4"/>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
    <n v="19.239999999999998"/>
    <x v="962"/>
    <d v="2016-02-11T17:05:53"/>
    <x v="54"/>
    <x v="0"/>
    <x v="0"/>
  </r>
  <r>
    <n v="963"/>
    <s v="The Ultimate Learning Center"/>
    <s v="WE are molding an educated, motivated, non violent GENERATION!"/>
    <n v="35000"/>
    <n v="377"/>
    <x v="2"/>
    <x v="0"/>
    <s v="USD"/>
    <n v="1476717319"/>
    <n v="1473693319"/>
    <b v="0"/>
    <n v="9"/>
    <b v="0"/>
    <s v="technology/wearables"/>
    <x v="2"/>
    <x v="8"/>
    <n v="1"/>
    <n v="41.89"/>
    <x v="963"/>
    <d v="2016-10-17T15:15:19"/>
    <x v="6"/>
    <x v="0"/>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1"/>
    <n v="30.31"/>
    <x v="964"/>
    <d v="2015-09-01T15:05:19"/>
    <x v="4"/>
    <x v="0"/>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
    <n v="49.67"/>
    <x v="965"/>
    <d v="2016-10-26T03:59:00"/>
    <x v="7"/>
    <x v="0"/>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5"/>
    <n v="59.2"/>
    <x v="966"/>
    <d v="2016-10-06T15:15:32"/>
    <x v="1"/>
    <x v="1"/>
    <x v="1"/>
  </r>
  <r>
    <n v="967"/>
    <s v="Better Beanie"/>
    <s v="Better Beanie is the new therapeutic wearable designed to assist you while keeping your hands free."/>
    <n v="20000"/>
    <n v="3562"/>
    <x v="2"/>
    <x v="0"/>
    <s v="USD"/>
    <n v="1461301574"/>
    <n v="1456121174"/>
    <b v="0"/>
    <n v="81"/>
    <b v="0"/>
    <s v="technology/wearables"/>
    <x v="2"/>
    <x v="8"/>
    <n v="18"/>
    <n v="43.98"/>
    <x v="967"/>
    <d v="2016-04-22T05:06:14"/>
    <x v="13"/>
    <x v="6"/>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
    <n v="26.5"/>
    <x v="968"/>
    <d v="2014-08-15T20:20:34"/>
    <x v="1"/>
    <x v="1"/>
    <x v="1"/>
  </r>
  <r>
    <n v="969"/>
    <s v="Make 100 | Geek &amp; Chic: Smart Safety Jewelry."/>
    <s v="Geek &amp; Chic Smart Jewelry Collection, Wearables Meet Style!"/>
    <n v="30000"/>
    <n v="14000"/>
    <x v="2"/>
    <x v="14"/>
    <s v="MXN"/>
    <n v="1486624607"/>
    <n v="1483773407"/>
    <b v="0"/>
    <n v="11"/>
    <b v="0"/>
    <s v="technology/wearables"/>
    <x v="2"/>
    <x v="8"/>
    <n v="47"/>
    <n v="1272.73"/>
    <x v="969"/>
    <d v="2017-02-09T07:16:47"/>
    <x v="16"/>
    <x v="0"/>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6"/>
    <n v="164"/>
    <x v="970"/>
    <d v="2017-01-23T04:59:00"/>
    <x v="46"/>
    <x v="0"/>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
    <n v="45.2"/>
    <x v="971"/>
    <d v="2015-06-01T17:01:00"/>
    <x v="8"/>
    <x v="4"/>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5"/>
    <n v="153.88999999999999"/>
    <x v="972"/>
    <d v="2014-09-04T06:59:00"/>
    <x v="1"/>
    <x v="1"/>
    <x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
    <n v="51.38"/>
    <x v="973"/>
    <d v="2015-11-09T01:21:33"/>
    <x v="13"/>
    <x v="6"/>
    <x v="0"/>
  </r>
  <r>
    <n v="974"/>
    <s v="KneeJack"/>
    <s v="The device that allows those with artificial knees or arthritic knees to kneel down without putting pressure on their knees."/>
    <n v="50000"/>
    <n v="280"/>
    <x v="2"/>
    <x v="0"/>
    <s v="USD"/>
    <n v="1458925156"/>
    <n v="1456336756"/>
    <b v="0"/>
    <n v="3"/>
    <b v="0"/>
    <s v="technology/wearables"/>
    <x v="2"/>
    <x v="8"/>
    <n v="1"/>
    <n v="93.33"/>
    <x v="974"/>
    <d v="2016-03-25T16:59:16"/>
    <x v="1"/>
    <x v="1"/>
    <x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3"/>
    <n v="108.63"/>
    <x v="975"/>
    <d v="2016-06-28T16:43:05"/>
    <x v="13"/>
    <x v="6"/>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2"/>
    <n v="160.5"/>
    <x v="976"/>
    <d v="2015-08-14T01:24:57"/>
    <x v="8"/>
    <x v="4"/>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4"/>
    <n v="75.75"/>
    <x v="977"/>
    <d v="2016-02-21T22:36:37"/>
    <x v="1"/>
    <x v="1"/>
    <x v="1"/>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
    <n v="790.84"/>
    <x v="978"/>
    <d v="2016-02-25T07:25:01"/>
    <x v="1"/>
    <x v="1"/>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3"/>
    <n v="301.94"/>
    <x v="979"/>
    <d v="2016-06-20T18:59:00"/>
    <x v="6"/>
    <x v="0"/>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5"/>
    <n v="47.94"/>
    <x v="980"/>
    <d v="2014-11-30T22:42:02"/>
    <x v="8"/>
    <x v="4"/>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0"/>
    <n v="2.75"/>
    <x v="981"/>
    <d v="2014-08-09T22:43:42"/>
    <x v="1"/>
    <x v="1"/>
    <x v="1"/>
  </r>
  <r>
    <n v="982"/>
    <s v="Smart 2-in-1 I-PHONE HANDLE/WALLETtm"/>
    <s v="revolutonary ultra-slim 2-in-1 Smart  2-in-1 I-PHONE handle/WALLETtm with 360 rotatiion"/>
    <n v="17500"/>
    <n v="3"/>
    <x v="2"/>
    <x v="0"/>
    <s v="USD"/>
    <n v="1475431486"/>
    <n v="1472839486"/>
    <b v="0"/>
    <n v="3"/>
    <b v="0"/>
    <s v="technology/wearables"/>
    <x v="2"/>
    <x v="8"/>
    <n v="0"/>
    <n v="1"/>
    <x v="982"/>
    <d v="2016-10-02T18:04:46"/>
    <x v="1"/>
    <x v="1"/>
    <x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30"/>
    <n v="171.79"/>
    <x v="983"/>
    <d v="2016-08-23T20:54:00"/>
    <x v="0"/>
    <x v="0"/>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
    <n v="35.33"/>
    <x v="984"/>
    <d v="2015-03-28T01:46:48"/>
    <x v="1"/>
    <x v="1"/>
    <x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
    <n v="82.09"/>
    <x v="985"/>
    <d v="2015-12-31T23:00:00"/>
    <x v="1"/>
    <x v="1"/>
    <x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3"/>
    <n v="110.87"/>
    <x v="986"/>
    <d v="2016-01-10T00:00:00"/>
    <x v="57"/>
    <x v="6"/>
    <x v="0"/>
  </r>
  <r>
    <n v="987"/>
    <s v="Kidswatcher"/>
    <s v="Always know where your precious children are. Let them explore the world freely and in a secure way by using the Kidswatcher."/>
    <n v="50000"/>
    <n v="6610"/>
    <x v="2"/>
    <x v="9"/>
    <s v="EUR"/>
    <n v="1403507050"/>
    <n v="1400051050"/>
    <b v="0"/>
    <n v="41"/>
    <b v="0"/>
    <s v="technology/wearables"/>
    <x v="2"/>
    <x v="8"/>
    <n v="13"/>
    <n v="161.22"/>
    <x v="987"/>
    <d v="2014-06-23T07:04:10"/>
    <x v="4"/>
    <x v="0"/>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n v="0"/>
    <x v="988"/>
    <d v="2016-10-01T08:33:45"/>
    <x v="1"/>
    <x v="1"/>
    <x v="1"/>
  </r>
  <r>
    <n v="989"/>
    <s v="Power Rope"/>
    <s v="The most useful phone charger you will ever buy"/>
    <n v="10000"/>
    <n v="1677"/>
    <x v="2"/>
    <x v="0"/>
    <s v="USD"/>
    <n v="1475101495"/>
    <n v="1472509495"/>
    <b v="0"/>
    <n v="32"/>
    <b v="0"/>
    <s v="technology/wearables"/>
    <x v="2"/>
    <x v="8"/>
    <n v="17"/>
    <n v="52.41"/>
    <x v="989"/>
    <d v="2016-09-28T22:24:55"/>
    <x v="1"/>
    <x v="1"/>
    <x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
    <n v="13"/>
    <x v="990"/>
    <d v="2014-09-03T18:49:24"/>
    <x v="1"/>
    <x v="1"/>
    <x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
    <n v="30.29"/>
    <x v="991"/>
    <d v="2016-07-12T18:51:00"/>
    <x v="10"/>
    <x v="5"/>
    <x v="2"/>
  </r>
  <r>
    <n v="992"/>
    <s v="WairConditioning"/>
    <s v="The HOTTEST and COOLEST thing yet! WairConditioning... an entirely new level of comfortability!"/>
    <n v="100000"/>
    <n v="467"/>
    <x v="2"/>
    <x v="0"/>
    <s v="USD"/>
    <n v="1462655519"/>
    <n v="1457475119"/>
    <b v="0"/>
    <n v="4"/>
    <b v="0"/>
    <s v="technology/wearables"/>
    <x v="2"/>
    <x v="8"/>
    <n v="0"/>
    <n v="116.75"/>
    <x v="992"/>
    <d v="2016-05-07T21:11:59"/>
    <x v="13"/>
    <x v="6"/>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
    <n v="89.6"/>
    <x v="993"/>
    <d v="2016-11-12T05:00:00"/>
    <x v="51"/>
    <x v="0"/>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
    <n v="424.45"/>
    <x v="994"/>
    <d v="2014-11-30T22:59:00"/>
    <x v="60"/>
    <x v="6"/>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
    <n v="80.67"/>
    <x v="995"/>
    <d v="2014-11-29T16:00:00"/>
    <x v="10"/>
    <x v="5"/>
    <x v="2"/>
  </r>
  <r>
    <n v="996"/>
    <s v="Social behavior in technical communities"/>
    <s v="Study the behaviour of technical communities by tracking their movement  through wearables"/>
    <n v="4000"/>
    <n v="65"/>
    <x v="2"/>
    <x v="0"/>
    <s v="USD"/>
    <n v="1406474820"/>
    <n v="1403902060"/>
    <b v="0"/>
    <n v="5"/>
    <b v="0"/>
    <s v="technology/wearables"/>
    <x v="2"/>
    <x v="8"/>
    <n v="2"/>
    <n v="13"/>
    <x v="996"/>
    <d v="2014-07-27T15:27:00"/>
    <x v="1"/>
    <x v="1"/>
    <x v="1"/>
  </r>
  <r>
    <n v="997"/>
    <s v="iPhanny"/>
    <s v="The iPhanny keeps your iPhone 6 safe from bending in those dangerous pants pockets."/>
    <n v="5000"/>
    <n v="65"/>
    <x v="2"/>
    <x v="0"/>
    <s v="USD"/>
    <n v="1417145297"/>
    <n v="1414549697"/>
    <b v="0"/>
    <n v="8"/>
    <b v="0"/>
    <s v="technology/wearables"/>
    <x v="2"/>
    <x v="8"/>
    <n v="1"/>
    <n v="8.1300000000000008"/>
    <x v="997"/>
    <d v="2014-11-28T03:28:17"/>
    <x v="1"/>
    <x v="1"/>
    <x v="1"/>
  </r>
  <r>
    <n v="998"/>
    <s v="Ollinfit: The Wearable Personal Trainer"/>
    <s v="Ollinfit is the first wearable fitness trainer with 3 sensors for superior accuracy, feedback and results."/>
    <n v="60000"/>
    <n v="35135"/>
    <x v="2"/>
    <x v="5"/>
    <s v="CAD"/>
    <n v="1447909401"/>
    <n v="1444017801"/>
    <b v="0"/>
    <n v="229"/>
    <b v="0"/>
    <s v="technology/wearables"/>
    <x v="2"/>
    <x v="8"/>
    <n v="59"/>
    <n v="153.43"/>
    <x v="998"/>
    <d v="2015-11-19T05:03:21"/>
    <x v="8"/>
    <x v="4"/>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8"/>
    <n v="292.08"/>
    <x v="999"/>
    <d v="2014-11-13T08:02:00"/>
    <x v="1"/>
    <x v="1"/>
    <x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
    <n v="3304"/>
    <x v="1000"/>
    <d v="2017-03-15T00:26:00"/>
    <x v="13"/>
    <x v="6"/>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x v="1001"/>
    <d v="2017-01-30T17:16:53"/>
    <x v="8"/>
    <x v="4"/>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30"/>
    <n v="134.55000000000001"/>
    <x v="1002"/>
    <d v="2015-12-17T05:59:00"/>
    <x v="1"/>
    <x v="1"/>
    <x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
    <n v="214.07"/>
    <x v="1003"/>
    <d v="2017-03-16T16:01:01"/>
    <x v="1"/>
    <x v="1"/>
    <x v="1"/>
  </r>
  <r>
    <n v="1004"/>
    <s v="AllerGuarder: Bluetooth wristband helps food-allergy kids"/>
    <s v="Harnessing wearable technology as a powerful defense for food-allergy children."/>
    <n v="25000"/>
    <n v="20552"/>
    <x v="1"/>
    <x v="0"/>
    <s v="USD"/>
    <n v="1455814827"/>
    <n v="1453222827"/>
    <b v="0"/>
    <n v="95"/>
    <b v="0"/>
    <s v="technology/wearables"/>
    <x v="2"/>
    <x v="8"/>
    <n v="82"/>
    <n v="216.34"/>
    <x v="1004"/>
    <d v="2016-02-18T17:00:27"/>
    <x v="1"/>
    <x v="1"/>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
    <n v="932.31"/>
    <x v="1005"/>
    <d v="2015-10-30T14:59:43"/>
    <x v="0"/>
    <x v="0"/>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6"/>
    <n v="29.25"/>
    <x v="1006"/>
    <d v="2014-12-12T07:11:00"/>
    <x v="35"/>
    <x v="2"/>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
    <n v="174.95"/>
    <x v="1007"/>
    <d v="2016-12-14T15:00:23"/>
    <x v="17"/>
    <x v="4"/>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
    <n v="250"/>
    <x v="1008"/>
    <d v="2016-12-28T19:25:15"/>
    <x v="1"/>
    <x v="1"/>
    <x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
    <n v="65"/>
    <x v="1009"/>
    <d v="2016-06-19T14:30:46"/>
    <x v="1"/>
    <x v="1"/>
    <x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
    <n v="55"/>
    <x v="1010"/>
    <d v="2016-09-05T02:59:00"/>
    <x v="40"/>
    <x v="6"/>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
    <n v="75"/>
    <x v="1011"/>
    <d v="2014-12-18T21:33:15"/>
    <x v="8"/>
    <x v="4"/>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
    <n v="1389.36"/>
    <x v="1012"/>
    <d v="2017-01-24T10:34:12"/>
    <x v="8"/>
    <x v="4"/>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5"/>
    <n v="95.91"/>
    <x v="1013"/>
    <d v="2015-12-29T20:00:00"/>
    <x v="31"/>
    <x v="1"/>
    <x v="3"/>
  </r>
  <r>
    <n v="1014"/>
    <s v="CHEMION: The World's First Smart Glasses (Canceled)"/>
    <s v="CHEMION is an eyewear device that lets you show your creativity to the world."/>
    <n v="10000"/>
    <n v="3060"/>
    <x v="1"/>
    <x v="0"/>
    <s v="USD"/>
    <n v="1420070615"/>
    <n v="1415750615"/>
    <b v="0"/>
    <n v="16"/>
    <b v="0"/>
    <s v="technology/wearables"/>
    <x v="2"/>
    <x v="8"/>
    <n v="31"/>
    <n v="191.25"/>
    <x v="1014"/>
    <d v="2015-01-01T00:03:35"/>
    <x v="39"/>
    <x v="4"/>
    <x v="0"/>
  </r>
  <r>
    <n v="1015"/>
    <s v="SKIN - Wearable music remote control for your mobile phone"/>
    <s v="SKIN - The wearable music remote control which makes your fitness lifestyle a bit easier"/>
    <n v="9000"/>
    <n v="240"/>
    <x v="1"/>
    <x v="16"/>
    <s v="CHF"/>
    <n v="1448489095"/>
    <n v="1445893495"/>
    <b v="0"/>
    <n v="6"/>
    <b v="0"/>
    <s v="technology/wearables"/>
    <x v="2"/>
    <x v="8"/>
    <n v="3"/>
    <n v="40"/>
    <x v="1015"/>
    <d v="2015-11-25T22:04:55"/>
    <x v="1"/>
    <x v="1"/>
    <x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3"/>
    <n v="74.790000000000006"/>
    <x v="1016"/>
    <d v="2016-04-07T01:34:16"/>
    <x v="8"/>
    <x v="4"/>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3"/>
    <n v="161.12"/>
    <x v="1017"/>
    <d v="2015-11-21T17:12:15"/>
    <x v="4"/>
    <x v="0"/>
    <x v="0"/>
  </r>
  <r>
    <n v="1018"/>
    <s v="Owl (Canceled)"/>
    <s v="Owl is a fitness tracker along with an accompanying iOS app, that is both fun and interactive for children."/>
    <n v="20000"/>
    <n v="621"/>
    <x v="1"/>
    <x v="0"/>
    <s v="USD"/>
    <n v="1468496933"/>
    <n v="1465904933"/>
    <b v="0"/>
    <n v="7"/>
    <b v="0"/>
    <s v="technology/wearables"/>
    <x v="2"/>
    <x v="8"/>
    <n v="3"/>
    <n v="88.71"/>
    <x v="1018"/>
    <d v="2016-07-14T11:48:53"/>
    <x v="1"/>
    <x v="1"/>
    <x v="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
    <n v="53.25"/>
    <x v="1019"/>
    <d v="2015-02-04T23:22:29"/>
    <x v="1"/>
    <x v="1"/>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6"/>
    <n v="106.2"/>
    <x v="1020"/>
    <d v="2015-06-02T00:47:00"/>
    <x v="1"/>
    <x v="1"/>
    <x v="1"/>
  </r>
  <r>
    <n v="1021"/>
    <s v="Rick and Morty Album &amp; Music Video"/>
    <s v="Rick and Morty concept album written by Allie Goertz + music video directed by Paul B. Cummings!"/>
    <n v="3000"/>
    <n v="10554.11"/>
    <x v="0"/>
    <x v="0"/>
    <s v="USD"/>
    <n v="1445054400"/>
    <n v="1443074571"/>
    <b v="1"/>
    <n v="478"/>
    <b v="1"/>
    <s v="music/electronic music"/>
    <x v="4"/>
    <x v="15"/>
    <n v="352"/>
    <n v="22.08"/>
    <x v="1021"/>
    <d v="2015-10-17T04:00:00"/>
    <x v="33"/>
    <x v="5"/>
    <x v="0"/>
  </r>
  <r>
    <n v="1022"/>
    <s v="Sammy Bananas - Bootlegs Vol. 2!!"/>
    <s v="Help get four new bootlegs onto vinyl in the second installment of my series!"/>
    <n v="2000"/>
    <n v="2298"/>
    <x v="0"/>
    <x v="0"/>
    <s v="USD"/>
    <n v="1431876677"/>
    <n v="1429284677"/>
    <b v="1"/>
    <n v="74"/>
    <b v="1"/>
    <s v="music/electronic music"/>
    <x v="4"/>
    <x v="15"/>
    <n v="115"/>
    <n v="31.05"/>
    <x v="1022"/>
    <d v="2015-05-17T15:31:17"/>
    <x v="1"/>
    <x v="1"/>
    <x v="1"/>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
    <n v="36.21"/>
    <x v="1023"/>
    <d v="2015-06-20T22:04:21"/>
    <x v="1"/>
    <x v="1"/>
    <x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9"/>
    <n v="388.98"/>
    <x v="1024"/>
    <d v="2016-01-31T13:56:03"/>
    <x v="1"/>
    <x v="1"/>
    <x v="1"/>
  </r>
  <r>
    <n v="1025"/>
    <s v="[NUREN] The New Renaissance"/>
    <s v="Jake Kaufman and Jessie Seely present THE WORLD'S FIRST VIRTUAL REALITY ROCK OPERA."/>
    <n v="70000"/>
    <n v="76949.820000000007"/>
    <x v="0"/>
    <x v="0"/>
    <s v="USD"/>
    <n v="1426532437"/>
    <n v="1423944037"/>
    <b v="1"/>
    <n v="1071"/>
    <b v="1"/>
    <s v="music/electronic music"/>
    <x v="4"/>
    <x v="15"/>
    <n v="110"/>
    <n v="71.849999999999994"/>
    <x v="1025"/>
    <d v="2015-03-16T19:00:37"/>
    <x v="1"/>
    <x v="1"/>
    <x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
    <n v="57.38"/>
    <x v="1026"/>
    <d v="2016-03-31T08:46:56"/>
    <x v="51"/>
    <x v="0"/>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
    <n v="69.67"/>
    <x v="1027"/>
    <d v="2014-10-23T00:49:07"/>
    <x v="1"/>
    <x v="1"/>
    <x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
    <n v="45.99"/>
    <x v="1028"/>
    <d v="2017-03-06T20:00:00"/>
    <x v="8"/>
    <x v="4"/>
    <x v="0"/>
  </r>
  <r>
    <n v="1029"/>
    <s v="StrobeHouse presents Valborg 2015"/>
    <s v="We want to recreate last years massive Valborgparty in Lund but this time even bigger!"/>
    <n v="10000"/>
    <n v="11176"/>
    <x v="0"/>
    <x v="11"/>
    <s v="SEK"/>
    <n v="1428184740"/>
    <n v="1423501507"/>
    <b v="0"/>
    <n v="141"/>
    <b v="1"/>
    <s v="music/electronic music"/>
    <x v="4"/>
    <x v="15"/>
    <n v="112"/>
    <n v="79.260000000000005"/>
    <x v="1029"/>
    <d v="2015-04-04T21:59:00"/>
    <x v="61"/>
    <x v="6"/>
    <x v="0"/>
  </r>
  <r>
    <n v="1030"/>
    <s v="The Gothsicles - I FEEL SICLE"/>
    <s v="Help fund the latest Gothsicles mega-album, I FEEL SICLE!"/>
    <n v="2000"/>
    <n v="6842"/>
    <x v="0"/>
    <x v="0"/>
    <s v="USD"/>
    <n v="1473680149"/>
    <n v="1472470549"/>
    <b v="0"/>
    <n v="159"/>
    <b v="1"/>
    <s v="music/electronic music"/>
    <x v="4"/>
    <x v="15"/>
    <n v="342"/>
    <n v="43.03"/>
    <x v="1030"/>
    <d v="2016-09-12T11:35:49"/>
    <x v="22"/>
    <x v="3"/>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
    <n v="108.48"/>
    <x v="1031"/>
    <d v="2015-12-16T18:20:10"/>
    <x v="1"/>
    <x v="1"/>
    <x v="1"/>
  </r>
  <r>
    <n v="1032"/>
    <s v="Phantom Ship / Coastal (Album Preorder)"/>
    <s v="Ideal for living rooms and open spaces."/>
    <n v="5400"/>
    <n v="5858.84"/>
    <x v="0"/>
    <x v="0"/>
    <s v="USD"/>
    <n v="1466697625"/>
    <n v="1464105625"/>
    <b v="0"/>
    <n v="96"/>
    <b v="1"/>
    <s v="music/electronic music"/>
    <x v="4"/>
    <x v="15"/>
    <n v="108"/>
    <n v="61.03"/>
    <x v="1032"/>
    <d v="2016-06-23T16:00:25"/>
    <x v="1"/>
    <x v="1"/>
    <x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3"/>
    <n v="50.59"/>
    <x v="1033"/>
    <d v="2016-12-12T17:34:40"/>
    <x v="31"/>
    <x v="1"/>
    <x v="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
    <n v="39.159999999999997"/>
    <x v="1034"/>
    <d v="2016-08-05T03:59:00"/>
    <x v="7"/>
    <x v="0"/>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8"/>
    <n v="65.16"/>
    <x v="1035"/>
    <d v="2015-02-11T15:23:40"/>
    <x v="1"/>
    <x v="1"/>
    <x v="1"/>
  </r>
  <r>
    <n v="1036"/>
    <s v="Bring Kyrstyn's Album to Life!"/>
    <s v="Help this Soulful &amp; Cinematic Glitch-Pop Songwriter Bring her Music to the World!  (And your Ears:)"/>
    <n v="4500"/>
    <n v="5056.22"/>
    <x v="0"/>
    <x v="0"/>
    <s v="USD"/>
    <n v="1357545600"/>
    <n v="1354790790"/>
    <b v="0"/>
    <n v="211"/>
    <b v="1"/>
    <s v="music/electronic music"/>
    <x v="4"/>
    <x v="15"/>
    <n v="112"/>
    <n v="23.96"/>
    <x v="1036"/>
    <d v="2013-01-07T08:00:00"/>
    <x v="7"/>
    <x v="0"/>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
    <n v="48.62"/>
    <x v="1037"/>
    <d v="2015-05-18T05:00:00"/>
    <x v="33"/>
    <x v="5"/>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
    <n v="35.74"/>
    <x v="1038"/>
    <d v="2016-03-19T04:33:43"/>
    <x v="1"/>
    <x v="1"/>
    <x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
    <n v="21.37"/>
    <x v="1039"/>
    <d v="2016-12-13T07:59:00"/>
    <x v="10"/>
    <x v="5"/>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
    <n v="250"/>
    <x v="1040"/>
    <d v="2016-08-27T17:00:09"/>
    <x v="1"/>
    <x v="1"/>
    <x v="1"/>
  </r>
  <r>
    <n v="1041"/>
    <s v="Industry Success Project (Canceled)"/>
    <s v="I am trying to document what it is like to plunge head first into the music/audio industry as an intern."/>
    <n v="50"/>
    <n v="0"/>
    <x v="1"/>
    <x v="0"/>
    <s v="USD"/>
    <n v="1406769992"/>
    <n v="1405041992"/>
    <b v="0"/>
    <n v="0"/>
    <b v="0"/>
    <s v="journalism/audio"/>
    <x v="5"/>
    <x v="16"/>
    <n v="0"/>
    <n v="0"/>
    <x v="1041"/>
    <d v="2014-07-31T01:26:32"/>
    <x v="20"/>
    <x v="3"/>
    <x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2"/>
    <n v="10"/>
    <x v="1042"/>
    <d v="2014-09-12T10:00:00"/>
    <x v="41"/>
    <x v="4"/>
    <x v="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9"/>
    <n v="29.24"/>
    <x v="1043"/>
    <d v="2015-05-20T06:04:15"/>
    <x v="1"/>
    <x v="1"/>
    <x v="1"/>
  </r>
  <r>
    <n v="1044"/>
    <s v="Podcast for fun! (Canceled)"/>
    <s v="Hi. I'm looking to raise some funds to get some microphones, some interfaces to hook XLR to my iPad/iPhone/iMac. Plus some other stuff."/>
    <n v="7000"/>
    <n v="6"/>
    <x v="1"/>
    <x v="0"/>
    <s v="USD"/>
    <n v="1425587220"/>
    <n v="1420668801"/>
    <b v="0"/>
    <n v="2"/>
    <b v="0"/>
    <s v="journalism/audio"/>
    <x v="5"/>
    <x v="16"/>
    <n v="0"/>
    <n v="3"/>
    <x v="1044"/>
    <d v="2015-03-05T20:27:00"/>
    <x v="40"/>
    <x v="6"/>
    <x v="0"/>
  </r>
  <r>
    <n v="1045"/>
    <s v="In Case Of Emergency (Canceled)"/>
    <s v="In Case Of Emergency is a radio talk show for preppers, beginning preppers, and with preparedness in mind."/>
    <n v="10000"/>
    <n v="266"/>
    <x v="1"/>
    <x v="0"/>
    <s v="USD"/>
    <n v="1408827550"/>
    <n v="1406235550"/>
    <b v="0"/>
    <n v="8"/>
    <b v="0"/>
    <s v="journalism/audio"/>
    <x v="5"/>
    <x v="16"/>
    <n v="3"/>
    <n v="33.25"/>
    <x v="1045"/>
    <d v="2014-08-23T20:59:10"/>
    <x v="1"/>
    <x v="1"/>
    <x v="1"/>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n v="0"/>
    <x v="1046"/>
    <d v="2015-12-26T20:26:00"/>
    <x v="8"/>
    <x v="4"/>
    <x v="0"/>
  </r>
  <r>
    <n v="1047"/>
    <s v="Start a New Podcast (Canceled)"/>
    <s v="I wish to start a new podcast called Voices of Texas, and I want to interview interesting people of Texas each week."/>
    <n v="2000"/>
    <n v="1"/>
    <x v="1"/>
    <x v="0"/>
    <s v="USD"/>
    <n v="1415219915"/>
    <n v="1412624315"/>
    <b v="0"/>
    <n v="1"/>
    <b v="0"/>
    <s v="journalism/audio"/>
    <x v="5"/>
    <x v="16"/>
    <n v="0"/>
    <n v="1"/>
    <x v="1047"/>
    <d v="2014-11-05T20:38:35"/>
    <x v="1"/>
    <x v="1"/>
    <x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
    <n v="53"/>
    <x v="1048"/>
    <d v="2016-09-25T01:16:29"/>
    <x v="4"/>
    <x v="0"/>
    <x v="0"/>
  </r>
  <r>
    <n v="1049"/>
    <s v="J1 (Canceled)"/>
    <s v="------"/>
    <n v="12000"/>
    <n v="0"/>
    <x v="1"/>
    <x v="0"/>
    <s v="USD"/>
    <n v="1455272445"/>
    <n v="1452680445"/>
    <b v="0"/>
    <n v="0"/>
    <b v="0"/>
    <s v="journalism/audio"/>
    <x v="5"/>
    <x v="16"/>
    <n v="0"/>
    <n v="0"/>
    <x v="1049"/>
    <d v="2016-02-12T10:20:45"/>
    <x v="1"/>
    <x v="1"/>
    <x v="1"/>
  </r>
  <r>
    <n v="1050"/>
    <s v="The (Secular) Barbershop Podcast (Canceled)"/>
    <s v="Secularism is on the rise and I hear you.Talk to me."/>
    <n v="2500"/>
    <n v="0"/>
    <x v="1"/>
    <x v="0"/>
    <s v="USD"/>
    <n v="1442257677"/>
    <n v="1439665677"/>
    <b v="0"/>
    <n v="0"/>
    <b v="0"/>
    <s v="journalism/audio"/>
    <x v="5"/>
    <x v="16"/>
    <n v="0"/>
    <n v="0"/>
    <x v="1050"/>
    <d v="2015-09-14T19:07:57"/>
    <x v="1"/>
    <x v="1"/>
    <x v="1"/>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n v="0"/>
    <x v="1051"/>
    <d v="2014-08-27T00:20:25"/>
    <x v="31"/>
    <x v="1"/>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n v="0"/>
    <x v="1052"/>
    <d v="2016-06-06T20:09:00"/>
    <x v="38"/>
    <x v="4"/>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x v="1053"/>
    <d v="2017-03-06T04:08:52"/>
    <x v="10"/>
    <x v="5"/>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n v="0"/>
    <x v="1054"/>
    <d v="2014-08-10T22:00:00"/>
    <x v="1"/>
    <x v="1"/>
    <x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n v="0"/>
    <x v="1055"/>
    <d v="2016-03-07T23:49:05"/>
    <x v="1"/>
    <x v="1"/>
    <x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n v="0"/>
    <x v="1056"/>
    <d v="2015-04-24T16:16:17"/>
    <x v="13"/>
    <x v="6"/>
    <x v="0"/>
  </r>
  <r>
    <n v="1057"/>
    <s v="Support Independent Media (Canceled)"/>
    <s v="Sayin it Plain is a Independent Radio Show created to inform the public and empower the community."/>
    <n v="10000"/>
    <n v="0"/>
    <x v="1"/>
    <x v="0"/>
    <s v="USD"/>
    <n v="1480888483"/>
    <n v="1478292883"/>
    <b v="0"/>
    <n v="0"/>
    <b v="0"/>
    <s v="journalism/audio"/>
    <x v="5"/>
    <x v="16"/>
    <n v="0"/>
    <n v="0"/>
    <x v="1057"/>
    <d v="2016-12-04T21:54:43"/>
    <x v="1"/>
    <x v="1"/>
    <x v="1"/>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n v="0"/>
    <x v="1058"/>
    <d v="2015-03-26T00:00:00"/>
    <x v="17"/>
    <x v="4"/>
    <x v="0"/>
  </r>
  <r>
    <n v="1059"/>
    <s v="Voice Over Artist (Canceled)"/>
    <s v="Turning myself into a vocal artist."/>
    <n v="1100"/>
    <n v="0"/>
    <x v="1"/>
    <x v="0"/>
    <s v="USD"/>
    <n v="1426269456"/>
    <n v="1423681056"/>
    <b v="0"/>
    <n v="0"/>
    <b v="0"/>
    <s v="journalism/audio"/>
    <x v="5"/>
    <x v="16"/>
    <n v="0"/>
    <n v="0"/>
    <x v="1059"/>
    <d v="2015-03-13T17:57:36"/>
    <x v="1"/>
    <x v="1"/>
    <x v="1"/>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x v="1060"/>
    <d v="2015-04-15T21:54:53"/>
    <x v="1"/>
    <x v="1"/>
    <x v="1"/>
  </r>
  <r>
    <n v="1061"/>
    <s v="Chat Box 23 (Canceled)"/>
    <s v="T.O., Adi &amp; Mercedes discuss their point of views, women's issues &amp; Hollywood Hotties."/>
    <n v="4000"/>
    <n v="0"/>
    <x v="1"/>
    <x v="0"/>
    <s v="USD"/>
    <n v="1462150800"/>
    <n v="1456987108"/>
    <b v="0"/>
    <n v="0"/>
    <b v="0"/>
    <s v="journalism/audio"/>
    <x v="5"/>
    <x v="16"/>
    <n v="0"/>
    <n v="0"/>
    <x v="1061"/>
    <d v="2016-05-02T01:00:00"/>
    <x v="13"/>
    <x v="6"/>
    <x v="0"/>
  </r>
  <r>
    <n v="1062"/>
    <s v="RETURNING AT A LATER DATE"/>
    <s v="SEE US ON PATREON www.badgirlartwork.com"/>
    <n v="199"/>
    <n v="190"/>
    <x v="1"/>
    <x v="0"/>
    <s v="USD"/>
    <n v="1468351341"/>
    <n v="1467746541"/>
    <b v="0"/>
    <n v="4"/>
    <b v="0"/>
    <s v="journalism/audio"/>
    <x v="5"/>
    <x v="16"/>
    <n v="95"/>
    <n v="47.5"/>
    <x v="1062"/>
    <d v="2016-07-12T19:22:21"/>
    <x v="5"/>
    <x v="2"/>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n v="0"/>
    <x v="1063"/>
    <d v="2016-08-31T00:44:22"/>
    <x v="1"/>
    <x v="1"/>
    <x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9"/>
    <n v="65.67"/>
    <x v="1064"/>
    <d v="2013-07-07T05:28:23"/>
    <x v="8"/>
    <x v="4"/>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3"/>
    <n v="16.2"/>
    <x v="1065"/>
    <d v="2014-02-19T09:08:42"/>
    <x v="31"/>
    <x v="1"/>
    <x v="3"/>
  </r>
  <r>
    <n v="1066"/>
    <s v="So I'm A Dark Lord"/>
    <s v="A parody of old school RPGs where you are a new Dark Lord on a quest to amass monsters and allies on your side."/>
    <n v="150000"/>
    <n v="5051"/>
    <x v="2"/>
    <x v="0"/>
    <s v="USD"/>
    <n v="1375657582"/>
    <n v="1371769582"/>
    <b v="0"/>
    <n v="148"/>
    <b v="0"/>
    <s v="games/video games"/>
    <x v="6"/>
    <x v="17"/>
    <n v="3"/>
    <n v="34.130000000000003"/>
    <x v="1066"/>
    <d v="2013-08-04T23:06:22"/>
    <x v="8"/>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x v="1067"/>
    <d v="2013-12-21T20:32:11"/>
    <x v="1"/>
    <x v="1"/>
    <x v="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
    <n v="11.25"/>
    <x v="1068"/>
    <d v="2016-04-10T07:54:24"/>
    <x v="1"/>
    <x v="1"/>
    <x v="1"/>
  </r>
  <r>
    <n v="1069"/>
    <s v="Until The End (PC, Mac, and Linux)"/>
    <s v="A run-n-gun zombie survival game where you scavenge for items to make the night a little less scary."/>
    <n v="2200"/>
    <n v="850"/>
    <x v="2"/>
    <x v="0"/>
    <s v="USD"/>
    <n v="1385447459"/>
    <n v="1382679059"/>
    <b v="0"/>
    <n v="21"/>
    <b v="0"/>
    <s v="games/video games"/>
    <x v="6"/>
    <x v="17"/>
    <n v="39"/>
    <n v="40.479999999999997"/>
    <x v="1069"/>
    <d v="2013-11-26T06:30:59"/>
    <x v="7"/>
    <x v="0"/>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1"/>
    <n v="35"/>
    <x v="1070"/>
    <d v="2012-10-01T00:17:02"/>
    <x v="20"/>
    <x v="3"/>
    <x v="0"/>
  </r>
  <r>
    <n v="1071"/>
    <s v="DJ's Bane"/>
    <s v="I'm making a game where you choose how you want to kill the DJ, so you yourself can decide what music will be played at the party."/>
    <n v="100"/>
    <n v="0"/>
    <x v="2"/>
    <x v="10"/>
    <s v="NOK"/>
    <n v="1447787093"/>
    <n v="1445191493"/>
    <b v="0"/>
    <n v="0"/>
    <b v="0"/>
    <s v="games/video games"/>
    <x v="6"/>
    <x v="17"/>
    <n v="0"/>
    <n v="0"/>
    <x v="1071"/>
    <d v="2015-11-17T19:04:53"/>
    <x v="1"/>
    <x v="1"/>
    <x v="1"/>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0"/>
    <n v="12.75"/>
    <x v="1072"/>
    <d v="2014-02-05T19:58:17"/>
    <x v="1"/>
    <x v="1"/>
    <x v="1"/>
  </r>
  <r>
    <n v="1073"/>
    <s v="Rainbow Ball to the Iphone"/>
    <s v="We want to bring our Game Rainbow Ball to the iphone and to do that we need a little help"/>
    <n v="750"/>
    <n v="10"/>
    <x v="2"/>
    <x v="0"/>
    <s v="USD"/>
    <n v="1318806541"/>
    <n v="1316214541"/>
    <b v="0"/>
    <n v="1"/>
    <b v="0"/>
    <s v="games/video games"/>
    <x v="6"/>
    <x v="17"/>
    <n v="1"/>
    <n v="10"/>
    <x v="1073"/>
    <d v="2011-10-16T23:09:01"/>
    <x v="1"/>
    <x v="1"/>
    <x v="1"/>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
    <n v="113.57"/>
    <x v="1074"/>
    <d v="2014-01-04T04:09:05"/>
    <x v="1"/>
    <x v="1"/>
    <x v="1"/>
  </r>
  <r>
    <n v="1075"/>
    <s v="Towers Of The Apocalypse"/>
    <s v="Fully 3D, post Apocalyptic themed tower defense video game. New take on the genre."/>
    <n v="1000"/>
    <n v="45"/>
    <x v="2"/>
    <x v="0"/>
    <s v="USD"/>
    <n v="1336340516"/>
    <n v="1333748516"/>
    <b v="0"/>
    <n v="3"/>
    <b v="0"/>
    <s v="games/video games"/>
    <x v="6"/>
    <x v="17"/>
    <n v="5"/>
    <n v="15"/>
    <x v="1075"/>
    <d v="2012-05-06T21:41:56"/>
    <x v="1"/>
    <x v="1"/>
    <x v="1"/>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3"/>
    <n v="48.28"/>
    <x v="1076"/>
    <d v="2014-09-11T09:04:10"/>
    <x v="57"/>
    <x v="6"/>
    <x v="0"/>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
    <n v="43.98"/>
    <x v="1077"/>
    <d v="2016-01-14T04:00:11"/>
    <x v="1"/>
    <x v="1"/>
    <x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8"/>
    <n v="9"/>
    <x v="1078"/>
    <d v="2011-07-22T04:42:01"/>
    <x v="8"/>
    <x v="4"/>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
    <n v="37.67"/>
    <x v="1079"/>
    <d v="2016-05-14T13:35:36"/>
    <x v="10"/>
    <x v="5"/>
    <x v="2"/>
  </r>
  <r>
    <n v="1080"/>
    <s v="Skullforge: The Hunt"/>
    <s v="A fantasy action RPG which follows an elven ex-slave on a journey of magic, revenge, intrigue, and deceit."/>
    <n v="20000"/>
    <n v="1821"/>
    <x v="2"/>
    <x v="0"/>
    <s v="USD"/>
    <n v="1399778333"/>
    <n v="1397186333"/>
    <b v="0"/>
    <n v="98"/>
    <b v="0"/>
    <s v="games/video games"/>
    <x v="6"/>
    <x v="17"/>
    <n v="9"/>
    <n v="18.579999999999998"/>
    <x v="1080"/>
    <d v="2014-05-11T03:18:53"/>
    <x v="1"/>
    <x v="1"/>
    <x v="1"/>
  </r>
  <r>
    <n v="1081"/>
    <s v="The Creature"/>
    <s v="Finishing your last job before you retire until a disaster strikes the cargo ship can you survive The Creature?"/>
    <n v="68000"/>
    <n v="12"/>
    <x v="2"/>
    <x v="0"/>
    <s v="USD"/>
    <n v="1422483292"/>
    <n v="1419891292"/>
    <b v="0"/>
    <n v="4"/>
    <b v="0"/>
    <s v="games/video games"/>
    <x v="6"/>
    <x v="17"/>
    <n v="0"/>
    <n v="3"/>
    <x v="1081"/>
    <d v="2015-01-28T22:14:52"/>
    <x v="1"/>
    <x v="1"/>
    <x v="1"/>
  </r>
  <r>
    <n v="1082"/>
    <s v="T-Fighter: Code Name M - Mobile Edition"/>
    <s v="Challenge your trivia skills in this action oriented game against several opponents across time."/>
    <n v="10000"/>
    <n v="56"/>
    <x v="2"/>
    <x v="0"/>
    <s v="USD"/>
    <n v="1344635088"/>
    <n v="1342043088"/>
    <b v="0"/>
    <n v="3"/>
    <b v="0"/>
    <s v="games/video games"/>
    <x v="6"/>
    <x v="17"/>
    <n v="1"/>
    <n v="18.670000000000002"/>
    <x v="1082"/>
    <d v="2012-08-10T21:44:48"/>
    <x v="1"/>
    <x v="1"/>
    <x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1"/>
    <n v="410"/>
    <x v="1083"/>
    <d v="2014-08-02T15:49:43"/>
    <x v="13"/>
    <x v="6"/>
    <x v="0"/>
  </r>
  <r>
    <n v="1084"/>
    <s v="My own channel"/>
    <s v="I want to start my own channel for gaming"/>
    <n v="550"/>
    <n v="0"/>
    <x v="2"/>
    <x v="0"/>
    <s v="USD"/>
    <n v="1407534804"/>
    <n v="1404942804"/>
    <b v="0"/>
    <n v="0"/>
    <b v="0"/>
    <s v="games/video games"/>
    <x v="6"/>
    <x v="17"/>
    <n v="0"/>
    <n v="0"/>
    <x v="1084"/>
    <d v="2014-08-08T21:53:24"/>
    <x v="1"/>
    <x v="1"/>
    <x v="1"/>
  </r>
  <r>
    <n v="1085"/>
    <s v="Sun Dryd Studios"/>
    <s v="The new kid on the block. Re-imagining old games and creating new ones. Ship, Lazer, Rock is first."/>
    <n v="30000"/>
    <n v="1026"/>
    <x v="2"/>
    <x v="5"/>
    <s v="CAD"/>
    <n v="1457967975"/>
    <n v="1455379575"/>
    <b v="0"/>
    <n v="9"/>
    <b v="0"/>
    <s v="games/video games"/>
    <x v="6"/>
    <x v="17"/>
    <n v="3"/>
    <n v="114"/>
    <x v="1085"/>
    <d v="2016-03-14T15:06:15"/>
    <x v="1"/>
    <x v="1"/>
    <x v="1"/>
  </r>
  <r>
    <n v="1086"/>
    <s v="Cyber Universe Online"/>
    <s v="Humanity's future in the Galaxy"/>
    <n v="18000"/>
    <n v="15"/>
    <x v="2"/>
    <x v="0"/>
    <s v="USD"/>
    <n v="1408913291"/>
    <n v="1406321291"/>
    <b v="0"/>
    <n v="2"/>
    <b v="0"/>
    <s v="games/video games"/>
    <x v="6"/>
    <x v="17"/>
    <n v="0"/>
    <n v="7.5"/>
    <x v="1086"/>
    <d v="2014-08-24T20:48:11"/>
    <x v="1"/>
    <x v="1"/>
    <x v="1"/>
  </r>
  <r>
    <n v="1087"/>
    <s v="Idle Gamers"/>
    <s v="Idle gamers are the group of gamers worth watching play video games. We have a back log of video ideas and want to entertain you."/>
    <n v="1100"/>
    <n v="0"/>
    <x v="2"/>
    <x v="0"/>
    <s v="USD"/>
    <n v="1402852087"/>
    <n v="1400260087"/>
    <b v="0"/>
    <n v="0"/>
    <b v="0"/>
    <s v="games/video games"/>
    <x v="6"/>
    <x v="17"/>
    <n v="0"/>
    <n v="0"/>
    <x v="1087"/>
    <d v="2014-06-15T17:08:07"/>
    <x v="1"/>
    <x v="1"/>
    <x v="1"/>
  </r>
  <r>
    <n v="1088"/>
    <s v="Still Alive"/>
    <s v="A fresh twist on survival games. Intense, high-stakes 30 minute rounds for up to 10 players."/>
    <n v="45000"/>
    <n v="6382.34"/>
    <x v="2"/>
    <x v="0"/>
    <s v="USD"/>
    <n v="1398366667"/>
    <n v="1395774667"/>
    <b v="0"/>
    <n v="147"/>
    <b v="0"/>
    <s v="games/video games"/>
    <x v="6"/>
    <x v="17"/>
    <n v="14"/>
    <n v="43.42"/>
    <x v="1088"/>
    <d v="2014-04-24T19:11:07"/>
    <x v="1"/>
    <x v="1"/>
    <x v="1"/>
  </r>
  <r>
    <n v="1089"/>
    <s v="Farabel"/>
    <s v="Farabel is a single player turn-based fantasy strategy game for Mac/PC/Linux"/>
    <n v="15000"/>
    <n v="1174"/>
    <x v="2"/>
    <x v="6"/>
    <s v="EUR"/>
    <n v="1435293175"/>
    <n v="1432701175"/>
    <b v="0"/>
    <n v="49"/>
    <b v="0"/>
    <s v="games/video games"/>
    <x v="6"/>
    <x v="17"/>
    <n v="8"/>
    <n v="23.96"/>
    <x v="1089"/>
    <d v="2015-06-26T04:32:55"/>
    <x v="1"/>
    <x v="1"/>
    <x v="1"/>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0"/>
    <n v="5"/>
    <x v="1090"/>
    <d v="2015-05-29T04:27:33"/>
    <x v="1"/>
    <x v="1"/>
    <x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3"/>
    <n v="12.5"/>
    <x v="1091"/>
    <d v="2016-04-10T18:41:12"/>
    <x v="1"/>
    <x v="1"/>
    <x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
    <n v="3"/>
    <x v="1092"/>
    <d v="2013-01-06T00:37:18"/>
    <x v="1"/>
    <x v="1"/>
    <x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
    <n v="10.56"/>
    <x v="1093"/>
    <d v="2016-02-11T23:22:17"/>
    <x v="18"/>
    <x v="3"/>
    <x v="0"/>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
    <n v="122"/>
    <x v="1094"/>
    <d v="2011-10-09T17:07:13"/>
    <x v="1"/>
    <x v="1"/>
    <x v="1"/>
  </r>
  <r>
    <n v="1095"/>
    <s v="Project Snowstorm"/>
    <s v="MMORPG with Real-Time Pet Battles, Expansive 3D World and Ranked Individual &amp; Guild PvP arenas all on your mobile device!"/>
    <n v="500000"/>
    <n v="25174"/>
    <x v="2"/>
    <x v="0"/>
    <s v="USD"/>
    <n v="1377867220"/>
    <n v="1375275220"/>
    <b v="0"/>
    <n v="94"/>
    <b v="0"/>
    <s v="games/video games"/>
    <x v="6"/>
    <x v="17"/>
    <n v="5"/>
    <n v="267.81"/>
    <x v="1095"/>
    <d v="2013-08-30T12:53:40"/>
    <x v="1"/>
    <x v="1"/>
    <x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8"/>
    <n v="74.209999999999994"/>
    <x v="1096"/>
    <d v="2014-10-04T03:30:00"/>
    <x v="0"/>
    <x v="0"/>
    <x v="0"/>
  </r>
  <r>
    <n v="1097"/>
    <s v="Rabbly"/>
    <s v="Rabbly is action-adventure game. Is about a scientist going on an adventure, to find rare materials in another galaxy."/>
    <n v="100000"/>
    <n v="47"/>
    <x v="2"/>
    <x v="0"/>
    <s v="USD"/>
    <n v="1393786877"/>
    <n v="1390330877"/>
    <b v="0"/>
    <n v="7"/>
    <b v="0"/>
    <s v="games/video games"/>
    <x v="6"/>
    <x v="17"/>
    <n v="0"/>
    <n v="6.71"/>
    <x v="1097"/>
    <d v="2014-03-02T19:01:17"/>
    <x v="4"/>
    <x v="0"/>
    <x v="0"/>
  </r>
  <r>
    <n v="1098"/>
    <s v="Kick, Punch... Fireball"/>
    <s v="Kick, Punch... Fireball is an FPS type arena game set inside the fantasy world."/>
    <n v="25000"/>
    <n v="1803"/>
    <x v="2"/>
    <x v="0"/>
    <s v="USD"/>
    <n v="1397413095"/>
    <n v="1394821095"/>
    <b v="0"/>
    <n v="22"/>
    <b v="0"/>
    <s v="games/video games"/>
    <x v="6"/>
    <x v="17"/>
    <n v="7"/>
    <n v="81.95"/>
    <x v="1098"/>
    <d v="2014-04-13T18:18:15"/>
    <x v="1"/>
    <x v="1"/>
    <x v="1"/>
  </r>
  <r>
    <n v="1099"/>
    <s v="Xeno - A Sci-Fi FPS"/>
    <s v="Xeno is an FPS which combines all the best elements of old school and modern games to create a fresh and unique gameplay experience."/>
    <n v="5000"/>
    <n v="25"/>
    <x v="2"/>
    <x v="1"/>
    <s v="GBP"/>
    <n v="1431547468"/>
    <n v="1428955468"/>
    <b v="0"/>
    <n v="1"/>
    <b v="0"/>
    <s v="games/video games"/>
    <x v="6"/>
    <x v="17"/>
    <n v="1"/>
    <n v="25"/>
    <x v="1099"/>
    <d v="2015-05-13T20:04:28"/>
    <x v="1"/>
    <x v="1"/>
    <x v="1"/>
  </r>
  <r>
    <n v="1100"/>
    <s v="Aeldengald Saga Book I"/>
    <s v="A retro style puzzle rpg with a dark story. Your decisions will influence the world and decide the outcome of the story."/>
    <n v="4000"/>
    <n v="100"/>
    <x v="2"/>
    <x v="12"/>
    <s v="EUR"/>
    <n v="1455417571"/>
    <n v="1452825571"/>
    <b v="0"/>
    <n v="10"/>
    <b v="0"/>
    <s v="games/video games"/>
    <x v="6"/>
    <x v="17"/>
    <n v="3"/>
    <n v="10"/>
    <x v="1100"/>
    <d v="2016-02-14T02:39:31"/>
    <x v="1"/>
    <x v="1"/>
    <x v="1"/>
  </r>
  <r>
    <n v="1101"/>
    <s v="Strain Wars"/>
    <s v="Different strains of marijuana leafs battling to the death to see which one is the top strain."/>
    <n v="100000"/>
    <n v="41"/>
    <x v="2"/>
    <x v="0"/>
    <s v="USD"/>
    <n v="1468519920"/>
    <n v="1466188338"/>
    <b v="0"/>
    <n v="6"/>
    <b v="0"/>
    <s v="games/video games"/>
    <x v="6"/>
    <x v="17"/>
    <n v="0"/>
    <n v="6.83"/>
    <x v="1101"/>
    <d v="2016-07-14T18:12:00"/>
    <x v="15"/>
    <x v="1"/>
    <x v="2"/>
  </r>
  <r>
    <n v="1102"/>
    <s v="Runers"/>
    <s v="Runers is a top-down rogue-like shooter where as you advance you create more powerful spells and fight fierce monsters and bosses."/>
    <n v="8000"/>
    <n v="425"/>
    <x v="2"/>
    <x v="0"/>
    <s v="USD"/>
    <n v="1386568740"/>
    <n v="1383095125"/>
    <b v="0"/>
    <n v="24"/>
    <b v="0"/>
    <s v="games/video games"/>
    <x v="6"/>
    <x v="17"/>
    <n v="5"/>
    <n v="17.71"/>
    <x v="1102"/>
    <d v="2013-12-09T05:59:00"/>
    <x v="4"/>
    <x v="0"/>
    <x v="0"/>
  </r>
  <r>
    <n v="1103"/>
    <s v="The Morgue"/>
    <s v="&quot;I go to work... I classify the bodies and store them accordingly... Sometimes I here noises... Other times is see her..."/>
    <n v="15000"/>
    <n v="243"/>
    <x v="2"/>
    <x v="0"/>
    <s v="USD"/>
    <n v="1466227190"/>
    <n v="1461043190"/>
    <b v="0"/>
    <n v="15"/>
    <b v="0"/>
    <s v="games/video games"/>
    <x v="6"/>
    <x v="17"/>
    <n v="2"/>
    <n v="16.2"/>
    <x v="1103"/>
    <d v="2016-06-18T05:19:50"/>
    <x v="13"/>
    <x v="6"/>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5"/>
    <n v="80.3"/>
    <x v="1104"/>
    <d v="2014-06-11T09:50:21"/>
    <x v="1"/>
    <x v="1"/>
    <x v="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
    <n v="71.55"/>
    <x v="1105"/>
    <d v="2014-03-24T02:15:27"/>
    <x v="1"/>
    <x v="1"/>
    <x v="1"/>
  </r>
  <r>
    <n v="1106"/>
    <s v="Backyard Zombies"/>
    <s v="Collect coins and save civilians while you blast your way through tons of zombies! Unlock new characters and levels!"/>
    <n v="400"/>
    <n v="165"/>
    <x v="2"/>
    <x v="0"/>
    <s v="USD"/>
    <n v="1333557975"/>
    <n v="1330969575"/>
    <b v="0"/>
    <n v="7"/>
    <b v="0"/>
    <s v="games/video games"/>
    <x v="6"/>
    <x v="17"/>
    <n v="41"/>
    <n v="23.57"/>
    <x v="1106"/>
    <d v="2012-04-04T16:46:15"/>
    <x v="1"/>
    <x v="1"/>
    <x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n v="0"/>
    <x v="1107"/>
    <d v="2014-07-23T20:40:24"/>
    <x v="1"/>
    <x v="1"/>
    <x v="1"/>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
    <n v="34.880000000000003"/>
    <x v="1108"/>
    <d v="2012-04-13T14:17:15"/>
    <x v="13"/>
    <x v="6"/>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
    <n v="15"/>
    <x v="1109"/>
    <d v="2016-11-18T19:03:10"/>
    <x v="1"/>
    <x v="1"/>
    <x v="1"/>
  </r>
  <r>
    <n v="1110"/>
    <s v="PSI - Role Playing Game"/>
    <s v="PSI is a game about a group of people dealing with the effects of Nightmares becoming reality, life will never be the same."/>
    <n v="50000"/>
    <n v="255"/>
    <x v="2"/>
    <x v="0"/>
    <s v="USD"/>
    <n v="1354919022"/>
    <n v="1352327022"/>
    <b v="0"/>
    <n v="11"/>
    <b v="0"/>
    <s v="games/video games"/>
    <x v="6"/>
    <x v="17"/>
    <n v="1"/>
    <n v="23.18"/>
    <x v="1110"/>
    <d v="2012-12-07T22:23:42"/>
    <x v="1"/>
    <x v="1"/>
    <x v="1"/>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
    <n v="1"/>
    <x v="1111"/>
    <d v="2016-01-08T04:53:10"/>
    <x v="1"/>
    <x v="1"/>
    <x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6"/>
    <n v="100.23"/>
    <x v="1112"/>
    <d v="2015-01-19T08:30:00"/>
    <x v="13"/>
    <x v="6"/>
    <x v="0"/>
  </r>
  <r>
    <n v="1113"/>
    <s v="A YouTube Gaming Channel"/>
    <s v="A start up YouTube PC Gaming channel named ''Jeansie''. Comprised of witty banter and slightly above average  gaming skills :)"/>
    <n v="1000"/>
    <n v="5"/>
    <x v="2"/>
    <x v="1"/>
    <s v="GBP"/>
    <n v="1408058820"/>
    <n v="1405466820"/>
    <b v="0"/>
    <n v="1"/>
    <b v="0"/>
    <s v="games/video games"/>
    <x v="6"/>
    <x v="17"/>
    <n v="1"/>
    <n v="5"/>
    <x v="1113"/>
    <d v="2014-08-14T23:27:00"/>
    <x v="1"/>
    <x v="1"/>
    <x v="1"/>
  </r>
  <r>
    <n v="1114"/>
    <s v="TeleRide"/>
    <s v="SciFi racing game for Android &amp; iOS platforms. Player gets a unique weapon which introduces an additional dimension to the competition."/>
    <n v="6000"/>
    <n v="10"/>
    <x v="2"/>
    <x v="1"/>
    <s v="GBP"/>
    <n v="1381306687"/>
    <n v="1378714687"/>
    <b v="0"/>
    <n v="3"/>
    <b v="0"/>
    <s v="games/video games"/>
    <x v="6"/>
    <x v="17"/>
    <n v="0"/>
    <n v="3.33"/>
    <x v="1114"/>
    <d v="2013-10-09T08:18:07"/>
    <x v="1"/>
    <x v="1"/>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
    <n v="13.25"/>
    <x v="1115"/>
    <d v="2016-03-30T15:41:35"/>
    <x v="1"/>
    <x v="1"/>
    <x v="1"/>
  </r>
  <r>
    <n v="1116"/>
    <s v="Quest Remnants of Chaos"/>
    <s v="A medieval, post apocolyptic, Online, MMORPG. Class morphing, character customization game."/>
    <n v="500000"/>
    <n v="178.52"/>
    <x v="2"/>
    <x v="0"/>
    <s v="USD"/>
    <n v="1339273208"/>
    <n v="1334089208"/>
    <b v="0"/>
    <n v="10"/>
    <b v="0"/>
    <s v="games/video games"/>
    <x v="6"/>
    <x v="17"/>
    <n v="0"/>
    <n v="17.850000000000001"/>
    <x v="1116"/>
    <d v="2012-06-09T20:20:08"/>
    <x v="13"/>
    <x v="6"/>
    <x v="0"/>
  </r>
  <r>
    <n v="1117"/>
    <s v="Medieval Village"/>
    <s v="Experience the Medieval in your own village. Increase your village into a city and walk through the streets."/>
    <n v="1000"/>
    <n v="83"/>
    <x v="2"/>
    <x v="12"/>
    <s v="EUR"/>
    <n v="1451053313"/>
    <n v="1448461313"/>
    <b v="0"/>
    <n v="8"/>
    <b v="0"/>
    <s v="games/video games"/>
    <x v="6"/>
    <x v="17"/>
    <n v="8"/>
    <n v="10.38"/>
    <x v="1117"/>
    <d v="2015-12-25T14:21:53"/>
    <x v="1"/>
    <x v="1"/>
    <x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
    <n v="36.33"/>
    <x v="1118"/>
    <d v="2014-04-05T02:59:39"/>
    <x v="1"/>
    <x v="1"/>
    <x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
    <n v="5"/>
    <x v="1119"/>
    <d v="2014-04-06T19:01:04"/>
    <x v="58"/>
    <x v="3"/>
    <x v="0"/>
  </r>
  <r>
    <n v="1120"/>
    <s v="PlanEt Ninjahwah"/>
    <s v="Planet Ninjahwah is a highly anticipated futuristic action adventure game that will blow your mind!!"/>
    <n v="25000"/>
    <n v="0"/>
    <x v="2"/>
    <x v="0"/>
    <s v="USD"/>
    <n v="1319835400"/>
    <n v="1315947400"/>
    <b v="0"/>
    <n v="0"/>
    <b v="0"/>
    <s v="games/video games"/>
    <x v="6"/>
    <x v="17"/>
    <n v="0"/>
    <n v="0"/>
    <x v="1120"/>
    <d v="2011-10-28T20:56:40"/>
    <x v="8"/>
    <x v="4"/>
    <x v="0"/>
  </r>
  <r>
    <n v="1121"/>
    <s v="Pwincess"/>
    <s v="An action packed, side scrolling, platform jumping, laser shooting ADVENTURE that will be fun for everyone."/>
    <n v="250000"/>
    <n v="29"/>
    <x v="2"/>
    <x v="0"/>
    <s v="USD"/>
    <n v="1457904316"/>
    <n v="1455315916"/>
    <b v="0"/>
    <n v="5"/>
    <b v="0"/>
    <s v="games/video games"/>
    <x v="6"/>
    <x v="17"/>
    <n v="0"/>
    <n v="5.8"/>
    <x v="1121"/>
    <d v="2016-03-13T21:25:16"/>
    <x v="1"/>
    <x v="1"/>
    <x v="1"/>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n v="0"/>
    <x v="1122"/>
    <d v="2013-05-30T16:53:45"/>
    <x v="22"/>
    <x v="3"/>
    <x v="0"/>
  </r>
  <r>
    <n v="1123"/>
    <s v="Droplets"/>
    <s v="Fast paced mobile game where you control a rain drop by tilting your screen. Absorb other rain drops to go faster, but avoid clouds."/>
    <n v="5000"/>
    <n v="11"/>
    <x v="2"/>
    <x v="0"/>
    <s v="USD"/>
    <n v="1397910848"/>
    <n v="1395318848"/>
    <b v="0"/>
    <n v="3"/>
    <b v="0"/>
    <s v="games/video games"/>
    <x v="6"/>
    <x v="17"/>
    <n v="0"/>
    <n v="3.67"/>
    <x v="1123"/>
    <d v="2014-04-19T12:34:08"/>
    <x v="1"/>
    <x v="1"/>
    <x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
    <n v="60.71"/>
    <x v="1124"/>
    <d v="2015-04-30T16:00:51"/>
    <x v="1"/>
    <x v="1"/>
    <x v="1"/>
  </r>
  <r>
    <n v="1125"/>
    <s v="Ultimate Supremacy"/>
    <s v="Ultimate Supremacy will be the ultimate in mobile gaming, if you love fighting and strategy games, you will love Ultimate Supremacy."/>
    <n v="3000"/>
    <n v="0"/>
    <x v="2"/>
    <x v="1"/>
    <s v="GBP"/>
    <n v="1443193130"/>
    <n v="1438009130"/>
    <b v="0"/>
    <n v="0"/>
    <b v="0"/>
    <s v="games/mobile games"/>
    <x v="6"/>
    <x v="18"/>
    <n v="0"/>
    <n v="0"/>
    <x v="1125"/>
    <d v="2015-09-25T14:58:50"/>
    <x v="13"/>
    <x v="6"/>
    <x v="0"/>
  </r>
  <r>
    <n v="1126"/>
    <s v="GAMING TO LEARN"/>
    <s v="Imagine a science class where the teacher walks in a says &quot;Take out your cell phone and play a game.&quot;"/>
    <n v="2000"/>
    <n v="10"/>
    <x v="2"/>
    <x v="0"/>
    <s v="USD"/>
    <n v="1468482694"/>
    <n v="1465890694"/>
    <b v="0"/>
    <n v="2"/>
    <b v="0"/>
    <s v="games/mobile games"/>
    <x v="6"/>
    <x v="18"/>
    <n v="1"/>
    <n v="5"/>
    <x v="1126"/>
    <d v="2016-07-14T07:51:34"/>
    <x v="1"/>
    <x v="1"/>
    <x v="1"/>
  </r>
  <r>
    <n v="1127"/>
    <s v="ABRAcaPOCUS!!"/>
    <s v="A fast-paced, creepy/cute mobile puzzle game where you draw series of magic symbols to summon &amp; collect demons, monsters, gods, &amp; myths"/>
    <n v="35000"/>
    <n v="585"/>
    <x v="2"/>
    <x v="0"/>
    <s v="USD"/>
    <n v="1416000600"/>
    <n v="1413318600"/>
    <b v="0"/>
    <n v="23"/>
    <b v="0"/>
    <s v="games/mobile games"/>
    <x v="6"/>
    <x v="18"/>
    <n v="2"/>
    <n v="25.43"/>
    <x v="1127"/>
    <d v="2014-11-14T21:30:00"/>
    <x v="0"/>
    <x v="0"/>
    <x v="0"/>
  </r>
  <r>
    <n v="1128"/>
    <s v="Flying Turds"/>
    <s v="#havingfunFTW"/>
    <n v="1000"/>
    <n v="1"/>
    <x v="2"/>
    <x v="1"/>
    <s v="GBP"/>
    <n v="1407425717"/>
    <n v="1404833717"/>
    <b v="0"/>
    <n v="1"/>
    <b v="0"/>
    <s v="games/mobile games"/>
    <x v="6"/>
    <x v="18"/>
    <n v="0"/>
    <n v="1"/>
    <x v="1128"/>
    <d v="2014-08-07T15:35:17"/>
    <x v="1"/>
    <x v="1"/>
    <x v="1"/>
  </r>
  <r>
    <n v="1129"/>
    <s v="Angry words with Friends"/>
    <s v="This app will provide you with the ability to use your most favorite profanities while playing a game with your friends."/>
    <n v="20000"/>
    <n v="21"/>
    <x v="2"/>
    <x v="0"/>
    <s v="USD"/>
    <n v="1465107693"/>
    <n v="1462515693"/>
    <b v="0"/>
    <n v="2"/>
    <b v="0"/>
    <s v="games/mobile games"/>
    <x v="6"/>
    <x v="18"/>
    <n v="0"/>
    <n v="10.5"/>
    <x v="1129"/>
    <d v="2016-06-05T06:21:33"/>
    <x v="1"/>
    <x v="1"/>
    <x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
    <n v="3.67"/>
    <x v="1130"/>
    <d v="2014-11-26T00:55:00"/>
    <x v="30"/>
    <x v="6"/>
    <x v="0"/>
  </r>
  <r>
    <n v="1131"/>
    <s v="Hot Potato - The App"/>
    <s v="Don't drop it like it's hot..Hot Potato is a battle between friends. Compete to keep Mr Potato off the ground. Who will drop him first?"/>
    <n v="40000"/>
    <n v="0"/>
    <x v="2"/>
    <x v="2"/>
    <s v="AUD"/>
    <n v="1450993668"/>
    <n v="1448401668"/>
    <b v="0"/>
    <n v="0"/>
    <b v="0"/>
    <s v="games/mobile games"/>
    <x v="6"/>
    <x v="18"/>
    <n v="0"/>
    <n v="0"/>
    <x v="1131"/>
    <d v="2015-12-24T21:47:48"/>
    <x v="1"/>
    <x v="1"/>
    <x v="1"/>
  </r>
  <r>
    <n v="1132"/>
    <s v="One"/>
    <s v="One is a simple mobile game about exploring the connections between all living things. Featuring hand-painted art."/>
    <n v="10000"/>
    <n v="1438"/>
    <x v="2"/>
    <x v="5"/>
    <s v="CAD"/>
    <n v="1483238771"/>
    <n v="1480646771"/>
    <b v="0"/>
    <n v="13"/>
    <b v="0"/>
    <s v="games/mobile games"/>
    <x v="6"/>
    <x v="18"/>
    <n v="14"/>
    <n v="110.62"/>
    <x v="1132"/>
    <d v="2017-01-01T02:46:11"/>
    <x v="1"/>
    <x v="1"/>
    <x v="1"/>
  </r>
  <r>
    <n v="1133"/>
    <s v="Ping"/>
    <s v="Ping is a simple game currently in the design process, where the player lives off of the power of their connection to the internet."/>
    <n v="3000"/>
    <n v="20"/>
    <x v="2"/>
    <x v="1"/>
    <s v="GBP"/>
    <n v="1406799981"/>
    <n v="1404207981"/>
    <b v="0"/>
    <n v="1"/>
    <b v="0"/>
    <s v="games/mobile games"/>
    <x v="6"/>
    <x v="18"/>
    <n v="1"/>
    <n v="20"/>
    <x v="1133"/>
    <d v="2014-07-31T09:46:21"/>
    <x v="1"/>
    <x v="1"/>
    <x v="1"/>
  </r>
  <r>
    <n v="1134"/>
    <s v="New Mario Bro's style game!"/>
    <s v="We are creating a new Mario Bro's style game called KFK:Original. It's challenging, fun and totally awesome!!!"/>
    <n v="25000"/>
    <n v="1"/>
    <x v="2"/>
    <x v="2"/>
    <s v="AUD"/>
    <n v="1417235580"/>
    <n v="1416034228"/>
    <b v="0"/>
    <n v="1"/>
    <b v="0"/>
    <s v="games/mobile games"/>
    <x v="6"/>
    <x v="18"/>
    <n v="0"/>
    <n v="1"/>
    <x v="1134"/>
    <d v="2014-11-29T04:33:00"/>
    <x v="22"/>
    <x v="3"/>
    <x v="0"/>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x v="1135"/>
    <d v="2016-08-06T23:44:54"/>
    <x v="1"/>
    <x v="1"/>
    <x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
    <n v="45"/>
    <x v="1136"/>
    <d v="2015-12-19T16:07:09"/>
    <x v="1"/>
    <x v="1"/>
    <x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40"/>
    <n v="253.21"/>
    <x v="1137"/>
    <d v="2016-04-23T19:40:21"/>
    <x v="1"/>
    <x v="1"/>
    <x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
    <n v="31.25"/>
    <x v="1138"/>
    <d v="2017-01-21T21:45:31"/>
    <x v="20"/>
    <x v="3"/>
    <x v="0"/>
  </r>
  <r>
    <n v="1139"/>
    <s v="Soulwalker"/>
    <s v="Take control of the Void and bend it to your will as you perfect your strategy and amass your deck. The light gathers, your power grows"/>
    <n v="8000"/>
    <n v="5"/>
    <x v="2"/>
    <x v="0"/>
    <s v="USD"/>
    <n v="1420100426"/>
    <n v="1417508426"/>
    <b v="0"/>
    <n v="1"/>
    <b v="0"/>
    <s v="games/mobile games"/>
    <x v="6"/>
    <x v="18"/>
    <n v="0"/>
    <n v="5"/>
    <x v="1139"/>
    <d v="2015-01-01T08:20:26"/>
    <x v="1"/>
    <x v="1"/>
    <x v="1"/>
  </r>
  <r>
    <n v="1140"/>
    <s v="Medieval Empire by Bear Games"/>
    <s v="We are creating the next epic Massive Multiplayer Online-Real Time Strategy game and we want you to be a part of it!"/>
    <n v="5000"/>
    <n v="0"/>
    <x v="2"/>
    <x v="1"/>
    <s v="GBP"/>
    <n v="1438859121"/>
    <n v="1436267121"/>
    <b v="0"/>
    <n v="0"/>
    <b v="0"/>
    <s v="games/mobile games"/>
    <x v="6"/>
    <x v="18"/>
    <n v="0"/>
    <n v="0"/>
    <x v="1140"/>
    <d v="2015-08-06T11:05:21"/>
    <x v="1"/>
    <x v="1"/>
    <x v="1"/>
  </r>
  <r>
    <n v="1141"/>
    <s v="Arena Z - Zombie Survival"/>
    <s v="I think this will be a great game!"/>
    <n v="500"/>
    <n v="0"/>
    <x v="2"/>
    <x v="12"/>
    <s v="EUR"/>
    <n v="1436460450"/>
    <n v="1433868450"/>
    <b v="0"/>
    <n v="0"/>
    <b v="0"/>
    <s v="games/mobile games"/>
    <x v="6"/>
    <x v="18"/>
    <n v="0"/>
    <n v="0"/>
    <x v="1141"/>
    <d v="2015-07-09T16:47:30"/>
    <x v="1"/>
    <x v="1"/>
    <x v="1"/>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n v="0"/>
    <x v="1142"/>
    <d v="2015-02-17T00:08:47"/>
    <x v="1"/>
    <x v="1"/>
    <x v="1"/>
  </r>
  <r>
    <n v="1143"/>
    <s v="Convergence: Rift Wars"/>
    <s v="Convergence: RiftWars is a easy to approach competitive turn-based strategy game, featuring quick game play and military tactics."/>
    <n v="45000"/>
    <n v="186"/>
    <x v="2"/>
    <x v="0"/>
    <s v="USD"/>
    <n v="1450327126"/>
    <n v="1447735126"/>
    <b v="0"/>
    <n v="8"/>
    <b v="0"/>
    <s v="games/mobile games"/>
    <x v="6"/>
    <x v="18"/>
    <n v="0"/>
    <n v="23.25"/>
    <x v="1143"/>
    <d v="2015-12-17T04:38:46"/>
    <x v="1"/>
    <x v="1"/>
    <x v="1"/>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n v="0"/>
    <x v="1144"/>
    <d v="2015-04-29T04:22:00"/>
    <x v="1"/>
    <x v="1"/>
    <x v="1"/>
  </r>
  <r>
    <n v="1145"/>
    <s v="A FORK IN THE ROAD food truck"/>
    <s v="Emphasizing locally and responsibly raised ingredients, serving delicious food! I need your help."/>
    <n v="80000"/>
    <n v="100"/>
    <x v="2"/>
    <x v="0"/>
    <s v="USD"/>
    <n v="1412272592"/>
    <n v="1407088592"/>
    <b v="0"/>
    <n v="1"/>
    <b v="0"/>
    <s v="food/food trucks"/>
    <x v="7"/>
    <x v="19"/>
    <n v="0"/>
    <n v="100"/>
    <x v="1145"/>
    <d v="2014-10-02T17:56:32"/>
    <x v="13"/>
    <x v="6"/>
    <x v="0"/>
  </r>
  <r>
    <n v="1146"/>
    <s v="Sleepy PIg Barbecue: Auburn's First BBQ Food Truck"/>
    <s v="Bringing the flavor of competition BBQ to small town Auburn with the ease of a big city food truck."/>
    <n v="6000"/>
    <n v="530"/>
    <x v="2"/>
    <x v="0"/>
    <s v="USD"/>
    <n v="1399071173"/>
    <n v="1395787973"/>
    <b v="0"/>
    <n v="12"/>
    <b v="0"/>
    <s v="food/food trucks"/>
    <x v="7"/>
    <x v="19"/>
    <n v="9"/>
    <n v="44.17"/>
    <x v="1146"/>
    <d v="2014-05-02T22:52:53"/>
    <x v="54"/>
    <x v="0"/>
    <x v="0"/>
  </r>
  <r>
    <n v="1147"/>
    <s v="baked pugtato"/>
    <s v="amazing gourmet baked potato truck with variable options for everyone, its always been my dream, help me make it come true :)."/>
    <n v="25000"/>
    <n v="0"/>
    <x v="2"/>
    <x v="5"/>
    <s v="CAD"/>
    <n v="1413760783"/>
    <n v="1408576783"/>
    <b v="0"/>
    <n v="0"/>
    <b v="0"/>
    <s v="food/food trucks"/>
    <x v="7"/>
    <x v="19"/>
    <n v="0"/>
    <n v="0"/>
    <x v="1147"/>
    <d v="2014-10-19T23:19:43"/>
    <x v="13"/>
    <x v="6"/>
    <x v="0"/>
  </r>
  <r>
    <n v="1148"/>
    <s v="Warren's / Adilyn's Rollin' Bistro"/>
    <s v="New local (Louisville, KY.) food truck with a refreshing spin on rolling kitchens."/>
    <n v="15000"/>
    <n v="73"/>
    <x v="2"/>
    <x v="0"/>
    <s v="USD"/>
    <n v="1480568781"/>
    <n v="1477973181"/>
    <b v="0"/>
    <n v="3"/>
    <b v="0"/>
    <s v="food/food trucks"/>
    <x v="7"/>
    <x v="19"/>
    <n v="0"/>
    <n v="24.33"/>
    <x v="1148"/>
    <d v="2016-12-01T05:06:21"/>
    <x v="1"/>
    <x v="1"/>
    <x v="1"/>
  </r>
  <r>
    <n v="1149"/>
    <s v="The Floridian Food Truck"/>
    <s v="Bringing culturally diverse Floridian cuisine to the people!"/>
    <n v="50000"/>
    <n v="75"/>
    <x v="2"/>
    <x v="0"/>
    <s v="USD"/>
    <n v="1466096566"/>
    <n v="1463504566"/>
    <b v="0"/>
    <n v="2"/>
    <b v="0"/>
    <s v="food/food trucks"/>
    <x v="7"/>
    <x v="19"/>
    <n v="0"/>
    <n v="37.5"/>
    <x v="1149"/>
    <d v="2016-06-16T17:02:46"/>
    <x v="1"/>
    <x v="1"/>
    <x v="1"/>
  </r>
  <r>
    <n v="1150"/>
    <s v="Chef Po's Food Truck"/>
    <s v="Bringing delicious authentic and fusion Taiwanese Food to the West Coast."/>
    <n v="2500"/>
    <n v="252"/>
    <x v="2"/>
    <x v="0"/>
    <s v="USD"/>
    <n v="1452293675"/>
    <n v="1447109675"/>
    <b v="0"/>
    <n v="6"/>
    <b v="0"/>
    <s v="food/food trucks"/>
    <x v="7"/>
    <x v="19"/>
    <n v="10"/>
    <n v="42"/>
    <x v="1150"/>
    <d v="2016-01-08T22:54:35"/>
    <x v="13"/>
    <x v="6"/>
    <x v="0"/>
  </r>
  <r>
    <n v="1151"/>
    <s v="Blaze'n Pontiac Grill"/>
    <s v="Basically home style foods as huge sandwiches, burgers, and apps. Limitited to NOTHING. Irish,Mexican, cajÃ£n, southern bqq even veggies"/>
    <n v="25000"/>
    <n v="0"/>
    <x v="2"/>
    <x v="0"/>
    <s v="USD"/>
    <n v="1441592863"/>
    <n v="1439000863"/>
    <b v="0"/>
    <n v="0"/>
    <b v="0"/>
    <s v="food/food trucks"/>
    <x v="7"/>
    <x v="19"/>
    <n v="0"/>
    <n v="0"/>
    <x v="1151"/>
    <d v="2015-09-07T02:27:43"/>
    <x v="1"/>
    <x v="1"/>
    <x v="1"/>
  </r>
  <r>
    <n v="1152"/>
    <s v="Peruvian King Food Truck"/>
    <s v="Peruvian food truck with an LA twist."/>
    <n v="16000"/>
    <n v="911"/>
    <x v="2"/>
    <x v="0"/>
    <s v="USD"/>
    <n v="1431709312"/>
    <n v="1429117312"/>
    <b v="0"/>
    <n v="15"/>
    <b v="0"/>
    <s v="food/food trucks"/>
    <x v="7"/>
    <x v="19"/>
    <n v="6"/>
    <n v="60.73"/>
    <x v="1152"/>
    <d v="2015-05-15T17:01:52"/>
    <x v="1"/>
    <x v="1"/>
    <x v="1"/>
  </r>
  <r>
    <n v="1153"/>
    <s v="The Cold Spot Mobile Trailer"/>
    <s v="A mobile concession trailer for snow cones, ice cream, smoothies and more"/>
    <n v="8000"/>
    <n v="50"/>
    <x v="2"/>
    <x v="0"/>
    <s v="USD"/>
    <n v="1434647305"/>
    <n v="1432055305"/>
    <b v="0"/>
    <n v="1"/>
    <b v="0"/>
    <s v="food/food trucks"/>
    <x v="7"/>
    <x v="19"/>
    <n v="1"/>
    <n v="50"/>
    <x v="1153"/>
    <d v="2015-06-18T17:08:25"/>
    <x v="1"/>
    <x v="1"/>
    <x v="1"/>
  </r>
  <r>
    <n v="1154"/>
    <s v="Food Truck Funding"/>
    <s v="We're about to launch our first ever food truck to share our amazing food and we need your help! Be a part of our truck!"/>
    <n v="5000"/>
    <n v="325"/>
    <x v="2"/>
    <x v="0"/>
    <s v="USD"/>
    <n v="1441507006"/>
    <n v="1438915006"/>
    <b v="0"/>
    <n v="3"/>
    <b v="0"/>
    <s v="food/food trucks"/>
    <x v="7"/>
    <x v="19"/>
    <n v="7"/>
    <n v="108.33"/>
    <x v="1154"/>
    <d v="2015-09-06T02:36:46"/>
    <x v="1"/>
    <x v="1"/>
    <x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1"/>
    <n v="23.5"/>
    <x v="1155"/>
    <d v="2014-08-14T18:20:08"/>
    <x v="1"/>
    <x v="1"/>
    <x v="1"/>
  </r>
  <r>
    <n v="1156"/>
    <s v="Harley Hawg Dogs, Inc"/>
    <s v="A Food Truck featuring Deep Fried Natural Casing Beef/Pork mix Hot Dogs, New York Style Rippers. Also serving Fresh Cut Fries."/>
    <n v="6500"/>
    <n v="0"/>
    <x v="2"/>
    <x v="0"/>
    <s v="USD"/>
    <n v="1424742162"/>
    <n v="1422150162"/>
    <b v="0"/>
    <n v="0"/>
    <b v="0"/>
    <s v="food/food trucks"/>
    <x v="7"/>
    <x v="19"/>
    <n v="0"/>
    <n v="0"/>
    <x v="1156"/>
    <d v="2015-02-24T01:42:42"/>
    <x v="1"/>
    <x v="1"/>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2"/>
    <n v="50.33"/>
    <x v="1157"/>
    <d v="2014-12-05T16:04:40"/>
    <x v="13"/>
    <x v="6"/>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
    <n v="11.67"/>
    <x v="1158"/>
    <d v="2014-12-09T02:12:08"/>
    <x v="1"/>
    <x v="1"/>
    <x v="1"/>
  </r>
  <r>
    <n v="1159"/>
    <s v="Skewed Up Food Truck"/>
    <s v="Skewed Up food truck is my dream and need help getting it started, presenting some to the bank for my loan, spice up logo, etc."/>
    <n v="6750"/>
    <n v="0"/>
    <x v="2"/>
    <x v="0"/>
    <s v="USD"/>
    <n v="1435679100"/>
    <n v="1433006765"/>
    <b v="0"/>
    <n v="0"/>
    <b v="0"/>
    <s v="food/food trucks"/>
    <x v="7"/>
    <x v="19"/>
    <n v="0"/>
    <n v="0"/>
    <x v="1159"/>
    <d v="2015-06-30T15:45:00"/>
    <x v="0"/>
    <x v="0"/>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4"/>
    <n v="60.79"/>
    <x v="1160"/>
    <d v="2015-03-28T02:43:06"/>
    <x v="1"/>
    <x v="1"/>
    <x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n v="0"/>
    <x v="1161"/>
    <d v="2015-05-19T15:06:29"/>
    <x v="23"/>
    <x v="5"/>
    <x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0"/>
    <n v="17.5"/>
    <x v="1162"/>
    <d v="2014-09-25T16:24:24"/>
    <x v="0"/>
    <x v="0"/>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n v="0"/>
    <x v="1163"/>
    <d v="2014-08-09T17:22:00"/>
    <x v="1"/>
    <x v="1"/>
    <x v="1"/>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n v="0"/>
    <x v="1164"/>
    <d v="2016-06-18T17:23:02"/>
    <x v="1"/>
    <x v="1"/>
    <x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1"/>
    <n v="82.82"/>
    <x v="1165"/>
    <d v="2014-07-06T05:08:50"/>
    <x v="51"/>
    <x v="0"/>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
    <n v="358.88"/>
    <x v="1166"/>
    <d v="2015-06-26T04:00:00"/>
    <x v="0"/>
    <x v="0"/>
    <x v="0"/>
  </r>
  <r>
    <n v="1167"/>
    <s v="Empanada Express Food Truck"/>
    <s v="A mobile food truck serving up a Latino-inspired fusion cuisine using fresh, local, &amp; organic ingredients!"/>
    <n v="60000"/>
    <n v="979"/>
    <x v="2"/>
    <x v="0"/>
    <s v="USD"/>
    <n v="1410543495"/>
    <n v="1407865095"/>
    <b v="0"/>
    <n v="16"/>
    <b v="0"/>
    <s v="food/food trucks"/>
    <x v="7"/>
    <x v="19"/>
    <n v="2"/>
    <n v="61.19"/>
    <x v="1167"/>
    <d v="2014-09-12T17:38:15"/>
    <x v="0"/>
    <x v="0"/>
    <x v="0"/>
  </r>
  <r>
    <n v="1168"/>
    <s v="SiMpLy FreSH fOoD TrUck"/>
    <s v="Simply fresh farm to table on wheels working close with local farms to ensure the highest of quality of product ."/>
    <n v="18000"/>
    <n v="1020"/>
    <x v="2"/>
    <x v="0"/>
    <s v="USD"/>
    <n v="1474507065"/>
    <n v="1471915065"/>
    <b v="0"/>
    <n v="3"/>
    <b v="0"/>
    <s v="food/food trucks"/>
    <x v="7"/>
    <x v="19"/>
    <n v="6"/>
    <n v="340"/>
    <x v="1168"/>
    <d v="2016-09-22T01:17:45"/>
    <x v="1"/>
    <x v="1"/>
    <x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
    <n v="5.67"/>
    <x v="1169"/>
    <d v="2015-02-22T08:29:23"/>
    <x v="1"/>
    <x v="1"/>
    <x v="1"/>
  </r>
  <r>
    <n v="1170"/>
    <s v="Its A Rib Thing"/>
    <s v="They are sweet, sticky and incredibly addictive. People are left with a huge smile and a full stomach but still ask for more!!!"/>
    <n v="25000"/>
    <n v="100"/>
    <x v="2"/>
    <x v="1"/>
    <s v="GBP"/>
    <n v="1433021171"/>
    <n v="1430429171"/>
    <b v="0"/>
    <n v="2"/>
    <b v="0"/>
    <s v="food/food trucks"/>
    <x v="7"/>
    <x v="19"/>
    <n v="0"/>
    <n v="50"/>
    <x v="1170"/>
    <d v="2015-05-30T21:26:11"/>
    <x v="1"/>
    <x v="1"/>
    <x v="1"/>
  </r>
  <r>
    <n v="1171"/>
    <s v="The Mean Green Purple Machine"/>
    <s v="Tulsa's first true biodiesel, alternative energy powered food truck! Oh yeah, and delicious food!"/>
    <n v="25000"/>
    <n v="25"/>
    <x v="2"/>
    <x v="0"/>
    <s v="USD"/>
    <n v="1415909927"/>
    <n v="1414351127"/>
    <b v="0"/>
    <n v="1"/>
    <b v="0"/>
    <s v="food/food trucks"/>
    <x v="7"/>
    <x v="19"/>
    <n v="0"/>
    <n v="25"/>
    <x v="1171"/>
    <d v="2014-11-13T20:18:47"/>
    <x v="11"/>
    <x v="3"/>
    <x v="0"/>
  </r>
  <r>
    <n v="1172"/>
    <s v="let your dayz take you to the dogs."/>
    <s v="Bringing YOUR favorite dog recipes to the streets."/>
    <n v="9000"/>
    <n v="0"/>
    <x v="2"/>
    <x v="0"/>
    <s v="USD"/>
    <n v="1408551752"/>
    <n v="1405959752"/>
    <b v="0"/>
    <n v="0"/>
    <b v="0"/>
    <s v="food/food trucks"/>
    <x v="7"/>
    <x v="19"/>
    <n v="0"/>
    <n v="0"/>
    <x v="1172"/>
    <d v="2014-08-20T16:22:32"/>
    <x v="1"/>
    <x v="1"/>
    <x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0"/>
    <n v="30"/>
    <x v="1173"/>
    <d v="2015-08-03T04:27:37"/>
    <x v="6"/>
    <x v="0"/>
    <x v="0"/>
  </r>
  <r>
    <n v="1174"/>
    <s v="Give The Black Burro a Stable Stable"/>
    <s v="Help me purchase a parking space to be the Burro's permanant home, I need your help to raise $15,000!"/>
    <n v="15000"/>
    <n v="886"/>
    <x v="2"/>
    <x v="0"/>
    <s v="USD"/>
    <n v="1462738327"/>
    <n v="1460146327"/>
    <b v="0"/>
    <n v="19"/>
    <b v="0"/>
    <s v="food/food trucks"/>
    <x v="7"/>
    <x v="19"/>
    <n v="6"/>
    <n v="46.63"/>
    <x v="1174"/>
    <d v="2016-05-08T20:12:07"/>
    <x v="1"/>
    <x v="1"/>
    <x v="1"/>
  </r>
  <r>
    <n v="1175"/>
    <s v="Bad To The Cone Food Service ATX"/>
    <s v="&quot;Create-Your-Cone&quot;. Freshly made waffle cones stuffed with your choice of yummy ingredients, or frozen yogurt!"/>
    <n v="20000"/>
    <n v="585"/>
    <x v="2"/>
    <x v="0"/>
    <s v="USD"/>
    <n v="1436981339"/>
    <n v="1434389339"/>
    <b v="0"/>
    <n v="9"/>
    <b v="0"/>
    <s v="food/food trucks"/>
    <x v="7"/>
    <x v="19"/>
    <n v="3"/>
    <n v="65"/>
    <x v="1175"/>
    <d v="2015-07-15T17:28:59"/>
    <x v="1"/>
    <x v="1"/>
    <x v="1"/>
  </r>
  <r>
    <n v="1176"/>
    <s v="Mirlin's Sushi"/>
    <s v="Mirlins Sushi!_x000a_Find us on Facebook!_x000a_(Gives backers a voice, and a direct link to us! No kickstarter disappearing act here!)"/>
    <n v="175000"/>
    <n v="10"/>
    <x v="2"/>
    <x v="2"/>
    <s v="AUD"/>
    <n v="1488805200"/>
    <n v="1484094498"/>
    <b v="0"/>
    <n v="1"/>
    <b v="0"/>
    <s v="food/food trucks"/>
    <x v="7"/>
    <x v="19"/>
    <n v="0"/>
    <n v="10"/>
    <x v="1176"/>
    <d v="2017-03-06T13:00:00"/>
    <x v="61"/>
    <x v="6"/>
    <x v="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n v="0"/>
    <x v="1177"/>
    <d v="2014-10-15T15:51:36"/>
    <x v="1"/>
    <x v="1"/>
    <x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0"/>
    <n v="5"/>
    <x v="1178"/>
    <d v="2014-08-16T21:44:12"/>
    <x v="1"/>
    <x v="1"/>
    <x v="1"/>
  </r>
  <r>
    <n v="1179"/>
    <s v="El Camion Roja"/>
    <s v="Mexican Style Food Truck, run by a Red Seal Chef, in a town with NO MEXICAN FOOD! That is a culinary emergency situation!"/>
    <n v="60000"/>
    <n v="3200"/>
    <x v="2"/>
    <x v="5"/>
    <s v="CAD"/>
    <n v="1446052627"/>
    <n v="1443460627"/>
    <b v="0"/>
    <n v="5"/>
    <b v="0"/>
    <s v="food/food trucks"/>
    <x v="7"/>
    <x v="19"/>
    <n v="5"/>
    <n v="640"/>
    <x v="1179"/>
    <d v="2015-10-28T17:17:07"/>
    <x v="1"/>
    <x v="1"/>
    <x v="1"/>
  </r>
  <r>
    <n v="1180"/>
    <s v="Hogzilla S.O.W. (Squeals On Wheels) A Veteran Owned Company"/>
    <s v="We would like to start a military-themed food truck to serve the Battle Creek/Kalamazoo area."/>
    <n v="50000"/>
    <n v="5875"/>
    <x v="2"/>
    <x v="0"/>
    <s v="USD"/>
    <n v="1403983314"/>
    <n v="1400786514"/>
    <b v="0"/>
    <n v="85"/>
    <b v="0"/>
    <s v="food/food trucks"/>
    <x v="7"/>
    <x v="19"/>
    <n v="12"/>
    <n v="69.12"/>
    <x v="1180"/>
    <d v="2014-06-28T19:21:54"/>
    <x v="46"/>
    <x v="0"/>
    <x v="0"/>
  </r>
  <r>
    <n v="1181"/>
    <s v="Gringo Loco Tacos Food Truck"/>
    <s v="Bringing the best tacos to the streets of Chicago!"/>
    <n v="50000"/>
    <n v="4"/>
    <x v="2"/>
    <x v="0"/>
    <s v="USD"/>
    <n v="1425197321"/>
    <n v="1422605321"/>
    <b v="0"/>
    <n v="3"/>
    <b v="0"/>
    <s v="food/food trucks"/>
    <x v="7"/>
    <x v="19"/>
    <n v="0"/>
    <n v="1.33"/>
    <x v="1181"/>
    <d v="2015-03-01T08:08:41"/>
    <x v="1"/>
    <x v="1"/>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
    <n v="10.5"/>
    <x v="1182"/>
    <d v="2017-01-12T16:42:00"/>
    <x v="34"/>
    <x v="3"/>
    <x v="0"/>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
    <x v="1183"/>
    <d v="2016-11-02T03:59:00"/>
    <x v="20"/>
    <x v="3"/>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5"/>
    <n v="61.56"/>
    <x v="1184"/>
    <d v="2017-02-06T14:23:31"/>
    <x v="0"/>
    <x v="0"/>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
    <n v="118.74"/>
    <x v="1185"/>
    <d v="2015-06-08T04:00:00"/>
    <x v="16"/>
    <x v="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7"/>
    <n v="65.08"/>
    <x v="1186"/>
    <d v="2015-06-01T22:42:00"/>
    <x v="16"/>
    <x v="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
    <n v="130.16"/>
    <x v="1187"/>
    <d v="2015-05-17T18:00:00"/>
    <x v="7"/>
    <x v="0"/>
    <x v="0"/>
  </r>
  <r>
    <n v="1188"/>
    <s v="Because Dance."/>
    <s v="A photobook of young dancers and their inspiring stories, photographed in beautiful and unique locations."/>
    <n v="2000"/>
    <n v="3211"/>
    <x v="0"/>
    <x v="5"/>
    <s v="CAD"/>
    <n v="1482943740"/>
    <n v="1481129340"/>
    <b v="0"/>
    <n v="85"/>
    <b v="1"/>
    <s v="photography/photobooks"/>
    <x v="8"/>
    <x v="20"/>
    <n v="161"/>
    <n v="37.78"/>
    <x v="1188"/>
    <d v="2016-12-28T16:49:00"/>
    <x v="23"/>
    <x v="5"/>
    <x v="0"/>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8"/>
    <n v="112.79"/>
    <x v="1189"/>
    <d v="2016-06-29T23:29:55"/>
    <x v="23"/>
    <x v="5"/>
    <x v="0"/>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
    <x v="1190"/>
    <d v="2014-08-31T15:58:45"/>
    <x v="1"/>
    <x v="1"/>
    <x v="1"/>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
    <n v="89.24"/>
    <x v="1191"/>
    <d v="2016-03-20T13:29:20"/>
    <x v="1"/>
    <x v="1"/>
    <x v="1"/>
  </r>
  <r>
    <n v="1192"/>
    <s v="Other Worlds - A Make 100 Project"/>
    <s v="A macro landscape photography art book &amp; limited edition prints. A Make 100 project."/>
    <n v="100"/>
    <n v="290"/>
    <x v="0"/>
    <x v="1"/>
    <s v="GBP"/>
    <n v="1486814978"/>
    <n v="1484222978"/>
    <b v="0"/>
    <n v="15"/>
    <b v="1"/>
    <s v="photography/photobooks"/>
    <x v="8"/>
    <x v="20"/>
    <n v="290"/>
    <n v="19.329999999999998"/>
    <x v="1192"/>
    <d v="2017-02-11T12:09:38"/>
    <x v="1"/>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4"/>
    <n v="79.97"/>
    <x v="1193"/>
    <d v="2016-04-09T17:37:33"/>
    <x v="13"/>
    <x v="6"/>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
    <n v="56.41"/>
    <x v="1194"/>
    <d v="2015-04-08T11:42:59"/>
    <x v="1"/>
    <x v="1"/>
    <x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
    <x v="1195"/>
    <d v="2015-12-20T09:00:00"/>
    <x v="13"/>
    <x v="6"/>
    <x v="0"/>
  </r>
  <r>
    <n v="1196"/>
    <s v="NAKED IBIZA - A Large Scale Photography Book by Dylan Rosser"/>
    <s v="A book of male nudes photographed on location in Ibiza over the last 4 years."/>
    <n v="14500"/>
    <n v="39137"/>
    <x v="0"/>
    <x v="1"/>
    <s v="GBP"/>
    <n v="1450467539"/>
    <n v="1447875539"/>
    <b v="0"/>
    <n v="512"/>
    <b v="1"/>
    <s v="photography/photobooks"/>
    <x v="8"/>
    <x v="20"/>
    <n v="270"/>
    <n v="76.44"/>
    <x v="1196"/>
    <d v="2015-12-18T19:38:59"/>
    <x v="1"/>
    <x v="1"/>
    <x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
    <n v="121"/>
    <x v="1197"/>
    <d v="2016-06-13T05:59:00"/>
    <x v="0"/>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1"/>
    <n v="54.62"/>
    <x v="1198"/>
    <d v="2015-12-31T03:00:00"/>
    <x v="9"/>
    <x v="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
    <n v="299.22000000000003"/>
    <x v="1199"/>
    <d v="2015-07-08T18:30:00"/>
    <x v="7"/>
    <x v="0"/>
    <x v="0"/>
  </r>
  <r>
    <n v="1200"/>
    <s v="Modern Nomads"/>
    <s v="Modern Nomads Journal is an 88 page magazine style publication containing photo stories about Somalis in the Horn of Africa."/>
    <n v="4800"/>
    <n v="6029"/>
    <x v="0"/>
    <x v="0"/>
    <s v="USD"/>
    <n v="1429183656"/>
    <n v="1427369256"/>
    <b v="0"/>
    <n v="103"/>
    <b v="1"/>
    <s v="photography/photobooks"/>
    <x v="8"/>
    <x v="20"/>
    <n v="126"/>
    <n v="58.53"/>
    <x v="1200"/>
    <d v="2015-04-16T11:27:36"/>
    <x v="23"/>
    <x v="5"/>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
    <n v="55.37"/>
    <x v="1201"/>
    <d v="2016-07-15T14:34:06"/>
    <x v="1"/>
    <x v="1"/>
    <x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
    <n v="183.8"/>
    <x v="1202"/>
    <d v="2015-06-27T06:55:54"/>
    <x v="1"/>
    <x v="1"/>
    <x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
    <n v="165.35"/>
    <x v="1203"/>
    <d v="2015-05-31T14:45:27"/>
    <x v="1"/>
    <x v="1"/>
    <x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3"/>
    <n v="234.79"/>
    <x v="1204"/>
    <d v="2015-12-04T05:00:00"/>
    <x v="8"/>
    <x v="4"/>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1"/>
    <n v="211.48"/>
    <x v="1205"/>
    <d v="2015-06-13T12:09:11"/>
    <x v="1"/>
    <x v="1"/>
    <x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0000000000003"/>
    <x v="1206"/>
    <d v="2017-03-11T13:29:00"/>
    <x v="16"/>
    <x v="0"/>
    <x v="0"/>
  </r>
  <r>
    <n v="1207"/>
    <s v="ITALIANA"/>
    <s v="A humanistic photo book about ancestral &amp; post-modern Italy."/>
    <n v="16700"/>
    <n v="17396"/>
    <x v="0"/>
    <x v="13"/>
    <s v="EUR"/>
    <n v="1459418400"/>
    <n v="1456827573"/>
    <b v="0"/>
    <n v="141"/>
    <b v="1"/>
    <s v="photography/photobooks"/>
    <x v="8"/>
    <x v="20"/>
    <n v="104"/>
    <n v="123.38"/>
    <x v="1207"/>
    <d v="2016-03-31T10:00:00"/>
    <x v="1"/>
    <x v="1"/>
    <x v="1"/>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
    <n v="207.07"/>
    <x v="1208"/>
    <d v="2016-03-24T16:01:04"/>
    <x v="1"/>
    <x v="1"/>
    <x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
    <x v="1209"/>
    <d v="2017-02-25T20:18:25"/>
    <x v="1"/>
    <x v="1"/>
    <x v="1"/>
  </r>
  <r>
    <n v="1210"/>
    <s v="Det Andra GÃ¶teborg"/>
    <s v="En fotobok om livet i det enda andra GÃ¶teborg i vÃ¤rlden"/>
    <n v="20000"/>
    <n v="50863"/>
    <x v="0"/>
    <x v="11"/>
    <s v="SEK"/>
    <n v="1433106000"/>
    <n v="1431124572"/>
    <b v="0"/>
    <n v="103"/>
    <b v="1"/>
    <s v="photography/photobooks"/>
    <x v="8"/>
    <x v="20"/>
    <n v="254"/>
    <n v="493.82"/>
    <x v="1210"/>
    <d v="2015-05-31T21:00:00"/>
    <x v="33"/>
    <x v="5"/>
    <x v="0"/>
  </r>
  <r>
    <n v="1211"/>
    <s v="500 Views of Japan"/>
    <s v="From 2010 to 2015, I took over 15 000 photos in Japan. Here's 500 of them. Landscape, city view, people and so much more!"/>
    <n v="1000"/>
    <n v="1011"/>
    <x v="0"/>
    <x v="5"/>
    <s v="CAD"/>
    <n v="1465505261"/>
    <n v="1464209261"/>
    <b v="0"/>
    <n v="6"/>
    <b v="1"/>
    <s v="photography/photobooks"/>
    <x v="8"/>
    <x v="20"/>
    <n v="101"/>
    <n v="168.5"/>
    <x v="1211"/>
    <d v="2016-06-09T20:47:41"/>
    <x v="18"/>
    <x v="3"/>
    <x v="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
    <n v="38.869999999999997"/>
    <x v="1212"/>
    <d v="2015-11-27T01:00:00"/>
    <x v="3"/>
    <x v="3"/>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
    <n v="61.53"/>
    <x v="1213"/>
    <d v="2017-01-31T18:08:20"/>
    <x v="6"/>
    <x v="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2"/>
    <n v="105.44"/>
    <x v="1214"/>
    <d v="2015-06-09T20:10:05"/>
    <x v="13"/>
    <x v="6"/>
    <x v="0"/>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
    <n v="71.59"/>
    <x v="1215"/>
    <d v="2014-05-30T22:09:16"/>
    <x v="1"/>
    <x v="1"/>
    <x v="1"/>
  </r>
  <r>
    <n v="1216"/>
    <s v="In Training: a book of Bonsai photographs"/>
    <s v="A fine art photography book taking a new look at the art of bonsai."/>
    <n v="14000"/>
    <n v="20398"/>
    <x v="0"/>
    <x v="0"/>
    <s v="USD"/>
    <n v="1443826980"/>
    <n v="1441032457"/>
    <b v="0"/>
    <n v="222"/>
    <b v="1"/>
    <s v="photography/photobooks"/>
    <x v="8"/>
    <x v="20"/>
    <n v="146"/>
    <n v="91.88"/>
    <x v="1216"/>
    <d v="2015-10-02T23:03:00"/>
    <x v="7"/>
    <x v="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3"/>
    <n v="148.57"/>
    <x v="1217"/>
    <d v="2016-07-14T19:25:40"/>
    <x v="1"/>
    <x v="1"/>
    <x v="1"/>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
    <n v="174.21"/>
    <x v="1218"/>
    <d v="2015-11-01T03:00:00"/>
    <x v="0"/>
    <x v="0"/>
    <x v="0"/>
  </r>
  <r>
    <n v="1219"/>
    <s v="The Box"/>
    <s v="The Box is a fine art book of Ron Amato's innovative and seductive photography project."/>
    <n v="16350"/>
    <n v="26024"/>
    <x v="0"/>
    <x v="0"/>
    <s v="USD"/>
    <n v="1476961513"/>
    <n v="1474369513"/>
    <b v="0"/>
    <n v="253"/>
    <b v="1"/>
    <s v="photography/photobooks"/>
    <x v="8"/>
    <x v="20"/>
    <n v="159"/>
    <n v="102.86"/>
    <x v="1219"/>
    <d v="2016-10-20T11:05:13"/>
    <x v="1"/>
    <x v="1"/>
    <x v="1"/>
  </r>
  <r>
    <n v="1220"/>
    <s v="All The People"/>
    <s v="A beautiful photo art book of portraits and conversations with people that may expand your idea of gender."/>
    <n v="15000"/>
    <n v="15565"/>
    <x v="0"/>
    <x v="12"/>
    <s v="EUR"/>
    <n v="1440515112"/>
    <n v="1437923112"/>
    <b v="0"/>
    <n v="140"/>
    <b v="1"/>
    <s v="photography/photobooks"/>
    <x v="8"/>
    <x v="20"/>
    <n v="104"/>
    <n v="111.18"/>
    <x v="1220"/>
    <d v="2015-08-25T15:05:12"/>
    <x v="1"/>
    <x v="1"/>
    <x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
    <n v="23.8"/>
    <x v="1221"/>
    <d v="2016-12-04T00:00:00"/>
    <x v="31"/>
    <x v="1"/>
    <x v="3"/>
  </r>
  <r>
    <n v="1222"/>
    <s v="Project Pilgrim"/>
    <s v="Project Pilgrim is my effort to work towards normalizing mental health."/>
    <n v="4000"/>
    <n v="11215"/>
    <x v="0"/>
    <x v="5"/>
    <s v="CAD"/>
    <n v="1459483200"/>
    <n v="1456852647"/>
    <b v="0"/>
    <n v="138"/>
    <b v="1"/>
    <s v="photography/photobooks"/>
    <x v="8"/>
    <x v="20"/>
    <n v="280"/>
    <n v="81.27"/>
    <x v="1222"/>
    <d v="2016-04-01T04:00:00"/>
    <x v="0"/>
    <x v="0"/>
    <x v="0"/>
  </r>
  <r>
    <n v="1223"/>
    <s v="YOSEMITE PEOPLE"/>
    <s v="A photography book focusing on the people rather than the nature at Yosemite National Park."/>
    <n v="19800"/>
    <n v="22197"/>
    <x v="0"/>
    <x v="0"/>
    <s v="USD"/>
    <n v="1478754909"/>
    <n v="1476159309"/>
    <b v="0"/>
    <n v="191"/>
    <b v="1"/>
    <s v="photography/photobooks"/>
    <x v="8"/>
    <x v="20"/>
    <n v="112"/>
    <n v="116.21"/>
    <x v="1223"/>
    <d v="2016-11-10T05:15:09"/>
    <x v="1"/>
    <x v="1"/>
    <x v="1"/>
  </r>
  <r>
    <n v="1224"/>
    <s v="&quot;I Dreamed Last Night&quot; Album (Canceled)"/>
    <s v="Modern Celtic influenced CD.  Help me finish what I started before the stroke."/>
    <n v="15000"/>
    <n v="1060"/>
    <x v="1"/>
    <x v="0"/>
    <s v="USD"/>
    <n v="1402060302"/>
    <n v="1396876302"/>
    <b v="0"/>
    <n v="18"/>
    <b v="0"/>
    <s v="music/world music"/>
    <x v="4"/>
    <x v="21"/>
    <n v="7"/>
    <n v="58.89"/>
    <x v="1224"/>
    <d v="2014-06-06T13:11:42"/>
    <x v="13"/>
    <x v="6"/>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
    <n v="44"/>
    <x v="1225"/>
    <d v="2013-10-22T21:44:38"/>
    <x v="13"/>
    <x v="6"/>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
    <n v="48.43"/>
    <x v="1226"/>
    <d v="2014-04-21T01:00:00"/>
    <x v="6"/>
    <x v="0"/>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n v="0"/>
    <x v="1227"/>
    <d v="2014-08-07T07:00:00"/>
    <x v="0"/>
    <x v="0"/>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
    <n v="61.04"/>
    <x v="1228"/>
    <d v="2011-09-28T17:30:08"/>
    <x v="13"/>
    <x v="6"/>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1"/>
    <n v="25"/>
    <x v="1229"/>
    <d v="2012-04-16T16:00:00"/>
    <x v="1"/>
    <x v="1"/>
    <x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n v="0"/>
    <x v="1230"/>
    <d v="2011-02-24T23:20:30"/>
    <x v="1"/>
    <x v="1"/>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n v="0"/>
    <x v="1231"/>
    <d v="2015-08-28T01:00:00"/>
    <x v="50"/>
    <x v="6"/>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1"/>
    <n v="40"/>
    <x v="1232"/>
    <d v="2013-10-06T20:21:10"/>
    <x v="55"/>
    <x v="4"/>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2"/>
    <n v="19.329999999999998"/>
    <x v="1233"/>
    <d v="2012-02-21T22:46:14"/>
    <x v="23"/>
    <x v="5"/>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n v="0"/>
    <x v="1234"/>
    <d v="2015-02-02T18:55:42"/>
    <x v="1"/>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
    <n v="35"/>
    <x v="1235"/>
    <d v="2013-12-15T03:14:59"/>
    <x v="4"/>
    <x v="0"/>
    <x v="0"/>
  </r>
  <r>
    <n v="1236"/>
    <s v="&quot;Volando&quot; CD Release (Canceled)"/>
    <s v="Raising money to give the musicians their due."/>
    <n v="2500"/>
    <n v="0"/>
    <x v="1"/>
    <x v="0"/>
    <s v="USD"/>
    <n v="1343491200"/>
    <n v="1342801164"/>
    <b v="0"/>
    <n v="0"/>
    <b v="0"/>
    <s v="music/world music"/>
    <x v="4"/>
    <x v="21"/>
    <n v="0"/>
    <n v="0"/>
    <x v="1236"/>
    <d v="2012-07-28T16:00:00"/>
    <x v="35"/>
    <x v="2"/>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n v="0"/>
    <x v="1237"/>
    <d v="2012-08-24T06:47:45"/>
    <x v="20"/>
    <x v="3"/>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8"/>
    <n v="59.33"/>
    <x v="1238"/>
    <d v="2011-08-06T14:38:56"/>
    <x v="1"/>
    <x v="1"/>
    <x v="1"/>
  </r>
  <r>
    <n v="1239"/>
    <s v="Help Calmenco! finance new CD and Tour (Canceled)"/>
    <s v="Please consider helping us with our new CD and Riverdance Tour"/>
    <n v="2500"/>
    <n v="0"/>
    <x v="1"/>
    <x v="0"/>
    <s v="USD"/>
    <n v="1325804767"/>
    <n v="1323212767"/>
    <b v="0"/>
    <n v="0"/>
    <b v="0"/>
    <s v="music/world music"/>
    <x v="4"/>
    <x v="21"/>
    <n v="0"/>
    <n v="0"/>
    <x v="1239"/>
    <d v="2012-01-05T23:06:07"/>
    <x v="1"/>
    <x v="1"/>
    <x v="1"/>
  </r>
  <r>
    <n v="1240"/>
    <s v="Message of Peace, Love &amp; Unity (Canceled)"/>
    <s v="Sharing positive vibes of Peace, Love &amp; Unity with the World through conscious Reggae Music!"/>
    <n v="8000"/>
    <n v="241"/>
    <x v="1"/>
    <x v="0"/>
    <s v="USD"/>
    <n v="1373665860"/>
    <n v="1368579457"/>
    <b v="0"/>
    <n v="8"/>
    <b v="0"/>
    <s v="music/world music"/>
    <x v="4"/>
    <x v="21"/>
    <n v="3"/>
    <n v="30.13"/>
    <x v="1240"/>
    <d v="2013-07-12T21:51:00"/>
    <x v="42"/>
    <x v="6"/>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1"/>
    <n v="74.62"/>
    <x v="1241"/>
    <d v="2014-11-03T05:59:00"/>
    <x v="33"/>
    <x v="5"/>
    <x v="0"/>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1"/>
    <n v="5"/>
    <x v="1242"/>
    <d v="2011-09-11T13:18:00"/>
    <x v="18"/>
    <x v="3"/>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
    <n v="44.5"/>
    <x v="1243"/>
    <d v="2011-07-08T21:00:00"/>
    <x v="30"/>
    <x v="6"/>
    <x v="0"/>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4"/>
    <n v="46.13"/>
    <x v="1244"/>
    <d v="2013-04-22T21:00:00"/>
    <x v="0"/>
    <x v="0"/>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
    <n v="141.47"/>
    <x v="1245"/>
    <d v="2014-06-14T14:23:54"/>
    <x v="1"/>
    <x v="1"/>
    <x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
    <x v="1246"/>
    <d v="2011-12-06T02:02:29"/>
    <x v="8"/>
    <x v="4"/>
    <x v="0"/>
  </r>
  <r>
    <n v="1247"/>
    <s v="BRAIN DEAD to record debut EP with SLAYER producer!"/>
    <s v="BRAIN DEAD is going to record their debut EP and they need your help, Bozos!"/>
    <n v="3500"/>
    <n v="4275"/>
    <x v="0"/>
    <x v="0"/>
    <s v="USD"/>
    <n v="1367823655"/>
    <n v="1365231655"/>
    <b v="1"/>
    <n v="50"/>
    <b v="1"/>
    <s v="music/rock"/>
    <x v="4"/>
    <x v="11"/>
    <n v="122"/>
    <n v="85.5"/>
    <x v="1247"/>
    <d v="2013-05-06T07:00:55"/>
    <x v="1"/>
    <x v="1"/>
    <x v="1"/>
  </r>
  <r>
    <n v="1248"/>
    <s v="The Vandies // Full length album!"/>
    <s v="The Vandies make pop rock in glorious Portland, Oregon. Help us fund our first full length album!"/>
    <n v="2500"/>
    <n v="3791"/>
    <x v="0"/>
    <x v="0"/>
    <s v="USD"/>
    <n v="1402642740"/>
    <n v="1399563953"/>
    <b v="1"/>
    <n v="59"/>
    <b v="1"/>
    <s v="music/rock"/>
    <x v="4"/>
    <x v="11"/>
    <n v="152"/>
    <n v="64.25"/>
    <x v="1248"/>
    <d v="2014-06-13T06:59:00"/>
    <x v="9"/>
    <x v="0"/>
    <x v="0"/>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
    <n v="64.47"/>
    <x v="1249"/>
    <d v="2012-07-07T17:46:51"/>
    <x v="1"/>
    <x v="1"/>
    <x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
    <n v="118.2"/>
    <x v="1250"/>
    <d v="2014-09-06T15:25:31"/>
    <x v="8"/>
    <x v="4"/>
    <x v="0"/>
  </r>
  <r>
    <n v="1251"/>
    <s v="Jack Oblivian Harlan t Bobo Limes european tour"/>
    <s v="A tour of europe with 3 memphis artist, Jack Oblivian, Harlan T Bobo and Shawn Cripps."/>
    <n v="6000"/>
    <n v="6108"/>
    <x v="0"/>
    <x v="0"/>
    <s v="USD"/>
    <n v="1316979167"/>
    <n v="1311795167"/>
    <b v="1"/>
    <n v="74"/>
    <b v="1"/>
    <s v="music/rock"/>
    <x v="4"/>
    <x v="11"/>
    <n v="102"/>
    <n v="82.54"/>
    <x v="1251"/>
    <d v="2011-09-25T19:32:47"/>
    <x v="13"/>
    <x v="6"/>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8"/>
    <n v="34.17"/>
    <x v="1252"/>
    <d v="2013-10-24T23:42:49"/>
    <x v="31"/>
    <x v="1"/>
    <x v="3"/>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
    <n v="42.73"/>
    <x v="1253"/>
    <d v="2014-09-03T18:48:27"/>
    <x v="1"/>
    <x v="1"/>
    <x v="1"/>
  </r>
  <r>
    <n v="1254"/>
    <s v="Album4"/>
    <s v="Fresh off the heels of, &quot;Let the Waves Come in Threes,&quot; (#6 National Folk Chart) we're making a new record. Huge thanks for your help!"/>
    <n v="6700"/>
    <n v="13323"/>
    <x v="0"/>
    <x v="0"/>
    <s v="USD"/>
    <n v="1293857940"/>
    <n v="1288968886"/>
    <b v="1"/>
    <n v="141"/>
    <b v="1"/>
    <s v="music/rock"/>
    <x v="4"/>
    <x v="11"/>
    <n v="199"/>
    <n v="94.49"/>
    <x v="1254"/>
    <d v="2011-01-01T04:59:00"/>
    <x v="40"/>
    <x v="6"/>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
    <n v="55.7"/>
    <x v="1255"/>
    <d v="2013-12-01T21:17:32"/>
    <x v="1"/>
    <x v="1"/>
    <x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8"/>
    <n v="98.03"/>
    <x v="1256"/>
    <d v="2012-02-12T22:03:51"/>
    <x v="1"/>
    <x v="1"/>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5"/>
    <n v="92.1"/>
    <x v="1257"/>
    <d v="2011-04-03T01:03:10"/>
    <x v="45"/>
    <x v="4"/>
    <x v="0"/>
  </r>
  <r>
    <n v="1258"/>
    <s v="Mustard Plug New Record!"/>
    <s v="Mustard Plug needs help funding their new record.  Please help the Grand Rapids, MI band put out their 7th record!"/>
    <n v="12000"/>
    <n v="25577.56"/>
    <x v="0"/>
    <x v="0"/>
    <s v="USD"/>
    <n v="1377960012"/>
    <n v="1375368012"/>
    <b v="1"/>
    <n v="670"/>
    <b v="1"/>
    <s v="music/rock"/>
    <x v="4"/>
    <x v="11"/>
    <n v="213"/>
    <n v="38.18"/>
    <x v="1258"/>
    <d v="2013-08-31T14:40:12"/>
    <x v="1"/>
    <x v="1"/>
    <x v="1"/>
  </r>
  <r>
    <n v="1259"/>
    <s v="Help Falling From One complete their CD!!!"/>
    <s v="Falling From One is currently in the studio recording their first CD and they need your help!"/>
    <n v="2500"/>
    <n v="2606"/>
    <x v="0"/>
    <x v="0"/>
    <s v="USD"/>
    <n v="1402286340"/>
    <n v="1399504664"/>
    <b v="1"/>
    <n v="96"/>
    <b v="1"/>
    <s v="music/rock"/>
    <x v="4"/>
    <x v="11"/>
    <n v="104"/>
    <n v="27.15"/>
    <x v="1259"/>
    <d v="2014-06-09T03:59:00"/>
    <x v="16"/>
    <x v="0"/>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4"/>
    <n v="50.69"/>
    <x v="1260"/>
    <d v="2014-02-26T20:13:40"/>
    <x v="1"/>
    <x v="1"/>
    <x v="1"/>
  </r>
  <r>
    <n v="1261"/>
    <s v="The Puget EP's Vinyl Release"/>
    <s v="We just recorded a stellar EP and we're trying to put it out on vinyl.  Can you help these punx out?"/>
    <n v="2000"/>
    <n v="2025"/>
    <x v="0"/>
    <x v="0"/>
    <s v="USD"/>
    <n v="1390983227"/>
    <n v="1388391227"/>
    <b v="1"/>
    <n v="52"/>
    <b v="1"/>
    <s v="music/rock"/>
    <x v="4"/>
    <x v="11"/>
    <n v="101"/>
    <n v="38.94"/>
    <x v="1261"/>
    <d v="2014-01-29T08:13:47"/>
    <x v="1"/>
    <x v="1"/>
    <x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
    <n v="77.64"/>
    <x v="1262"/>
    <d v="2014-02-16T18:18:12"/>
    <x v="1"/>
    <x v="1"/>
    <x v="1"/>
  </r>
  <r>
    <n v="1263"/>
    <s v="New Tropic Bombs EP ~ &quot;Return to Bomber Bay&quot;"/>
    <s v="A fresh batch of chaos from Toledo, Ohio's reggae-rockers, Tropic Bombs!"/>
    <n v="1500"/>
    <n v="1785"/>
    <x v="0"/>
    <x v="0"/>
    <s v="USD"/>
    <n v="1396054800"/>
    <n v="1393034470"/>
    <b v="1"/>
    <n v="41"/>
    <b v="1"/>
    <s v="music/rock"/>
    <x v="4"/>
    <x v="11"/>
    <n v="119"/>
    <n v="43.54"/>
    <x v="1263"/>
    <d v="2014-03-29T01:00:00"/>
    <x v="6"/>
    <x v="0"/>
    <x v="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
    <n v="31.82"/>
    <x v="1264"/>
    <d v="2013-10-29T15:54:43"/>
    <x v="37"/>
    <x v="1"/>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
    <n v="63.18"/>
    <x v="1265"/>
    <d v="2010-11-30T15:43:35"/>
    <x v="55"/>
    <x v="4"/>
    <x v="0"/>
  </r>
  <r>
    <n v="1266"/>
    <s v="Sensory Station's First EP"/>
    <s v="We are looking to record our first EP produced by Aaron Harris (ISIS/Palms) at Studio West."/>
    <n v="9500"/>
    <n v="9545"/>
    <x v="0"/>
    <x v="0"/>
    <s v="USD"/>
    <n v="1389474145"/>
    <n v="1386882145"/>
    <b v="1"/>
    <n v="50"/>
    <b v="1"/>
    <s v="music/rock"/>
    <x v="4"/>
    <x v="11"/>
    <n v="100"/>
    <n v="190.9"/>
    <x v="1266"/>
    <d v="2014-01-11T21:02:25"/>
    <x v="1"/>
    <x v="1"/>
    <x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2"/>
    <n v="140.86000000000001"/>
    <x v="1267"/>
    <d v="2013-07-24T14:02:38"/>
    <x v="1"/>
    <x v="1"/>
    <x v="1"/>
  </r>
  <r>
    <n v="1268"/>
    <s v="Full Devil Jacket 2nd Album Release"/>
    <s v="Full Devil Jacket Is releasing their first record in over 12 yrs and we want you to be a part of it!"/>
    <n v="12000"/>
    <n v="14000"/>
    <x v="0"/>
    <x v="0"/>
    <s v="USD"/>
    <n v="1379708247"/>
    <n v="1377116247"/>
    <b v="1"/>
    <n v="182"/>
    <b v="1"/>
    <s v="music/rock"/>
    <x v="4"/>
    <x v="11"/>
    <n v="117"/>
    <n v="76.92"/>
    <x v="1268"/>
    <d v="2013-09-20T20:17:27"/>
    <x v="1"/>
    <x v="1"/>
    <x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9"/>
    <n v="99.16"/>
    <x v="1269"/>
    <d v="2016-04-16T00:00:00"/>
    <x v="0"/>
    <x v="0"/>
    <x v="0"/>
  </r>
  <r>
    <n v="1270"/>
    <s v="Resolution15 records their next album, Svaha"/>
    <s v="We make awake metal using violins in place of guitars and want to record a full length album."/>
    <n v="10000"/>
    <n v="11472"/>
    <x v="0"/>
    <x v="0"/>
    <s v="USD"/>
    <n v="1332704042"/>
    <n v="1327523642"/>
    <b v="1"/>
    <n v="169"/>
    <b v="1"/>
    <s v="music/rock"/>
    <x v="4"/>
    <x v="11"/>
    <n v="115"/>
    <n v="67.88"/>
    <x v="1270"/>
    <d v="2012-03-25T19:34:02"/>
    <x v="13"/>
    <x v="6"/>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2"/>
    <n v="246.29"/>
    <x v="1271"/>
    <d v="2013-11-13T17:24:19"/>
    <x v="1"/>
    <x v="1"/>
    <x v="1"/>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9"/>
    <x v="1272"/>
    <d v="2010-06-15T04:00:00"/>
    <x v="64"/>
    <x v="6"/>
    <x v="0"/>
  </r>
  <r>
    <n v="1273"/>
    <s v="Run Coyote &quot;Youth Haunts&quot; - Vinyl LP and CD"/>
    <s v="Run Coyote is raising funds to produce their debut album - &quot;Youth Haunts&quot; - on vinyl LP and CD"/>
    <n v="4000"/>
    <n v="4140"/>
    <x v="0"/>
    <x v="5"/>
    <s v="CAD"/>
    <n v="1409506291"/>
    <n v="1406914291"/>
    <b v="1"/>
    <n v="54"/>
    <b v="1"/>
    <s v="music/rock"/>
    <x v="4"/>
    <x v="11"/>
    <n v="104"/>
    <n v="76.67"/>
    <x v="1273"/>
    <d v="2014-08-31T17:31:31"/>
    <x v="1"/>
    <x v="1"/>
    <x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5"/>
    <n v="82.96"/>
    <x v="1274"/>
    <d v="2012-08-30T16:33:45"/>
    <x v="6"/>
    <x v="0"/>
    <x v="0"/>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
    <n v="62.52"/>
    <x v="1275"/>
    <d v="2013-08-07T20:49:47"/>
    <x v="6"/>
    <x v="0"/>
    <x v="0"/>
  </r>
  <r>
    <n v="1276"/>
    <s v="MR. DREAM GOES TO JAIL"/>
    <s v="Sponsor this Brooklyn punk band's debut seven-inch, MR. DREAM GOES TO JAIL."/>
    <n v="3000"/>
    <n v="3132.63"/>
    <x v="0"/>
    <x v="0"/>
    <s v="USD"/>
    <n v="1251777600"/>
    <n v="1247504047"/>
    <b v="1"/>
    <n v="68"/>
    <b v="1"/>
    <s v="music/rock"/>
    <x v="4"/>
    <x v="11"/>
    <n v="104"/>
    <n v="46.07"/>
    <x v="1276"/>
    <d v="2009-09-01T04:00:00"/>
    <x v="39"/>
    <x v="4"/>
    <x v="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
    <n v="38.54"/>
    <x v="1277"/>
    <d v="2012-09-04T13:29:07"/>
    <x v="6"/>
    <x v="0"/>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5"/>
    <n v="53.01"/>
    <x v="1278"/>
    <d v="2014-06-25T02:00:00"/>
    <x v="37"/>
    <x v="1"/>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1"/>
    <n v="73.36"/>
    <x v="1279"/>
    <d v="2014-03-24T01:22:50"/>
    <x v="4"/>
    <x v="0"/>
    <x v="0"/>
  </r>
  <r>
    <n v="1280"/>
    <s v="Nothing More's New Album"/>
    <s v="Nothing More is recording their forthcoming record and needs to join forces with you to make this album HUGE! "/>
    <n v="15000"/>
    <n v="16636.78"/>
    <x v="0"/>
    <x v="0"/>
    <s v="USD"/>
    <n v="1299003054"/>
    <n v="1291227054"/>
    <b v="1"/>
    <n v="130"/>
    <b v="1"/>
    <s v="music/rock"/>
    <x v="4"/>
    <x v="11"/>
    <n v="111"/>
    <n v="127.98"/>
    <x v="1280"/>
    <d v="2011-03-01T18:10:54"/>
    <x v="36"/>
    <x v="6"/>
    <x v="0"/>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1"/>
    <n v="104.73"/>
    <x v="1281"/>
    <d v="2013-07-28T17:50:36"/>
    <x v="20"/>
    <x v="3"/>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4"/>
    <n v="67.67"/>
    <x v="1282"/>
    <d v="2013-12-09T04:59:00"/>
    <x v="0"/>
    <x v="0"/>
    <x v="0"/>
  </r>
  <r>
    <n v="1283"/>
    <s v="Sketching In Stereo 3rd Album!"/>
    <s v="Our 3rd album is halfway complete, but we need your help to record, mix and master the final product!"/>
    <n v="1000"/>
    <n v="2110.5"/>
    <x v="0"/>
    <x v="0"/>
    <s v="USD"/>
    <n v="1362974400"/>
    <n v="1360948389"/>
    <b v="1"/>
    <n v="22"/>
    <b v="1"/>
    <s v="music/rock"/>
    <x v="4"/>
    <x v="11"/>
    <n v="211"/>
    <n v="95.93"/>
    <x v="1283"/>
    <d v="2013-03-11T04:00:00"/>
    <x v="19"/>
    <x v="5"/>
    <x v="0"/>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
    <x v="1284"/>
    <d v="2016-12-31T16:59:00"/>
    <x v="33"/>
    <x v="5"/>
    <x v="0"/>
  </r>
  <r>
    <n v="1285"/>
    <s v="We just keep going"/>
    <s v="The world premiere of hysterically funny and heartbreaking story about family, unconditional love and facing the unfaceable"/>
    <n v="2000"/>
    <n v="2033"/>
    <x v="0"/>
    <x v="1"/>
    <s v="GBP"/>
    <n v="1434808775"/>
    <n v="1433512775"/>
    <b v="0"/>
    <n v="63"/>
    <b v="1"/>
    <s v="theater/plays"/>
    <x v="1"/>
    <x v="6"/>
    <n v="102"/>
    <n v="32.270000000000003"/>
    <x v="1285"/>
    <d v="2015-06-20T13:59:35"/>
    <x v="18"/>
    <x v="3"/>
    <x v="0"/>
  </r>
  <r>
    <n v="1286"/>
    <s v="The Diary of a Nobody"/>
    <s v="A touring production of FRED's modern adaptation of the classic Victorian comic novel, reaching out to new audiences."/>
    <n v="1500"/>
    <n v="1625"/>
    <x v="0"/>
    <x v="1"/>
    <s v="GBP"/>
    <n v="1424181600"/>
    <n v="1423041227"/>
    <b v="0"/>
    <n v="20"/>
    <b v="1"/>
    <s v="theater/plays"/>
    <x v="1"/>
    <x v="6"/>
    <n v="108"/>
    <n v="81.25"/>
    <x v="1286"/>
    <d v="2015-02-17T14:00:00"/>
    <x v="58"/>
    <x v="3"/>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x v="1287"/>
    <d v="2015-06-12T14:54:16"/>
    <x v="13"/>
    <x v="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
    <n v="65.87"/>
    <x v="1288"/>
    <d v="2016-08-10T04:00:00"/>
    <x v="0"/>
    <x v="0"/>
    <x v="0"/>
  </r>
  <r>
    <n v="1289"/>
    <s v="No Brains for Dinner"/>
    <s v="A chilling original Edwardian Comedy of errors and foolishness made for the Patrick Henry College stage."/>
    <n v="1500"/>
    <n v="1876"/>
    <x v="0"/>
    <x v="0"/>
    <s v="USD"/>
    <n v="1483499645"/>
    <n v="1480907645"/>
    <b v="0"/>
    <n v="52"/>
    <b v="1"/>
    <s v="theater/plays"/>
    <x v="1"/>
    <x v="6"/>
    <n v="125"/>
    <n v="36.08"/>
    <x v="1289"/>
    <d v="2017-01-04T03:14:05"/>
    <x v="1"/>
    <x v="1"/>
    <x v="1"/>
  </r>
  <r>
    <n v="1290"/>
    <s v="I Died... I Came Back, ... Whatever"/>
    <s v="Sometimes your Heart has to STOP for your Life to START."/>
    <n v="3500"/>
    <n v="3800"/>
    <x v="0"/>
    <x v="0"/>
    <s v="USD"/>
    <n v="1429772340"/>
    <n v="1427121931"/>
    <b v="0"/>
    <n v="86"/>
    <b v="1"/>
    <s v="theater/plays"/>
    <x v="1"/>
    <x v="6"/>
    <n v="109"/>
    <n v="44.19"/>
    <x v="1290"/>
    <d v="2015-04-23T06:59:00"/>
    <x v="0"/>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6"/>
    <n v="104.07"/>
    <x v="1291"/>
    <d v="2015-04-07T07:00:00"/>
    <x v="46"/>
    <x v="0"/>
    <x v="0"/>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
    <x v="1292"/>
    <d v="2015-10-06T22:59:00"/>
    <x v="15"/>
    <x v="1"/>
    <x v="2"/>
  </r>
  <r>
    <n v="1293"/>
    <s v="WORSE THAN TIGERS"/>
    <s v="Invest in the world premiere of WORSE THAN TIGERS at ACT, and in the future of Seattle's newest, female-led theatre company: RED STAGE."/>
    <n v="15000"/>
    <n v="15335"/>
    <x v="0"/>
    <x v="0"/>
    <s v="USD"/>
    <n v="1447523371"/>
    <n v="1444927771"/>
    <b v="0"/>
    <n v="120"/>
    <b v="1"/>
    <s v="theater/plays"/>
    <x v="1"/>
    <x v="6"/>
    <n v="102"/>
    <n v="127.79"/>
    <x v="1293"/>
    <d v="2015-11-14T17:49:31"/>
    <x v="1"/>
    <x v="1"/>
    <x v="1"/>
  </r>
  <r>
    <n v="1294"/>
    <s v="HELMER'S LOO"/>
    <s v="We have an award-winning Danish play, now we just need a bathroom set to perform it in. Spend a penny to help us build the set!"/>
    <n v="500"/>
    <n v="610"/>
    <x v="0"/>
    <x v="1"/>
    <s v="GBP"/>
    <n v="1445252400"/>
    <n v="1443696797"/>
    <b v="0"/>
    <n v="22"/>
    <b v="1"/>
    <s v="theater/plays"/>
    <x v="1"/>
    <x v="6"/>
    <n v="122"/>
    <n v="27.73"/>
    <x v="1294"/>
    <d v="2015-10-19T11:00:00"/>
    <x v="11"/>
    <x v="3"/>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2"/>
    <n v="39.83"/>
    <x v="1295"/>
    <d v="2015-07-29T17:00:00"/>
    <x v="1"/>
    <x v="1"/>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
    <n v="52.17"/>
    <x v="1296"/>
    <d v="2016-03-14T00:12:53"/>
    <x v="20"/>
    <x v="3"/>
    <x v="0"/>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10"/>
    <n v="92.04"/>
    <x v="1297"/>
    <d v="2016-05-01T17:55:58"/>
    <x v="1"/>
    <x v="1"/>
    <x v="1"/>
  </r>
  <r>
    <n v="1298"/>
    <s v="Dinosaur Dreams"/>
    <s v="A play that raises awareness for mental health and explores the psychological effects childhood abuse can have on an adult."/>
    <n v="2000"/>
    <n v="2093"/>
    <x v="0"/>
    <x v="1"/>
    <s v="GBP"/>
    <n v="1461860432"/>
    <n v="1459268432"/>
    <b v="0"/>
    <n v="33"/>
    <b v="1"/>
    <s v="theater/plays"/>
    <x v="1"/>
    <x v="6"/>
    <n v="105"/>
    <n v="63.42"/>
    <x v="1298"/>
    <d v="2016-04-28T16:20:32"/>
    <x v="1"/>
    <x v="1"/>
    <x v="1"/>
  </r>
  <r>
    <n v="1299"/>
    <s v="The (out)Siders Project"/>
    <s v="A new work inspired by the classic novel and created by Dallas teens under the direction of professional artists."/>
    <n v="3500"/>
    <n v="4340"/>
    <x v="0"/>
    <x v="0"/>
    <s v="USD"/>
    <n v="1436902359"/>
    <n v="1434310359"/>
    <b v="0"/>
    <n v="32"/>
    <b v="1"/>
    <s v="theater/plays"/>
    <x v="1"/>
    <x v="6"/>
    <n v="124"/>
    <n v="135.63"/>
    <x v="1299"/>
    <d v="2015-07-14T19:32:39"/>
    <x v="1"/>
    <x v="1"/>
    <x v="1"/>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x v="1300"/>
    <d v="2016-06-01T18:57:00"/>
    <x v="21"/>
    <x v="0"/>
    <x v="0"/>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3"/>
    <n v="70.86"/>
    <x v="1301"/>
    <d v="2015-07-21T03:00:00"/>
    <x v="62"/>
    <x v="3"/>
    <x v="0"/>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x v="1302"/>
    <d v="2016-12-01T02:23:31"/>
    <x v="1"/>
    <x v="1"/>
    <x v="1"/>
  </r>
  <r>
    <n v="1303"/>
    <s v="Forward Arena Theatre Company: Summer Season"/>
    <s v="Groundbreaking queer theatre."/>
    <n v="3500"/>
    <n v="4559.13"/>
    <x v="0"/>
    <x v="1"/>
    <s v="GBP"/>
    <n v="1469962800"/>
    <n v="1468578920"/>
    <b v="0"/>
    <n v="108"/>
    <b v="1"/>
    <s v="theater/plays"/>
    <x v="1"/>
    <x v="6"/>
    <n v="130"/>
    <n v="42.21"/>
    <x v="1303"/>
    <d v="2016-07-31T11:00:00"/>
    <x v="14"/>
    <x v="3"/>
    <x v="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40"/>
    <n v="152.41"/>
    <x v="1304"/>
    <d v="2017-03-13T03:40:05"/>
    <x v="13"/>
    <x v="6"/>
    <x v="0"/>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6"/>
    <n v="90.62"/>
    <x v="1305"/>
    <d v="2016-07-21T17:30:00"/>
    <x v="37"/>
    <x v="1"/>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
    <n v="201.6"/>
    <x v="1306"/>
    <d v="2014-12-04T10:58:54"/>
    <x v="1"/>
    <x v="1"/>
    <x v="1"/>
  </r>
  <r>
    <n v="1307"/>
    <s v="VR Card - Customized Virtual Reality Viewer (Canceled)"/>
    <s v="Get VR to Everyone with Mailable, Ready to Use Viewers"/>
    <n v="50000"/>
    <n v="5757"/>
    <x v="1"/>
    <x v="0"/>
    <s v="USD"/>
    <n v="1455710679"/>
    <n v="1453118679"/>
    <b v="0"/>
    <n v="45"/>
    <b v="0"/>
    <s v="technology/wearables"/>
    <x v="2"/>
    <x v="8"/>
    <n v="12"/>
    <n v="127.93"/>
    <x v="1307"/>
    <d v="2016-02-17T12:04:39"/>
    <x v="1"/>
    <x v="1"/>
    <x v="1"/>
  </r>
  <r>
    <n v="1308"/>
    <s v="Boost Band: Wristband Phone Charger (Canceled)"/>
    <s v="Boost Band, a wristband that charges any device"/>
    <n v="10000"/>
    <n v="1136"/>
    <x v="1"/>
    <x v="0"/>
    <s v="USD"/>
    <n v="1475937812"/>
    <n v="1472481812"/>
    <b v="0"/>
    <n v="38"/>
    <b v="0"/>
    <s v="technology/wearables"/>
    <x v="2"/>
    <x v="8"/>
    <n v="11"/>
    <n v="29.89"/>
    <x v="1308"/>
    <d v="2016-10-08T14:43:32"/>
    <x v="4"/>
    <x v="0"/>
    <x v="0"/>
  </r>
  <r>
    <n v="1309"/>
    <s v="CORE : Roam (Canceled)"/>
    <s v="Wicked fun and built for excitement, CORE is the safest and most versatile speaker you've ever worn."/>
    <n v="11500"/>
    <n v="12879"/>
    <x v="1"/>
    <x v="0"/>
    <s v="USD"/>
    <n v="1444943468"/>
    <n v="1441919468"/>
    <b v="0"/>
    <n v="35"/>
    <b v="0"/>
    <s v="technology/wearables"/>
    <x v="2"/>
    <x v="8"/>
    <n v="112"/>
    <n v="367.97"/>
    <x v="1309"/>
    <d v="2015-10-15T21:11:08"/>
    <x v="6"/>
    <x v="0"/>
    <x v="0"/>
  </r>
  <r>
    <n v="1310"/>
    <s v="k5-jkt.by kiger (Canceled)"/>
    <s v="An essential hoodie that holds all sized smart phones and keep your headphone wires tangle free."/>
    <n v="20000"/>
    <n v="3100"/>
    <x v="1"/>
    <x v="0"/>
    <s v="USD"/>
    <n v="1471622450"/>
    <n v="1467734450"/>
    <b v="0"/>
    <n v="24"/>
    <b v="0"/>
    <s v="technology/wearables"/>
    <x v="2"/>
    <x v="8"/>
    <n v="16"/>
    <n v="129.16999999999999"/>
    <x v="1310"/>
    <d v="2016-08-19T16:00:50"/>
    <x v="8"/>
    <x v="4"/>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
    <n v="800.7"/>
    <x v="1311"/>
    <d v="2016-11-30T20:15:19"/>
    <x v="6"/>
    <x v="0"/>
    <x v="0"/>
  </r>
  <r>
    <n v="1312"/>
    <s v="GoSolo Hat for GoPro (Canceled)"/>
    <s v="People loved the original Black and Gray GoSolo hats and asked for more. So we received sample for 3 more colors!"/>
    <n v="4600"/>
    <n v="28"/>
    <x v="1"/>
    <x v="0"/>
    <s v="USD"/>
    <n v="1429375922"/>
    <n v="1426783922"/>
    <b v="0"/>
    <n v="1"/>
    <b v="0"/>
    <s v="technology/wearables"/>
    <x v="2"/>
    <x v="8"/>
    <n v="1"/>
    <n v="28"/>
    <x v="1312"/>
    <d v="2015-04-18T16:52:02"/>
    <x v="1"/>
    <x v="1"/>
    <x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
    <n v="102.02"/>
    <x v="1313"/>
    <d v="2016-03-03T17:01:54"/>
    <x v="1"/>
    <x v="1"/>
    <x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
    <n v="184.36"/>
    <x v="1314"/>
    <d v="2016-10-21T16:04:20"/>
    <x v="13"/>
    <x v="6"/>
    <x v="0"/>
  </r>
  <r>
    <n v="1315"/>
    <s v="World's First Amphibious Heart Rate &amp; Fitness Wearable"/>
    <s v="Zoom will happen - THANK YOU! Received outside funding due amazing early success!"/>
    <n v="100000"/>
    <n v="40404"/>
    <x v="1"/>
    <x v="0"/>
    <s v="USD"/>
    <n v="1446771600"/>
    <n v="1443700648"/>
    <b v="0"/>
    <n v="248"/>
    <b v="0"/>
    <s v="technology/wearables"/>
    <x v="2"/>
    <x v="8"/>
    <n v="40"/>
    <n v="162.91999999999999"/>
    <x v="1315"/>
    <d v="2015-11-06T01:00:00"/>
    <x v="9"/>
    <x v="0"/>
    <x v="0"/>
  </r>
  <r>
    <n v="1316"/>
    <s v="Future Belt (Canceled)"/>
    <s v="Future Belt comes in just 3 sizes, but yet, is designed to fit waists ranging from 25-55 inches. No batteries, no gimmicks."/>
    <n v="75000"/>
    <n v="1"/>
    <x v="1"/>
    <x v="0"/>
    <s v="USD"/>
    <n v="1456700709"/>
    <n v="1453676709"/>
    <b v="0"/>
    <n v="1"/>
    <b v="0"/>
    <s v="technology/wearables"/>
    <x v="2"/>
    <x v="8"/>
    <n v="0"/>
    <n v="1"/>
    <x v="1316"/>
    <d v="2016-02-28T23:05:09"/>
    <x v="6"/>
    <x v="0"/>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
    <n v="603.53"/>
    <x v="1317"/>
    <d v="2016-07-21T14:00:00"/>
    <x v="60"/>
    <x v="6"/>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
    <n v="45.41"/>
    <x v="1318"/>
    <d v="2015-01-11T01:02:52"/>
    <x v="1"/>
    <x v="1"/>
    <x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
    <n v="97.33"/>
    <x v="1319"/>
    <d v="2014-07-11T16:00:00"/>
    <x v="18"/>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
    <n v="167.67"/>
    <x v="1320"/>
    <d v="2016-12-30T23:00:00"/>
    <x v="37"/>
    <x v="1"/>
    <x v="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
    <n v="859.86"/>
    <x v="1321"/>
    <d v="2016-12-23T17:58:57"/>
    <x v="1"/>
    <x v="1"/>
    <x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
    <n v="26.5"/>
    <x v="1322"/>
    <d v="2015-05-21T15:45:25"/>
    <x v="1"/>
    <x v="1"/>
    <x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9"/>
    <n v="30.27"/>
    <x v="1323"/>
    <d v="2016-04-26T06:55:00"/>
    <x v="6"/>
    <x v="0"/>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10"/>
    <n v="54.67"/>
    <x v="1324"/>
    <d v="2016-10-13T15:12:32"/>
    <x v="1"/>
    <x v="1"/>
    <x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
    <n v="60.75"/>
    <x v="1325"/>
    <d v="2016-12-30T02:03:55"/>
    <x v="1"/>
    <x v="1"/>
    <x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
    <n v="102.73"/>
    <x v="1326"/>
    <d v="2015-01-15T19:00:28"/>
    <x v="8"/>
    <x v="4"/>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
    <n v="41.59"/>
    <x v="1327"/>
    <d v="2015-05-29T16:17:15"/>
    <x v="1"/>
    <x v="1"/>
    <x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
    <n v="116.53"/>
    <x v="1328"/>
    <d v="2016-10-14T15:25:34"/>
    <x v="8"/>
    <x v="4"/>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1"/>
    <n v="45.33"/>
    <x v="1329"/>
    <d v="2014-12-02T06:19:05"/>
    <x v="4"/>
    <x v="0"/>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
    <n v="157.46"/>
    <x v="1330"/>
    <d v="2016-07-02T04:00:00"/>
    <x v="0"/>
    <x v="0"/>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
    <n v="100.5"/>
    <x v="1331"/>
    <d v="2016-08-17T12:05:54"/>
    <x v="1"/>
    <x v="1"/>
    <x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n v="0"/>
    <x v="1332"/>
    <d v="2017-01-27T01:26:48"/>
    <x v="1"/>
    <x v="1"/>
    <x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n v="0"/>
    <x v="1333"/>
    <d v="2014-07-16T02:33:45"/>
    <x v="1"/>
    <x v="1"/>
    <x v="1"/>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1"/>
    <n v="51.82"/>
    <x v="1334"/>
    <d v="2016-03-11T18:34:47"/>
    <x v="1"/>
    <x v="1"/>
    <x v="1"/>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20"/>
    <n v="308.75"/>
    <x v="1335"/>
    <d v="2015-12-05T22:28:22"/>
    <x v="1"/>
    <x v="1"/>
    <x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5"/>
    <n v="379.23"/>
    <x v="1336"/>
    <d v="2014-12-17T20:43:48"/>
    <x v="6"/>
    <x v="0"/>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
    <n v="176.36"/>
    <x v="1337"/>
    <d v="2017-03-03T13:51:19"/>
    <x v="1"/>
    <x v="1"/>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
    <n v="66.069999999999993"/>
    <x v="1338"/>
    <d v="2015-08-02T19:17:13"/>
    <x v="1"/>
    <x v="1"/>
    <x v="1"/>
  </r>
  <r>
    <n v="1339"/>
    <s v="Linkoo (Canceled)"/>
    <s v="World's Smallest customizable Phone &amp; GPS Watch for kids !"/>
    <n v="50000"/>
    <n v="3317"/>
    <x v="1"/>
    <x v="0"/>
    <s v="USD"/>
    <n v="1418056315"/>
    <n v="1414164715"/>
    <b v="0"/>
    <n v="37"/>
    <b v="0"/>
    <s v="technology/wearables"/>
    <x v="2"/>
    <x v="8"/>
    <n v="7"/>
    <n v="89.65"/>
    <x v="1339"/>
    <d v="2014-12-08T16:31:55"/>
    <x v="8"/>
    <x v="4"/>
    <x v="0"/>
  </r>
  <r>
    <n v="1340"/>
    <s v="Glass Designs (Canceled)"/>
    <s v="I would like to make nicer, more stylish looking frames for the Google Glass using 3D printing technology."/>
    <n v="1680"/>
    <n v="0"/>
    <x v="1"/>
    <x v="0"/>
    <s v="USD"/>
    <n v="1408112253"/>
    <n v="1405520253"/>
    <b v="0"/>
    <n v="0"/>
    <b v="0"/>
    <s v="technology/wearables"/>
    <x v="2"/>
    <x v="8"/>
    <n v="0"/>
    <n v="0"/>
    <x v="1340"/>
    <d v="2014-08-15T14:17:33"/>
    <x v="1"/>
    <x v="1"/>
    <x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
    <n v="382.39"/>
    <x v="1341"/>
    <d v="2016-10-01T14:58:37"/>
    <x v="7"/>
    <x v="0"/>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
    <n v="100"/>
    <x v="1342"/>
    <d v="2015-07-17T19:35:39"/>
    <x v="1"/>
    <x v="1"/>
    <x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
    <n v="158.36000000000001"/>
    <x v="1343"/>
    <d v="2016-08-19T03:59:00"/>
    <x v="44"/>
    <x v="6"/>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8"/>
    <n v="40.76"/>
    <x v="1344"/>
    <d v="2016-06-30T18:57:19"/>
    <x v="37"/>
    <x v="1"/>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
    <x v="1345"/>
    <d v="2014-07-14T19:32:39"/>
    <x v="6"/>
    <x v="0"/>
    <x v="0"/>
  </r>
  <r>
    <n v="1346"/>
    <s v="Anthology of Stories from LGBT Nepal"/>
    <s v="An anthology of nonfiction stories written by Nepal's Lesbian, Gay, Bisexual, and Transgender (LGBT) community."/>
    <n v="4900"/>
    <n v="7219"/>
    <x v="0"/>
    <x v="0"/>
    <s v="USD"/>
    <n v="1372297751"/>
    <n v="1369705751"/>
    <b v="0"/>
    <n v="149"/>
    <b v="1"/>
    <s v="publishing/nonfiction"/>
    <x v="3"/>
    <x v="9"/>
    <n v="147"/>
    <n v="48.45"/>
    <x v="1346"/>
    <d v="2013-06-27T01:49:11"/>
    <x v="1"/>
    <x v="1"/>
    <x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
    <n v="82.42"/>
    <x v="1347"/>
    <d v="2015-03-07T15:18:45"/>
    <x v="1"/>
    <x v="1"/>
    <x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2"/>
    <n v="230.19"/>
    <x v="1348"/>
    <d v="2014-12-18T12:08:53"/>
    <x v="31"/>
    <x v="1"/>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
    <n v="59.36"/>
    <x v="1349"/>
    <d v="2015-12-16T06:59:00"/>
    <x v="46"/>
    <x v="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
    <n v="66.7"/>
    <x v="1350"/>
    <d v="2015-12-26T00:18:54"/>
    <x v="1"/>
    <x v="1"/>
    <x v="1"/>
  </r>
  <r>
    <n v="1351"/>
    <s v="Purpose: Your Journey To Find Meaning"/>
    <s v="Discover your purpose, live a more fulfilling life, leave a positive footprint on society."/>
    <n v="20000"/>
    <n v="20253"/>
    <x v="0"/>
    <x v="0"/>
    <s v="USD"/>
    <n v="1455299144"/>
    <n v="1452707144"/>
    <b v="0"/>
    <n v="120"/>
    <b v="1"/>
    <s v="publishing/nonfiction"/>
    <x v="3"/>
    <x v="9"/>
    <n v="101"/>
    <n v="168.78"/>
    <x v="1351"/>
    <d v="2016-02-12T17:45:44"/>
    <x v="1"/>
    <x v="1"/>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
    <n v="59.97"/>
    <x v="1352"/>
    <d v="2015-09-05T03:59:00"/>
    <x v="60"/>
    <x v="6"/>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4"/>
    <n v="31.81"/>
    <x v="1353"/>
    <d v="2013-03-11T00:00:00"/>
    <x v="6"/>
    <x v="0"/>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
    <n v="24.42"/>
    <x v="1354"/>
    <d v="2016-06-11T19:22:59"/>
    <x v="1"/>
    <x v="1"/>
    <x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3"/>
    <n v="25.35"/>
    <x v="1355"/>
    <d v="2012-11-30T10:00:00"/>
    <x v="1"/>
    <x v="1"/>
    <x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3"/>
    <n v="71.44"/>
    <x v="1356"/>
    <d v="2013-07-05T00:56:00"/>
    <x v="1"/>
    <x v="1"/>
    <x v="1"/>
  </r>
  <r>
    <n v="1357"/>
    <s v="Becoming Alicia"/>
    <s v="The search for identity leads one young woman to Mexico, where she follows her grandfather's journey back to America."/>
    <n v="2000"/>
    <n v="2506"/>
    <x v="0"/>
    <x v="0"/>
    <s v="USD"/>
    <n v="1362117540"/>
    <n v="1359587137"/>
    <b v="0"/>
    <n v="65"/>
    <b v="1"/>
    <s v="publishing/nonfiction"/>
    <x v="3"/>
    <x v="9"/>
    <n v="125"/>
    <n v="38.549999999999997"/>
    <x v="1357"/>
    <d v="2013-03-01T05:59:00"/>
    <x v="1"/>
    <x v="1"/>
    <x v="1"/>
  </r>
  <r>
    <n v="1358"/>
    <s v="The Masada Story Project"/>
    <s v="I am working on a book about what people do when they visit Masada, an ancient fortress in the Judean desert."/>
    <n v="3000"/>
    <n v="3350"/>
    <x v="0"/>
    <x v="0"/>
    <s v="USD"/>
    <n v="1309009323"/>
    <n v="1306417323"/>
    <b v="0"/>
    <n v="49"/>
    <b v="1"/>
    <s v="publishing/nonfiction"/>
    <x v="3"/>
    <x v="9"/>
    <n v="112"/>
    <n v="68.37"/>
    <x v="1358"/>
    <d v="2011-06-25T13:42:03"/>
    <x v="1"/>
    <x v="1"/>
    <x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6"/>
    <n v="40.21"/>
    <x v="1359"/>
    <d v="2011-07-06T19:33:10"/>
    <x v="65"/>
    <x v="6"/>
    <x v="0"/>
  </r>
  <r>
    <n v="1360"/>
    <s v="So Bad, It's Good! - A Book of Bad Movies"/>
    <s v="So Bad, It's Good! is a guide to finding the best films for your bad movie night."/>
    <n v="1500"/>
    <n v="2598"/>
    <x v="0"/>
    <x v="0"/>
    <s v="USD"/>
    <n v="1343943420"/>
    <n v="1341524220"/>
    <b v="0"/>
    <n v="81"/>
    <b v="1"/>
    <s v="publishing/nonfiction"/>
    <x v="3"/>
    <x v="9"/>
    <n v="173"/>
    <n v="32.07"/>
    <x v="1360"/>
    <d v="2012-08-02T21:37:00"/>
    <x v="31"/>
    <x v="1"/>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6"/>
    <n v="28.63"/>
    <x v="1361"/>
    <d v="2014-06-21T17:12:52"/>
    <x v="1"/>
    <x v="1"/>
    <x v="1"/>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
    <n v="43.64"/>
    <x v="1362"/>
    <d v="2013-09-07T22:25:31"/>
    <x v="13"/>
    <x v="6"/>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x v="1363"/>
    <d v="2016-02-15T07:59:00"/>
    <x v="34"/>
    <x v="3"/>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9"/>
    <n v="346.04"/>
    <x v="1364"/>
    <d v="2015-01-07T16:41:46"/>
    <x v="13"/>
    <x v="6"/>
    <x v="0"/>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
    <n v="81.739999999999995"/>
    <x v="1365"/>
    <d v="2015-03-16T16:35:52"/>
    <x v="1"/>
    <x v="1"/>
    <x v="1"/>
  </r>
  <r>
    <n v="1366"/>
    <s v="Kick It! A Tribute to the A.K.s"/>
    <s v="A musical memorial for Alexi Petersen."/>
    <n v="7500"/>
    <n v="9486.69"/>
    <x v="0"/>
    <x v="0"/>
    <s v="USD"/>
    <n v="1417049663"/>
    <n v="1413158063"/>
    <b v="0"/>
    <n v="147"/>
    <b v="1"/>
    <s v="music/rock"/>
    <x v="4"/>
    <x v="11"/>
    <n v="126"/>
    <n v="64.540000000000006"/>
    <x v="1366"/>
    <d v="2014-11-27T00:54:23"/>
    <x v="12"/>
    <x v="4"/>
    <x v="0"/>
  </r>
  <r>
    <n v="1367"/>
    <s v="House of Rabbits  - &quot;Songs of Charivari&quot;"/>
    <s v="House of Rabbits are recording our full-length, debut album! Support independent music, receive great rewards!"/>
    <n v="5000"/>
    <n v="5713"/>
    <x v="0"/>
    <x v="0"/>
    <s v="USD"/>
    <n v="1447463050"/>
    <n v="1444867450"/>
    <b v="0"/>
    <n v="90"/>
    <b v="1"/>
    <s v="music/rock"/>
    <x v="4"/>
    <x v="11"/>
    <n v="114"/>
    <n v="63.48"/>
    <x v="1367"/>
    <d v="2015-11-14T01:04:10"/>
    <x v="1"/>
    <x v="1"/>
    <x v="1"/>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1"/>
    <n v="63.62"/>
    <x v="1368"/>
    <d v="2015-06-15T04:34:54"/>
    <x v="19"/>
    <x v="5"/>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
    <n v="83.97"/>
    <x v="1369"/>
    <d v="2014-04-11T14:15:46"/>
    <x v="1"/>
    <x v="1"/>
    <x v="1"/>
  </r>
  <r>
    <n v="1370"/>
    <s v="Food On You presents Baby's First Parental Advisory"/>
    <s v="Songs about the first year of parenthood, often inappropriate for children"/>
    <n v="1500"/>
    <n v="1555"/>
    <x v="0"/>
    <x v="0"/>
    <s v="USD"/>
    <n v="1381881890"/>
    <n v="1380585890"/>
    <b v="0"/>
    <n v="20"/>
    <b v="1"/>
    <s v="music/rock"/>
    <x v="4"/>
    <x v="11"/>
    <n v="104"/>
    <n v="77.75"/>
    <x v="1370"/>
    <d v="2013-10-16T00:04:50"/>
    <x v="18"/>
    <x v="3"/>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
    <n v="107.07"/>
    <x v="1371"/>
    <d v="2015-05-07T18:12:22"/>
    <x v="1"/>
    <x v="1"/>
    <x v="1"/>
  </r>
  <r>
    <n v="1372"/>
    <s v="Ted Lukas &amp; the Misled new CD - &quot;FEED&quot;"/>
    <s v="Please help us raise funds to press our new CD!"/>
    <n v="500"/>
    <n v="620"/>
    <x v="0"/>
    <x v="0"/>
    <s v="USD"/>
    <n v="1342115132"/>
    <n v="1339523132"/>
    <b v="0"/>
    <n v="16"/>
    <b v="1"/>
    <s v="music/rock"/>
    <x v="4"/>
    <x v="11"/>
    <n v="124"/>
    <n v="38.75"/>
    <x v="1372"/>
    <d v="2012-07-12T17:45:32"/>
    <x v="1"/>
    <x v="1"/>
    <x v="1"/>
  </r>
  <r>
    <n v="1373"/>
    <s v="Broccoli Samurai: Tour Van or Bust!"/>
    <s v="Help Broccoli Samurai raise money to get a new van and continue bringing you the jams!"/>
    <n v="10000"/>
    <n v="10501"/>
    <x v="0"/>
    <x v="0"/>
    <s v="USD"/>
    <n v="1483138233"/>
    <n v="1480546233"/>
    <b v="0"/>
    <n v="52"/>
    <b v="1"/>
    <s v="music/rock"/>
    <x v="4"/>
    <x v="11"/>
    <n v="105"/>
    <n v="201.94"/>
    <x v="1373"/>
    <d v="2016-12-30T22:50:33"/>
    <x v="1"/>
    <x v="1"/>
    <x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
    <n v="43.06"/>
    <x v="1374"/>
    <d v="2016-03-25T02:53:08"/>
    <x v="1"/>
    <x v="1"/>
    <x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
    <n v="62.87"/>
    <x v="1375"/>
    <d v="2017-01-15T01:35:19"/>
    <x v="1"/>
    <x v="1"/>
    <x v="1"/>
  </r>
  <r>
    <n v="1376"/>
    <s v="Dead Pirates / HIGHMARE LP 2nd pressing"/>
    <s v="Dead Pirates are planning a second pressing of HIGHMARE LP, who wants one ?"/>
    <n v="3700"/>
    <n v="9342"/>
    <x v="0"/>
    <x v="1"/>
    <s v="GBP"/>
    <n v="1480784606"/>
    <n v="1478189006"/>
    <b v="0"/>
    <n v="168"/>
    <b v="1"/>
    <s v="music/rock"/>
    <x v="4"/>
    <x v="11"/>
    <n v="252"/>
    <n v="55.61"/>
    <x v="1376"/>
    <d v="2016-12-03T17:03:26"/>
    <x v="1"/>
    <x v="1"/>
    <x v="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
    <n v="48.71"/>
    <x v="1377"/>
    <d v="2017-02-03T04:11:00"/>
    <x v="24"/>
    <x v="5"/>
    <x v="0"/>
  </r>
  <r>
    <n v="1378"/>
    <s v="SIX BY SEVEN"/>
    <s v="A psychedelic post rock masterpiece!"/>
    <n v="2000"/>
    <n v="4067"/>
    <x v="0"/>
    <x v="1"/>
    <s v="GBP"/>
    <n v="1470075210"/>
    <n v="1468779210"/>
    <b v="0"/>
    <n v="133"/>
    <b v="1"/>
    <s v="music/rock"/>
    <x v="4"/>
    <x v="11"/>
    <n v="203"/>
    <n v="30.58"/>
    <x v="1378"/>
    <d v="2016-08-01T18:13:30"/>
    <x v="18"/>
    <x v="3"/>
    <x v="0"/>
  </r>
  <r>
    <n v="1379"/>
    <s v="J. Walter Makes a Record"/>
    <s v="---------The long-awaited debut full-length from Justin Ruddy--------"/>
    <n v="10000"/>
    <n v="11160"/>
    <x v="0"/>
    <x v="0"/>
    <s v="USD"/>
    <n v="1433504876"/>
    <n v="1430912876"/>
    <b v="0"/>
    <n v="151"/>
    <b v="1"/>
    <s v="music/rock"/>
    <x v="4"/>
    <x v="11"/>
    <n v="112"/>
    <n v="73.91"/>
    <x v="1379"/>
    <d v="2015-06-05T11:47:56"/>
    <x v="1"/>
    <x v="1"/>
    <x v="1"/>
  </r>
  <r>
    <n v="1380"/>
    <s v="BARNFEST 2015"/>
    <s v="A DIY MUSIC FESTIVAL FROM ST. LOUIS MO! Bands make their own festival, help make it legit!"/>
    <n v="25"/>
    <n v="106"/>
    <x v="0"/>
    <x v="0"/>
    <s v="USD"/>
    <n v="1433815200"/>
    <n v="1431886706"/>
    <b v="0"/>
    <n v="5"/>
    <b v="1"/>
    <s v="music/rock"/>
    <x v="4"/>
    <x v="11"/>
    <n v="424"/>
    <n v="21.2"/>
    <x v="1380"/>
    <d v="2015-06-09T02:00:00"/>
    <x v="33"/>
    <x v="5"/>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
    <n v="73.36"/>
    <x v="1381"/>
    <d v="2016-12-29T05:08:45"/>
    <x v="1"/>
    <x v="1"/>
    <x v="1"/>
  </r>
  <r>
    <n v="1382"/>
    <s v="The Floorwalkers New Album!"/>
    <s v="We're making a new record -- independently! We've got some great new songs we're really excited to bring to you!"/>
    <n v="8000"/>
    <n v="8349"/>
    <x v="0"/>
    <x v="0"/>
    <s v="USD"/>
    <n v="1367867536"/>
    <n v="1365275536"/>
    <b v="0"/>
    <n v="148"/>
    <b v="1"/>
    <s v="music/rock"/>
    <x v="4"/>
    <x v="11"/>
    <n v="104"/>
    <n v="56.41"/>
    <x v="1382"/>
    <d v="2013-05-06T19:12:16"/>
    <x v="1"/>
    <x v="1"/>
    <x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
    <n v="50.25"/>
    <x v="1383"/>
    <d v="2016-12-23T01:47:58"/>
    <x v="20"/>
    <x v="3"/>
    <x v="0"/>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
    <n v="68.94"/>
    <x v="1384"/>
    <d v="2015-07-05T17:38:42"/>
    <x v="1"/>
    <x v="1"/>
    <x v="1"/>
  </r>
  <r>
    <n v="1385"/>
    <s v="Chi Might Project"/>
    <s v="Musicians, singers &amp; songwriters from all over the world collaborate via YouTube in order to create an amazing album!"/>
    <n v="8000"/>
    <n v="8832.49"/>
    <x v="0"/>
    <x v="12"/>
    <s v="EUR"/>
    <n v="1461931860"/>
    <n v="1457109121"/>
    <b v="0"/>
    <n v="134"/>
    <b v="1"/>
    <s v="music/rock"/>
    <x v="4"/>
    <x v="11"/>
    <n v="110"/>
    <n v="65.91"/>
    <x v="1385"/>
    <d v="2016-04-29T12:11:00"/>
    <x v="59"/>
    <x v="6"/>
    <x v="0"/>
  </r>
  <r>
    <n v="1386"/>
    <s v="MALTESE CROSS: The First Album"/>
    <s v="We are a classic hard rock/heavy metal band just trying to keep rock alive!"/>
    <n v="400"/>
    <n v="875"/>
    <x v="0"/>
    <x v="0"/>
    <s v="USD"/>
    <n v="1438183889"/>
    <n v="1435591889"/>
    <b v="0"/>
    <n v="14"/>
    <b v="1"/>
    <s v="music/rock"/>
    <x v="4"/>
    <x v="11"/>
    <n v="219"/>
    <n v="62.5"/>
    <x v="1386"/>
    <d v="2015-07-29T15:31:29"/>
    <x v="1"/>
    <x v="1"/>
    <x v="1"/>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7"/>
    <n v="70.06"/>
    <x v="1387"/>
    <d v="2015-06-03T04:30:00"/>
    <x v="7"/>
    <x v="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5"/>
    <n v="60.18"/>
    <x v="1388"/>
    <d v="2016-10-17T16:14:00"/>
    <x v="29"/>
    <x v="1"/>
    <x v="2"/>
  </r>
  <r>
    <n v="1389"/>
    <s v="Pre-order DANCEHALL's first record!!!"/>
    <s v="Help fund the pressing of DANCEHALL's first record by pre-ordering it in advance!!!"/>
    <n v="500"/>
    <n v="727"/>
    <x v="0"/>
    <x v="1"/>
    <s v="GBP"/>
    <n v="1471087957"/>
    <n v="1468495957"/>
    <b v="0"/>
    <n v="34"/>
    <b v="1"/>
    <s v="music/rock"/>
    <x v="4"/>
    <x v="11"/>
    <n v="145"/>
    <n v="21.38"/>
    <x v="1389"/>
    <d v="2016-08-13T11:32:37"/>
    <x v="1"/>
    <x v="1"/>
    <x v="1"/>
  </r>
  <r>
    <n v="1390"/>
    <s v="New Music Video/Artist Development"/>
    <s v="Breakout Artist Management will be working with us on a brand new music video and we need your help!"/>
    <n v="2800"/>
    <n v="3055"/>
    <x v="0"/>
    <x v="0"/>
    <s v="USD"/>
    <n v="1430154720"/>
    <n v="1427224606"/>
    <b v="0"/>
    <n v="19"/>
    <b v="1"/>
    <s v="music/rock"/>
    <x v="4"/>
    <x v="11"/>
    <n v="109"/>
    <n v="160.79"/>
    <x v="1390"/>
    <d v="2015-04-27T17:12:00"/>
    <x v="51"/>
    <x v="0"/>
    <x v="0"/>
  </r>
  <r>
    <n v="1391"/>
    <s v="Rules and Regulations"/>
    <s v="With the money donated through this project we intend on investing in sound equipment for live shows"/>
    <n v="500"/>
    <n v="551"/>
    <x v="0"/>
    <x v="0"/>
    <s v="USD"/>
    <n v="1440219540"/>
    <n v="1436369818"/>
    <b v="0"/>
    <n v="13"/>
    <b v="1"/>
    <s v="music/rock"/>
    <x v="4"/>
    <x v="11"/>
    <n v="110"/>
    <n v="42.38"/>
    <x v="1391"/>
    <d v="2015-08-22T04:59:00"/>
    <x v="8"/>
    <x v="4"/>
    <x v="0"/>
  </r>
  <r>
    <n v="1392"/>
    <s v="Telesomniac's Debut Album"/>
    <s v="Telesomniac is a rock band from Provo, UT releasing their debut album Thirty-One Flashes in the Dark."/>
    <n v="2500"/>
    <n v="2841"/>
    <x v="0"/>
    <x v="0"/>
    <s v="USD"/>
    <n v="1456976586"/>
    <n v="1454298186"/>
    <b v="0"/>
    <n v="104"/>
    <b v="1"/>
    <s v="music/rock"/>
    <x v="4"/>
    <x v="11"/>
    <n v="114"/>
    <n v="27.32"/>
    <x v="1392"/>
    <d v="2016-03-03T03:43:06"/>
    <x v="0"/>
    <x v="0"/>
    <x v="0"/>
  </r>
  <r>
    <n v="1393"/>
    <s v="WolfHunt | Social Commentary Rock Project"/>
    <s v="Rock n' Roll tales of our times"/>
    <n v="10000"/>
    <n v="10235"/>
    <x v="0"/>
    <x v="0"/>
    <s v="USD"/>
    <n v="1470068523"/>
    <n v="1467476523"/>
    <b v="0"/>
    <n v="52"/>
    <b v="1"/>
    <s v="music/rock"/>
    <x v="4"/>
    <x v="11"/>
    <n v="102"/>
    <n v="196.83"/>
    <x v="1393"/>
    <d v="2016-08-01T16:22:03"/>
    <x v="1"/>
    <x v="1"/>
    <x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
    <n v="53.88"/>
    <x v="1394"/>
    <d v="2017-03-01T03:00:00"/>
    <x v="41"/>
    <x v="4"/>
    <x v="0"/>
  </r>
  <r>
    <n v="1395"/>
    <s v="Quiet Oaks Full Length Album"/>
    <s v="Help Quiet Oaks record their debut album!!!"/>
    <n v="3500"/>
    <n v="3916"/>
    <x v="0"/>
    <x v="0"/>
    <s v="USD"/>
    <n v="1484430481"/>
    <n v="1481838481"/>
    <b v="0"/>
    <n v="82"/>
    <b v="1"/>
    <s v="music/rock"/>
    <x v="4"/>
    <x v="11"/>
    <n v="112"/>
    <n v="47.76"/>
    <x v="1395"/>
    <d v="2017-01-14T21:48:01"/>
    <x v="1"/>
    <x v="1"/>
    <x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
    <n v="88.19"/>
    <x v="1396"/>
    <d v="2015-02-13T23:58:02"/>
    <x v="1"/>
    <x v="1"/>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4"/>
    <n v="72.06"/>
    <x v="1397"/>
    <d v="2016-10-27T21:19:00"/>
    <x v="1"/>
    <x v="1"/>
    <x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10"/>
    <n v="74.25"/>
    <x v="1398"/>
    <d v="2016-07-05T20:58:54"/>
    <x v="1"/>
    <x v="1"/>
    <x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
    <n v="61.7"/>
    <x v="1399"/>
    <d v="2014-10-07T00:06:13"/>
    <x v="1"/>
    <x v="1"/>
    <x v="1"/>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
    <n v="17.239999999999998"/>
    <x v="1400"/>
    <d v="2016-06-12T05:30:00"/>
    <x v="6"/>
    <x v="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7"/>
    <n v="51.72"/>
    <x v="1401"/>
    <d v="2013-05-26T23:54:34"/>
    <x v="23"/>
    <x v="5"/>
    <x v="0"/>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
    <n v="24.15"/>
    <x v="1402"/>
    <d v="2015-05-01T00:16:51"/>
    <x v="13"/>
    <x v="6"/>
    <x v="0"/>
  </r>
  <r>
    <n v="1403"/>
    <s v="Gregorian Rock"/>
    <s v="Gregorian Rock merges Gregorian chant with modern music. It is serene, yet pummeling. It's not for everyone, but it might be for you."/>
    <n v="4000"/>
    <n v="4103"/>
    <x v="0"/>
    <x v="0"/>
    <s v="USD"/>
    <n v="1374802235"/>
    <n v="1372210235"/>
    <b v="0"/>
    <n v="66"/>
    <b v="1"/>
    <s v="music/rock"/>
    <x v="4"/>
    <x v="11"/>
    <n v="103"/>
    <n v="62.17"/>
    <x v="1403"/>
    <d v="2013-07-26T01:30:35"/>
    <x v="1"/>
    <x v="1"/>
    <x v="1"/>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2"/>
    <n v="48.2"/>
    <x v="1404"/>
    <d v="2015-02-22T12:14:45"/>
    <x v="10"/>
    <x v="5"/>
    <x v="2"/>
  </r>
  <r>
    <n v="1405"/>
    <s v="The Bible translated into Emoticons"/>
    <s v="Will more people read the Bible if it were translated into Emoticons?"/>
    <n v="25000"/>
    <n v="105"/>
    <x v="2"/>
    <x v="0"/>
    <s v="USD"/>
    <n v="1417195201"/>
    <n v="1414599601"/>
    <b v="1"/>
    <n v="17"/>
    <b v="0"/>
    <s v="publishing/translations"/>
    <x v="3"/>
    <x v="22"/>
    <n v="0"/>
    <n v="6.18"/>
    <x v="1405"/>
    <d v="2014-11-28T17:20:01"/>
    <x v="1"/>
    <x v="1"/>
    <x v="1"/>
  </r>
  <r>
    <n v="1406"/>
    <s v="Man Down! Translation project"/>
    <s v="The White coat and the battle dress uniform"/>
    <n v="12000"/>
    <n v="15"/>
    <x v="2"/>
    <x v="13"/>
    <s v="EUR"/>
    <n v="1449914400"/>
    <n v="1445336607"/>
    <b v="0"/>
    <n v="3"/>
    <b v="0"/>
    <s v="publishing/translations"/>
    <x v="3"/>
    <x v="22"/>
    <n v="0"/>
    <n v="5"/>
    <x v="1406"/>
    <d v="2015-12-12T10:00:00"/>
    <x v="26"/>
    <x v="6"/>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1"/>
    <n v="7.5"/>
    <x v="1407"/>
    <d v="2014-08-12T12:52:58"/>
    <x v="10"/>
    <x v="5"/>
    <x v="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
    <n v="12"/>
    <x v="1408"/>
    <d v="2015-11-13T21:55:56"/>
    <x v="1"/>
    <x v="1"/>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n v="0"/>
    <x v="1409"/>
    <d v="2015-01-01T04:12:15"/>
    <x v="13"/>
    <x v="6"/>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0"/>
    <n v="1"/>
    <x v="1410"/>
    <d v="2016-06-03T07:38:40"/>
    <x v="8"/>
    <x v="4"/>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
    <n v="2.33"/>
    <x v="1411"/>
    <d v="2015-02-06T01:25:00"/>
    <x v="31"/>
    <x v="1"/>
    <x v="3"/>
  </r>
  <r>
    <n v="1412"/>
    <s v="For overseas shogi fans! Shogi novel translation project"/>
    <s v="â€œClimbing Silver!â€- An English translation of the Young Adult Shogi novella"/>
    <n v="7000"/>
    <n v="320"/>
    <x v="2"/>
    <x v="0"/>
    <s v="USD"/>
    <n v="1417656699"/>
    <n v="1415064699"/>
    <b v="0"/>
    <n v="13"/>
    <b v="0"/>
    <s v="publishing/translations"/>
    <x v="3"/>
    <x v="22"/>
    <n v="5"/>
    <n v="24.62"/>
    <x v="1412"/>
    <d v="2014-12-04T01:31:39"/>
    <x v="1"/>
    <x v="1"/>
    <x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x v="1413"/>
    <d v="2016-02-20T10:29:30"/>
    <x v="13"/>
    <x v="6"/>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
    <n v="1"/>
    <x v="1414"/>
    <d v="2017-01-03T06:04:27"/>
    <x v="1"/>
    <x v="1"/>
    <x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
    <n v="88.89"/>
    <x v="1415"/>
    <d v="2015-08-16T16:13:11"/>
    <x v="4"/>
    <x v="0"/>
    <x v="0"/>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n v="0"/>
    <x v="1416"/>
    <d v="2015-11-21T23:13:39"/>
    <x v="1"/>
    <x v="1"/>
    <x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
    <n v="27.5"/>
    <x v="1417"/>
    <d v="2015-09-15T11:11:00"/>
    <x v="1"/>
    <x v="1"/>
    <x v="1"/>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
    <n v="6"/>
    <x v="1418"/>
    <d v="2016-02-25T10:57:14"/>
    <x v="1"/>
    <x v="1"/>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
    <n v="44.5"/>
    <x v="1419"/>
    <d v="2016-10-09T10:56:59"/>
    <x v="1"/>
    <x v="1"/>
    <x v="1"/>
  </r>
  <r>
    <n v="1420"/>
    <s v="Shakespeare in the Hood - Romeo and Juliet"/>
    <s v="Help me butcher Shakespeare in a satirical fashion."/>
    <n v="110"/>
    <n v="3"/>
    <x v="2"/>
    <x v="0"/>
    <s v="USD"/>
    <n v="1467129686"/>
    <n v="1464969686"/>
    <b v="0"/>
    <n v="3"/>
    <b v="0"/>
    <s v="publishing/translations"/>
    <x v="3"/>
    <x v="22"/>
    <n v="3"/>
    <n v="1"/>
    <x v="1420"/>
    <d v="2016-06-28T16:01:26"/>
    <x v="10"/>
    <x v="5"/>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
    <n v="100"/>
    <x v="1421"/>
    <d v="2015-02-08T21:58:29"/>
    <x v="1"/>
    <x v="1"/>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
    <n v="13"/>
    <x v="1422"/>
    <d v="2016-09-21T05:45:04"/>
    <x v="1"/>
    <x v="1"/>
    <x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
    <n v="100"/>
    <x v="1423"/>
    <d v="2016-01-01T08:38:51"/>
    <x v="1"/>
    <x v="1"/>
    <x v="1"/>
  </r>
  <r>
    <n v="1424"/>
    <s v="Subway Mantras"/>
    <s v="A short book of practical mantras that can be used every day of the week. Mantras are cogwheels of universal engines."/>
    <n v="7500"/>
    <n v="1527"/>
    <x v="2"/>
    <x v="0"/>
    <s v="USD"/>
    <n v="1479233602"/>
    <n v="1478106802"/>
    <b v="0"/>
    <n v="14"/>
    <b v="0"/>
    <s v="publishing/translations"/>
    <x v="3"/>
    <x v="22"/>
    <n v="20"/>
    <n v="109.07"/>
    <x v="1424"/>
    <d v="2016-11-15T18:13:22"/>
    <x v="58"/>
    <x v="3"/>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n v="0"/>
    <x v="1425"/>
    <d v="2015-04-29T03:09:19"/>
    <x v="1"/>
    <x v="1"/>
    <x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n v="0"/>
    <x v="1426"/>
    <d v="2015-08-24T09:22:00"/>
    <x v="13"/>
    <x v="6"/>
    <x v="0"/>
  </r>
  <r>
    <n v="1427"/>
    <s v="WHAT CAN I DO?..."/>
    <s v="The book with advices that can save many lives._x000a_You will find here many case studies, extreme situations and solutions."/>
    <n v="5000"/>
    <n v="419"/>
    <x v="2"/>
    <x v="12"/>
    <s v="EUR"/>
    <n v="1474230385"/>
    <n v="1471638385"/>
    <b v="0"/>
    <n v="4"/>
    <b v="0"/>
    <s v="publishing/translations"/>
    <x v="3"/>
    <x v="22"/>
    <n v="8"/>
    <n v="104.75"/>
    <x v="1427"/>
    <d v="2016-09-18T20:26:25"/>
    <x v="1"/>
    <x v="1"/>
    <x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5"/>
    <n v="15"/>
    <x v="1428"/>
    <d v="2016-04-02T08:06:57"/>
    <x v="1"/>
    <x v="1"/>
    <x v="1"/>
  </r>
  <r>
    <n v="1429"/>
    <s v="10 P.M."/>
    <s v="A guy in his 30's tries to live his &quot;American Dream&quot;, but quickly it turns into a nightmare. (A Novel)"/>
    <n v="10000"/>
    <n v="0"/>
    <x v="2"/>
    <x v="0"/>
    <s v="USD"/>
    <n v="1428629242"/>
    <n v="1426037242"/>
    <b v="0"/>
    <n v="0"/>
    <b v="0"/>
    <s v="publishing/translations"/>
    <x v="3"/>
    <x v="22"/>
    <n v="0"/>
    <n v="0"/>
    <x v="1429"/>
    <d v="2015-04-10T01:27:22"/>
    <x v="1"/>
    <x v="1"/>
    <x v="1"/>
  </r>
  <r>
    <n v="1430"/>
    <s v="Esoteric Project Management"/>
    <s v="Profesional translation and publishing of the book on unique synthesis of project management and meditation"/>
    <n v="5000"/>
    <n v="403"/>
    <x v="2"/>
    <x v="0"/>
    <s v="USD"/>
    <n v="1419017488"/>
    <n v="1416339088"/>
    <b v="0"/>
    <n v="5"/>
    <b v="0"/>
    <s v="publishing/translations"/>
    <x v="3"/>
    <x v="22"/>
    <n v="8"/>
    <n v="80.599999999999994"/>
    <x v="1430"/>
    <d v="2014-12-19T19:31:28"/>
    <x v="0"/>
    <x v="0"/>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2"/>
    <n v="115.55"/>
    <x v="1431"/>
    <d v="2015-11-26T06:03:36"/>
    <x v="1"/>
    <x v="1"/>
    <x v="1"/>
  </r>
  <r>
    <n v="1432"/>
    <s v="The Holy Bib-el"/>
    <s v="THE HOLY BIB-EL Translated By Leon Cook. The Creation: CHAPTER 1.  1* In the beginning Gods created The Heavens and The Planet Earth."/>
    <n v="40000"/>
    <n v="0"/>
    <x v="2"/>
    <x v="0"/>
    <s v="USD"/>
    <n v="1437417828"/>
    <n v="1434825828"/>
    <b v="0"/>
    <n v="0"/>
    <b v="0"/>
    <s v="publishing/translations"/>
    <x v="3"/>
    <x v="22"/>
    <n v="0"/>
    <n v="0"/>
    <x v="1432"/>
    <d v="2015-07-20T18:43:48"/>
    <x v="1"/>
    <x v="1"/>
    <x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7"/>
    <n v="80.5"/>
    <x v="1433"/>
    <d v="2016-12-10T11:00:00"/>
    <x v="43"/>
    <x v="4"/>
    <x v="0"/>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10"/>
    <n v="744.55"/>
    <x v="1434"/>
    <d v="2015-06-08T15:00:00"/>
    <x v="23"/>
    <x v="5"/>
    <x v="0"/>
  </r>
  <r>
    <n v="1435"/>
    <s v="Trilogy of Crystals, book 1, translation"/>
    <s v="English translation of the first book from a sword and sorcery Fantasy trilogy, by Paolo Parente"/>
    <n v="15000"/>
    <n v="15"/>
    <x v="2"/>
    <x v="13"/>
    <s v="EUR"/>
    <n v="1444589020"/>
    <n v="1441997020"/>
    <b v="0"/>
    <n v="2"/>
    <b v="0"/>
    <s v="publishing/translations"/>
    <x v="3"/>
    <x v="22"/>
    <n v="0"/>
    <n v="7.5"/>
    <x v="1435"/>
    <d v="2015-10-11T18:43:40"/>
    <x v="1"/>
    <x v="1"/>
    <x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1"/>
    <n v="38.5"/>
    <x v="1436"/>
    <d v="2016-02-21T08:24:17"/>
    <x v="1"/>
    <x v="1"/>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7"/>
    <n v="36.68"/>
    <x v="1437"/>
    <d v="2014-07-13T04:59:00"/>
    <x v="46"/>
    <x v="0"/>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x v="1438"/>
    <d v="2016-04-27T13:55:00"/>
    <x v="1"/>
    <x v="1"/>
    <x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7"/>
    <n v="30"/>
    <x v="1439"/>
    <d v="2015-03-07T19:55:01"/>
    <x v="1"/>
    <x v="1"/>
    <x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0"/>
    <n v="1"/>
    <x v="1440"/>
    <d v="2016-05-26T17:57:43"/>
    <x v="1"/>
    <x v="1"/>
    <x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
    <n v="673.33"/>
    <x v="1441"/>
    <d v="2015-09-11T18:22:49"/>
    <x v="13"/>
    <x v="6"/>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n v="0"/>
    <x v="1442"/>
    <d v="2016-05-25T15:29:18"/>
    <x v="1"/>
    <x v="1"/>
    <x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n v="0"/>
    <x v="1443"/>
    <d v="2017-01-02T22:13:29"/>
    <x v="1"/>
    <x v="1"/>
    <x v="1"/>
  </r>
  <r>
    <n v="1444"/>
    <s v="Expand the MillionairesLetter in the US Market!"/>
    <s v="We as a successfull german stock market newsletter publisher want expand in the US market!"/>
    <n v="4950"/>
    <n v="0"/>
    <x v="2"/>
    <x v="12"/>
    <s v="EUR"/>
    <n v="1442091462"/>
    <n v="1436907462"/>
    <b v="0"/>
    <n v="0"/>
    <b v="0"/>
    <s v="publishing/translations"/>
    <x v="3"/>
    <x v="22"/>
    <n v="0"/>
    <n v="0"/>
    <x v="1444"/>
    <d v="2015-09-12T20:57:42"/>
    <x v="13"/>
    <x v="6"/>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n v="0"/>
    <x v="1445"/>
    <d v="2015-06-14T13:00:55"/>
    <x v="1"/>
    <x v="1"/>
    <x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n v="0"/>
    <x v="1446"/>
    <d v="2016-04-21T10:44:38"/>
    <x v="20"/>
    <x v="3"/>
    <x v="0"/>
  </r>
  <r>
    <n v="1447"/>
    <s v="Indian Language Dictionary"/>
    <s v="I'm creating a dictionary of multiple Indian languages."/>
    <n v="500000"/>
    <n v="75"/>
    <x v="2"/>
    <x v="0"/>
    <s v="USD"/>
    <n v="1467999134"/>
    <n v="1465407134"/>
    <b v="0"/>
    <n v="3"/>
    <b v="0"/>
    <s v="publishing/translations"/>
    <x v="3"/>
    <x v="22"/>
    <n v="0"/>
    <n v="25"/>
    <x v="1447"/>
    <d v="2016-07-08T17:32:14"/>
    <x v="1"/>
    <x v="1"/>
    <x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n v="0"/>
    <x v="1448"/>
    <d v="2015-05-22T05:25:00"/>
    <x v="0"/>
    <x v="0"/>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n v="0"/>
    <x v="1449"/>
    <d v="2015-05-10T19:28:25"/>
    <x v="66"/>
    <x v="4"/>
    <x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0"/>
    <n v="1"/>
    <x v="1450"/>
    <d v="2016-02-20T04:06:37"/>
    <x v="1"/>
    <x v="1"/>
    <x v="1"/>
  </r>
  <r>
    <n v="1451"/>
    <s v="Modern Literal Torah Translation (Canceled)"/>
    <s v="Modern Literal Translation of the Torah in English and Russian with sub-linear and interlinear layout."/>
    <n v="18950"/>
    <n v="2"/>
    <x v="1"/>
    <x v="0"/>
    <s v="USD"/>
    <n v="1416355259"/>
    <n v="1413759659"/>
    <b v="0"/>
    <n v="2"/>
    <b v="0"/>
    <s v="publishing/translations"/>
    <x v="3"/>
    <x v="22"/>
    <n v="0"/>
    <n v="1"/>
    <x v="1451"/>
    <d v="2014-11-19T00:00:59"/>
    <x v="0"/>
    <x v="0"/>
    <x v="0"/>
  </r>
  <r>
    <n v="1452"/>
    <s v="The Judo Preservation Project (Canceled)"/>
    <s v="I am gathering rare, out-of-print Judo books for preservation, translation and sharing."/>
    <n v="14000"/>
    <n v="0"/>
    <x v="1"/>
    <x v="0"/>
    <s v="USD"/>
    <n v="1406566363"/>
    <n v="1403974363"/>
    <b v="0"/>
    <n v="0"/>
    <b v="0"/>
    <s v="publishing/translations"/>
    <x v="3"/>
    <x v="22"/>
    <n v="0"/>
    <n v="0"/>
    <x v="1452"/>
    <d v="2014-07-28T16:52:43"/>
    <x v="1"/>
    <x v="1"/>
    <x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n v="0"/>
    <x v="1453"/>
    <d v="2017-04-15T15:42:27"/>
    <x v="8"/>
    <x v="4"/>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
    <n v="15"/>
    <x v="1454"/>
    <d v="2016-04-24T21:59:00"/>
    <x v="23"/>
    <x v="5"/>
    <x v="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1"/>
    <n v="225"/>
    <x v="1455"/>
    <d v="2014-09-05T13:39:00"/>
    <x v="57"/>
    <x v="6"/>
    <x v="0"/>
  </r>
  <r>
    <n v="1456"/>
    <s v="Sometimes you don't need love (Canceled)"/>
    <s v="English Version of my auto-published novel"/>
    <n v="5000"/>
    <n v="145"/>
    <x v="1"/>
    <x v="13"/>
    <s v="EUR"/>
    <n v="1483459365"/>
    <n v="1480867365"/>
    <b v="0"/>
    <n v="3"/>
    <b v="0"/>
    <s v="publishing/translations"/>
    <x v="3"/>
    <x v="22"/>
    <n v="3"/>
    <n v="48.33"/>
    <x v="1456"/>
    <d v="2017-01-03T16:02:45"/>
    <x v="1"/>
    <x v="1"/>
    <x v="1"/>
  </r>
  <r>
    <n v="1457"/>
    <s v="Hey! I&quot;m not invisable, I am Just Old (Canceled)"/>
    <s v="Age is more than just a number, I hope your younger than you feel."/>
    <n v="6000"/>
    <n v="0"/>
    <x v="1"/>
    <x v="0"/>
    <s v="USD"/>
    <n v="1447281044"/>
    <n v="1444685444"/>
    <b v="0"/>
    <n v="0"/>
    <b v="0"/>
    <s v="publishing/translations"/>
    <x v="3"/>
    <x v="22"/>
    <n v="0"/>
    <n v="0"/>
    <x v="1457"/>
    <d v="2015-11-11T22:30:44"/>
    <x v="1"/>
    <x v="1"/>
    <x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n v="0"/>
    <x v="1458"/>
    <d v="2014-08-11T04:00:00"/>
    <x v="0"/>
    <x v="0"/>
    <x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n v="0"/>
    <x v="1459"/>
    <d v="2015-12-02T17:25:00"/>
    <x v="31"/>
    <x v="1"/>
    <x v="3"/>
  </r>
  <r>
    <n v="1460"/>
    <s v="KJV2015 (Canceled)"/>
    <s v="KJV2015 Easier to understand for our kids and family not leaving out one verse or changing a meaning one bit."/>
    <n v="25000000"/>
    <n v="0"/>
    <x v="1"/>
    <x v="0"/>
    <s v="USD"/>
    <n v="1417391100"/>
    <n v="1412371898"/>
    <b v="0"/>
    <n v="0"/>
    <b v="0"/>
    <s v="publishing/translations"/>
    <x v="3"/>
    <x v="22"/>
    <n v="0"/>
    <n v="0"/>
    <x v="1460"/>
    <d v="2014-11-30T23:45:00"/>
    <x v="42"/>
    <x v="6"/>
    <x v="0"/>
  </r>
  <r>
    <n v="1461"/>
    <s v="Relatively Prime Series 2"/>
    <s v="Series 2 of Relatively Prime, a podcast of stories from the Mathematical Domain"/>
    <n v="15000"/>
    <n v="15186.69"/>
    <x v="0"/>
    <x v="0"/>
    <s v="USD"/>
    <n v="1413849600"/>
    <n v="1410967754"/>
    <b v="1"/>
    <n v="340"/>
    <b v="1"/>
    <s v="publishing/radio &amp; podcasts"/>
    <x v="3"/>
    <x v="23"/>
    <n v="101"/>
    <n v="44.67"/>
    <x v="1461"/>
    <d v="2014-10-21T00:00:00"/>
    <x v="51"/>
    <x v="0"/>
    <x v="0"/>
  </r>
  <r>
    <n v="1462"/>
    <s v="Unbound: Fiction on the Radio"/>
    <s v="A new radio show focused on short fiction produced by Louisville Public Media"/>
    <n v="4000"/>
    <n v="4340.7"/>
    <x v="0"/>
    <x v="0"/>
    <s v="USD"/>
    <n v="1365609271"/>
    <n v="1363017271"/>
    <b v="1"/>
    <n v="150"/>
    <b v="1"/>
    <s v="publishing/radio &amp; podcasts"/>
    <x v="3"/>
    <x v="23"/>
    <n v="109"/>
    <n v="28.94"/>
    <x v="1462"/>
    <d v="2013-04-10T15:54:31"/>
    <x v="1"/>
    <x v="1"/>
    <x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8"/>
    <n v="35.44"/>
    <x v="1463"/>
    <d v="2013-04-07T20:52:18"/>
    <x v="8"/>
    <x v="4"/>
    <x v="0"/>
  </r>
  <r>
    <n v="1464"/>
    <s v="Science Studio"/>
    <s v="The Best Science Media on the Web"/>
    <n v="5000"/>
    <n v="8160"/>
    <x v="0"/>
    <x v="0"/>
    <s v="USD"/>
    <n v="1361029958"/>
    <n v="1358437958"/>
    <b v="1"/>
    <n v="234"/>
    <b v="1"/>
    <s v="publishing/radio &amp; podcasts"/>
    <x v="3"/>
    <x v="23"/>
    <n v="163"/>
    <n v="34.869999999999997"/>
    <x v="1464"/>
    <d v="2013-02-16T15:52:38"/>
    <x v="1"/>
    <x v="1"/>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
    <n v="52.62"/>
    <x v="1465"/>
    <d v="2012-03-22T03:00:00"/>
    <x v="0"/>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8"/>
    <n v="69.599999999999994"/>
    <x v="1466"/>
    <d v="2016-01-12T05:00:00"/>
    <x v="43"/>
    <x v="4"/>
    <x v="0"/>
  </r>
  <r>
    <n v="1467"/>
    <s v="Radio Ambulante"/>
    <s v="We are a new Spanish language podcast telling uniquely Latin American stories."/>
    <n v="40000"/>
    <n v="46032"/>
    <x v="0"/>
    <x v="0"/>
    <s v="USD"/>
    <n v="1332699285"/>
    <n v="1327518885"/>
    <b v="1"/>
    <n v="600"/>
    <b v="1"/>
    <s v="publishing/radio &amp; podcasts"/>
    <x v="3"/>
    <x v="23"/>
    <n v="115"/>
    <n v="76.72"/>
    <x v="1467"/>
    <d v="2012-03-25T18:14:45"/>
    <x v="13"/>
    <x v="6"/>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
    <n v="33.19"/>
    <x v="1468"/>
    <d v="2011-06-12T00:20:49"/>
    <x v="13"/>
    <x v="6"/>
    <x v="0"/>
  </r>
  <r>
    <n v="1469"/>
    <s v="The Local Global Mashup Show"/>
    <s v="Get the inside edge on the stories that connect Americans to the world -- in your ear every week."/>
    <n v="44250"/>
    <n v="47978"/>
    <x v="0"/>
    <x v="0"/>
    <s v="USD"/>
    <n v="1360938109"/>
    <n v="1358346109"/>
    <b v="1"/>
    <n v="321"/>
    <b v="1"/>
    <s v="publishing/radio &amp; podcasts"/>
    <x v="3"/>
    <x v="23"/>
    <n v="108"/>
    <n v="149.46"/>
    <x v="1469"/>
    <d v="2013-02-15T14:21:49"/>
    <x v="1"/>
    <x v="1"/>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
    <n v="23.17"/>
    <x v="1470"/>
    <d v="2012-12-28T19:51:03"/>
    <x v="23"/>
    <x v="5"/>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4"/>
    <n v="96.88"/>
    <x v="1471"/>
    <d v="2015-04-09T22:58:54"/>
    <x v="1"/>
    <x v="1"/>
    <x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9"/>
    <n v="103.2"/>
    <x v="1472"/>
    <d v="2013-10-16T13:01:43"/>
    <x v="1"/>
    <x v="1"/>
    <x v="1"/>
  </r>
  <r>
    <n v="1473"/>
    <s v="ONE LOVES ONLY FORM"/>
    <s v="Public Radio Project"/>
    <n v="1500"/>
    <n v="1807.74"/>
    <x v="0"/>
    <x v="0"/>
    <s v="USD"/>
    <n v="1330644639"/>
    <n v="1328052639"/>
    <b v="1"/>
    <n v="47"/>
    <b v="1"/>
    <s v="publishing/radio &amp; podcasts"/>
    <x v="3"/>
    <x v="23"/>
    <n v="121"/>
    <n v="38.46"/>
    <x v="1473"/>
    <d v="2012-03-01T23:30:39"/>
    <x v="1"/>
    <x v="1"/>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
    <n v="44.32"/>
    <x v="1474"/>
    <d v="2013-09-13T17:28:12"/>
    <x v="1"/>
    <x v="1"/>
    <x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9"/>
    <n v="64.17"/>
    <x v="1475"/>
    <d v="2014-12-20T04:59:00"/>
    <x v="16"/>
    <x v="0"/>
    <x v="0"/>
  </r>
  <r>
    <n v="1476"/>
    <s v="The Comedy Button Podcast"/>
    <s v="The Comedy Button is a brand new nerd pop culture podcast with weekly video sketches."/>
    <n v="6000"/>
    <n v="39693.279999999999"/>
    <x v="0"/>
    <x v="0"/>
    <s v="USD"/>
    <n v="1315616422"/>
    <n v="1313024422"/>
    <b v="1"/>
    <n v="916"/>
    <b v="1"/>
    <s v="publishing/radio &amp; podcasts"/>
    <x v="3"/>
    <x v="23"/>
    <n v="662"/>
    <n v="43.33"/>
    <x v="1476"/>
    <d v="2011-09-10T01:00:22"/>
    <x v="1"/>
    <x v="1"/>
    <x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
    <n v="90.5"/>
    <x v="1477"/>
    <d v="2011-12-23T03:00:00"/>
    <x v="13"/>
    <x v="6"/>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2"/>
    <n v="29.19"/>
    <x v="1478"/>
    <d v="2013-05-14T20:55:13"/>
    <x v="22"/>
    <x v="3"/>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
    <n v="30.96"/>
    <x v="1479"/>
    <d v="2014-05-10T03:59:00"/>
    <x v="18"/>
    <x v="3"/>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
    <n v="92.16"/>
    <x v="1480"/>
    <d v="2013-07-26T17:00:00"/>
    <x v="3"/>
    <x v="3"/>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
    <n v="17.5"/>
    <x v="1481"/>
    <d v="2013-11-02T22:09:05"/>
    <x v="1"/>
    <x v="1"/>
    <x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
    <n v="5"/>
    <x v="1482"/>
    <d v="2012-09-07T07:51:00"/>
    <x v="33"/>
    <x v="5"/>
    <x v="0"/>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1"/>
    <n v="25"/>
    <x v="1483"/>
    <d v="2016-07-22T04:37:55"/>
    <x v="10"/>
    <x v="5"/>
    <x v="2"/>
  </r>
  <r>
    <n v="1484"/>
    <s v="a book called filtered down thru the stars"/>
    <s v="The mussings of an old wizard"/>
    <n v="2000"/>
    <n v="0"/>
    <x v="2"/>
    <x v="0"/>
    <s v="USD"/>
    <n v="1342882260"/>
    <n v="1337834963"/>
    <b v="0"/>
    <n v="0"/>
    <b v="0"/>
    <s v="publishing/fiction"/>
    <x v="3"/>
    <x v="10"/>
    <n v="0"/>
    <n v="0"/>
    <x v="1484"/>
    <d v="2012-07-21T14:51:00"/>
    <x v="42"/>
    <x v="6"/>
    <x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
    <n v="50"/>
    <x v="1485"/>
    <d v="2015-06-20T19:06:13"/>
    <x v="8"/>
    <x v="4"/>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
    <n v="16"/>
    <x v="1486"/>
    <d v="2015-02-27T04:02:41"/>
    <x v="1"/>
    <x v="1"/>
    <x v="1"/>
  </r>
  <r>
    <n v="1487"/>
    <s v="You Killed Me First"/>
    <s v="A lover becomes an enemy when a line has been crossed. Torn between memories and reality, his mask of sanity is slipping."/>
    <n v="10000"/>
    <n v="0"/>
    <x v="2"/>
    <x v="0"/>
    <s v="USD"/>
    <n v="1470175271"/>
    <n v="1467583271"/>
    <b v="0"/>
    <n v="0"/>
    <b v="0"/>
    <s v="publishing/fiction"/>
    <x v="3"/>
    <x v="10"/>
    <n v="0"/>
    <n v="0"/>
    <x v="1487"/>
    <d v="2016-08-02T22:01:11"/>
    <x v="1"/>
    <x v="1"/>
    <x v="1"/>
  </r>
  <r>
    <n v="1488"/>
    <s v="Nanolution"/>
    <s v="A blockbuster sci-fi adventure. What would you do if one day your life changed to beyond the imaginable?"/>
    <n v="15000"/>
    <n v="360"/>
    <x v="2"/>
    <x v="2"/>
    <s v="AUD"/>
    <n v="1388928660"/>
    <n v="1386336660"/>
    <b v="0"/>
    <n v="6"/>
    <b v="0"/>
    <s v="publishing/fiction"/>
    <x v="3"/>
    <x v="10"/>
    <n v="2"/>
    <n v="60"/>
    <x v="1488"/>
    <d v="2014-01-05T13:31:00"/>
    <x v="1"/>
    <x v="1"/>
    <x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n v="0"/>
    <x v="1489"/>
    <d v="2012-11-15T15:40:52"/>
    <x v="1"/>
    <x v="1"/>
    <x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1"/>
    <n v="47.11"/>
    <x v="1490"/>
    <d v="2013-10-02T13:27:54"/>
    <x v="37"/>
    <x v="1"/>
    <x v="0"/>
  </r>
  <r>
    <n v="1491"/>
    <s v="Tales of guns, gold and a beagle in the Old West"/>
    <s v="What do you get when you take outlaws, guns, gold and and old beagle in the old west? Adventure!"/>
    <n v="1200"/>
    <n v="100"/>
    <x v="2"/>
    <x v="0"/>
    <s v="USD"/>
    <n v="1424014680"/>
    <n v="1418922443"/>
    <b v="0"/>
    <n v="1"/>
    <b v="0"/>
    <s v="publishing/fiction"/>
    <x v="3"/>
    <x v="10"/>
    <n v="8"/>
    <n v="100"/>
    <x v="1491"/>
    <d v="2015-02-15T15:38:00"/>
    <x v="44"/>
    <x v="6"/>
    <x v="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
    <n v="15"/>
    <x v="1492"/>
    <d v="2011-06-18T21:14:06"/>
    <x v="1"/>
    <x v="1"/>
    <x v="1"/>
  </r>
  <r>
    <n v="1493"/>
    <s v="The Great Grand Zeppelin Chase"/>
    <s v="Help illustrate the sequel to the bestselling _x000a_The Transylvania Flying Squad of Detectives"/>
    <n v="2400"/>
    <n v="0"/>
    <x v="2"/>
    <x v="0"/>
    <s v="USD"/>
    <n v="1371415675"/>
    <n v="1368823675"/>
    <b v="0"/>
    <n v="0"/>
    <b v="0"/>
    <s v="publishing/fiction"/>
    <x v="3"/>
    <x v="10"/>
    <n v="0"/>
    <n v="0"/>
    <x v="1493"/>
    <d v="2013-06-16T20:47:55"/>
    <x v="1"/>
    <x v="1"/>
    <x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9"/>
    <n v="40.450000000000003"/>
    <x v="1494"/>
    <d v="2015-04-03T15:38:00"/>
    <x v="1"/>
    <x v="1"/>
    <x v="1"/>
  </r>
  <r>
    <n v="1495"/>
    <s v="A Magical Bildungsroman with a Female Heroine"/>
    <s v="The Adventures of Penelope Hawthorne. Part One: The Spellbook of Dracone."/>
    <n v="2000"/>
    <n v="0"/>
    <x v="2"/>
    <x v="0"/>
    <s v="USD"/>
    <n v="1314471431"/>
    <n v="1311879431"/>
    <b v="0"/>
    <n v="0"/>
    <b v="0"/>
    <s v="publishing/fiction"/>
    <x v="3"/>
    <x v="10"/>
    <n v="0"/>
    <n v="0"/>
    <x v="1495"/>
    <d v="2011-08-27T18:57:11"/>
    <x v="1"/>
    <x v="1"/>
    <x v="1"/>
  </r>
  <r>
    <n v="1496"/>
    <s v="Tainted Steel (Series 1 - 4)"/>
    <s v="Capturing the awe-inspiring magic of the likes of LoTR, Tainted Steel tells the story of one mans' struggle against Destiny."/>
    <n v="1500"/>
    <n v="0"/>
    <x v="2"/>
    <x v="0"/>
    <s v="USD"/>
    <n v="1410866659"/>
    <n v="1405682659"/>
    <b v="0"/>
    <n v="0"/>
    <b v="0"/>
    <s v="publishing/fiction"/>
    <x v="3"/>
    <x v="10"/>
    <n v="0"/>
    <n v="0"/>
    <x v="1496"/>
    <d v="2014-09-16T11:24:19"/>
    <x v="13"/>
    <x v="6"/>
    <x v="0"/>
  </r>
  <r>
    <n v="1497"/>
    <s v="Daddy"/>
    <s v="After 25 years apart, a father and son's reunion is less magical and more explosive as the revelations come out and the gloves come off"/>
    <n v="15000"/>
    <n v="1"/>
    <x v="2"/>
    <x v="0"/>
    <s v="USD"/>
    <n v="1375299780"/>
    <n v="1371655522"/>
    <b v="0"/>
    <n v="1"/>
    <b v="0"/>
    <s v="publishing/fiction"/>
    <x v="3"/>
    <x v="10"/>
    <n v="0"/>
    <n v="1"/>
    <x v="1497"/>
    <d v="2013-07-31T19:43:00"/>
    <x v="17"/>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2"/>
    <n v="19"/>
    <x v="1498"/>
    <d v="2014-09-03T23:36:18"/>
    <x v="8"/>
    <x v="4"/>
    <x v="0"/>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
    <n v="5"/>
    <x v="1499"/>
    <d v="2016-08-05T00:10:33"/>
    <x v="13"/>
    <x v="6"/>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
    <n v="46.73"/>
    <x v="1500"/>
    <d v="2013-05-01T21:42:37"/>
    <x v="1"/>
    <x v="1"/>
    <x v="1"/>
  </r>
  <r>
    <n v="1501"/>
    <s v="This is Nowhere"/>
    <s v="A hardcover book of surf, outdoor and nature photos from the British Columbia coast."/>
    <n v="52000"/>
    <n v="86492"/>
    <x v="0"/>
    <x v="5"/>
    <s v="CAD"/>
    <n v="1436364023"/>
    <n v="1433772023"/>
    <b v="1"/>
    <n v="885"/>
    <b v="1"/>
    <s v="photography/photobooks"/>
    <x v="8"/>
    <x v="20"/>
    <n v="166"/>
    <n v="97.73"/>
    <x v="1501"/>
    <d v="2015-07-08T14:00:23"/>
    <x v="1"/>
    <x v="1"/>
    <x v="1"/>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
    <n v="67.84"/>
    <x v="1502"/>
    <d v="2016-03-25T22:00:00"/>
    <x v="31"/>
    <x v="1"/>
    <x v="3"/>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8"/>
    <n v="56.98"/>
    <x v="1503"/>
    <d v="2016-10-23T08:20:01"/>
    <x v="13"/>
    <x v="6"/>
    <x v="0"/>
  </r>
  <r>
    <n v="1504"/>
    <s v="RYU X RIO"/>
    <s v="A football photography book like no other about the 2014 World Cup in Brazil, by Ryu Voelkel."/>
    <n v="6500"/>
    <n v="18066"/>
    <x v="0"/>
    <x v="1"/>
    <s v="GBP"/>
    <n v="1402389180"/>
    <n v="1399996024"/>
    <b v="1"/>
    <n v="269"/>
    <b v="1"/>
    <s v="photography/photobooks"/>
    <x v="8"/>
    <x v="20"/>
    <n v="278"/>
    <n v="67.16"/>
    <x v="1504"/>
    <d v="2014-06-10T08:33:00"/>
    <x v="31"/>
    <x v="1"/>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4"/>
    <n v="48.04"/>
    <x v="1505"/>
    <d v="2016-03-22T20:01:00"/>
    <x v="46"/>
    <x v="0"/>
    <x v="0"/>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
    <n v="38.86"/>
    <x v="1506"/>
    <d v="2014-07-24T18:51:44"/>
    <x v="1"/>
    <x v="1"/>
    <x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0000000000007"/>
    <x v="1507"/>
    <d v="2010-05-15T08:10:00"/>
    <x v="44"/>
    <x v="6"/>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1"/>
    <n v="97.11"/>
    <x v="1508"/>
    <d v="2014-06-27T14:44:41"/>
    <x v="0"/>
    <x v="0"/>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4"/>
    <n v="110.39"/>
    <x v="1509"/>
    <d v="2017-02-14T22:59:00"/>
    <x v="37"/>
    <x v="1"/>
    <x v="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
    <n v="39.92"/>
    <x v="1510"/>
    <d v="2014-07-19T09:14:38"/>
    <x v="1"/>
    <x v="1"/>
    <x v="1"/>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2"/>
    <n v="75.98"/>
    <x v="1511"/>
    <d v="2015-11-18T15:00:04"/>
    <x v="1"/>
    <x v="1"/>
    <x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9"/>
    <n v="58.38"/>
    <x v="1512"/>
    <d v="2017-02-05T16:25:39"/>
    <x v="1"/>
    <x v="1"/>
    <x v="1"/>
  </r>
  <r>
    <n v="1513"/>
    <s v="Russian Interiors"/>
    <s v="An intimate portrait of Russian women in their private spaces by late photographer Andy Rocchelli published by Cesura."/>
    <n v="8000"/>
    <n v="12001.5"/>
    <x v="0"/>
    <x v="1"/>
    <s v="GBP"/>
    <n v="1405523866"/>
    <n v="1402931866"/>
    <b v="1"/>
    <n v="215"/>
    <b v="1"/>
    <s v="photography/photobooks"/>
    <x v="8"/>
    <x v="20"/>
    <n v="150"/>
    <n v="55.82"/>
    <x v="1513"/>
    <d v="2014-07-16T15:17:46"/>
    <x v="1"/>
    <x v="1"/>
    <x v="1"/>
  </r>
  <r>
    <n v="1514"/>
    <s v="Racing Age"/>
    <s v="Racing Age is a documentary photography book about masters track &amp; field athletes of retirement age and older."/>
    <n v="25000"/>
    <n v="26619"/>
    <x v="0"/>
    <x v="0"/>
    <s v="USD"/>
    <n v="1443363640"/>
    <n v="1439907640"/>
    <b v="1"/>
    <n v="176"/>
    <b v="1"/>
    <s v="photography/photobooks"/>
    <x v="8"/>
    <x v="20"/>
    <n v="106"/>
    <n v="151.24"/>
    <x v="1514"/>
    <d v="2015-09-27T14:20:40"/>
    <x v="4"/>
    <x v="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
    <n v="849.67"/>
    <x v="1515"/>
    <d v="2016-03-16T05:04:57"/>
    <x v="1"/>
    <x v="1"/>
    <x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9"/>
    <n v="159.24"/>
    <x v="1516"/>
    <d v="2016-10-06T14:00:00"/>
    <x v="1"/>
    <x v="1"/>
    <x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2"/>
    <n v="39.51"/>
    <x v="1517"/>
    <d v="2014-12-06T06:00:00"/>
    <x v="0"/>
    <x v="0"/>
    <x v="0"/>
  </r>
  <r>
    <n v="1518"/>
    <s v="Amelia and the Animals: Photographs by Robin Schwartz"/>
    <s v="A photobook of Robin Schwartz's ongoing series with her daughter Amelia."/>
    <n v="15000"/>
    <n v="30805"/>
    <x v="0"/>
    <x v="0"/>
    <s v="USD"/>
    <n v="1401565252"/>
    <n v="1398973252"/>
    <b v="1"/>
    <n v="236"/>
    <b v="1"/>
    <s v="photography/photobooks"/>
    <x v="8"/>
    <x v="20"/>
    <n v="205"/>
    <n v="130.53"/>
    <x v="1518"/>
    <d v="2014-05-31T19:40:52"/>
    <x v="1"/>
    <x v="1"/>
    <x v="1"/>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
    <n v="64.16"/>
    <x v="1519"/>
    <d v="2014-06-20T21:59:00"/>
    <x v="31"/>
    <x v="1"/>
    <x v="3"/>
  </r>
  <r>
    <n v="1520"/>
    <s v="TULIPS"/>
    <s v="A self-published photography book by Andrew Miksys from his new series about Belarus"/>
    <n v="18000"/>
    <n v="18625"/>
    <x v="0"/>
    <x v="0"/>
    <s v="USD"/>
    <n v="1418961600"/>
    <n v="1415824513"/>
    <b v="1"/>
    <n v="167"/>
    <b v="1"/>
    <s v="photography/photobooks"/>
    <x v="8"/>
    <x v="20"/>
    <n v="103"/>
    <n v="111.53"/>
    <x v="1520"/>
    <d v="2014-12-19T04:00:00"/>
    <x v="46"/>
    <x v="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7"/>
    <n v="170.45"/>
    <x v="1521"/>
    <d v="2016-06-07T04:01:31"/>
    <x v="6"/>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9"/>
    <n v="133.74"/>
    <x v="1522"/>
    <d v="2014-10-17T19:55:39"/>
    <x v="1"/>
    <x v="1"/>
    <x v="1"/>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5"/>
    <n v="95.83"/>
    <x v="1523"/>
    <d v="2014-12-23T00:00:00"/>
    <x v="7"/>
    <x v="0"/>
    <x v="0"/>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9"/>
    <x v="1524"/>
    <d v="2017-02-20T12:01:30"/>
    <x v="1"/>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
    <n v="32.32"/>
    <x v="1525"/>
    <d v="2016-08-18T16:52:18"/>
    <x v="1"/>
    <x v="1"/>
    <x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
    <n v="98.84"/>
    <x v="1526"/>
    <d v="2016-01-19T06:37:27"/>
    <x v="45"/>
    <x v="4"/>
    <x v="0"/>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
    <n v="55.22"/>
    <x v="1527"/>
    <d v="2017-03-14T13:24:46"/>
    <x v="31"/>
    <x v="1"/>
    <x v="3"/>
  </r>
  <r>
    <n v="1528"/>
    <s v="Don't Go Outside: Tokyo Street Photos"/>
    <s v="A book of street photos from around Shibuya that I've made between 2011-2016."/>
    <n v="3000"/>
    <n v="8447"/>
    <x v="0"/>
    <x v="0"/>
    <s v="USD"/>
    <n v="1485907200"/>
    <n v="1483292122"/>
    <b v="1"/>
    <n v="160"/>
    <b v="1"/>
    <s v="photography/photobooks"/>
    <x v="8"/>
    <x v="20"/>
    <n v="282"/>
    <n v="52.79"/>
    <x v="1528"/>
    <d v="2017-02-01T00:00:00"/>
    <x v="0"/>
    <x v="0"/>
    <x v="0"/>
  </r>
  <r>
    <n v="1529"/>
    <s v="&quot;(more than) dust.&quot; - a feminist photo book"/>
    <s v="An empowering photo book that transforms hurtful experiences into strength and solidarity."/>
    <n v="19000"/>
    <n v="19129"/>
    <x v="0"/>
    <x v="0"/>
    <s v="USD"/>
    <n v="1426773920"/>
    <n v="1424185520"/>
    <b v="1"/>
    <n v="141"/>
    <b v="1"/>
    <s v="photography/photobooks"/>
    <x v="8"/>
    <x v="20"/>
    <n v="101"/>
    <n v="135.66999999999999"/>
    <x v="1529"/>
    <d v="2015-03-19T14:05:20"/>
    <x v="1"/>
    <x v="1"/>
    <x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5"/>
    <n v="53.99"/>
    <x v="1530"/>
    <d v="2015-10-23T18:24:55"/>
    <x v="10"/>
    <x v="5"/>
    <x v="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6"/>
    <n v="56.64"/>
    <x v="1531"/>
    <d v="2014-12-01T03:00:00"/>
    <x v="16"/>
    <x v="0"/>
    <x v="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
    <n v="82.32"/>
    <x v="1532"/>
    <d v="2016-02-15T15:00:00"/>
    <x v="19"/>
    <x v="5"/>
    <x v="0"/>
  </r>
  <r>
    <n v="1533"/>
    <s v="The Cancer Family Book Project"/>
    <s v="This is an intimate story about a family, focusing on their love and strength in the face of mortality."/>
    <n v="45000"/>
    <n v="65313"/>
    <x v="0"/>
    <x v="0"/>
    <s v="USD"/>
    <n v="1462161540"/>
    <n v="1457913777"/>
    <b v="1"/>
    <n v="740"/>
    <b v="1"/>
    <s v="photography/photobooks"/>
    <x v="8"/>
    <x v="20"/>
    <n v="145"/>
    <n v="88.26"/>
    <x v="1533"/>
    <d v="2016-05-02T03:59:00"/>
    <x v="45"/>
    <x v="4"/>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8"/>
    <n v="84.91"/>
    <x v="1534"/>
    <d v="2015-09-04T16:11:02"/>
    <x v="1"/>
    <x v="1"/>
    <x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
    <n v="48.15"/>
    <x v="1535"/>
    <d v="2016-05-23T22:00:00"/>
    <x v="37"/>
    <x v="1"/>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
    <n v="66.02"/>
    <x v="1536"/>
    <d v="2015-08-27T19:15:10"/>
    <x v="1"/>
    <x v="1"/>
    <x v="1"/>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80"/>
    <n v="96.38"/>
    <x v="1537"/>
    <d v="2016-08-06T18:00:00"/>
    <x v="9"/>
    <x v="0"/>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3"/>
    <n v="156.16999999999999"/>
    <x v="1538"/>
    <d v="2015-01-22T18:46:10"/>
    <x v="8"/>
    <x v="4"/>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6"/>
    <n v="95.76"/>
    <x v="1539"/>
    <d v="2017-01-03T22:03:39"/>
    <x v="16"/>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8"/>
    <n v="180.41"/>
    <x v="1540"/>
    <d v="2014-11-26T01:15:00"/>
    <x v="1"/>
    <x v="1"/>
    <x v="1"/>
  </r>
  <r>
    <n v="1541"/>
    <s v="The Panama Canal Bridge of the Americas"/>
    <s v="My Goal is to travel across Panama with my team and capture the beauty and wildlife throughout the canal."/>
    <n v="18000"/>
    <n v="6"/>
    <x v="2"/>
    <x v="0"/>
    <s v="USD"/>
    <n v="1420045538"/>
    <n v="1417453538"/>
    <b v="0"/>
    <n v="2"/>
    <b v="0"/>
    <s v="photography/nature"/>
    <x v="8"/>
    <x v="24"/>
    <n v="0"/>
    <n v="3"/>
    <x v="1541"/>
    <d v="2014-12-31T17:05:38"/>
    <x v="1"/>
    <x v="1"/>
    <x v="1"/>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x v="1542"/>
    <d v="2015-06-30T23:55:00"/>
    <x v="18"/>
    <x v="3"/>
    <x v="0"/>
  </r>
  <r>
    <n v="1543"/>
    <s v="Sunrises in the MidWest"/>
    <s v="I plan to take pictures of the sunrise in the MidWest every day in 2015 and compile them in a slide show for distribution."/>
    <n v="2250"/>
    <n v="10"/>
    <x v="2"/>
    <x v="0"/>
    <s v="USD"/>
    <n v="1416662034"/>
    <n v="1414066434"/>
    <b v="0"/>
    <n v="1"/>
    <b v="0"/>
    <s v="photography/nature"/>
    <x v="8"/>
    <x v="24"/>
    <n v="0"/>
    <n v="10"/>
    <x v="1543"/>
    <d v="2014-11-22T13:13:54"/>
    <x v="1"/>
    <x v="1"/>
    <x v="1"/>
  </r>
  <r>
    <n v="1544"/>
    <s v="LaFee Photography"/>
    <s v="My name is Travis LaFee, I live in beautiful McCall, Idaho. I wish to display the beauty of valley county by taking pics outdoors."/>
    <n v="1000"/>
    <n v="0"/>
    <x v="2"/>
    <x v="0"/>
    <s v="USD"/>
    <n v="1427847480"/>
    <n v="1424222024"/>
    <b v="0"/>
    <n v="0"/>
    <b v="0"/>
    <s v="photography/nature"/>
    <x v="8"/>
    <x v="24"/>
    <n v="0"/>
    <n v="0"/>
    <x v="1544"/>
    <d v="2015-04-01T00:18:00"/>
    <x v="17"/>
    <x v="4"/>
    <x v="0"/>
  </r>
  <r>
    <n v="1545"/>
    <s v="Nevada County Hearts"/>
    <s v="&quot;He will not be a wise man who does not study human hearts!&quot;_x000a_Hope in natural art, creation!"/>
    <n v="3000"/>
    <n v="1"/>
    <x v="2"/>
    <x v="0"/>
    <s v="USD"/>
    <n v="1425330960"/>
    <n v="1422393234"/>
    <b v="0"/>
    <n v="1"/>
    <b v="0"/>
    <s v="photography/nature"/>
    <x v="8"/>
    <x v="24"/>
    <n v="0"/>
    <n v="1"/>
    <x v="1545"/>
    <d v="2015-03-02T21:16:00"/>
    <x v="51"/>
    <x v="0"/>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9"/>
    <n v="26.27"/>
    <x v="1546"/>
    <d v="2014-09-17T05:06:39"/>
    <x v="13"/>
    <x v="6"/>
    <x v="0"/>
  </r>
  <r>
    <n v="1547"/>
    <s v="Sound Photography"/>
    <s v="I have produced a limited number (100) of five 8x10 prints of mixed photography I would like to share with you."/>
    <n v="20"/>
    <n v="0"/>
    <x v="2"/>
    <x v="0"/>
    <s v="USD"/>
    <n v="1487844882"/>
    <n v="1487240082"/>
    <b v="0"/>
    <n v="0"/>
    <b v="0"/>
    <s v="photography/nature"/>
    <x v="8"/>
    <x v="24"/>
    <n v="0"/>
    <n v="0"/>
    <x v="1547"/>
    <d v="2017-02-23T10:14:42"/>
    <x v="5"/>
    <x v="2"/>
    <x v="0"/>
  </r>
  <r>
    <n v="1548"/>
    <s v="Change the World through Color"/>
    <s v="Beauty is in the eye of the beholder and I want to inspire conservation through color."/>
    <n v="700"/>
    <n v="60"/>
    <x v="2"/>
    <x v="0"/>
    <s v="USD"/>
    <n v="1447020620"/>
    <n v="1444425020"/>
    <b v="0"/>
    <n v="1"/>
    <b v="0"/>
    <s v="photography/nature"/>
    <x v="8"/>
    <x v="24"/>
    <n v="9"/>
    <n v="60"/>
    <x v="1548"/>
    <d v="2015-11-08T22:10:20"/>
    <x v="1"/>
    <x v="1"/>
    <x v="1"/>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
    <x v="1549"/>
    <d v="2015-11-03T04:15:59"/>
    <x v="1"/>
    <x v="1"/>
    <x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
    <n v="14.43"/>
    <x v="1550"/>
    <d v="2016-05-12T10:47:14"/>
    <x v="1"/>
    <x v="1"/>
    <x v="1"/>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n v="0"/>
    <x v="1551"/>
    <d v="2015-05-27T19:47:19"/>
    <x v="1"/>
    <x v="1"/>
    <x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
    <n v="132.19"/>
    <x v="1552"/>
    <d v="2014-10-01T03:59:00"/>
    <x v="23"/>
    <x v="5"/>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n v="0"/>
    <x v="1553"/>
    <d v="2015-09-02T06:47:27"/>
    <x v="1"/>
    <x v="1"/>
    <x v="1"/>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n v="0"/>
    <x v="1554"/>
    <d v="2015-08-02T06:03:10"/>
    <x v="1"/>
    <x v="1"/>
    <x v="1"/>
  </r>
  <r>
    <n v="1555"/>
    <s v="Coffee Table Book of Maine"/>
    <s v="I am traveling the coastline of Maine and will be taking pictures of all the scenery and lighthouses in the area."/>
    <n v="750"/>
    <n v="0"/>
    <x v="2"/>
    <x v="0"/>
    <s v="USD"/>
    <n v="1442509200"/>
    <n v="1440513832"/>
    <b v="0"/>
    <n v="0"/>
    <b v="0"/>
    <s v="photography/nature"/>
    <x v="8"/>
    <x v="24"/>
    <n v="0"/>
    <n v="0"/>
    <x v="1555"/>
    <d v="2015-09-17T17:00:00"/>
    <x v="33"/>
    <x v="5"/>
    <x v="0"/>
  </r>
  <r>
    <n v="1556"/>
    <s v="West Canada - A Coffee Table Book"/>
    <s v="To gather a collection of photographs for a coffee table book that displays the beauty of Canada's west."/>
    <n v="1500"/>
    <n v="677"/>
    <x v="2"/>
    <x v="5"/>
    <s v="CAD"/>
    <n v="1467603624"/>
    <n v="1465011624"/>
    <b v="0"/>
    <n v="12"/>
    <b v="0"/>
    <s v="photography/nature"/>
    <x v="8"/>
    <x v="24"/>
    <n v="45"/>
    <n v="56.42"/>
    <x v="1556"/>
    <d v="2016-07-04T03:40:24"/>
    <x v="1"/>
    <x v="1"/>
    <x v="1"/>
  </r>
  <r>
    <n v="1557"/>
    <s v="Reflecting Light Photo"/>
    <s v="I have always been captivated by photography, Now I am trying to set up my own company and publish my pictures."/>
    <n v="2500"/>
    <n v="100"/>
    <x v="2"/>
    <x v="0"/>
    <s v="USD"/>
    <n v="1411227633"/>
    <n v="1408549233"/>
    <b v="0"/>
    <n v="1"/>
    <b v="0"/>
    <s v="photography/nature"/>
    <x v="8"/>
    <x v="24"/>
    <n v="4"/>
    <n v="100"/>
    <x v="1557"/>
    <d v="2014-09-20T15:40:33"/>
    <x v="0"/>
    <x v="0"/>
    <x v="0"/>
  </r>
  <r>
    <n v="1558"/>
    <s v="Lucy Wood's Calendar - English Countryside 2016"/>
    <s v="A large 2016 wall-calendar (A3 when open) featuring 12 stunning photographs by Lucy Wood."/>
    <n v="750"/>
    <n v="35"/>
    <x v="2"/>
    <x v="1"/>
    <s v="GBP"/>
    <n v="1440763920"/>
    <n v="1435656759"/>
    <b v="0"/>
    <n v="3"/>
    <b v="0"/>
    <s v="photography/nature"/>
    <x v="8"/>
    <x v="24"/>
    <n v="5"/>
    <n v="11.67"/>
    <x v="1558"/>
    <d v="2015-08-28T12:12:00"/>
    <x v="44"/>
    <x v="6"/>
    <x v="0"/>
  </r>
  <r>
    <n v="1559"/>
    <s v="North Cascades Bigfoot Photo Expedition"/>
    <s v="The goal of this project is to provide scientific evidence of bigfoot in the North Cascades."/>
    <n v="15000"/>
    <n v="50"/>
    <x v="2"/>
    <x v="0"/>
    <s v="USD"/>
    <n v="1430270199"/>
    <n v="1428974199"/>
    <b v="0"/>
    <n v="1"/>
    <b v="0"/>
    <s v="photography/nature"/>
    <x v="8"/>
    <x v="24"/>
    <n v="0"/>
    <n v="50"/>
    <x v="1559"/>
    <d v="2015-04-29T01:16:39"/>
    <x v="18"/>
    <x v="3"/>
    <x v="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4"/>
    <n v="23.5"/>
    <x v="1560"/>
    <d v="2014-11-13T01:29:53"/>
    <x v="20"/>
    <x v="3"/>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1"/>
    <n v="67"/>
    <x v="1561"/>
    <d v="2013-11-07T02:00:03"/>
    <x v="1"/>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n v="0"/>
    <x v="1562"/>
    <d v="2009-12-02T00:50:00"/>
    <x v="64"/>
    <x v="6"/>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
    <n v="42.5"/>
    <x v="1563"/>
    <d v="2014-03-14T16:49:11"/>
    <x v="13"/>
    <x v="6"/>
    <x v="0"/>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
    <n v="10"/>
    <x v="1564"/>
    <d v="2015-05-28T20:05:00"/>
    <x v="0"/>
    <x v="0"/>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3"/>
    <n v="100"/>
    <x v="1565"/>
    <d v="2011-06-08T17:31:01"/>
    <x v="1"/>
    <x v="1"/>
    <x v="1"/>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
    <n v="108.05"/>
    <x v="1566"/>
    <d v="2016-07-27T22:00:00"/>
    <x v="37"/>
    <x v="1"/>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
    <n v="26.92"/>
    <x v="1567"/>
    <d v="2014-02-17T00:00:00"/>
    <x v="14"/>
    <x v="3"/>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4"/>
    <n v="155"/>
    <x v="1568"/>
    <d v="2014-12-24T01:29:45"/>
    <x v="6"/>
    <x v="0"/>
    <x v="0"/>
  </r>
  <r>
    <n v="1569"/>
    <s v="to be removed (Canceled)"/>
    <s v="to be removed"/>
    <n v="30000"/>
    <n v="0"/>
    <x v="1"/>
    <x v="0"/>
    <s v="USD"/>
    <n v="1369498714"/>
    <n v="1366906714"/>
    <b v="0"/>
    <n v="0"/>
    <b v="0"/>
    <s v="publishing/art books"/>
    <x v="3"/>
    <x v="25"/>
    <n v="0"/>
    <n v="0"/>
    <x v="1569"/>
    <d v="2013-05-25T16:18:34"/>
    <x v="1"/>
    <x v="1"/>
    <x v="1"/>
  </r>
  <r>
    <n v="1570"/>
    <s v="BEAUTIFUL DREAMERS: An Adult Coloring Book (Canceled)"/>
    <s v="A Coloring Book of Breathtaking Beauties_x000a_To Calm the Heart and Soul"/>
    <n v="6000"/>
    <n v="2484"/>
    <x v="1"/>
    <x v="0"/>
    <s v="USD"/>
    <n v="1460140282"/>
    <n v="1457551882"/>
    <b v="0"/>
    <n v="52"/>
    <b v="0"/>
    <s v="publishing/art books"/>
    <x v="3"/>
    <x v="25"/>
    <n v="41"/>
    <n v="47.77"/>
    <x v="1570"/>
    <d v="2016-04-08T18:31:22"/>
    <x v="1"/>
    <x v="1"/>
    <x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1"/>
    <n v="20"/>
    <x v="1571"/>
    <d v="2015-06-19T18:28:03"/>
    <x v="1"/>
    <x v="1"/>
    <x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7"/>
    <x v="1572"/>
    <d v="2016-02-28T23:59:00"/>
    <x v="19"/>
    <x v="5"/>
    <x v="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
    <n v="74.33"/>
    <x v="1573"/>
    <d v="2017-04-01T03:59:00"/>
    <x v="4"/>
    <x v="0"/>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
    <n v="84.33"/>
    <x v="1574"/>
    <d v="2015-02-17T22:15:29"/>
    <x v="6"/>
    <x v="0"/>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3"/>
    <n v="65.459999999999994"/>
    <x v="1575"/>
    <d v="2014-07-09T12:34:56"/>
    <x v="1"/>
    <x v="1"/>
    <x v="1"/>
  </r>
  <r>
    <n v="1576"/>
    <s v="The Obsessive Line Collection (Canceled)"/>
    <s v="For the publication of my first 3 books: an Art book, a graphic novel, and a coloring book"/>
    <n v="5000"/>
    <n v="650"/>
    <x v="1"/>
    <x v="0"/>
    <s v="USD"/>
    <n v="1435698368"/>
    <n v="1431810368"/>
    <b v="0"/>
    <n v="10"/>
    <b v="0"/>
    <s v="publishing/art books"/>
    <x v="3"/>
    <x v="25"/>
    <n v="13"/>
    <n v="65"/>
    <x v="1576"/>
    <d v="2015-06-30T21:06:08"/>
    <x v="8"/>
    <x v="4"/>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1"/>
    <n v="27.5"/>
    <x v="1577"/>
    <d v="2012-07-24T20:20:48"/>
    <x v="13"/>
    <x v="6"/>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1"/>
    <n v="51.25"/>
    <x v="1578"/>
    <d v="2010-09-02T02:00:00"/>
    <x v="19"/>
    <x v="5"/>
    <x v="0"/>
  </r>
  <r>
    <n v="1579"/>
    <s v="psyÂ·choÂ·miÂ·metÂ·ic: The EsÂ·sence of Life (Canceled)"/>
    <s v="'Compilation of visual and literary art through fine art photography, graphic art, and poetry."/>
    <n v="3333"/>
    <n v="28"/>
    <x v="1"/>
    <x v="0"/>
    <s v="USD"/>
    <n v="1377734091"/>
    <n v="1374882891"/>
    <b v="0"/>
    <n v="2"/>
    <b v="0"/>
    <s v="publishing/art books"/>
    <x v="3"/>
    <x v="25"/>
    <n v="1"/>
    <n v="14"/>
    <x v="1579"/>
    <d v="2013-08-28T23:54:51"/>
    <x v="16"/>
    <x v="0"/>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n v="0"/>
    <x v="1580"/>
    <d v="2012-05-21T01:12:06"/>
    <x v="13"/>
    <x v="6"/>
    <x v="0"/>
  </r>
  <r>
    <n v="1581"/>
    <s v="The Sharper Image"/>
    <s v="Photographic canvas prints depicting different scenes from around the globe, including local images taken in Sussex England."/>
    <n v="1000"/>
    <n v="5"/>
    <x v="2"/>
    <x v="1"/>
    <s v="GBP"/>
    <n v="1450521990"/>
    <n v="1447757190"/>
    <b v="0"/>
    <n v="1"/>
    <b v="0"/>
    <s v="photography/places"/>
    <x v="8"/>
    <x v="26"/>
    <n v="1"/>
    <n v="5"/>
    <x v="1581"/>
    <d v="2015-12-19T10:46:30"/>
    <x v="7"/>
    <x v="0"/>
    <x v="0"/>
  </r>
  <r>
    <n v="1582"/>
    <s v="Scenes from New Orleans"/>
    <s v="I create canvas prints of images from in and around New Orleans"/>
    <n v="1000"/>
    <n v="93"/>
    <x v="2"/>
    <x v="0"/>
    <s v="USD"/>
    <n v="1445894400"/>
    <n v="1440961053"/>
    <b v="0"/>
    <n v="3"/>
    <b v="0"/>
    <s v="photography/places"/>
    <x v="8"/>
    <x v="26"/>
    <n v="9"/>
    <n v="31"/>
    <x v="1582"/>
    <d v="2015-10-26T21:20:00"/>
    <x v="40"/>
    <x v="6"/>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0"/>
    <n v="15"/>
    <x v="1583"/>
    <d v="2014-09-25T21:43:11"/>
    <x v="1"/>
    <x v="1"/>
    <x v="1"/>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n v="0"/>
    <x v="1584"/>
    <d v="2014-05-30T15:35:01"/>
    <x v="2"/>
    <x v="2"/>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999999999999"/>
    <x v="1585"/>
    <d v="2016-12-25T11:00:00"/>
    <x v="24"/>
    <x v="5"/>
    <x v="0"/>
  </r>
  <r>
    <n v="1586"/>
    <s v="Missouri In Pictures"/>
    <s v="Show the world the beauty that is in all of our back yards!"/>
    <n v="1500"/>
    <n v="0"/>
    <x v="2"/>
    <x v="0"/>
    <s v="USD"/>
    <n v="1428197422"/>
    <n v="1425609022"/>
    <b v="0"/>
    <n v="0"/>
    <b v="0"/>
    <s v="photography/places"/>
    <x v="8"/>
    <x v="26"/>
    <n v="0"/>
    <n v="0"/>
    <x v="1586"/>
    <d v="2015-04-05T01:30:22"/>
    <x v="1"/>
    <x v="1"/>
    <x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0"/>
    <n v="1"/>
    <x v="1587"/>
    <d v="2014-12-13T22:49:25"/>
    <x v="1"/>
    <x v="1"/>
    <x v="1"/>
  </r>
  <r>
    <n v="1588"/>
    <s v="The Right Side of Texas"/>
    <s v="Southeast Texas as seen through the lens of a cell phone camera"/>
    <n v="516"/>
    <n v="0"/>
    <x v="2"/>
    <x v="0"/>
    <s v="USD"/>
    <n v="1422735120"/>
    <n v="1420091999"/>
    <b v="0"/>
    <n v="0"/>
    <b v="0"/>
    <s v="photography/places"/>
    <x v="8"/>
    <x v="26"/>
    <n v="0"/>
    <n v="0"/>
    <x v="1588"/>
    <d v="2015-01-31T20:12:00"/>
    <x v="1"/>
    <x v="1"/>
    <x v="1"/>
  </r>
  <r>
    <n v="1589"/>
    <s v="A Side Of The World In Canvas"/>
    <s v="I want to be able to have my own photography inside a canvas and have it be displayed everywhere."/>
    <n v="1200"/>
    <n v="0"/>
    <x v="2"/>
    <x v="0"/>
    <s v="USD"/>
    <n v="1444433886"/>
    <n v="1441841886"/>
    <b v="0"/>
    <n v="0"/>
    <b v="0"/>
    <s v="photography/places"/>
    <x v="8"/>
    <x v="26"/>
    <n v="0"/>
    <n v="0"/>
    <x v="1589"/>
    <d v="2015-10-09T23:38:06"/>
    <x v="1"/>
    <x v="1"/>
    <x v="1"/>
  </r>
  <r>
    <n v="1590"/>
    <s v="An Italian Adventure"/>
    <s v="Discover Italy through photography."/>
    <n v="60000"/>
    <n v="1020"/>
    <x v="2"/>
    <x v="13"/>
    <s v="EUR"/>
    <n v="1443040464"/>
    <n v="1440448464"/>
    <b v="0"/>
    <n v="2"/>
    <b v="0"/>
    <s v="photography/places"/>
    <x v="8"/>
    <x v="26"/>
    <n v="2"/>
    <n v="510"/>
    <x v="1590"/>
    <d v="2015-09-23T20:34:24"/>
    <x v="1"/>
    <x v="1"/>
    <x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
    <n v="44.48"/>
    <x v="1591"/>
    <d v="2016-04-03T16:25:41"/>
    <x v="1"/>
    <x v="1"/>
    <x v="1"/>
  </r>
  <r>
    <n v="1592"/>
    <s v="The Views of Pittsburgh"/>
    <s v="A portfolio collage of beautiful pictures of authentic Pittsburgh locations and scenery."/>
    <n v="25"/>
    <n v="0"/>
    <x v="2"/>
    <x v="0"/>
    <s v="USD"/>
    <n v="1427503485"/>
    <n v="1423619085"/>
    <b v="0"/>
    <n v="0"/>
    <b v="0"/>
    <s v="photography/places"/>
    <x v="8"/>
    <x v="26"/>
    <n v="0"/>
    <n v="0"/>
    <x v="1592"/>
    <d v="2015-03-28T00:44:45"/>
    <x v="8"/>
    <x v="4"/>
    <x v="0"/>
  </r>
  <r>
    <n v="1593"/>
    <s v="Picturing Italy"/>
    <s v="A trip to fulfill a dream of capturing the wonders and history of ancient Italy in person."/>
    <n v="22000"/>
    <n v="3"/>
    <x v="2"/>
    <x v="0"/>
    <s v="USD"/>
    <n v="1425154655"/>
    <n v="1422562655"/>
    <b v="0"/>
    <n v="3"/>
    <b v="0"/>
    <s v="photography/places"/>
    <x v="8"/>
    <x v="26"/>
    <n v="0"/>
    <n v="1"/>
    <x v="1593"/>
    <d v="2015-02-28T20:17:35"/>
    <x v="1"/>
    <x v="1"/>
    <x v="1"/>
  </r>
  <r>
    <n v="1594"/>
    <s v="Scenes and Things from New Orleans"/>
    <s v="I photograph my love of New Orleans, create canvases and share those memories with you."/>
    <n v="1000"/>
    <n v="205"/>
    <x v="2"/>
    <x v="0"/>
    <s v="USD"/>
    <n v="1463329260"/>
    <n v="1458147982"/>
    <b v="0"/>
    <n v="10"/>
    <b v="0"/>
    <s v="photography/places"/>
    <x v="8"/>
    <x v="26"/>
    <n v="21"/>
    <n v="20.5"/>
    <x v="1594"/>
    <d v="2016-05-15T16:21:00"/>
    <x v="13"/>
    <x v="6"/>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
    <n v="40"/>
    <x v="1595"/>
    <d v="2014-06-18T20:13:00"/>
    <x v="31"/>
    <x v="1"/>
    <x v="3"/>
  </r>
  <r>
    <n v="1596"/>
    <s v="The Town We Live In"/>
    <s v="London is beautiful. I want to create a book of stunning images from in and around our great city"/>
    <n v="3250"/>
    <n v="75"/>
    <x v="2"/>
    <x v="1"/>
    <s v="GBP"/>
    <n v="1418469569"/>
    <n v="1414577969"/>
    <b v="0"/>
    <n v="3"/>
    <b v="0"/>
    <s v="photography/places"/>
    <x v="8"/>
    <x v="26"/>
    <n v="2"/>
    <n v="25"/>
    <x v="1596"/>
    <d v="2014-12-13T11:19:29"/>
    <x v="8"/>
    <x v="4"/>
    <x v="0"/>
  </r>
  <r>
    <n v="1597"/>
    <s v="Vacation Days in Big Bear"/>
    <s v="We're starting up a new an improved way to do vacation rental management, but we need some funding to kick start it!"/>
    <n v="15000"/>
    <n v="0"/>
    <x v="2"/>
    <x v="0"/>
    <s v="USD"/>
    <n v="1474360197"/>
    <n v="1471768197"/>
    <b v="0"/>
    <n v="0"/>
    <b v="0"/>
    <s v="photography/places"/>
    <x v="8"/>
    <x v="26"/>
    <n v="0"/>
    <n v="0"/>
    <x v="1597"/>
    <d v="2016-09-20T08:29:57"/>
    <x v="1"/>
    <x v="1"/>
    <x v="1"/>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
    <n v="1"/>
    <x v="1598"/>
    <d v="2015-07-26T16:00:58"/>
    <x v="13"/>
    <x v="6"/>
    <x v="0"/>
  </r>
  <r>
    <n v="1599"/>
    <s v="The Londoner: Prints &amp; Canvas"/>
    <s v="A London photographer trekking 5,895m up Africa's Mount Kilimanjaro to pursue and enrich a career."/>
    <n v="500"/>
    <n v="0"/>
    <x v="2"/>
    <x v="1"/>
    <s v="GBP"/>
    <n v="1460116576"/>
    <n v="1457528176"/>
    <b v="0"/>
    <n v="0"/>
    <b v="0"/>
    <s v="photography/places"/>
    <x v="8"/>
    <x v="26"/>
    <n v="0"/>
    <n v="0"/>
    <x v="1599"/>
    <d v="2016-04-08T11:56:16"/>
    <x v="1"/>
    <x v="1"/>
    <x v="1"/>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
    <n v="40.78"/>
    <x v="1600"/>
    <d v="2014-07-15T05:11:00"/>
    <x v="38"/>
    <x v="4"/>
    <x v="0"/>
  </r>
  <r>
    <n v="1601"/>
    <s v="Release Soundzero's Debut Album!"/>
    <s v="We're so close to releasing our long-awaited debut album! A little help will go a long way... let's do this!"/>
    <n v="2500"/>
    <n v="2706.23"/>
    <x v="0"/>
    <x v="0"/>
    <s v="USD"/>
    <n v="1304561633"/>
    <n v="1301969633"/>
    <b v="0"/>
    <n v="56"/>
    <b v="1"/>
    <s v="music/rock"/>
    <x v="4"/>
    <x v="11"/>
    <n v="108"/>
    <n v="48.33"/>
    <x v="1601"/>
    <d v="2011-05-05T02:13:53"/>
    <x v="1"/>
    <x v="1"/>
    <x v="1"/>
  </r>
  <r>
    <n v="1602"/>
    <s v="The Material - Let You Down music video"/>
    <s v="We need the help of fans of both music and film alike to help us create our collective vision for this song."/>
    <n v="1500"/>
    <n v="1502.5"/>
    <x v="0"/>
    <x v="0"/>
    <s v="USD"/>
    <n v="1318633200"/>
    <n v="1314947317"/>
    <b v="0"/>
    <n v="32"/>
    <b v="1"/>
    <s v="music/rock"/>
    <x v="4"/>
    <x v="11"/>
    <n v="100"/>
    <n v="46.95"/>
    <x v="1602"/>
    <d v="2011-10-14T23:00:00"/>
    <x v="17"/>
    <x v="4"/>
    <x v="0"/>
  </r>
  <r>
    <n v="1603"/>
    <s v="Max's First Solo Album!"/>
    <s v="An exercise in the wild and dangerous world of solo musicianship by Maxwell D Feinstein."/>
    <n v="2000"/>
    <n v="2000.66"/>
    <x v="0"/>
    <x v="0"/>
    <s v="USD"/>
    <n v="1327723459"/>
    <n v="1322539459"/>
    <b v="0"/>
    <n v="30"/>
    <b v="1"/>
    <s v="music/rock"/>
    <x v="4"/>
    <x v="11"/>
    <n v="100"/>
    <n v="66.69"/>
    <x v="1603"/>
    <d v="2012-01-28T04:04:19"/>
    <x v="13"/>
    <x v="6"/>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
    <n v="48.84"/>
    <x v="1604"/>
    <d v="2012-03-17T19:17:15"/>
    <x v="4"/>
    <x v="0"/>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1"/>
    <n v="137.31"/>
    <x v="1605"/>
    <d v="2011-08-01T07:00:00"/>
    <x v="67"/>
    <x v="2"/>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
    <n v="87.83"/>
    <x v="1606"/>
    <d v="2011-03-24T01:40:38"/>
    <x v="36"/>
    <x v="6"/>
    <x v="0"/>
  </r>
  <r>
    <n v="1607"/>
    <s v="New Tour Bus for The Slants"/>
    <s v="The world's only all-Asian American dance rock band, The Slants, needs a bus to tour cons, shows, and festivals."/>
    <n v="10000"/>
    <n v="14511"/>
    <x v="0"/>
    <x v="0"/>
    <s v="USD"/>
    <n v="1339701851"/>
    <n v="1337887451"/>
    <b v="0"/>
    <n v="205"/>
    <b v="1"/>
    <s v="music/rock"/>
    <x v="4"/>
    <x v="11"/>
    <n v="145"/>
    <n v="70.790000000000006"/>
    <x v="1607"/>
    <d v="2012-06-14T19:24:11"/>
    <x v="23"/>
    <x v="5"/>
    <x v="0"/>
  </r>
  <r>
    <n v="1608"/>
    <s v="The Devil &amp; Me Debut Album, &quot;...It's Not A Dream&quot;"/>
    <s v="The Devil &amp; Me's Debut album, &quot;...It's Not A Dream&quot;, featuring 9 original, Hard Rock songs."/>
    <n v="1200"/>
    <n v="1215"/>
    <x v="0"/>
    <x v="0"/>
    <s v="USD"/>
    <n v="1388553960"/>
    <n v="1385754986"/>
    <b v="0"/>
    <n v="23"/>
    <b v="1"/>
    <s v="music/rock"/>
    <x v="4"/>
    <x v="11"/>
    <n v="101"/>
    <n v="52.83"/>
    <x v="1608"/>
    <d v="2014-01-01T05:26:00"/>
    <x v="16"/>
    <x v="0"/>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
    <n v="443.75"/>
    <x v="1609"/>
    <d v="2011-11-02T08:00:00"/>
    <x v="26"/>
    <x v="6"/>
    <x v="0"/>
  </r>
  <r>
    <n v="1610"/>
    <s v="So The Story Goes: The New Album by &quot;Just Joe&quot; Altier"/>
    <s v="So The Story Goes is the upcoming album from &quot;Just Joe&quot; Altier."/>
    <n v="2000"/>
    <n v="5437"/>
    <x v="0"/>
    <x v="0"/>
    <s v="USD"/>
    <n v="1355609510"/>
    <n v="1353017510"/>
    <b v="0"/>
    <n v="112"/>
    <b v="1"/>
    <s v="music/rock"/>
    <x v="4"/>
    <x v="11"/>
    <n v="272"/>
    <n v="48.54"/>
    <x v="1610"/>
    <d v="2012-12-15T22:11:50"/>
    <x v="1"/>
    <x v="1"/>
    <x v="1"/>
  </r>
  <r>
    <n v="1611"/>
    <s v="Skelton-Luns CD/7&quot;             No Big Deal."/>
    <s v="Skelton-Luns CD/7&quot; No Big Deal."/>
    <n v="800"/>
    <n v="1001"/>
    <x v="0"/>
    <x v="0"/>
    <s v="USD"/>
    <n v="1370390432"/>
    <n v="1368576032"/>
    <b v="0"/>
    <n v="27"/>
    <b v="1"/>
    <s v="music/rock"/>
    <x v="4"/>
    <x v="11"/>
    <n v="125"/>
    <n v="37.07"/>
    <x v="1611"/>
    <d v="2013-06-05T00:00:32"/>
    <x v="23"/>
    <x v="5"/>
    <x v="0"/>
  </r>
  <r>
    <n v="1612"/>
    <s v="Join AT THE WAYSIDE For The &quot;Ready...Set...Snow Tour!&quot;"/>
    <s v="Help us achieve our goal to get our van repaired, gassed up, and road-ready for our winter tour!"/>
    <n v="500"/>
    <n v="550"/>
    <x v="0"/>
    <x v="0"/>
    <s v="USD"/>
    <n v="1357160384"/>
    <n v="1354568384"/>
    <b v="0"/>
    <n v="11"/>
    <b v="1"/>
    <s v="music/rock"/>
    <x v="4"/>
    <x v="11"/>
    <n v="110"/>
    <n v="50"/>
    <x v="1612"/>
    <d v="2013-01-02T20:59:44"/>
    <x v="1"/>
    <x v="1"/>
    <x v="1"/>
  </r>
  <r>
    <n v="1613"/>
    <s v="New  E.P. mastering and recording"/>
    <s v="Ghosts and Paper Hearts are getting ready to release their new EP and we want it to be sent everywhere. Help us out PLEASE!!!!!"/>
    <n v="1000"/>
    <n v="1015"/>
    <x v="0"/>
    <x v="0"/>
    <s v="USD"/>
    <n v="1342921202"/>
    <n v="1340329202"/>
    <b v="0"/>
    <n v="26"/>
    <b v="1"/>
    <s v="music/rock"/>
    <x v="4"/>
    <x v="11"/>
    <n v="102"/>
    <n v="39.04"/>
    <x v="1613"/>
    <d v="2012-07-22T01:40:02"/>
    <x v="1"/>
    <x v="1"/>
    <x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3"/>
    <n v="66.69"/>
    <x v="1614"/>
    <d v="2014-08-03T17:00:00"/>
    <x v="13"/>
    <x v="6"/>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
    <n v="67.13"/>
    <x v="1615"/>
    <d v="2011-12-13T02:13:16"/>
    <x v="8"/>
    <x v="4"/>
    <x v="0"/>
  </r>
  <r>
    <n v="1616"/>
    <s v="Aly Jados: the New EP rOckNrOLLa"/>
    <s v="HELP! We don't have much time.....Join Aly Jados in making her new EP a reality before the world ends!!!!"/>
    <n v="10000"/>
    <n v="10420"/>
    <x v="0"/>
    <x v="0"/>
    <s v="USD"/>
    <n v="1353621600"/>
    <n v="1350061821"/>
    <b v="0"/>
    <n v="157"/>
    <b v="1"/>
    <s v="music/rock"/>
    <x v="4"/>
    <x v="11"/>
    <n v="104"/>
    <n v="66.37"/>
    <x v="1616"/>
    <d v="2012-11-22T22:00:00"/>
    <x v="43"/>
    <x v="4"/>
    <x v="0"/>
  </r>
  <r>
    <n v="1617"/>
    <s v="The Coffis Brothers 2nd Album!"/>
    <s v="The Coffis Brothers &amp;The Mountain Men are recording a brand new full length record."/>
    <n v="7000"/>
    <n v="10210"/>
    <x v="0"/>
    <x v="0"/>
    <s v="USD"/>
    <n v="1383332400"/>
    <n v="1380470188"/>
    <b v="0"/>
    <n v="158"/>
    <b v="1"/>
    <s v="music/rock"/>
    <x v="4"/>
    <x v="11"/>
    <n v="146"/>
    <n v="64.62"/>
    <x v="1617"/>
    <d v="2013-11-01T19:00:00"/>
    <x v="16"/>
    <x v="0"/>
    <x v="0"/>
  </r>
  <r>
    <n v="1618"/>
    <s v="Janus Word Album"/>
    <s v="Janus Word combines hard rock with melodic acoustic music for a unique and awesome sound."/>
    <n v="1500"/>
    <n v="1576"/>
    <x v="0"/>
    <x v="0"/>
    <s v="USD"/>
    <n v="1362757335"/>
    <n v="1359301335"/>
    <b v="0"/>
    <n v="27"/>
    <b v="1"/>
    <s v="music/rock"/>
    <x v="4"/>
    <x v="11"/>
    <n v="105"/>
    <n v="58.37"/>
    <x v="1618"/>
    <d v="2013-03-08T15:42:15"/>
    <x v="4"/>
    <x v="0"/>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
    <n v="86.96"/>
    <x v="1619"/>
    <d v="2014-09-15T04:28:06"/>
    <x v="23"/>
    <x v="5"/>
    <x v="0"/>
  </r>
  <r>
    <n v="1620"/>
    <s v="Kickstart my music career with 300 CDs"/>
    <s v="Kickstarting my music career with 300 hard copy CDs of my first release."/>
    <n v="1000"/>
    <n v="1130"/>
    <x v="0"/>
    <x v="0"/>
    <s v="USD"/>
    <n v="1361606940"/>
    <n v="1361002140"/>
    <b v="0"/>
    <n v="17"/>
    <b v="1"/>
    <s v="music/rock"/>
    <x v="4"/>
    <x v="11"/>
    <n v="113"/>
    <n v="66.47"/>
    <x v="1620"/>
    <d v="2013-02-23T08:09:00"/>
    <x v="5"/>
    <x v="2"/>
    <x v="0"/>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
    <n v="163.78"/>
    <x v="1621"/>
    <d v="2012-05-28T03:59:00"/>
    <x v="61"/>
    <x v="6"/>
    <x v="0"/>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2"/>
    <n v="107.98"/>
    <x v="1622"/>
    <d v="2014-12-17T07:59:00"/>
    <x v="4"/>
    <x v="0"/>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
    <n v="42.11"/>
    <x v="1623"/>
    <d v="2013-08-27T16:31:29"/>
    <x v="13"/>
    <x v="6"/>
    <x v="0"/>
  </r>
  <r>
    <n v="1624"/>
    <s v="Joey De Noble needs YOUR help!"/>
    <s v="Joey De Noble is raising money to help record his latest music, and he wants YOU to be a part of it!"/>
    <n v="1000"/>
    <n v="1180"/>
    <x v="0"/>
    <x v="0"/>
    <s v="USD"/>
    <n v="1357721335"/>
    <n v="1354265335"/>
    <b v="0"/>
    <n v="25"/>
    <b v="1"/>
    <s v="music/rock"/>
    <x v="4"/>
    <x v="11"/>
    <n v="118"/>
    <n v="47.2"/>
    <x v="1624"/>
    <d v="2013-01-09T08:48:55"/>
    <x v="4"/>
    <x v="0"/>
    <x v="0"/>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
    <n v="112.02"/>
    <x v="1625"/>
    <d v="2012-09-11T16:47:33"/>
    <x v="31"/>
    <x v="1"/>
    <x v="3"/>
  </r>
  <r>
    <n v="1626"/>
    <s v="The Protest's Next Album"/>
    <s v="Help Christian Rock Band &quot;The Protest&quot; fund their new album and further their mission of positively impacting lives."/>
    <n v="8000"/>
    <n v="8095"/>
    <x v="0"/>
    <x v="0"/>
    <s v="USD"/>
    <n v="1385932867"/>
    <n v="1383337267"/>
    <b v="0"/>
    <n v="108"/>
    <b v="1"/>
    <s v="music/rock"/>
    <x v="4"/>
    <x v="11"/>
    <n v="101"/>
    <n v="74.95"/>
    <x v="1626"/>
    <d v="2013-12-01T21:21:07"/>
    <x v="1"/>
    <x v="1"/>
    <x v="1"/>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8"/>
    <x v="1627"/>
    <d v="2012-11-26T04:59:00"/>
    <x v="51"/>
    <x v="0"/>
    <x v="0"/>
  </r>
  <r>
    <n v="1628"/>
    <s v="&quot;Songs for Tsippora&quot; Byronâ€™s DEBUT EP"/>
    <s v="Original Jewish rock music on human relationships and identity"/>
    <n v="4000"/>
    <n v="4037"/>
    <x v="0"/>
    <x v="0"/>
    <s v="USD"/>
    <n v="1403026882"/>
    <n v="1400175682"/>
    <b v="0"/>
    <n v="88"/>
    <b v="1"/>
    <s v="music/rock"/>
    <x v="4"/>
    <x v="11"/>
    <n v="101"/>
    <n v="45.88"/>
    <x v="1628"/>
    <d v="2014-06-17T17:41:22"/>
    <x v="16"/>
    <x v="0"/>
    <x v="0"/>
  </r>
  <r>
    <n v="1629"/>
    <s v="Off The Turnpike | A Loud New Way to Release Loud New Music"/>
    <s v="Help Off The Turnpike release new music, and set fire to everything!"/>
    <n v="6000"/>
    <n v="6220"/>
    <x v="0"/>
    <x v="0"/>
    <s v="USD"/>
    <n v="1392929333"/>
    <n v="1389041333"/>
    <b v="0"/>
    <n v="82"/>
    <b v="1"/>
    <s v="music/rock"/>
    <x v="4"/>
    <x v="11"/>
    <n v="104"/>
    <n v="75.849999999999994"/>
    <x v="1629"/>
    <d v="2014-02-20T20:48:53"/>
    <x v="8"/>
    <x v="4"/>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
    <n v="84.21"/>
    <x v="1630"/>
    <d v="2012-03-02T06:59:00"/>
    <x v="0"/>
    <x v="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6"/>
    <n v="117.23"/>
    <x v="1631"/>
    <d v="2012-10-12T20:37:41"/>
    <x v="1"/>
    <x v="1"/>
    <x v="1"/>
  </r>
  <r>
    <n v="1632"/>
    <s v="Culprit needs a van!"/>
    <s v="Hey everyone! If you don't already know, we're Culprit, a 4-piece rock band from Los Angeles &amp; we are in dire need of a new tour van!"/>
    <n v="4000"/>
    <n v="4065"/>
    <x v="0"/>
    <x v="0"/>
    <s v="USD"/>
    <n v="1316851854"/>
    <n v="1311667854"/>
    <b v="0"/>
    <n v="47"/>
    <b v="1"/>
    <s v="music/rock"/>
    <x v="4"/>
    <x v="11"/>
    <n v="102"/>
    <n v="86.49"/>
    <x v="1632"/>
    <d v="2011-09-24T08:10:54"/>
    <x v="13"/>
    <x v="6"/>
    <x v="0"/>
  </r>
  <r>
    <n v="1633"/>
    <s v="ELIZABETH REX"/>
    <s v="We are a four piece rock band that has played shows in and around NYC including Mercury Lounge.  Two of our members are now in LA."/>
    <n v="10000"/>
    <n v="10000"/>
    <x v="0"/>
    <x v="0"/>
    <s v="USD"/>
    <n v="1326690000"/>
    <n v="1324329156"/>
    <b v="0"/>
    <n v="58"/>
    <b v="1"/>
    <s v="music/rock"/>
    <x v="4"/>
    <x v="11"/>
    <n v="100"/>
    <n v="172.41"/>
    <x v="1633"/>
    <d v="2012-01-16T05:00:00"/>
    <x v="31"/>
    <x v="1"/>
    <x v="3"/>
  </r>
  <r>
    <n v="1634"/>
    <s v="RUBEDO: Debut Full Length Album"/>
    <s v="Recording Debut  Album w/ Producer Ikey Owens from Free Moral Agents/ The Mars Volta"/>
    <n v="2000"/>
    <n v="2010"/>
    <x v="0"/>
    <x v="0"/>
    <s v="USD"/>
    <n v="1306994340"/>
    <n v="1303706001"/>
    <b v="0"/>
    <n v="32"/>
    <b v="1"/>
    <s v="music/rock"/>
    <x v="4"/>
    <x v="11"/>
    <n v="101"/>
    <n v="62.81"/>
    <x v="1634"/>
    <d v="2011-06-02T05:59:00"/>
    <x v="54"/>
    <x v="0"/>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
    <n v="67.73"/>
    <x v="1635"/>
    <d v="2016-07-11T20:51:01"/>
    <x v="13"/>
    <x v="6"/>
    <x v="0"/>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4"/>
    <n v="53.56"/>
    <x v="1636"/>
    <d v="2011-06-12T04:00:00"/>
    <x v="41"/>
    <x v="4"/>
    <x v="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4"/>
    <n v="34.6"/>
    <x v="1637"/>
    <d v="2009-12-31T23:39:00"/>
    <x v="59"/>
    <x v="6"/>
    <x v="0"/>
  </r>
  <r>
    <n v="1638"/>
    <s v="Avenues EP 2013"/>
    <s v="Avenues will be going in to the studio to record a new EP with Matt Allison!"/>
    <n v="1000"/>
    <n v="1050"/>
    <x v="0"/>
    <x v="0"/>
    <s v="USD"/>
    <n v="1362086700"/>
    <n v="1358180968"/>
    <b v="0"/>
    <n v="27"/>
    <b v="1"/>
    <s v="music/rock"/>
    <x v="4"/>
    <x v="11"/>
    <n v="105"/>
    <n v="38.89"/>
    <x v="1638"/>
    <d v="2013-02-28T21:25:00"/>
    <x v="8"/>
    <x v="4"/>
    <x v="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4"/>
    <x v="1639"/>
    <d v="2012-03-03T15:39:25"/>
    <x v="1"/>
    <x v="1"/>
    <x v="1"/>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70"/>
    <n v="39.97"/>
    <x v="1640"/>
    <d v="2010-08-03T01:59:00"/>
    <x v="22"/>
    <x v="3"/>
    <x v="0"/>
  </r>
  <r>
    <n v="1641"/>
    <s v="Tanya Dartson- Run for Your Life music video"/>
    <s v="Music Video For Upbeat and Inspiring Song - Run For Your Life"/>
    <n v="2500"/>
    <n v="2535"/>
    <x v="0"/>
    <x v="0"/>
    <s v="USD"/>
    <n v="1418998744"/>
    <n v="1416406744"/>
    <b v="0"/>
    <n v="26"/>
    <b v="1"/>
    <s v="music/pop"/>
    <x v="4"/>
    <x v="27"/>
    <n v="101"/>
    <n v="97.5"/>
    <x v="1641"/>
    <d v="2014-12-19T14:19:04"/>
    <x v="1"/>
    <x v="1"/>
    <x v="1"/>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6"/>
    <x v="1642"/>
    <d v="2011-06-14T00:35:27"/>
    <x v="20"/>
    <x v="3"/>
    <x v="0"/>
  </r>
  <r>
    <n v="1643"/>
    <s v="This Is All Now's Brand New Album!!"/>
    <s v="This Is All Now is putting out a brand new record, and we need YOUR help to do it!"/>
    <n v="5000"/>
    <n v="6235"/>
    <x v="0"/>
    <x v="0"/>
    <s v="USD"/>
    <n v="1348516012"/>
    <n v="1345924012"/>
    <b v="0"/>
    <n v="37"/>
    <b v="1"/>
    <s v="music/pop"/>
    <x v="4"/>
    <x v="27"/>
    <n v="125"/>
    <n v="168.51"/>
    <x v="1643"/>
    <d v="2012-09-24T19:46:52"/>
    <x v="1"/>
    <x v="1"/>
    <x v="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10"/>
    <n v="85.55"/>
    <x v="1644"/>
    <d v="2012-11-22T02:26:00"/>
    <x v="13"/>
    <x v="6"/>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1"/>
    <n v="554"/>
    <x v="1645"/>
    <d v="2013-09-18T14:49:00"/>
    <x v="22"/>
    <x v="3"/>
    <x v="0"/>
  </r>
  <r>
    <n v="1646"/>
    <s v="MADAM Album"/>
    <s v="Album 3 funds.We have 13 amazing songs ready to go . a fantastic engineer to mix them, James Aparicio(Depeche Mode/Liars.We need you xx"/>
    <n v="2000"/>
    <n v="2204"/>
    <x v="0"/>
    <x v="1"/>
    <s v="GBP"/>
    <n v="1408039860"/>
    <n v="1405248503"/>
    <b v="0"/>
    <n v="83"/>
    <b v="1"/>
    <s v="music/pop"/>
    <x v="4"/>
    <x v="27"/>
    <n v="110"/>
    <n v="26.55"/>
    <x v="1646"/>
    <d v="2014-08-14T18:11:00"/>
    <x v="7"/>
    <x v="0"/>
    <x v="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5"/>
    <n v="113.83"/>
    <x v="1647"/>
    <d v="2012-06-09T09:49:37"/>
    <x v="1"/>
    <x v="1"/>
    <x v="1"/>
  </r>
  <r>
    <n v="1648"/>
    <s v="Arches - Wide Awake on Vinyl "/>
    <s v="We've finished recording our debut LP &quot;Wide Awake&quot; and would love to have it pressed on vinyl, but we need your help"/>
    <n v="2300"/>
    <n v="2881"/>
    <x v="0"/>
    <x v="0"/>
    <s v="USD"/>
    <n v="1300636482"/>
    <n v="1298048082"/>
    <b v="0"/>
    <n v="90"/>
    <b v="1"/>
    <s v="music/pop"/>
    <x v="4"/>
    <x v="27"/>
    <n v="125"/>
    <n v="32.01"/>
    <x v="1648"/>
    <d v="2011-03-20T15:54:42"/>
    <x v="1"/>
    <x v="1"/>
    <x v="1"/>
  </r>
  <r>
    <n v="1649"/>
    <s v="Sam Lyons New Album - 2014"/>
    <s v="This is it! The new Sam Lyons album #3. Help me make it happen by pledging today - pre-order the CD and other cool stuff right here."/>
    <n v="3800"/>
    <n v="3822.33"/>
    <x v="0"/>
    <x v="0"/>
    <s v="USD"/>
    <n v="1400862355"/>
    <n v="1396974355"/>
    <b v="0"/>
    <n v="81"/>
    <b v="1"/>
    <s v="music/pop"/>
    <x v="4"/>
    <x v="27"/>
    <n v="101"/>
    <n v="47.19"/>
    <x v="1649"/>
    <d v="2014-05-23T16:25:55"/>
    <x v="8"/>
    <x v="4"/>
    <x v="0"/>
  </r>
  <r>
    <n v="1650"/>
    <s v="The Psalm Praise Project, Vol. 2"/>
    <s v="Help me record a CD that uses pop styling to give a fresh sound to ancient wisdom from scripture!"/>
    <n v="2000"/>
    <n v="2831"/>
    <x v="0"/>
    <x v="0"/>
    <s v="USD"/>
    <n v="1381314437"/>
    <n v="1378722437"/>
    <b v="0"/>
    <n v="32"/>
    <b v="1"/>
    <s v="music/pop"/>
    <x v="4"/>
    <x v="27"/>
    <n v="142"/>
    <n v="88.47"/>
    <x v="1650"/>
    <d v="2013-10-09T10:27:17"/>
    <x v="1"/>
    <x v="1"/>
    <x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1"/>
    <n v="100.75"/>
    <x v="1651"/>
    <d v="2011-04-26T06:59:00"/>
    <x v="51"/>
    <x v="0"/>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1"/>
    <n v="64.709999999999994"/>
    <x v="1652"/>
    <d v="2013-11-24T12:49:53"/>
    <x v="1"/>
    <x v="1"/>
    <x v="1"/>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
    <n v="51.85"/>
    <x v="1653"/>
    <d v="2011-04-24T20:01:36"/>
    <x v="0"/>
    <x v="0"/>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20"/>
    <n v="38.79"/>
    <x v="1654"/>
    <d v="2012-04-18T21:22:40"/>
    <x v="1"/>
    <x v="1"/>
    <x v="1"/>
  </r>
  <r>
    <n v="1655"/>
    <s v="Meg Porter Debut EP!"/>
    <s v="Berklee College of Music student, Meg Porter needs YOUR help to fund her very first EP!"/>
    <n v="1500"/>
    <n v="2143"/>
    <x v="0"/>
    <x v="0"/>
    <s v="USD"/>
    <n v="1333648820"/>
    <n v="1331060420"/>
    <b v="0"/>
    <n v="48"/>
    <b v="1"/>
    <s v="music/pop"/>
    <x v="4"/>
    <x v="27"/>
    <n v="143"/>
    <n v="44.65"/>
    <x v="1655"/>
    <d v="2012-04-05T18:00:20"/>
    <x v="1"/>
    <x v="1"/>
    <x v="1"/>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
    <n v="156.77000000000001"/>
    <x v="1656"/>
    <d v="2012-12-13T22:17:32"/>
    <x v="1"/>
    <x v="1"/>
    <x v="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5"/>
    <n v="118.7"/>
    <x v="1657"/>
    <d v="2012-05-24T18:46:08"/>
    <x v="1"/>
    <x v="1"/>
    <x v="1"/>
  </r>
  <r>
    <n v="1658"/>
    <s v="New Amy Rivard album!!!"/>
    <s v="I've had numerous song ideas spinning around in my head for years now, please help me get them out- into a studio and into your homes!"/>
    <n v="6000"/>
    <n v="7934"/>
    <x v="0"/>
    <x v="0"/>
    <s v="USD"/>
    <n v="1355840400"/>
    <n v="1352524767"/>
    <b v="0"/>
    <n v="107"/>
    <b v="1"/>
    <s v="music/pop"/>
    <x v="4"/>
    <x v="27"/>
    <n v="132"/>
    <n v="74.150000000000006"/>
    <x v="1658"/>
    <d v="2012-12-18T14:20:00"/>
    <x v="54"/>
    <x v="0"/>
    <x v="0"/>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3"/>
    <n v="12.53"/>
    <x v="1659"/>
    <d v="2013-12-17T12:00:00"/>
    <x v="37"/>
    <x v="1"/>
    <x v="0"/>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4"/>
    <n v="27.86"/>
    <x v="1660"/>
    <d v="2016-04-30T21:59:00"/>
    <x v="0"/>
    <x v="0"/>
    <x v="0"/>
  </r>
  <r>
    <n v="1661"/>
    <s v="Kyana"/>
    <s v="I am excited to present my debut pop project Kyana!_x000a_Piano and vocal sounds embedded in sophisticated, bold arrangements &amp; brisk beats"/>
    <n v="7900"/>
    <n v="8098"/>
    <x v="0"/>
    <x v="15"/>
    <s v="EUR"/>
    <n v="1453064400"/>
    <n v="1449359831"/>
    <b v="0"/>
    <n v="101"/>
    <b v="1"/>
    <s v="music/pop"/>
    <x v="4"/>
    <x v="27"/>
    <n v="103"/>
    <n v="80.180000000000007"/>
    <x v="1661"/>
    <d v="2016-01-17T21:00:00"/>
    <x v="41"/>
    <x v="4"/>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3"/>
    <n v="132.44"/>
    <x v="1662"/>
    <d v="2011-12-31T05:45:36"/>
    <x v="13"/>
    <x v="6"/>
    <x v="0"/>
  </r>
  <r>
    <n v="1663"/>
    <s v="ghost -- a music video"/>
    <s v="music is as important to the eyes as it is to the ears. help bring ghost to life in front of your eyes."/>
    <n v="1000"/>
    <n v="1080"/>
    <x v="0"/>
    <x v="0"/>
    <s v="USD"/>
    <n v="1422750707"/>
    <n v="1420158707"/>
    <b v="0"/>
    <n v="32"/>
    <b v="1"/>
    <s v="music/pop"/>
    <x v="4"/>
    <x v="27"/>
    <n v="108"/>
    <n v="33.75"/>
    <x v="1663"/>
    <d v="2015-02-01T00:31:47"/>
    <x v="1"/>
    <x v="1"/>
    <x v="1"/>
  </r>
  <r>
    <n v="1664"/>
    <s v="Grace Sings Grace"/>
    <s v="Korean-American Soprano Grace's Debut Album - coming up in June 2012. Come and be part of this exciting project!"/>
    <n v="2500"/>
    <n v="3060.22"/>
    <x v="0"/>
    <x v="0"/>
    <s v="USD"/>
    <n v="1331870340"/>
    <n v="1328033818"/>
    <b v="0"/>
    <n v="89"/>
    <b v="1"/>
    <s v="music/pop"/>
    <x v="4"/>
    <x v="27"/>
    <n v="122"/>
    <n v="34.380000000000003"/>
    <x v="1664"/>
    <d v="2012-03-16T03:59:00"/>
    <x v="8"/>
    <x v="4"/>
    <x v="0"/>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
    <n v="44.96"/>
    <x v="1665"/>
    <d v="2011-02-22T03:00:00"/>
    <x v="7"/>
    <x v="0"/>
    <x v="0"/>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1"/>
    <n v="41.04"/>
    <x v="1666"/>
    <d v="2013-03-28T05:04:33"/>
    <x v="1"/>
    <x v="1"/>
    <x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7"/>
    <n v="52.6"/>
    <x v="1667"/>
    <d v="2014-03-11T06:59:00"/>
    <x v="15"/>
    <x v="1"/>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3"/>
    <n v="70.78"/>
    <x v="1668"/>
    <d v="2011-11-28T04:35:39"/>
    <x v="1"/>
    <x v="1"/>
    <x v="1"/>
  </r>
  <r>
    <n v="1669"/>
    <s v="Summer Gill 'Stormy Weather' EP"/>
    <s v="Hi guys! I'll be recording a 6-7 song EP this summer and I need your help to make it happen! _x000a_Any support is appreciated!"/>
    <n v="2000"/>
    <n v="2795"/>
    <x v="0"/>
    <x v="0"/>
    <s v="USD"/>
    <n v="1464729276"/>
    <n v="1459545276"/>
    <b v="0"/>
    <n v="52"/>
    <b v="1"/>
    <s v="music/pop"/>
    <x v="4"/>
    <x v="27"/>
    <n v="140"/>
    <n v="53.75"/>
    <x v="1669"/>
    <d v="2016-05-31T21:14:36"/>
    <x v="13"/>
    <x v="6"/>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3"/>
    <n v="44.61"/>
    <x v="1670"/>
    <d v="2010-07-05T04:00:00"/>
    <x v="50"/>
    <x v="6"/>
    <x v="0"/>
  </r>
  <r>
    <n v="1671"/>
    <s v="Luke O'Brien's Kickstarter"/>
    <s v="I am seeking funding in order to help take my music from a hobby to a career."/>
    <n v="2000"/>
    <n v="2013.47"/>
    <x v="0"/>
    <x v="0"/>
    <s v="USD"/>
    <n v="1470056614"/>
    <n v="1467464614"/>
    <b v="0"/>
    <n v="77"/>
    <b v="1"/>
    <s v="music/pop"/>
    <x v="4"/>
    <x v="27"/>
    <n v="101"/>
    <n v="26.15"/>
    <x v="1671"/>
    <d v="2016-08-01T13:03:34"/>
    <x v="1"/>
    <x v="1"/>
    <x v="1"/>
  </r>
  <r>
    <n v="1672"/>
    <s v="High Altotude Debut Album"/>
    <s v="Sweet, sweet harmonies from Portland Oregon's premiere high school women's a cappella group."/>
    <n v="1700"/>
    <n v="1920"/>
    <x v="0"/>
    <x v="0"/>
    <s v="USD"/>
    <n v="1338824730"/>
    <n v="1336232730"/>
    <b v="0"/>
    <n v="49"/>
    <b v="1"/>
    <s v="music/pop"/>
    <x v="4"/>
    <x v="27"/>
    <n v="113"/>
    <n v="39.18"/>
    <x v="1672"/>
    <d v="2012-06-04T15:45:30"/>
    <x v="1"/>
    <x v="1"/>
    <x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
    <n v="45.59"/>
    <x v="1673"/>
    <d v="2015-03-06T21:04:52"/>
    <x v="1"/>
    <x v="1"/>
    <x v="1"/>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2"/>
    <n v="89.25"/>
    <x v="1674"/>
    <d v="2016-08-18T06:59:00"/>
    <x v="0"/>
    <x v="0"/>
    <x v="0"/>
  </r>
  <r>
    <n v="1675"/>
    <s v="The Great Party's Debut Album!"/>
    <s v="The Great Party is releasing their debut album. Here's your chance to be a part of it!"/>
    <n v="1000"/>
    <n v="1374.16"/>
    <x v="0"/>
    <x v="0"/>
    <s v="USD"/>
    <n v="1318802580"/>
    <n v="1316194540"/>
    <b v="0"/>
    <n v="34"/>
    <b v="1"/>
    <s v="music/pop"/>
    <x v="4"/>
    <x v="27"/>
    <n v="137"/>
    <n v="40.42"/>
    <x v="1675"/>
    <d v="2011-10-16T22:03:00"/>
    <x v="1"/>
    <x v="1"/>
    <x v="1"/>
  </r>
  <r>
    <n v="1676"/>
    <s v="Bridge 19 CD Release Tour"/>
    <s v="Help fund Bridge 19's tour in support of their first duo record, to be released in May 2012."/>
    <n v="3000"/>
    <n v="3460"/>
    <x v="0"/>
    <x v="0"/>
    <s v="USD"/>
    <n v="1334980740"/>
    <n v="1330968347"/>
    <b v="0"/>
    <n v="42"/>
    <b v="1"/>
    <s v="music/pop"/>
    <x v="4"/>
    <x v="27"/>
    <n v="115"/>
    <n v="82.38"/>
    <x v="1676"/>
    <d v="2012-04-21T03:59:00"/>
    <x v="55"/>
    <x v="4"/>
    <x v="0"/>
  </r>
  <r>
    <n v="1677"/>
    <s v="Andrius Pojavis new album &quot;Seven&quot;"/>
    <s v="It's time to record my new album. Studio, musicians and arranger are ready, are you coming on this journey with me?"/>
    <n v="6000"/>
    <n v="6700"/>
    <x v="0"/>
    <x v="3"/>
    <s v="EUR"/>
    <n v="1460786340"/>
    <n v="1455615976"/>
    <b v="0"/>
    <n v="42"/>
    <b v="1"/>
    <s v="music/pop"/>
    <x v="4"/>
    <x v="27"/>
    <n v="112"/>
    <n v="159.52000000000001"/>
    <x v="1677"/>
    <d v="2016-04-16T05:59:00"/>
    <x v="13"/>
    <x v="6"/>
    <x v="0"/>
  </r>
  <r>
    <n v="1678"/>
    <s v="Cassandra Violet &quot;Beyond the Fray&quot; Music Video"/>
    <s v="Help me make an amazing music video so that I can take my music to the next level and get a manager!"/>
    <n v="1500"/>
    <n v="1776"/>
    <x v="0"/>
    <x v="0"/>
    <s v="USD"/>
    <n v="1391718671"/>
    <n v="1390509071"/>
    <b v="0"/>
    <n v="49"/>
    <b v="1"/>
    <s v="music/pop"/>
    <x v="4"/>
    <x v="27"/>
    <n v="118"/>
    <n v="36.24"/>
    <x v="1678"/>
    <d v="2014-02-06T20:31:11"/>
    <x v="22"/>
    <x v="3"/>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x v="1679"/>
    <d v="2011-07-22T01:39:05"/>
    <x v="33"/>
    <x v="5"/>
    <x v="0"/>
  </r>
  <r>
    <n v="1680"/>
    <s v="Kick Out a Record"/>
    <s v="Working Musician dilemma #164: how the taxman put Kick the Record 2.0 on hold"/>
    <n v="1000"/>
    <n v="1175"/>
    <x v="0"/>
    <x v="0"/>
    <s v="USD"/>
    <n v="1405188667"/>
    <n v="1402596667"/>
    <b v="0"/>
    <n v="25"/>
    <b v="1"/>
    <s v="music/pop"/>
    <x v="4"/>
    <x v="27"/>
    <n v="118"/>
    <n v="47"/>
    <x v="1680"/>
    <d v="2014-07-12T18:11:07"/>
    <x v="1"/>
    <x v="1"/>
    <x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m/>
    <n v="74.58"/>
    <x v="1681"/>
    <d v="2017-03-29T02:00:00"/>
    <x v="45"/>
    <x v="4"/>
    <x v="0"/>
  </r>
  <r>
    <n v="1682"/>
    <s v="Looking Up &amp; Holding On CD Project - Christian songwriter"/>
    <s v="Christian singer-wongerwriter searching for funding to record CD of original Christian music."/>
    <n v="6000"/>
    <n v="0"/>
    <x v="3"/>
    <x v="0"/>
    <s v="USD"/>
    <n v="1492142860"/>
    <n v="1486962460"/>
    <b v="0"/>
    <n v="0"/>
    <b v="0"/>
    <s v="music/faith"/>
    <x v="4"/>
    <x v="28"/>
    <m/>
    <n v="0"/>
    <x v="1682"/>
    <d v="2017-04-14T04:07:40"/>
    <x v="13"/>
    <x v="6"/>
    <x v="0"/>
  </r>
  <r>
    <n v="1683"/>
    <s v="Manman doudou tÃ©moignage d'une mÃ¨re Album"/>
    <s v="Rendre tÃ©moignage de ce que Dieu fait chaque jour pour moi et venir en  aide  aux autres, c'est  mon but."/>
    <n v="3500"/>
    <n v="760"/>
    <x v="3"/>
    <x v="6"/>
    <s v="EUR"/>
    <n v="1491590738"/>
    <n v="1489517138"/>
    <b v="0"/>
    <n v="10"/>
    <b v="0"/>
    <s v="music/faith"/>
    <x v="4"/>
    <x v="28"/>
    <m/>
    <n v="76"/>
    <x v="1683"/>
    <d v="2017-04-07T18:45:38"/>
    <x v="19"/>
    <x v="5"/>
    <x v="0"/>
  </r>
  <r>
    <n v="1684"/>
    <s v="Goodness &amp; Mercy EP - Marty Mikles"/>
    <s v="New Music from Marty Mikles!  A new EP all about God's Goodness &amp; Mercy."/>
    <n v="8000"/>
    <n v="8730"/>
    <x v="3"/>
    <x v="0"/>
    <s v="USD"/>
    <n v="1489775641"/>
    <n v="1487360041"/>
    <b v="0"/>
    <n v="101"/>
    <b v="0"/>
    <s v="music/faith"/>
    <x v="4"/>
    <x v="28"/>
    <m/>
    <n v="86.44"/>
    <x v="1684"/>
    <d v="2017-03-17T18:34:01"/>
    <x v="31"/>
    <x v="1"/>
    <x v="3"/>
  </r>
  <r>
    <n v="1685"/>
    <s v="Help Support Brad Dassey's Music"/>
    <s v="My name is Brad Dassey.  I've been composing and making music for 18 years now.  I want to get my music out there even further."/>
    <n v="350"/>
    <n v="360"/>
    <x v="3"/>
    <x v="0"/>
    <s v="USD"/>
    <n v="1490331623"/>
    <n v="1487743223"/>
    <b v="0"/>
    <n v="15"/>
    <b v="0"/>
    <s v="music/faith"/>
    <x v="4"/>
    <x v="28"/>
    <m/>
    <n v="24"/>
    <x v="1685"/>
    <d v="2017-03-24T05:00:23"/>
    <x v="1"/>
    <x v="1"/>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m/>
    <n v="18"/>
    <x v="1686"/>
    <d v="2017-04-27T19:15:19"/>
    <x v="13"/>
    <x v="6"/>
    <x v="0"/>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m/>
    <n v="80.13"/>
    <x v="1687"/>
    <d v="2017-04-10T20:15:00"/>
    <x v="16"/>
    <x v="0"/>
    <x v="0"/>
  </r>
  <r>
    <n v="1688"/>
    <s v="Christofer Scott: Dive In EP"/>
    <s v="Professionally recording a worship and contemporary Christian music album that connects to people and connects their heart to God."/>
    <n v="4000"/>
    <n v="1772"/>
    <x v="3"/>
    <x v="0"/>
    <s v="USD"/>
    <n v="1491738594"/>
    <n v="1489150194"/>
    <b v="0"/>
    <n v="7"/>
    <b v="0"/>
    <s v="music/faith"/>
    <x v="4"/>
    <x v="28"/>
    <m/>
    <n v="253.14"/>
    <x v="1688"/>
    <d v="2017-04-09T11:49:54"/>
    <x v="1"/>
    <x v="1"/>
    <x v="1"/>
  </r>
  <r>
    <n v="1689"/>
    <s v="Fly Away"/>
    <s v="Praising the Living God in the second half of life."/>
    <n v="2400"/>
    <n v="2400"/>
    <x v="3"/>
    <x v="0"/>
    <s v="USD"/>
    <n v="1489700230"/>
    <n v="1487111830"/>
    <b v="0"/>
    <n v="14"/>
    <b v="0"/>
    <s v="music/faith"/>
    <x v="4"/>
    <x v="28"/>
    <m/>
    <n v="171.43"/>
    <x v="1689"/>
    <d v="2017-03-16T21:37:10"/>
    <x v="1"/>
    <x v="1"/>
    <x v="1"/>
  </r>
  <r>
    <n v="1690"/>
    <s v="NewKings Album &quot;Rise Up&quot;"/>
    <s v="Our newest project! We are hard at it trying to bring music that uplifts the spirit, and tells a story of life-changing love."/>
    <n v="2500"/>
    <n v="635"/>
    <x v="3"/>
    <x v="0"/>
    <s v="USD"/>
    <n v="1491470442"/>
    <n v="1488882042"/>
    <b v="0"/>
    <n v="11"/>
    <b v="0"/>
    <s v="music/faith"/>
    <x v="4"/>
    <x v="28"/>
    <m/>
    <n v="57.73"/>
    <x v="1690"/>
    <d v="2017-04-06T09:20:42"/>
    <x v="1"/>
    <x v="1"/>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m/>
    <n v="264.26"/>
    <x v="1691"/>
    <d v="2017-04-03T01:00:00"/>
    <x v="16"/>
    <x v="0"/>
    <x v="0"/>
  </r>
  <r>
    <n v="1692"/>
    <s v="Get Your Hopes Up"/>
    <s v="After 3 years.....It's time for some new music! Album #2 is in motion and I can't wait to share it with all of you!"/>
    <n v="5000"/>
    <n v="2390"/>
    <x v="3"/>
    <x v="0"/>
    <s v="USD"/>
    <n v="1490572740"/>
    <n v="1487734667"/>
    <b v="0"/>
    <n v="15"/>
    <b v="0"/>
    <s v="music/faith"/>
    <x v="4"/>
    <x v="28"/>
    <m/>
    <n v="159.33000000000001"/>
    <x v="1692"/>
    <d v="2017-03-26T23:59:00"/>
    <x v="7"/>
    <x v="0"/>
    <x v="0"/>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m/>
    <n v="35"/>
    <x v="1693"/>
    <d v="2017-04-09T20:00:00"/>
    <x v="0"/>
    <x v="0"/>
    <x v="0"/>
  </r>
  <r>
    <n v="1694"/>
    <s v="Thundercreek Studios"/>
    <s v="Hey all I'm building out my Christian Recording studio in a new building. I have the building but lack the funds to build it out!!!"/>
    <n v="10000"/>
    <n v="5"/>
    <x v="3"/>
    <x v="0"/>
    <s v="USD"/>
    <n v="1490589360"/>
    <n v="1488038674"/>
    <b v="0"/>
    <n v="1"/>
    <b v="0"/>
    <s v="music/faith"/>
    <x v="4"/>
    <x v="28"/>
    <m/>
    <n v="5"/>
    <x v="1694"/>
    <d v="2017-03-27T04:36:00"/>
    <x v="1"/>
    <x v="1"/>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m/>
    <n v="61.09"/>
    <x v="1695"/>
    <d v="2017-04-10T01:00:00"/>
    <x v="51"/>
    <x v="0"/>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m/>
    <n v="0"/>
    <x v="1696"/>
    <d v="2017-04-01T00:40:11"/>
    <x v="1"/>
    <x v="1"/>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m/>
    <n v="114.82"/>
    <x v="1697"/>
    <d v="2017-04-09T23:47:28"/>
    <x v="37"/>
    <x v="1"/>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m/>
    <n v="0"/>
    <x v="1698"/>
    <d v="2017-03-26T03:33:00"/>
    <x v="19"/>
    <x v="5"/>
    <x v="0"/>
  </r>
  <r>
    <n v="1699"/>
    <s v="THE WORSHIP ALBUM!"/>
    <s v="Friends! Will you help me create a new worship album??! I want this album to give God the worship he deserves and draw people to Him."/>
    <n v="5105"/>
    <n v="216"/>
    <x v="3"/>
    <x v="0"/>
    <s v="USD"/>
    <n v="1491943445"/>
    <n v="1489351445"/>
    <b v="0"/>
    <n v="4"/>
    <b v="0"/>
    <s v="music/faith"/>
    <x v="4"/>
    <x v="28"/>
    <m/>
    <n v="54"/>
    <x v="1699"/>
    <d v="2017-04-11T20:44:05"/>
    <x v="1"/>
    <x v="1"/>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m/>
    <n v="65.97"/>
    <x v="1700"/>
    <d v="2017-04-01T04:00:00"/>
    <x v="1"/>
    <x v="1"/>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
    <n v="5"/>
    <x v="1701"/>
    <d v="2015-01-15T15:56:45"/>
    <x v="1"/>
    <x v="1"/>
    <x v="1"/>
  </r>
  <r>
    <n v="1702"/>
    <s v="lyndale lewis and new vision prosper cd release"/>
    <s v="I can do all things through christ jesus"/>
    <n v="16500"/>
    <n v="1"/>
    <x v="2"/>
    <x v="0"/>
    <s v="USD"/>
    <n v="1427745150"/>
    <n v="1425156750"/>
    <b v="0"/>
    <n v="1"/>
    <b v="0"/>
    <s v="music/faith"/>
    <x v="4"/>
    <x v="28"/>
    <n v="0"/>
    <n v="1"/>
    <x v="1702"/>
    <d v="2015-03-30T19:52:30"/>
    <x v="1"/>
    <x v="1"/>
    <x v="1"/>
  </r>
  <r>
    <n v="1703"/>
    <s v="Joy Full Noise!"/>
    <s v="I would love for you to be a part of helping me raise money for music and video production to launch my first Worship album!"/>
    <n v="5000"/>
    <n v="51"/>
    <x v="2"/>
    <x v="0"/>
    <s v="USD"/>
    <n v="1441003537"/>
    <n v="1435819537"/>
    <b v="0"/>
    <n v="2"/>
    <b v="0"/>
    <s v="music/faith"/>
    <x v="4"/>
    <x v="28"/>
    <n v="1"/>
    <n v="25.5"/>
    <x v="1703"/>
    <d v="2015-08-31T06:45:37"/>
    <x v="13"/>
    <x v="6"/>
    <x v="0"/>
  </r>
  <r>
    <n v="1704"/>
    <s v="Jericho Down Worship Album"/>
    <s v="We want to record an album of popular praise &amp; worship songs with our own influence and style."/>
    <n v="2000"/>
    <n v="1302"/>
    <x v="2"/>
    <x v="0"/>
    <s v="USD"/>
    <n v="1424056873"/>
    <n v="1421464873"/>
    <b v="0"/>
    <n v="11"/>
    <b v="0"/>
    <s v="music/faith"/>
    <x v="4"/>
    <x v="28"/>
    <n v="65"/>
    <n v="118.36"/>
    <x v="1704"/>
    <d v="2015-02-16T03:21:13"/>
    <x v="1"/>
    <x v="1"/>
    <x v="1"/>
  </r>
  <r>
    <n v="1705"/>
    <s v="Piano Prayer Album - Russ James"/>
    <s v="An instrumental album that ranges from hymns to contemporary music. All the music is recorded by myself."/>
    <n v="2000"/>
    <n v="0"/>
    <x v="2"/>
    <x v="0"/>
    <s v="USD"/>
    <n v="1441814400"/>
    <n v="1440807846"/>
    <b v="0"/>
    <n v="0"/>
    <b v="0"/>
    <s v="music/faith"/>
    <x v="4"/>
    <x v="28"/>
    <n v="0"/>
    <n v="0"/>
    <x v="1705"/>
    <d v="2015-09-09T16:00:00"/>
    <x v="62"/>
    <x v="3"/>
    <x v="0"/>
  </r>
  <r>
    <n v="1706"/>
    <s v="Gemeinde in Bremen"/>
    <s v="Unsere &quot;Aufgabe&quot; ist es, fÃ¼r Christen da zu sein die keiner Gemeinde angehÃ¶ren. Zudem spielt Lobpreis eine Zentrale Rolle."/>
    <n v="5500"/>
    <n v="0"/>
    <x v="2"/>
    <x v="12"/>
    <s v="EUR"/>
    <n v="1440314472"/>
    <n v="1435130472"/>
    <b v="0"/>
    <n v="0"/>
    <b v="0"/>
    <s v="music/faith"/>
    <x v="4"/>
    <x v="28"/>
    <n v="0"/>
    <n v="0"/>
    <x v="1706"/>
    <d v="2015-08-23T07:21:12"/>
    <x v="13"/>
    <x v="6"/>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10"/>
    <n v="54.11"/>
    <x v="1707"/>
    <d v="2016-03-28T16:18:15"/>
    <x v="1"/>
    <x v="1"/>
    <x v="1"/>
  </r>
  <r>
    <n v="1708"/>
    <s v="Praise: It's what we do"/>
    <s v="A debut album for the New Gate Church's praise team; making a cd filled with original songs from a team of misfits with 1 goal in mind"/>
    <n v="7000"/>
    <n v="0"/>
    <x v="2"/>
    <x v="0"/>
    <s v="USD"/>
    <n v="1462135706"/>
    <n v="1458679706"/>
    <b v="0"/>
    <n v="0"/>
    <b v="0"/>
    <s v="music/faith"/>
    <x v="4"/>
    <x v="28"/>
    <n v="0"/>
    <n v="0"/>
    <x v="1708"/>
    <d v="2016-05-01T20:48:26"/>
    <x v="4"/>
    <x v="0"/>
    <x v="0"/>
  </r>
  <r>
    <n v="1709"/>
    <s v="Psalms"/>
    <s v="A project to set psalms to music. The psalms are taken from the English Standard Version (ESV) of the Bible."/>
    <n v="1750"/>
    <n v="85"/>
    <x v="2"/>
    <x v="0"/>
    <s v="USD"/>
    <n v="1409513940"/>
    <n v="1405949514"/>
    <b v="0"/>
    <n v="4"/>
    <b v="0"/>
    <s v="music/faith"/>
    <x v="4"/>
    <x v="28"/>
    <n v="5"/>
    <n v="21.25"/>
    <x v="1709"/>
    <d v="2014-08-31T19:39:00"/>
    <x v="43"/>
    <x v="4"/>
    <x v="0"/>
  </r>
  <r>
    <n v="1710"/>
    <s v="Producing a live album of our upcoming Europe tour"/>
    <s v="We want to create a gospel live album which has never been produced before."/>
    <n v="5000"/>
    <n v="34"/>
    <x v="2"/>
    <x v="12"/>
    <s v="EUR"/>
    <n v="1453122000"/>
    <n v="1449151888"/>
    <b v="0"/>
    <n v="1"/>
    <b v="0"/>
    <s v="music/faith"/>
    <x v="4"/>
    <x v="28"/>
    <n v="1"/>
    <n v="34"/>
    <x v="1710"/>
    <d v="2016-01-18T13:00:00"/>
    <x v="12"/>
    <x v="4"/>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1"/>
    <n v="525"/>
    <x v="1711"/>
    <d v="2014-09-01T15:30:34"/>
    <x v="0"/>
    <x v="0"/>
    <x v="0"/>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n v="0"/>
    <x v="1712"/>
    <d v="2015-06-30T21:55:53"/>
    <x v="13"/>
    <x v="6"/>
    <x v="0"/>
  </r>
  <r>
    <n v="1713"/>
    <s v="&quot;UNCOVERED ME&quot;"/>
    <s v="This music project is a compilation to my up-coming book UNCOVERED ME, I need your support to help me go to New York and complete it."/>
    <n v="3000"/>
    <n v="50"/>
    <x v="2"/>
    <x v="0"/>
    <s v="USD"/>
    <n v="1412536412"/>
    <n v="1409944412"/>
    <b v="0"/>
    <n v="1"/>
    <b v="0"/>
    <s v="music/faith"/>
    <x v="4"/>
    <x v="28"/>
    <n v="2"/>
    <n v="50"/>
    <x v="1713"/>
    <d v="2014-10-05T19:13:32"/>
    <x v="1"/>
    <x v="1"/>
    <x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8"/>
    <n v="115.71"/>
    <x v="1714"/>
    <d v="2015-05-01T22:02:41"/>
    <x v="1"/>
    <x v="1"/>
    <x v="1"/>
  </r>
  <r>
    <n v="1715"/>
    <s v="The Heart of a P.K."/>
    <s v="Kimberly Stokes the daughter of Elder Baby Stokes Jr, of Bibleway C.O.G.I.C, is currently working on a EP. She is sharing her heart"/>
    <n v="5000"/>
    <n v="11"/>
    <x v="2"/>
    <x v="0"/>
    <s v="USD"/>
    <n v="1427772120"/>
    <n v="1425186785"/>
    <b v="0"/>
    <n v="2"/>
    <b v="0"/>
    <s v="music/faith"/>
    <x v="4"/>
    <x v="28"/>
    <n v="0"/>
    <n v="5.5"/>
    <x v="1715"/>
    <d v="2015-03-31T03:22:00"/>
    <x v="1"/>
    <x v="1"/>
    <x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8"/>
    <n v="50"/>
    <x v="1716"/>
    <d v="2016-12-09T14:51:39"/>
    <x v="4"/>
    <x v="0"/>
    <x v="0"/>
  </r>
  <r>
    <n v="1717"/>
    <s v="Shift Records A New EP!"/>
    <s v="Our first record created to reach, inspire, and ultimately express the love of Jesus to our generation."/>
    <n v="3265"/>
    <n v="1395"/>
    <x v="2"/>
    <x v="0"/>
    <s v="USD"/>
    <n v="1461211200"/>
    <n v="1459467238"/>
    <b v="0"/>
    <n v="41"/>
    <b v="0"/>
    <s v="music/faith"/>
    <x v="4"/>
    <x v="28"/>
    <n v="43"/>
    <n v="34.020000000000003"/>
    <x v="1717"/>
    <d v="2016-04-21T04:00:00"/>
    <x v="23"/>
    <x v="5"/>
    <x v="0"/>
  </r>
  <r>
    <n v="1718"/>
    <s v="The Prodigal Son"/>
    <s v="A melody for the galaxy."/>
    <n v="35000"/>
    <n v="75"/>
    <x v="2"/>
    <x v="0"/>
    <s v="USD"/>
    <n v="1463201940"/>
    <n v="1459435149"/>
    <b v="0"/>
    <n v="2"/>
    <b v="0"/>
    <s v="music/faith"/>
    <x v="4"/>
    <x v="28"/>
    <n v="0"/>
    <n v="37.5"/>
    <x v="1718"/>
    <d v="2016-05-14T04:59:00"/>
    <x v="38"/>
    <x v="4"/>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
    <n v="11.67"/>
    <x v="1719"/>
    <d v="2014-09-17T12:49:51"/>
    <x v="1"/>
    <x v="1"/>
    <x v="1"/>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6"/>
    <n v="28.13"/>
    <x v="1720"/>
    <d v="2014-11-09T19:47:51"/>
    <x v="1"/>
    <x v="1"/>
    <x v="1"/>
  </r>
  <r>
    <n v="1721"/>
    <s v="&quot;HEAVEN'S CALLING&quot;"/>
    <s v="Heavens calling is an album for people all over the world in need of a healing for the soul, positive mindset and total prosperity"/>
    <n v="5000"/>
    <n v="0"/>
    <x v="2"/>
    <x v="0"/>
    <s v="USD"/>
    <n v="1449831863"/>
    <n v="1447239863"/>
    <b v="0"/>
    <n v="0"/>
    <b v="0"/>
    <s v="music/faith"/>
    <x v="4"/>
    <x v="28"/>
    <n v="0"/>
    <n v="0"/>
    <x v="1721"/>
    <d v="2015-12-11T11:04:23"/>
    <x v="1"/>
    <x v="1"/>
    <x v="1"/>
  </r>
  <r>
    <n v="1722"/>
    <s v="Preserving the DC Gospel Stars"/>
    <s v="I am raising money to leave a legacy for the DC Gospel Stars and preserve this art form for music lovers of this style."/>
    <n v="2880"/>
    <n v="1"/>
    <x v="2"/>
    <x v="0"/>
    <s v="USD"/>
    <n v="1459642200"/>
    <n v="1456441429"/>
    <b v="0"/>
    <n v="1"/>
    <b v="0"/>
    <s v="music/faith"/>
    <x v="4"/>
    <x v="28"/>
    <n v="0"/>
    <n v="1"/>
    <x v="1722"/>
    <d v="2016-04-03T00:10:00"/>
    <x v="54"/>
    <x v="0"/>
    <x v="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7"/>
    <n v="216.67"/>
    <x v="1723"/>
    <d v="2015-07-01T06:00:00"/>
    <x v="40"/>
    <x v="6"/>
    <x v="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1"/>
    <n v="8.75"/>
    <x v="1724"/>
    <d v="2014-10-30T22:22:42"/>
    <x v="1"/>
    <x v="1"/>
    <x v="1"/>
  </r>
  <r>
    <n v="1725"/>
    <s v="Unveiled Debut Album"/>
    <s v="Christian band signed to VECA Records to release their debut album in Spring 2015.  This ministry is relying on faith-based donations."/>
    <n v="5500"/>
    <n v="560"/>
    <x v="2"/>
    <x v="0"/>
    <s v="USD"/>
    <n v="1408922049"/>
    <n v="1406330049"/>
    <b v="0"/>
    <n v="9"/>
    <b v="0"/>
    <s v="music/faith"/>
    <x v="4"/>
    <x v="28"/>
    <n v="10"/>
    <n v="62.22"/>
    <x v="1725"/>
    <d v="2014-08-24T23:14:09"/>
    <x v="1"/>
    <x v="1"/>
    <x v="1"/>
  </r>
  <r>
    <n v="1726"/>
    <s v="&quot;Every Day&quot; CD by Amanda Joy Hall"/>
    <s v="Amanda Joy Hall's sophomore album, &quot;Every Day&quot;. Release expected July 2014"/>
    <n v="6500"/>
    <n v="2196"/>
    <x v="2"/>
    <x v="0"/>
    <s v="USD"/>
    <n v="1403906664"/>
    <n v="1401401064"/>
    <b v="0"/>
    <n v="16"/>
    <b v="0"/>
    <s v="music/faith"/>
    <x v="4"/>
    <x v="28"/>
    <n v="34"/>
    <n v="137.25"/>
    <x v="1726"/>
    <d v="2014-06-27T22:04:24"/>
    <x v="37"/>
    <x v="1"/>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0"/>
    <n v="1"/>
    <x v="1727"/>
    <d v="2015-04-05T11:00:00"/>
    <x v="57"/>
    <x v="6"/>
    <x v="0"/>
  </r>
  <r>
    <n v="1728"/>
    <s v="With His Presence"/>
    <s v="Be in God's presence through instrumental covers of hymns. Help me build a home studio to freely distribute this album."/>
    <n v="1250"/>
    <n v="855"/>
    <x v="2"/>
    <x v="0"/>
    <s v="USD"/>
    <n v="1445439674"/>
    <n v="1442847674"/>
    <b v="0"/>
    <n v="7"/>
    <b v="0"/>
    <s v="music/faith"/>
    <x v="4"/>
    <x v="28"/>
    <n v="68"/>
    <n v="122.14"/>
    <x v="1728"/>
    <d v="2015-10-21T15:01:14"/>
    <x v="1"/>
    <x v="1"/>
    <x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n v="0"/>
    <x v="1729"/>
    <d v="2016-06-10T01:15:06"/>
    <x v="13"/>
    <x v="6"/>
    <x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n v="0"/>
    <x v="1730"/>
    <d v="2015-10-25T02:06:23"/>
    <x v="1"/>
    <x v="1"/>
    <x v="1"/>
  </r>
  <r>
    <n v="1731"/>
    <s v="Sam Cox Band First Christian Tour"/>
    <s v="We are a Christin Worship band looking to midwest tour. God Bless!"/>
    <n v="1000"/>
    <n v="0"/>
    <x v="2"/>
    <x v="0"/>
    <s v="USD"/>
    <n v="1434034800"/>
    <n v="1432849552"/>
    <b v="0"/>
    <n v="0"/>
    <b v="0"/>
    <s v="music/faith"/>
    <x v="4"/>
    <x v="28"/>
    <n v="0"/>
    <n v="0"/>
    <x v="1731"/>
    <d v="2015-06-11T15:00:00"/>
    <x v="22"/>
    <x v="3"/>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n v="0"/>
    <x v="1732"/>
    <d v="2016-01-16T05:00:00"/>
    <x v="13"/>
    <x v="6"/>
    <x v="0"/>
  </r>
  <r>
    <n v="1733"/>
    <s v="What Faith Is EP/Album"/>
    <s v="I am trying to share the music I am blessed to have written. https://www.johncox4.com or https://reverbnation.com/johncox4"/>
    <n v="10000"/>
    <n v="0"/>
    <x v="2"/>
    <x v="0"/>
    <s v="USD"/>
    <n v="1473802200"/>
    <n v="1472746374"/>
    <b v="0"/>
    <n v="0"/>
    <b v="0"/>
    <s v="music/faith"/>
    <x v="4"/>
    <x v="28"/>
    <n v="0"/>
    <n v="0"/>
    <x v="1733"/>
    <d v="2016-09-13T21:30:00"/>
    <x v="56"/>
    <x v="3"/>
    <x v="0"/>
  </r>
  <r>
    <n v="1734"/>
    <s v="Street Prophet Los CD and new book"/>
    <s v="This is a double venture project. I have finished a new manuscript and currently working on creating a Christian rap CD."/>
    <n v="4500"/>
    <n v="1"/>
    <x v="2"/>
    <x v="0"/>
    <s v="USD"/>
    <n v="1431046356"/>
    <n v="1428454356"/>
    <b v="0"/>
    <n v="1"/>
    <b v="0"/>
    <s v="music/faith"/>
    <x v="4"/>
    <x v="28"/>
    <n v="0"/>
    <n v="1"/>
    <x v="1734"/>
    <d v="2015-05-08T00:52:36"/>
    <x v="1"/>
    <x v="1"/>
    <x v="1"/>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x v="1735"/>
    <d v="2016-08-07T19:32:25"/>
    <x v="1"/>
    <x v="1"/>
    <x v="1"/>
  </r>
  <r>
    <n v="1736"/>
    <s v="In His Presence"/>
    <s v="A unique meditative album reflecting on the life of Christ, inviting Him into your presence"/>
    <n v="3000"/>
    <n v="22"/>
    <x v="2"/>
    <x v="0"/>
    <s v="USD"/>
    <n v="1447018833"/>
    <n v="1444423233"/>
    <b v="0"/>
    <n v="1"/>
    <b v="0"/>
    <s v="music/faith"/>
    <x v="4"/>
    <x v="28"/>
    <n v="1"/>
    <n v="22"/>
    <x v="1736"/>
    <d v="2015-11-08T21:40:33"/>
    <x v="1"/>
    <x v="1"/>
    <x v="1"/>
  </r>
  <r>
    <n v="1737"/>
    <s v="Healing"/>
    <s v="An instrumental project in which all songs are incorporated around the healing power of our God. Used for times of prayer &amp; devotion"/>
    <n v="4000"/>
    <n v="850"/>
    <x v="2"/>
    <x v="0"/>
    <s v="USD"/>
    <n v="1437432392"/>
    <n v="1434840392"/>
    <b v="0"/>
    <n v="15"/>
    <b v="0"/>
    <s v="music/faith"/>
    <x v="4"/>
    <x v="28"/>
    <n v="21"/>
    <n v="56.67"/>
    <x v="1737"/>
    <d v="2015-07-20T22:46:32"/>
    <x v="1"/>
    <x v="1"/>
    <x v="1"/>
  </r>
  <r>
    <n v="1738"/>
    <s v="The Flashing Lights"/>
    <s v="Music that inspires and gives hope for overcoming and change. And it is good music."/>
    <n v="5000"/>
    <n v="20"/>
    <x v="2"/>
    <x v="0"/>
    <s v="USD"/>
    <n v="1412283542"/>
    <n v="1409691542"/>
    <b v="0"/>
    <n v="1"/>
    <b v="0"/>
    <s v="music/faith"/>
    <x v="4"/>
    <x v="28"/>
    <n v="0"/>
    <n v="20"/>
    <x v="1738"/>
    <d v="2014-10-02T20:59:02"/>
    <x v="1"/>
    <x v="1"/>
    <x v="1"/>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
    <n v="1"/>
    <x v="1739"/>
    <d v="2016-05-04T19:58:52"/>
    <x v="44"/>
    <x v="6"/>
    <x v="0"/>
  </r>
  <r>
    <n v="1740"/>
    <s v="Recording Studio Time"/>
    <s v="I recently recorded a new single. With your help I can return to the studio. Would you like to be part of my next worship project?"/>
    <n v="3000"/>
    <n v="0"/>
    <x v="2"/>
    <x v="0"/>
    <s v="USD"/>
    <n v="1437075422"/>
    <n v="1434483422"/>
    <b v="0"/>
    <n v="0"/>
    <b v="0"/>
    <s v="music/faith"/>
    <x v="4"/>
    <x v="28"/>
    <n v="0"/>
    <n v="0"/>
    <x v="1740"/>
    <d v="2015-07-16T19:37:02"/>
    <x v="1"/>
    <x v="1"/>
    <x v="1"/>
  </r>
  <r>
    <n v="1741"/>
    <s v="Caught off Guard"/>
    <s v="A photo journal documenting my experiences and travels across New Zealand"/>
    <n v="1200"/>
    <n v="1330"/>
    <x v="0"/>
    <x v="1"/>
    <s v="GBP"/>
    <n v="1433948671"/>
    <n v="1430060671"/>
    <b v="0"/>
    <n v="52"/>
    <b v="1"/>
    <s v="photography/photobooks"/>
    <x v="8"/>
    <x v="20"/>
    <n v="111"/>
    <n v="25.58"/>
    <x v="1741"/>
    <d v="2015-06-10T15:04:31"/>
    <x v="8"/>
    <x v="4"/>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9"/>
    <n v="63.97"/>
    <x v="1742"/>
    <d v="2017-01-07T21:00:00"/>
    <x v="7"/>
    <x v="0"/>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
    <n v="89.93"/>
    <x v="1743"/>
    <d v="2016-08-27T03:59:00"/>
    <x v="33"/>
    <x v="5"/>
    <x v="0"/>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
    <n v="93.07"/>
    <x v="1744"/>
    <d v="2015-03-08T13:31:17"/>
    <x v="8"/>
    <x v="4"/>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
    <n v="89.67"/>
    <x v="1745"/>
    <d v="2016-12-22T02:00:00"/>
    <x v="9"/>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
    <n v="207.62"/>
    <x v="1746"/>
    <d v="2016-11-24T02:00:00"/>
    <x v="1"/>
    <x v="1"/>
    <x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5"/>
    <n v="59.41"/>
    <x v="1747"/>
    <d v="2015-11-13T15:00:00"/>
    <x v="37"/>
    <x v="1"/>
    <x v="0"/>
  </r>
  <r>
    <n v="1748"/>
    <s v="So It Is: Vancouver"/>
    <s v="Telling the story of the city through remarkable people who live in Vancouver today."/>
    <n v="50000"/>
    <n v="64974"/>
    <x v="0"/>
    <x v="5"/>
    <s v="CAD"/>
    <n v="1441234143"/>
    <n v="1438642143"/>
    <b v="0"/>
    <n v="181"/>
    <b v="1"/>
    <s v="photography/photobooks"/>
    <x v="8"/>
    <x v="20"/>
    <n v="130"/>
    <n v="358.97"/>
    <x v="1748"/>
    <d v="2015-09-02T22:49:03"/>
    <x v="1"/>
    <x v="1"/>
    <x v="1"/>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
    <n v="94.74"/>
    <x v="1749"/>
    <d v="2017-03-01T19:00:00"/>
    <x v="46"/>
    <x v="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2"/>
    <n v="80.650000000000006"/>
    <x v="1750"/>
    <d v="2016-04-19T20:05:04"/>
    <x v="10"/>
    <x v="5"/>
    <x v="2"/>
  </r>
  <r>
    <n v="1751"/>
    <s v="Daily Bread: Stories from Rural Greece"/>
    <s v="Photographs and stories culled from 10 years of road trips through rural Greece"/>
    <n v="10000"/>
    <n v="10290"/>
    <x v="0"/>
    <x v="0"/>
    <s v="USD"/>
    <n v="1426787123"/>
    <n v="1424198723"/>
    <b v="0"/>
    <n v="61"/>
    <b v="1"/>
    <s v="photography/photobooks"/>
    <x v="8"/>
    <x v="20"/>
    <n v="103"/>
    <n v="168.69"/>
    <x v="1751"/>
    <d v="2015-03-19T17:45:23"/>
    <x v="1"/>
    <x v="1"/>
    <x v="1"/>
  </r>
  <r>
    <n v="1752"/>
    <s v="Adfectus Book"/>
    <s v="A little book of calm, in picture form, that will soothe the soul and un-furrow the brow."/>
    <n v="1200"/>
    <n v="3122"/>
    <x v="0"/>
    <x v="1"/>
    <s v="GBP"/>
    <n v="1476425082"/>
    <n v="1473833082"/>
    <b v="0"/>
    <n v="90"/>
    <b v="1"/>
    <s v="photography/photobooks"/>
    <x v="8"/>
    <x v="20"/>
    <n v="260"/>
    <n v="34.69"/>
    <x v="1752"/>
    <d v="2016-10-14T06:04:42"/>
    <x v="1"/>
    <x v="1"/>
    <x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6"/>
    <x v="1753"/>
    <d v="2016-03-21T16:59:28"/>
    <x v="1"/>
    <x v="1"/>
    <x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1"/>
    <n v="104.39"/>
    <x v="1754"/>
    <d v="2015-04-03T20:02:33"/>
    <x v="1"/>
    <x v="1"/>
    <x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x v="1755"/>
    <d v="2015-10-05T18:56:01"/>
    <x v="1"/>
    <x v="1"/>
    <x v="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3"/>
    <n v="47.13"/>
    <x v="1756"/>
    <d v="2016-08-29T04:01:09"/>
    <x v="4"/>
    <x v="0"/>
    <x v="0"/>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9"/>
    <x v="1757"/>
    <d v="2017-01-28T19:29:00"/>
    <x v="1"/>
    <x v="1"/>
    <x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5"/>
    <n v="42.48"/>
    <x v="1758"/>
    <d v="2016-07-14T22:56:32"/>
    <x v="13"/>
    <x v="6"/>
    <x v="0"/>
  </r>
  <r>
    <n v="1759"/>
    <s v="Death Valley"/>
    <s v="Death Valley will be the first photo book of Andi State"/>
    <n v="5000"/>
    <n v="5330"/>
    <x v="0"/>
    <x v="0"/>
    <s v="USD"/>
    <n v="1427309629"/>
    <n v="1425585229"/>
    <b v="0"/>
    <n v="49"/>
    <b v="1"/>
    <s v="photography/photobooks"/>
    <x v="8"/>
    <x v="20"/>
    <n v="107"/>
    <n v="108.78"/>
    <x v="1759"/>
    <d v="2015-03-25T18:53:49"/>
    <x v="20"/>
    <x v="3"/>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
    <n v="81.099999999999994"/>
    <x v="1760"/>
    <d v="2016-02-25T16:08:33"/>
    <x v="20"/>
    <x v="3"/>
    <x v="0"/>
  </r>
  <r>
    <n v="1761"/>
    <s v="I Wanted To See Boobs"/>
    <s v="A hardcover photobook telling the naked truth of a young photographers journey."/>
    <n v="100"/>
    <n v="155"/>
    <x v="0"/>
    <x v="1"/>
    <s v="GBP"/>
    <n v="1442065060"/>
    <n v="1437745060"/>
    <b v="0"/>
    <n v="3"/>
    <b v="1"/>
    <s v="photography/photobooks"/>
    <x v="8"/>
    <x v="20"/>
    <n v="155"/>
    <n v="51.67"/>
    <x v="1761"/>
    <d v="2015-09-12T13:37:40"/>
    <x v="39"/>
    <x v="4"/>
    <x v="0"/>
  </r>
  <r>
    <n v="1762"/>
    <s v="&quot;The Naked Pixel&quot; Ali Pakele"/>
    <s v="Project rewards $25 gets you 190+ digital images"/>
    <n v="100"/>
    <n v="885"/>
    <x v="0"/>
    <x v="0"/>
    <s v="USD"/>
    <n v="1457739245"/>
    <n v="1455147245"/>
    <b v="0"/>
    <n v="25"/>
    <b v="1"/>
    <s v="photography/photobooks"/>
    <x v="8"/>
    <x v="20"/>
    <n v="885"/>
    <n v="35.4"/>
    <x v="1762"/>
    <d v="2016-03-11T23:34:05"/>
    <x v="1"/>
    <x v="1"/>
    <x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2"/>
    <n v="103.64"/>
    <x v="1763"/>
    <d v="2016-10-23T20:50:40"/>
    <x v="1"/>
    <x v="1"/>
    <x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20"/>
    <n v="55.28"/>
    <x v="1764"/>
    <d v="2014-08-03T11:39:39"/>
    <x v="37"/>
    <x v="1"/>
    <x v="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
    <n v="72.17"/>
    <x v="1765"/>
    <d v="2014-08-13T23:31:52"/>
    <x v="1"/>
    <x v="1"/>
    <x v="1"/>
  </r>
  <r>
    <n v="1766"/>
    <s v="Photographic book on Melbourne's music scene"/>
    <s v="I want to create a beautiful book which documents the Melbourne music scene."/>
    <n v="1500"/>
    <n v="0"/>
    <x v="2"/>
    <x v="2"/>
    <s v="AUD"/>
    <n v="1408999088"/>
    <n v="1407184688"/>
    <b v="1"/>
    <n v="0"/>
    <b v="0"/>
    <s v="photography/photobooks"/>
    <x v="8"/>
    <x v="20"/>
    <n v="0"/>
    <n v="0"/>
    <x v="1766"/>
    <d v="2014-08-25T20:38:08"/>
    <x v="23"/>
    <x v="5"/>
    <x v="0"/>
  </r>
  <r>
    <n v="1767"/>
    <s v="OR-GÃ“L-HO -A search for meaning during the World Cup"/>
    <s v="A photographic search for the true meaning of pride for ones country during the World Cup"/>
    <n v="5000"/>
    <n v="2286"/>
    <x v="2"/>
    <x v="0"/>
    <s v="USD"/>
    <n v="1407080884"/>
    <n v="1404488884"/>
    <b v="1"/>
    <n v="39"/>
    <b v="0"/>
    <s v="photography/photobooks"/>
    <x v="8"/>
    <x v="20"/>
    <n v="46"/>
    <n v="58.62"/>
    <x v="1767"/>
    <d v="2014-08-03T15:48:04"/>
    <x v="1"/>
    <x v="1"/>
    <x v="1"/>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4"/>
    <n v="12.47"/>
    <x v="1768"/>
    <d v="2014-09-27T13:27:24"/>
    <x v="13"/>
    <x v="6"/>
    <x v="0"/>
  </r>
  <r>
    <n v="1769"/>
    <s v="Navajo Textile Project"/>
    <s v="To create a publication, and exhibition documenting the collection of Jamie Ross, longtime collector of Navajo Textiles"/>
    <n v="40000"/>
    <n v="1081"/>
    <x v="2"/>
    <x v="0"/>
    <s v="USD"/>
    <n v="1421177959"/>
    <n v="1418585959"/>
    <b v="1"/>
    <n v="22"/>
    <b v="0"/>
    <s v="photography/photobooks"/>
    <x v="8"/>
    <x v="20"/>
    <n v="3"/>
    <n v="49.14"/>
    <x v="1769"/>
    <d v="2015-01-13T19:39:19"/>
    <x v="1"/>
    <x v="1"/>
    <x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7"/>
    <n v="150.5"/>
    <x v="1770"/>
    <d v="2014-10-14T18:43:14"/>
    <x v="6"/>
    <x v="0"/>
    <x v="0"/>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
    <n v="35.799999999999997"/>
    <x v="1771"/>
    <d v="2014-10-23T23:30:40"/>
    <x v="1"/>
    <x v="1"/>
    <x v="1"/>
  </r>
  <r>
    <n v="1772"/>
    <s v="White Mountain"/>
    <s v="A photobook and a short documentary film telling the story of Holocaust in Northwestern Lithuania"/>
    <n v="5500"/>
    <n v="858"/>
    <x v="2"/>
    <x v="1"/>
    <s v="GBP"/>
    <n v="1404666836"/>
    <n v="1399482836"/>
    <b v="1"/>
    <n v="19"/>
    <b v="0"/>
    <s v="photography/photobooks"/>
    <x v="8"/>
    <x v="20"/>
    <n v="16"/>
    <n v="45.16"/>
    <x v="1772"/>
    <d v="2014-07-06T17:13:56"/>
    <x v="13"/>
    <x v="6"/>
    <x v="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
    <n v="98.79"/>
    <x v="1773"/>
    <d v="2015-01-19T18:14:58"/>
    <x v="8"/>
    <x v="4"/>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6"/>
    <n v="88.31"/>
    <x v="1774"/>
    <d v="2014-11-29T14:59:00"/>
    <x v="17"/>
    <x v="4"/>
    <x v="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
    <n v="170.63"/>
    <x v="1775"/>
    <d v="2014-10-24T23:26:00"/>
    <x v="8"/>
    <x v="4"/>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7"/>
    <n v="83.75"/>
    <x v="1776"/>
    <d v="2014-10-29T22:57:51"/>
    <x v="9"/>
    <x v="0"/>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4"/>
    <n v="65.099999999999994"/>
    <x v="1777"/>
    <d v="2015-02-20T08:34:13"/>
    <x v="1"/>
    <x v="1"/>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2"/>
    <n v="66.33"/>
    <x v="1778"/>
    <d v="2015-03-27T19:43:15"/>
    <x v="8"/>
    <x v="4"/>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
    <n v="104.89"/>
    <x v="1779"/>
    <d v="2016-09-02T16:36:20"/>
    <x v="1"/>
    <x v="1"/>
    <x v="1"/>
  </r>
  <r>
    <n v="1780"/>
    <s v="Native Nation"/>
    <s v="It is time to recognize and give to the indigenus groups the credit they deserve. It is time to understand where we come from."/>
    <n v="30000"/>
    <n v="11923"/>
    <x v="2"/>
    <x v="0"/>
    <s v="USD"/>
    <n v="1467469510"/>
    <n v="1462285510"/>
    <b v="1"/>
    <n v="152"/>
    <b v="0"/>
    <s v="photography/photobooks"/>
    <x v="8"/>
    <x v="20"/>
    <n v="40"/>
    <n v="78.44"/>
    <x v="1780"/>
    <d v="2016-07-02T14:25:10"/>
    <x v="13"/>
    <x v="6"/>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6"/>
    <n v="59.04"/>
    <x v="1781"/>
    <d v="2016-09-15T14:49:05"/>
    <x v="0"/>
    <x v="0"/>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
    <n v="71.34"/>
    <x v="1782"/>
    <d v="2016-02-21T13:48:09"/>
    <x v="16"/>
    <x v="0"/>
    <x v="0"/>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4"/>
    <n v="51.23"/>
    <x v="1783"/>
    <d v="2015-05-21T22:47:58"/>
    <x v="1"/>
    <x v="1"/>
    <x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40"/>
    <n v="60.24"/>
    <x v="1784"/>
    <d v="2015-01-31T03:25:00"/>
    <x v="7"/>
    <x v="0"/>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
    <n v="44.94"/>
    <x v="1785"/>
    <d v="2014-10-16T00:00:00"/>
    <x v="0"/>
    <x v="0"/>
    <x v="0"/>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8"/>
    <n v="31.21"/>
    <x v="1786"/>
    <d v="2014-12-15T13:12:57"/>
    <x v="1"/>
    <x v="1"/>
    <x v="1"/>
  </r>
  <r>
    <n v="1787"/>
    <s v="Alpamayo to Yerupaja"/>
    <s v="Raising awareness to the effects of global warming through photographs of the high mountains of Peru."/>
    <n v="10000"/>
    <n v="1533"/>
    <x v="2"/>
    <x v="0"/>
    <s v="USD"/>
    <n v="1428158637"/>
    <n v="1425570237"/>
    <b v="1"/>
    <n v="24"/>
    <b v="0"/>
    <s v="photography/photobooks"/>
    <x v="8"/>
    <x v="20"/>
    <n v="15"/>
    <n v="63.88"/>
    <x v="1787"/>
    <d v="2015-04-04T14:43:57"/>
    <x v="1"/>
    <x v="1"/>
    <x v="1"/>
  </r>
  <r>
    <n v="1788"/>
    <s v="Beyond the Pale"/>
    <s v="A photo book celebrating Goths, exploring their lives and giving an insight into what Goth is for them."/>
    <n v="5500"/>
    <n v="76"/>
    <x v="2"/>
    <x v="1"/>
    <s v="GBP"/>
    <n v="1414795542"/>
    <n v="1412203542"/>
    <b v="1"/>
    <n v="4"/>
    <b v="0"/>
    <s v="photography/photobooks"/>
    <x v="8"/>
    <x v="20"/>
    <n v="1"/>
    <n v="19"/>
    <x v="1788"/>
    <d v="2014-10-31T22:45:42"/>
    <x v="1"/>
    <x v="1"/>
    <x v="1"/>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
    <n v="10"/>
    <x v="1789"/>
    <d v="2015-01-12T06:00:03"/>
    <x v="13"/>
    <x v="6"/>
    <x v="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5"/>
    <n v="109.07"/>
    <x v="1790"/>
    <d v="2015-02-05T16:11:18"/>
    <x v="1"/>
    <x v="1"/>
    <x v="1"/>
  </r>
  <r>
    <n v="1791"/>
    <s v="disCover: Napoli"/>
    <s v="For the love of street photography and the beauty of traditional cultures in southern Italy."/>
    <n v="3000"/>
    <n v="107"/>
    <x v="2"/>
    <x v="1"/>
    <s v="GBP"/>
    <n v="1422553565"/>
    <n v="1417369565"/>
    <b v="1"/>
    <n v="4"/>
    <b v="0"/>
    <s v="photography/photobooks"/>
    <x v="8"/>
    <x v="20"/>
    <n v="4"/>
    <n v="26.75"/>
    <x v="1791"/>
    <d v="2015-01-29T17:46:05"/>
    <x v="13"/>
    <x v="6"/>
    <x v="0"/>
  </r>
  <r>
    <n v="1792"/>
    <s v="Bensinger's: Photographs by Helaine Garren"/>
    <s v="In 1970 Helaine Garren shot a series of images at Bensingerâ€™s Pool Hall in Chicago, Illinois."/>
    <n v="25000"/>
    <n v="15281"/>
    <x v="2"/>
    <x v="0"/>
    <s v="USD"/>
    <n v="1439189940"/>
    <n v="1435970682"/>
    <b v="1"/>
    <n v="139"/>
    <b v="0"/>
    <s v="photography/photobooks"/>
    <x v="8"/>
    <x v="20"/>
    <n v="61"/>
    <n v="109.94"/>
    <x v="1792"/>
    <d v="2015-08-10T06:59:00"/>
    <x v="46"/>
    <x v="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
    <n v="20"/>
    <x v="1793"/>
    <d v="2014-11-27T22:24:00"/>
    <x v="1"/>
    <x v="1"/>
    <x v="1"/>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
    <n v="55.39"/>
    <x v="1794"/>
    <d v="2015-02-11T13:13:42"/>
    <x v="6"/>
    <x v="0"/>
    <x v="0"/>
  </r>
  <r>
    <n v="1795"/>
    <s v="THE AFGHANS - A Photo Book"/>
    <s v="A photography book documenting the impact of the ISAF mission on the Afghan people of Mazar-e Sharif."/>
    <n v="28000"/>
    <n v="10846"/>
    <x v="2"/>
    <x v="12"/>
    <s v="EUR"/>
    <n v="1476460800"/>
    <n v="1473922541"/>
    <b v="1"/>
    <n v="81"/>
    <b v="0"/>
    <s v="photography/photobooks"/>
    <x v="8"/>
    <x v="20"/>
    <n v="39"/>
    <n v="133.9"/>
    <x v="1795"/>
    <d v="2016-10-14T16:00:00"/>
    <x v="37"/>
    <x v="1"/>
    <x v="0"/>
  </r>
  <r>
    <n v="1796"/>
    <s v="Kenema"/>
    <s v="Kenema is a stunning portrait photography book by British Photographer, Peter Dibdin, capturing community life in Kenema, Sierra Leone."/>
    <n v="19000"/>
    <n v="4190"/>
    <x v="2"/>
    <x v="1"/>
    <s v="GBP"/>
    <n v="1469356366"/>
    <n v="1464172366"/>
    <b v="1"/>
    <n v="86"/>
    <b v="0"/>
    <s v="photography/photobooks"/>
    <x v="8"/>
    <x v="20"/>
    <n v="22"/>
    <n v="48.72"/>
    <x v="1796"/>
    <d v="2016-07-24T10:32:46"/>
    <x v="13"/>
    <x v="6"/>
    <x v="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8"/>
    <n v="48.25"/>
    <x v="1797"/>
    <d v="2016-12-15T13:39:49"/>
    <x v="1"/>
    <x v="1"/>
    <x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4"/>
    <n v="58.97"/>
    <x v="1798"/>
    <d v="2016-02-04T07:50:33"/>
    <x v="13"/>
    <x v="6"/>
    <x v="0"/>
  </r>
  <r>
    <n v="1799"/>
    <s v="The UnDiscovered Image"/>
    <s v="The UnDiscovered Image, a monthly publication dedicated to photographers."/>
    <n v="4000"/>
    <n v="69.83"/>
    <x v="2"/>
    <x v="1"/>
    <s v="GBP"/>
    <n v="1415740408"/>
    <n v="1414008808"/>
    <b v="1"/>
    <n v="6"/>
    <b v="0"/>
    <s v="photography/photobooks"/>
    <x v="8"/>
    <x v="20"/>
    <n v="2"/>
    <n v="11.64"/>
    <x v="1799"/>
    <d v="2014-11-11T21:13:28"/>
    <x v="20"/>
    <x v="3"/>
    <x v="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
    <n v="83.72"/>
    <x v="1800"/>
    <d v="2016-10-10T14:32:50"/>
    <x v="1"/>
    <x v="1"/>
    <x v="1"/>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4"/>
    <n v="63.65"/>
    <x v="1801"/>
    <d v="2015-12-15T12:10:00"/>
    <x v="7"/>
    <x v="0"/>
    <x v="0"/>
  </r>
  <r>
    <n v="1802"/>
    <s v="Out Of The Dark"/>
    <s v="Inner Darkness turned into a photobook. Personal work i shot during my recovery...in Berlin."/>
    <n v="3500"/>
    <n v="1697"/>
    <x v="2"/>
    <x v="12"/>
    <s v="EUR"/>
    <n v="1435442340"/>
    <n v="1433416830"/>
    <b v="1"/>
    <n v="18"/>
    <b v="0"/>
    <s v="photography/photobooks"/>
    <x v="8"/>
    <x v="20"/>
    <n v="48"/>
    <n v="94.28"/>
    <x v="1802"/>
    <d v="2015-06-27T21:59:00"/>
    <x v="33"/>
    <x v="5"/>
    <x v="0"/>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1"/>
    <n v="71.87"/>
    <x v="1803"/>
    <d v="2015-02-14T01:43:02"/>
    <x v="0"/>
    <x v="0"/>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
    <n v="104.85"/>
    <x v="1804"/>
    <d v="2015-11-14T17:16:44"/>
    <x v="4"/>
    <x v="0"/>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
    <n v="67.14"/>
    <x v="1805"/>
    <d v="2015-10-02T18:00:00"/>
    <x v="7"/>
    <x v="0"/>
    <x v="0"/>
  </r>
  <r>
    <n v="1806"/>
    <s v="American Presidents Naked"/>
    <s v="Join me in publishing an amazing and unprecedented book with full frontal photopraphs of 8 American Presidents Naked"/>
    <n v="20000"/>
    <n v="591"/>
    <x v="2"/>
    <x v="1"/>
    <s v="GBP"/>
    <n v="1412090349"/>
    <n v="1409066349"/>
    <b v="1"/>
    <n v="8"/>
    <b v="0"/>
    <s v="photography/photobooks"/>
    <x v="8"/>
    <x v="20"/>
    <n v="3"/>
    <n v="73.88"/>
    <x v="1806"/>
    <d v="2014-09-30T15:19:09"/>
    <x v="6"/>
    <x v="0"/>
    <x v="0"/>
  </r>
  <r>
    <n v="1807"/>
    <s v="Anywhere but Here"/>
    <s v="I want to explore alternative cultures and lifestyles in America."/>
    <n v="5000"/>
    <n v="553"/>
    <x v="2"/>
    <x v="0"/>
    <s v="USD"/>
    <n v="1411868313"/>
    <n v="1409276313"/>
    <b v="1"/>
    <n v="8"/>
    <b v="0"/>
    <s v="photography/photobooks"/>
    <x v="8"/>
    <x v="20"/>
    <n v="11"/>
    <n v="69.13"/>
    <x v="1807"/>
    <d v="2014-09-28T01:38:33"/>
    <x v="1"/>
    <x v="1"/>
    <x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
    <n v="120.77"/>
    <x v="1808"/>
    <d v="2017-02-11T16:20:30"/>
    <x v="6"/>
    <x v="0"/>
    <x v="0"/>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1"/>
    <n v="42.22"/>
    <x v="1809"/>
    <d v="2015-03-01T21:47:19"/>
    <x v="6"/>
    <x v="0"/>
    <x v="0"/>
  </r>
  <r>
    <n v="1810"/>
    <s v="Film Speed"/>
    <s v="Film Speed is a series of Zines focusing on architecture shot completely on 35 and 120mm film."/>
    <n v="450"/>
    <n v="15"/>
    <x v="2"/>
    <x v="0"/>
    <s v="USD"/>
    <n v="1408657826"/>
    <n v="1407621026"/>
    <b v="0"/>
    <n v="2"/>
    <b v="0"/>
    <s v="photography/photobooks"/>
    <x v="8"/>
    <x v="20"/>
    <n v="3"/>
    <n v="7.5"/>
    <x v="1810"/>
    <d v="2014-08-21T21:50:26"/>
    <x v="56"/>
    <x v="3"/>
    <x v="0"/>
  </r>
  <r>
    <n v="1811"/>
    <s v="The Year of Sunsets"/>
    <s v="A collection of 365 color photographs of sunsets in 2014, beautifully presented in a hardcover book."/>
    <n v="54000"/>
    <n v="40"/>
    <x v="2"/>
    <x v="0"/>
    <s v="USD"/>
    <n v="1414123200"/>
    <n v="1408962270"/>
    <b v="0"/>
    <n v="26"/>
    <b v="0"/>
    <s v="photography/photobooks"/>
    <x v="8"/>
    <x v="20"/>
    <n v="0"/>
    <n v="1.54"/>
    <x v="1811"/>
    <d v="2014-10-24T04:00:00"/>
    <x v="13"/>
    <x v="6"/>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
    <n v="37.61"/>
    <x v="1812"/>
    <d v="2016-07-03T07:38:56"/>
    <x v="1"/>
    <x v="1"/>
    <x v="1"/>
  </r>
  <r>
    <n v="1813"/>
    <s v="Libya : The Lost Days"/>
    <s v="This project aims to document, Libyan photographic history; through both print and artisan mediums ."/>
    <n v="8750"/>
    <n v="0"/>
    <x v="2"/>
    <x v="1"/>
    <s v="GBP"/>
    <n v="1407532812"/>
    <n v="1404940812"/>
    <b v="0"/>
    <n v="0"/>
    <b v="0"/>
    <s v="photography/photobooks"/>
    <x v="8"/>
    <x v="20"/>
    <n v="0"/>
    <n v="0"/>
    <x v="1813"/>
    <d v="2014-08-08T21:20:12"/>
    <x v="1"/>
    <x v="1"/>
    <x v="1"/>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
    <n v="42.16"/>
    <x v="1814"/>
    <d v="2015-02-28T07:32:16"/>
    <x v="1"/>
    <x v="1"/>
    <x v="1"/>
  </r>
  <r>
    <n v="1815"/>
    <s v="Texas to Florida"/>
    <s v="Photographic roadtrip from Dallas/Ft Worth, Texas to Florida's beaches. A summer photography roadtrip project to include 5 states."/>
    <n v="3000"/>
    <n v="0"/>
    <x v="2"/>
    <x v="0"/>
    <s v="USD"/>
    <n v="1435787137"/>
    <n v="1434577537"/>
    <b v="0"/>
    <n v="0"/>
    <b v="0"/>
    <s v="photography/photobooks"/>
    <x v="8"/>
    <x v="20"/>
    <n v="0"/>
    <n v="0"/>
    <x v="1815"/>
    <d v="2015-07-01T21:45:37"/>
    <x v="22"/>
    <x v="3"/>
    <x v="0"/>
  </r>
  <r>
    <n v="1816"/>
    <s v="Moments of Passion"/>
    <s v="A unique Photographic Book Project about the Passionate Moments and Strong Emotions that lie within Karate"/>
    <n v="25000"/>
    <n v="509"/>
    <x v="2"/>
    <x v="16"/>
    <s v="CHF"/>
    <n v="1469473200"/>
    <n v="1467061303"/>
    <b v="0"/>
    <n v="6"/>
    <b v="0"/>
    <s v="photography/photobooks"/>
    <x v="8"/>
    <x v="20"/>
    <n v="2"/>
    <n v="84.83"/>
    <x v="1816"/>
    <d v="2016-07-25T19:00:00"/>
    <x v="31"/>
    <x v="1"/>
    <x v="3"/>
  </r>
  <r>
    <n v="1817"/>
    <s v="Through the Lens of Jerry Gustafson"/>
    <s v="Hundreds of breathtaking rodeo photographs collected in a beautiful coffee table book."/>
    <n v="18000"/>
    <n v="9419"/>
    <x v="2"/>
    <x v="0"/>
    <s v="USD"/>
    <n v="1485759540"/>
    <n v="1480607607"/>
    <b v="0"/>
    <n v="100"/>
    <b v="0"/>
    <s v="photography/photobooks"/>
    <x v="8"/>
    <x v="20"/>
    <n v="52"/>
    <n v="94.19"/>
    <x v="1817"/>
    <d v="2017-01-30T06:59:00"/>
    <x v="13"/>
    <x v="6"/>
    <x v="0"/>
  </r>
  <r>
    <n v="1818"/>
    <s v="Give Me Your Goofy-ist"/>
    <s v="We are all different, this is a way to honor and celebrate the authenticity in being different."/>
    <n v="15000"/>
    <n v="0"/>
    <x v="2"/>
    <x v="0"/>
    <s v="USD"/>
    <n v="1428035850"/>
    <n v="1425447450"/>
    <b v="0"/>
    <n v="0"/>
    <b v="0"/>
    <s v="photography/photobooks"/>
    <x v="8"/>
    <x v="20"/>
    <n v="0"/>
    <n v="0"/>
    <x v="1818"/>
    <d v="2015-04-03T04:37:30"/>
    <x v="1"/>
    <x v="1"/>
    <x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
    <n v="6.25"/>
    <x v="1819"/>
    <d v="2014-07-30T18:03:16"/>
    <x v="1"/>
    <x v="1"/>
    <x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7"/>
    <n v="213.38"/>
    <x v="1820"/>
    <d v="2015-04-01T01:01:30"/>
    <x v="1"/>
    <x v="1"/>
    <x v="1"/>
  </r>
  <r>
    <n v="1821"/>
    <s v="Glass Cloud on the road!"/>
    <s v="Glass Cloud tour dates are already beginning to pile up. They are turning to YOU to help get them from town to town."/>
    <n v="2500"/>
    <n v="3372.25"/>
    <x v="0"/>
    <x v="0"/>
    <s v="USD"/>
    <n v="1330760367"/>
    <n v="1326872367"/>
    <b v="0"/>
    <n v="57"/>
    <b v="1"/>
    <s v="music/rock"/>
    <x v="4"/>
    <x v="11"/>
    <n v="135"/>
    <n v="59.16"/>
    <x v="1821"/>
    <d v="2012-03-03T07:39:27"/>
    <x v="8"/>
    <x v="4"/>
    <x v="0"/>
  </r>
  <r>
    <n v="1822"/>
    <s v="Wood Butcher's new music video- I Don't Wanna Party"/>
    <s v="Wood Butcher needs your help to make this happen. Buy a CD, support local music!"/>
    <n v="300"/>
    <n v="300"/>
    <x v="0"/>
    <x v="5"/>
    <s v="CAD"/>
    <n v="1391194860"/>
    <n v="1388084862"/>
    <b v="0"/>
    <n v="11"/>
    <b v="1"/>
    <s v="music/rock"/>
    <x v="4"/>
    <x v="11"/>
    <n v="100"/>
    <n v="27.27"/>
    <x v="1822"/>
    <d v="2014-01-31T19:01:00"/>
    <x v="9"/>
    <x v="0"/>
    <x v="0"/>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6"/>
    <n v="24.58"/>
    <x v="1823"/>
    <d v="2012-10-24T16:26:16"/>
    <x v="1"/>
    <x v="1"/>
    <x v="1"/>
  </r>
  <r>
    <n v="1824"/>
    <s v="Tin Man's Broken Wisdom Fund"/>
    <s v="cd fund raiser"/>
    <n v="3000"/>
    <n v="3002"/>
    <x v="0"/>
    <x v="0"/>
    <s v="USD"/>
    <n v="1389146880"/>
    <n v="1387403967"/>
    <b v="0"/>
    <n v="40"/>
    <b v="1"/>
    <s v="music/rock"/>
    <x v="4"/>
    <x v="11"/>
    <n v="100"/>
    <n v="75.05"/>
    <x v="1824"/>
    <d v="2014-01-08T02:08:00"/>
    <x v="23"/>
    <x v="5"/>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
    <n v="42.02"/>
    <x v="1825"/>
    <d v="2013-07-11T20:01:43"/>
    <x v="33"/>
    <x v="5"/>
    <x v="0"/>
  </r>
  <r>
    <n v="1826"/>
    <s v="BEAR GHOST! Professional Recording! Yay!"/>
    <s v="Hear your favorite Bear Ghost in eargasmic quality!"/>
    <n v="2000"/>
    <n v="2020"/>
    <x v="0"/>
    <x v="0"/>
    <s v="USD"/>
    <n v="1392675017"/>
    <n v="1390083017"/>
    <b v="0"/>
    <n v="38"/>
    <b v="1"/>
    <s v="music/rock"/>
    <x v="4"/>
    <x v="11"/>
    <n v="101"/>
    <n v="53.16"/>
    <x v="1826"/>
    <d v="2014-02-17T22:10:17"/>
    <x v="1"/>
    <x v="1"/>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1"/>
    <n v="83.89"/>
    <x v="1827"/>
    <d v="2011-03-03T07:49:21"/>
    <x v="39"/>
    <x v="4"/>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
    <n v="417.33"/>
    <x v="1828"/>
    <d v="2014-05-09T22:00:00"/>
    <x v="7"/>
    <x v="0"/>
    <x v="0"/>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7"/>
    <n v="75.77"/>
    <x v="1829"/>
    <d v="2011-01-21T22:00:00"/>
    <x v="66"/>
    <x v="4"/>
    <x v="0"/>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2"/>
    <n v="67.39"/>
    <x v="1830"/>
    <d v="2014-02-24T16:25:07"/>
    <x v="1"/>
    <x v="1"/>
    <x v="1"/>
  </r>
  <r>
    <n v="1831"/>
    <s v="Darling Waste Trailer Bail Out!"/>
    <s v="After a 2 year Odyssey, Darling Waste's trailer is still not home! We need $3,500 to get it through U.S. Customs!"/>
    <n v="1000"/>
    <n v="1030"/>
    <x v="0"/>
    <x v="0"/>
    <s v="USD"/>
    <n v="1336866863"/>
    <n v="1335570863"/>
    <b v="0"/>
    <n v="14"/>
    <b v="1"/>
    <s v="music/rock"/>
    <x v="4"/>
    <x v="11"/>
    <n v="103"/>
    <n v="73.569999999999993"/>
    <x v="1831"/>
    <d v="2012-05-12T23:54:23"/>
    <x v="18"/>
    <x v="3"/>
    <x v="0"/>
  </r>
  <r>
    <n v="1832"/>
    <s v="Black Swan Theories Debut CD"/>
    <s v="Hi! We're the music duo Black Swan Theories and our project is to manufacture our debut CD of 10 already-completed songs.  "/>
    <n v="350"/>
    <n v="500"/>
    <x v="0"/>
    <x v="0"/>
    <s v="USD"/>
    <n v="1299243427"/>
    <n v="1296651427"/>
    <b v="0"/>
    <n v="20"/>
    <b v="1"/>
    <s v="music/rock"/>
    <x v="4"/>
    <x v="11"/>
    <n v="143"/>
    <n v="25"/>
    <x v="1832"/>
    <d v="2011-03-04T12:57:07"/>
    <x v="1"/>
    <x v="1"/>
    <x v="1"/>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3"/>
    <n v="42"/>
    <x v="1833"/>
    <d v="2013-03-02T07:59:00"/>
    <x v="7"/>
    <x v="0"/>
    <x v="0"/>
  </r>
  <r>
    <n v="1834"/>
    <s v="TDJ - All Part of the Plan EP/Tour"/>
    <s v="Help us fund our first tour and promote our new EP!"/>
    <n v="10000"/>
    <n v="11805"/>
    <x v="0"/>
    <x v="0"/>
    <s v="USD"/>
    <n v="1422140895"/>
    <n v="1418684895"/>
    <b v="0"/>
    <n v="90"/>
    <b v="1"/>
    <s v="music/rock"/>
    <x v="4"/>
    <x v="11"/>
    <n v="118"/>
    <n v="131.16999999999999"/>
    <x v="1834"/>
    <d v="2015-01-24T23:08:15"/>
    <x v="4"/>
    <x v="0"/>
    <x v="0"/>
  </r>
  <r>
    <n v="1835"/>
    <s v="DIRTY LITTLE REBEL EP"/>
    <s v="WE ARE A HARD ROCK/PUNK BAND SEEKING FUNDS TO RECORD A NEW EP. _x000a__x000a_https://www.reverbnation.com/dirtylittlerebel"/>
    <n v="500"/>
    <n v="520"/>
    <x v="0"/>
    <x v="1"/>
    <s v="GBP"/>
    <n v="1459439471"/>
    <n v="1456851071"/>
    <b v="0"/>
    <n v="11"/>
    <b v="1"/>
    <s v="music/rock"/>
    <x v="4"/>
    <x v="11"/>
    <n v="104"/>
    <n v="47.27"/>
    <x v="1835"/>
    <d v="2016-03-31T15:51:11"/>
    <x v="1"/>
    <x v="1"/>
    <x v="1"/>
  </r>
  <r>
    <n v="1836"/>
    <s v="KICKSTART OUR &lt;+3"/>
    <s v="Help fund our 2013 Sound &amp; Lighting Touring rig!"/>
    <n v="5000"/>
    <n v="10017"/>
    <x v="0"/>
    <x v="0"/>
    <s v="USD"/>
    <n v="1361129129"/>
    <n v="1359660329"/>
    <b v="0"/>
    <n v="55"/>
    <b v="1"/>
    <s v="music/rock"/>
    <x v="4"/>
    <x v="11"/>
    <n v="200"/>
    <n v="182.13"/>
    <x v="1836"/>
    <d v="2013-02-17T19:25:29"/>
    <x v="3"/>
    <x v="3"/>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7"/>
    <n v="61.37"/>
    <x v="1837"/>
    <d v="2012-03-18T00:08:55"/>
    <x v="13"/>
    <x v="6"/>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
    <n v="35.770000000000003"/>
    <x v="1838"/>
    <d v="2011-10-01T03:00:00"/>
    <x v="37"/>
    <x v="1"/>
    <x v="0"/>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
    <n v="45.62"/>
    <x v="1839"/>
    <d v="2016-10-01T17:19:42"/>
    <x v="1"/>
    <x v="1"/>
    <x v="1"/>
  </r>
  <r>
    <n v="1840"/>
    <s v="City of the Weak on Tour!"/>
    <s v="St. Paul five-piece band City of the Weak hits the road May 9th, heading for Ft. Lauderdale to attend the Driven Music Conference!"/>
    <n v="900"/>
    <n v="980"/>
    <x v="0"/>
    <x v="0"/>
    <s v="USD"/>
    <n v="1367902740"/>
    <n v="1366251510"/>
    <b v="0"/>
    <n v="13"/>
    <b v="1"/>
    <s v="music/rock"/>
    <x v="4"/>
    <x v="11"/>
    <n v="109"/>
    <n v="75.38"/>
    <x v="1840"/>
    <d v="2013-05-07T04:59:00"/>
    <x v="34"/>
    <x v="3"/>
    <x v="0"/>
  </r>
  <r>
    <n v="1841"/>
    <s v="Hydra Effect Debut EP"/>
    <s v="Hard Rock with a Positive Message. Help us fund, release and promote our debut EP!"/>
    <n v="2000"/>
    <n v="2035"/>
    <x v="0"/>
    <x v="0"/>
    <s v="USD"/>
    <n v="1400561940"/>
    <n v="1397679445"/>
    <b v="0"/>
    <n v="40"/>
    <b v="1"/>
    <s v="music/rock"/>
    <x v="4"/>
    <x v="11"/>
    <n v="102"/>
    <n v="50.88"/>
    <x v="1841"/>
    <d v="2014-05-20T04:59:00"/>
    <x v="51"/>
    <x v="0"/>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
    <n v="119.29"/>
    <x v="1842"/>
    <d v="2015-03-02T05:59:00"/>
    <x v="51"/>
    <x v="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
    <n v="92.54"/>
    <x v="1843"/>
    <d v="2011-02-20T23:52:34"/>
    <x v="1"/>
    <x v="1"/>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
    <n v="76.05"/>
    <x v="1844"/>
    <d v="2011-06-11T03:00:00"/>
    <x v="21"/>
    <x v="0"/>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
    <x v="1845"/>
    <d v="2016-06-17T04:55:00"/>
    <x v="18"/>
    <x v="3"/>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8"/>
    <n v="98.99"/>
    <x v="1846"/>
    <d v="2012-12-15T15:36:17"/>
    <x v="1"/>
    <x v="1"/>
    <x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1"/>
    <n v="79.53"/>
    <x v="1847"/>
    <d v="2015-04-21T05:40:32"/>
    <x v="23"/>
    <x v="5"/>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
    <n v="134.21"/>
    <x v="1848"/>
    <d v="2011-07-31T06:59:00"/>
    <x v="48"/>
    <x v="6"/>
    <x v="0"/>
  </r>
  <r>
    <n v="1849"/>
    <s v="Release the Skyline Album"/>
    <s v="Release the Skylines is a small, local Cleveland metal band looking to record an album."/>
    <n v="300"/>
    <n v="301"/>
    <x v="0"/>
    <x v="0"/>
    <s v="USD"/>
    <n v="1350505059"/>
    <n v="1347913059"/>
    <b v="0"/>
    <n v="8"/>
    <b v="1"/>
    <s v="music/rock"/>
    <x v="4"/>
    <x v="11"/>
    <n v="100"/>
    <n v="37.630000000000003"/>
    <x v="1849"/>
    <d v="2012-10-17T20:17:39"/>
    <x v="1"/>
    <x v="1"/>
    <x v="1"/>
  </r>
  <r>
    <n v="1850"/>
    <s v="WILKES EP"/>
    <s v="WILKES is the solo venture of HighFlightSociety singer / Disciple bassist, Jason Wilkes. This project is to fund the debut 6 song EP."/>
    <n v="9000"/>
    <n v="9137"/>
    <x v="0"/>
    <x v="0"/>
    <s v="USD"/>
    <n v="1405033300"/>
    <n v="1402441300"/>
    <b v="0"/>
    <n v="179"/>
    <b v="1"/>
    <s v="music/rock"/>
    <x v="4"/>
    <x v="11"/>
    <n v="102"/>
    <n v="51.04"/>
    <x v="1850"/>
    <d v="2014-07-10T23:01:40"/>
    <x v="1"/>
    <x v="1"/>
    <x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
    <n v="50.04"/>
    <x v="1851"/>
    <d v="2014-07-28T01:00:00"/>
    <x v="23"/>
    <x v="5"/>
    <x v="0"/>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7"/>
    <n v="133.93"/>
    <x v="1852"/>
    <d v="2015-04-25T00:00:00"/>
    <x v="54"/>
    <x v="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2"/>
    <n v="58.21"/>
    <x v="1853"/>
    <d v="2012-11-14T02:26:57"/>
    <x v="39"/>
    <x v="4"/>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
    <n v="88.04"/>
    <x v="1854"/>
    <d v="2013-05-24T00:30:37"/>
    <x v="1"/>
    <x v="1"/>
    <x v="1"/>
  </r>
  <r>
    <n v="1855"/>
    <s v="Motion Device Debut EP"/>
    <s v="11 year old Sara &amp; Motion Device want rock &amp; metal fans all over the world to unite and join the ROCK REVOLUTION!!!"/>
    <n v="8750"/>
    <n v="13480.16"/>
    <x v="0"/>
    <x v="5"/>
    <s v="CAD"/>
    <n v="1389012940"/>
    <n v="1385124940"/>
    <b v="0"/>
    <n v="191"/>
    <b v="1"/>
    <s v="music/rock"/>
    <x v="4"/>
    <x v="11"/>
    <n v="154"/>
    <n v="70.58"/>
    <x v="1855"/>
    <d v="2014-01-06T12:55:40"/>
    <x v="8"/>
    <x v="4"/>
    <x v="0"/>
  </r>
  <r>
    <n v="1856"/>
    <s v="Lazy Sunday"/>
    <s v="We are an independent band who needs your help for the production of our new album, so we can share our music with you lovely people :)"/>
    <n v="2000"/>
    <n v="2025"/>
    <x v="0"/>
    <x v="0"/>
    <s v="USD"/>
    <n v="1405715472"/>
    <n v="1403901072"/>
    <b v="0"/>
    <n v="38"/>
    <b v="1"/>
    <s v="music/rock"/>
    <x v="4"/>
    <x v="11"/>
    <n v="101"/>
    <n v="53.29"/>
    <x v="1856"/>
    <d v="2014-07-18T20:31:12"/>
    <x v="23"/>
    <x v="5"/>
    <x v="0"/>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000000000001"/>
    <x v="1857"/>
    <d v="2014-09-12T18:26:53"/>
    <x v="1"/>
    <x v="1"/>
    <x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9"/>
    <n v="40.549999999999997"/>
    <x v="1858"/>
    <d v="2011-12-16T05:48:41"/>
    <x v="13"/>
    <x v="6"/>
    <x v="0"/>
  </r>
  <r>
    <n v="1859"/>
    <s v="Queen Kwong Tour to London and Paris"/>
    <s v="Queen Kwong is going ON TOUR to London and Paris!"/>
    <n v="3000"/>
    <n v="3955"/>
    <x v="0"/>
    <x v="0"/>
    <s v="USD"/>
    <n v="1316716129"/>
    <n v="1314124129"/>
    <b v="0"/>
    <n v="56"/>
    <b v="1"/>
    <s v="music/rock"/>
    <x v="4"/>
    <x v="11"/>
    <n v="132"/>
    <n v="70.63"/>
    <x v="1859"/>
    <d v="2011-09-22T18:28:49"/>
    <x v="1"/>
    <x v="1"/>
    <x v="1"/>
  </r>
  <r>
    <n v="1860"/>
    <s v="A Simple Complex's 2013 CD Release Party DVD"/>
    <s v="ASC had a one-of-a-kind CD release party in 2013, and we want to share it with the world - in DVD format!"/>
    <n v="750"/>
    <n v="1001"/>
    <x v="0"/>
    <x v="0"/>
    <s v="USD"/>
    <n v="1391706084"/>
    <n v="1389891684"/>
    <b v="0"/>
    <n v="19"/>
    <b v="1"/>
    <s v="music/rock"/>
    <x v="4"/>
    <x v="11"/>
    <n v="133"/>
    <n v="52.68"/>
    <x v="1860"/>
    <d v="2014-02-06T17:01:24"/>
    <x v="23"/>
    <x v="5"/>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n v="0"/>
    <x v="1861"/>
    <d v="2015-01-26T07:12:21"/>
    <x v="1"/>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
    <n v="90.94"/>
    <x v="1862"/>
    <d v="2017-03-08T07:30:00"/>
    <x v="55"/>
    <x v="4"/>
    <x v="0"/>
  </r>
  <r>
    <n v="1863"/>
    <s v="Project: 20M813"/>
    <s v="This is an Android game where you take control of the zombies and try to eat your way to world domination!"/>
    <n v="2500"/>
    <n v="10"/>
    <x v="2"/>
    <x v="0"/>
    <s v="USD"/>
    <n v="1402600085"/>
    <n v="1400008085"/>
    <b v="0"/>
    <n v="2"/>
    <b v="0"/>
    <s v="games/mobile games"/>
    <x v="6"/>
    <x v="18"/>
    <n v="0"/>
    <n v="5"/>
    <x v="1863"/>
    <d v="2014-06-12T19:08:05"/>
    <x v="1"/>
    <x v="1"/>
    <x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3"/>
    <n v="58.08"/>
    <x v="1864"/>
    <d v="2014-05-04T17:11:40"/>
    <x v="1"/>
    <x v="1"/>
    <x v="1"/>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0"/>
    <n v="2"/>
    <x v="1865"/>
    <d v="2016-11-06T09:49:07"/>
    <x v="6"/>
    <x v="0"/>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1"/>
    <n v="62.5"/>
    <x v="1866"/>
    <d v="2017-03-01T04:00:00"/>
    <x v="26"/>
    <x v="6"/>
    <x v="0"/>
  </r>
  <r>
    <n v="1867"/>
    <s v="Meme Wars - Dank Age"/>
    <s v="A mix of PokemonGo, Game of War- Fire Age, DragonSoul, &amp; Throwdown. Join a clan, collect meme, upgrade features, fight, &amp; compete."/>
    <n v="20000"/>
    <n v="10"/>
    <x v="2"/>
    <x v="0"/>
    <s v="USD"/>
    <n v="1478383912"/>
    <n v="1475791912"/>
    <b v="0"/>
    <n v="1"/>
    <b v="0"/>
    <s v="games/mobile games"/>
    <x v="6"/>
    <x v="18"/>
    <n v="0"/>
    <n v="10"/>
    <x v="1867"/>
    <d v="2016-11-05T22:11:52"/>
    <x v="1"/>
    <x v="1"/>
    <x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5"/>
    <n v="71.59"/>
    <x v="1868"/>
    <d v="2015-12-15T07:59:00"/>
    <x v="10"/>
    <x v="5"/>
    <x v="2"/>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n v="0"/>
    <x v="1869"/>
    <d v="2017-01-04T00:04:09"/>
    <x v="1"/>
    <x v="1"/>
    <x v="1"/>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
    <n v="32.82"/>
    <x v="1870"/>
    <d v="2016-01-31T04:17:00"/>
    <x v="37"/>
    <x v="1"/>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2"/>
    <n v="49.12"/>
    <x v="1871"/>
    <d v="2014-11-20T19:48:21"/>
    <x v="4"/>
    <x v="0"/>
    <x v="0"/>
  </r>
  <r>
    <n v="1872"/>
    <s v="ZombieTime!"/>
    <s v="A Top-View Action game where you play as Bob, the FIRST zombie to rise from the grave. Bring chaos to town, feast and don't die again."/>
    <n v="20000"/>
    <n v="212"/>
    <x v="2"/>
    <x v="0"/>
    <s v="USD"/>
    <n v="1435633602"/>
    <n v="1433041602"/>
    <b v="0"/>
    <n v="13"/>
    <b v="0"/>
    <s v="games/mobile games"/>
    <x v="6"/>
    <x v="18"/>
    <n v="1"/>
    <n v="16.309999999999999"/>
    <x v="1872"/>
    <d v="2015-06-30T03:06:42"/>
    <x v="1"/>
    <x v="1"/>
    <x v="1"/>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
    <n v="18"/>
    <x v="1873"/>
    <d v="2015-07-08T16:45:00"/>
    <x v="37"/>
    <x v="1"/>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0"/>
    <n v="13"/>
    <x v="1874"/>
    <d v="2016-06-28T23:15:33"/>
    <x v="20"/>
    <x v="3"/>
    <x v="0"/>
  </r>
  <r>
    <n v="1875"/>
    <s v="Claws &amp; Fins"/>
    <s v="Sea opposition of Crab's family and angry fishes. Who is going to win, and who is going to loose ?!"/>
    <n v="10000"/>
    <n v="51"/>
    <x v="2"/>
    <x v="0"/>
    <s v="USD"/>
    <n v="1470519308"/>
    <n v="1465335308"/>
    <b v="0"/>
    <n v="3"/>
    <b v="0"/>
    <s v="games/mobile games"/>
    <x v="6"/>
    <x v="18"/>
    <n v="1"/>
    <n v="17"/>
    <x v="1875"/>
    <d v="2016-08-06T21:35:08"/>
    <x v="13"/>
    <x v="6"/>
    <x v="0"/>
  </r>
  <r>
    <n v="1876"/>
    <s v="Migration Madness (Android)"/>
    <s v="An arcade styled side scroller. Help Bob the pilot steer his plane through hordes of migrating birds strapped with explosives."/>
    <n v="280"/>
    <n v="0"/>
    <x v="2"/>
    <x v="2"/>
    <s v="AUD"/>
    <n v="1402901405"/>
    <n v="1400309405"/>
    <b v="0"/>
    <n v="0"/>
    <b v="0"/>
    <s v="games/mobile games"/>
    <x v="6"/>
    <x v="18"/>
    <n v="0"/>
    <n v="0"/>
    <x v="1876"/>
    <d v="2014-06-16T06:50:05"/>
    <x v="1"/>
    <x v="1"/>
    <x v="1"/>
  </r>
  <r>
    <n v="1877"/>
    <s v="Chip Dip II: Son of Chip Dip! - A Terrible, Terrible Game"/>
    <s v="It's obvious you won't survive by your wits alone. Unfortunately that's all you've got, Chip. Run!"/>
    <n v="60"/>
    <n v="0"/>
    <x v="2"/>
    <x v="0"/>
    <s v="USD"/>
    <n v="1425170525"/>
    <n v="1422664925"/>
    <b v="0"/>
    <n v="0"/>
    <b v="0"/>
    <s v="games/mobile games"/>
    <x v="6"/>
    <x v="18"/>
    <n v="0"/>
    <n v="0"/>
    <x v="1877"/>
    <d v="2015-03-01T00:42:05"/>
    <x v="37"/>
    <x v="1"/>
    <x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n v="0"/>
    <x v="1878"/>
    <d v="2014-06-13T00:12:35"/>
    <x v="1"/>
    <x v="1"/>
    <x v="1"/>
  </r>
  <r>
    <n v="1879"/>
    <s v="Alex and More"/>
    <s v="Juego de plataformas con 20 personajes. Cada personaje tiene cuatro habilidades distintas al resto de personajes y sus propias voces."/>
    <n v="5000"/>
    <n v="6"/>
    <x v="2"/>
    <x v="3"/>
    <s v="EUR"/>
    <n v="1457966129"/>
    <n v="1455377729"/>
    <b v="0"/>
    <n v="2"/>
    <b v="0"/>
    <s v="games/mobile games"/>
    <x v="6"/>
    <x v="18"/>
    <n v="0"/>
    <n v="3"/>
    <x v="1879"/>
    <d v="2016-03-14T14:35:29"/>
    <x v="1"/>
    <x v="1"/>
    <x v="1"/>
  </r>
  <r>
    <n v="1880"/>
    <s v="Sim Betting Football"/>
    <s v="Sim Betting Football is the only football (soccer) betting simulation  game."/>
    <n v="5000"/>
    <n v="1004"/>
    <x v="2"/>
    <x v="1"/>
    <s v="GBP"/>
    <n v="1459341380"/>
    <n v="1456839380"/>
    <b v="0"/>
    <n v="24"/>
    <b v="0"/>
    <s v="games/mobile games"/>
    <x v="6"/>
    <x v="18"/>
    <n v="20"/>
    <n v="41.83"/>
    <x v="1880"/>
    <d v="2016-03-30T12:36:20"/>
    <x v="37"/>
    <x v="1"/>
    <x v="0"/>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3"/>
    <n v="49.34"/>
    <x v="1881"/>
    <d v="2015-03-10T02:39:49"/>
    <x v="1"/>
    <x v="1"/>
    <x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1"/>
    <n v="41.73"/>
    <x v="1882"/>
    <d v="2012-07-10T23:48:00"/>
    <x v="16"/>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5"/>
    <n v="32.72"/>
    <x v="1883"/>
    <d v="2012-04-08T21:45:08"/>
    <x v="1"/>
    <x v="1"/>
    <x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
    <n v="51.96"/>
    <x v="1884"/>
    <d v="2012-11-27T12:00:00"/>
    <x v="6"/>
    <x v="0"/>
    <x v="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
    <n v="50.69"/>
    <x v="1885"/>
    <d v="2012-08-10T22:00:00"/>
    <x v="7"/>
    <x v="0"/>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
    <n v="42.24"/>
    <x v="1886"/>
    <d v="2014-11-12T22:45:38"/>
    <x v="1"/>
    <x v="1"/>
    <x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
    <n v="416.88"/>
    <x v="1887"/>
    <d v="2015-12-03T21:30:00"/>
    <x v="11"/>
    <x v="3"/>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
    <n v="46.65"/>
    <x v="1888"/>
    <d v="2010-06-01T04:59:00"/>
    <x v="0"/>
    <x v="0"/>
    <x v="0"/>
  </r>
  <r>
    <n v="1889"/>
    <s v="LittleBear"/>
    <s v="Sweeping epic melodies. I want to incorporate all my influences into one album I have been writing for 90 days now and ready to record!"/>
    <n v="2000"/>
    <n v="2132"/>
    <x v="0"/>
    <x v="0"/>
    <s v="USD"/>
    <n v="1363024946"/>
    <n v="1359140546"/>
    <b v="0"/>
    <n v="44"/>
    <b v="1"/>
    <s v="music/indie rock"/>
    <x v="4"/>
    <x v="14"/>
    <n v="107"/>
    <n v="48.45"/>
    <x v="1889"/>
    <d v="2013-03-11T18:02:26"/>
    <x v="8"/>
    <x v="4"/>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5"/>
    <n v="70.53"/>
    <x v="1890"/>
    <d v="2012-12-15T18:52:08"/>
    <x v="1"/>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6"/>
    <n v="87.96"/>
    <x v="1891"/>
    <d v="2010-07-22T06:00:00"/>
    <x v="12"/>
    <x v="4"/>
    <x v="0"/>
  </r>
  <r>
    <n v="1892"/>
    <s v="Nemes wants you to be able to hear their new songs!"/>
    <s v="Nemes has just recorded a new album and is raising $500 to get it mixed and mastered professionally."/>
    <n v="500"/>
    <n v="683"/>
    <x v="0"/>
    <x v="0"/>
    <s v="USD"/>
    <n v="1307459881"/>
    <n v="1304867881"/>
    <b v="0"/>
    <n v="26"/>
    <b v="1"/>
    <s v="music/indie rock"/>
    <x v="4"/>
    <x v="14"/>
    <n v="137"/>
    <n v="26.27"/>
    <x v="1892"/>
    <d v="2011-06-07T15:18:01"/>
    <x v="1"/>
    <x v="1"/>
    <x v="1"/>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8"/>
    <x v="1893"/>
    <d v="2011-04-16T03:59:00"/>
    <x v="3"/>
    <x v="3"/>
    <x v="0"/>
  </r>
  <r>
    <n v="1894"/>
    <s v="Help me release my first 3 song EP!!"/>
    <s v="Im trying to raise $1000 for a 3 song EP in a studio!"/>
    <n v="1000"/>
    <n v="1145"/>
    <x v="0"/>
    <x v="0"/>
    <s v="USD"/>
    <n v="1329082983"/>
    <n v="1326404583"/>
    <b v="0"/>
    <n v="20"/>
    <b v="1"/>
    <s v="music/indie rock"/>
    <x v="4"/>
    <x v="14"/>
    <n v="115"/>
    <n v="57.25"/>
    <x v="1894"/>
    <d v="2012-02-12T21:43:03"/>
    <x v="0"/>
    <x v="0"/>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2"/>
    <n v="196.34"/>
    <x v="1895"/>
    <d v="2015-10-20T17:55:22"/>
    <x v="1"/>
    <x v="1"/>
    <x v="1"/>
  </r>
  <r>
    <n v="1896"/>
    <s v="the bridge"/>
    <s v="My barely anticipated second album of self produced songs is ready to go.  Just need a little help to cover mastering, artwork etc."/>
    <n v="451"/>
    <n v="559"/>
    <x v="0"/>
    <x v="0"/>
    <s v="USD"/>
    <n v="1334250165"/>
    <n v="1331658165"/>
    <b v="0"/>
    <n v="13"/>
    <b v="1"/>
    <s v="music/indie rock"/>
    <x v="4"/>
    <x v="14"/>
    <n v="124"/>
    <n v="43"/>
    <x v="1896"/>
    <d v="2012-04-12T17:02:45"/>
    <x v="1"/>
    <x v="1"/>
    <x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
    <n v="35.549999999999997"/>
    <x v="1897"/>
    <d v="2014-03-04T21:00:00"/>
    <x v="24"/>
    <x v="5"/>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5"/>
    <n v="68.81"/>
    <x v="1898"/>
    <d v="2016-02-01T18:00:00"/>
    <x v="6"/>
    <x v="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
    <n v="28.57"/>
    <x v="1899"/>
    <d v="2015-03-25T21:36:06"/>
    <x v="1"/>
    <x v="1"/>
    <x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
    <n v="50.63"/>
    <x v="1900"/>
    <d v="2012-10-06T09:59:00"/>
    <x v="31"/>
    <x v="1"/>
    <x v="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3"/>
    <n v="106.8"/>
    <x v="1901"/>
    <d v="2015-05-22T13:00:00"/>
    <x v="1"/>
    <x v="1"/>
    <x v="1"/>
  </r>
  <r>
    <n v="1902"/>
    <s v="Cardboard reality"/>
    <s v="Virtual reality is expensive, here is the solution. I've created a VR device out of cardboard. I present: World's cheapest VR Device."/>
    <n v="1000"/>
    <n v="12"/>
    <x v="2"/>
    <x v="9"/>
    <s v="EUR"/>
    <n v="1425495447"/>
    <n v="1422903447"/>
    <b v="0"/>
    <n v="3"/>
    <b v="0"/>
    <s v="technology/gadgets"/>
    <x v="2"/>
    <x v="29"/>
    <n v="1"/>
    <n v="4"/>
    <x v="1902"/>
    <d v="2015-03-04T18:57:27"/>
    <x v="1"/>
    <x v="1"/>
    <x v="1"/>
  </r>
  <r>
    <n v="1903"/>
    <s v="MiPointer"/>
    <s v="A cool smart laser pointer for presenting professionals. Unique by design, widest functional coverage for both IOS and Android."/>
    <n v="3000"/>
    <n v="1398"/>
    <x v="2"/>
    <x v="0"/>
    <s v="USD"/>
    <n v="1485541791"/>
    <n v="1480357791"/>
    <b v="0"/>
    <n v="41"/>
    <b v="0"/>
    <s v="technology/gadgets"/>
    <x v="2"/>
    <x v="29"/>
    <n v="47"/>
    <n v="34.1"/>
    <x v="1903"/>
    <d v="2017-01-27T18:29:51"/>
    <x v="13"/>
    <x v="6"/>
    <x v="0"/>
  </r>
  <r>
    <n v="1904"/>
    <s v="Small Animal Deterrent Latch (S.A.D.L.)"/>
    <s v="Animals knocking over your waste wheeler making a mess on trash day? The S.A.D.L. will help prevent that from happening!"/>
    <n v="50000"/>
    <n v="50"/>
    <x v="2"/>
    <x v="0"/>
    <s v="USD"/>
    <n v="1451752021"/>
    <n v="1447864021"/>
    <b v="0"/>
    <n v="2"/>
    <b v="0"/>
    <s v="technology/gadgets"/>
    <x v="2"/>
    <x v="29"/>
    <n v="0"/>
    <n v="25"/>
    <x v="1904"/>
    <d v="2016-01-02T16:27:01"/>
    <x v="8"/>
    <x v="4"/>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
    <n v="10.5"/>
    <x v="1905"/>
    <d v="2014-09-07T22:13:14"/>
    <x v="1"/>
    <x v="1"/>
    <x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3"/>
    <n v="215.96"/>
    <x v="1906"/>
    <d v="2016-06-23T16:06:23"/>
    <x v="1"/>
    <x v="1"/>
    <x v="1"/>
  </r>
  <r>
    <n v="1907"/>
    <s v="Litter-Buddy"/>
    <s v="Litter-Buddy is great economical alternative to leading pet waste disposal systems with cartridge bag elements."/>
    <n v="30000"/>
    <n v="85"/>
    <x v="2"/>
    <x v="0"/>
    <s v="USD"/>
    <n v="1400853925"/>
    <n v="1399557925"/>
    <b v="0"/>
    <n v="4"/>
    <b v="0"/>
    <s v="technology/gadgets"/>
    <x v="2"/>
    <x v="29"/>
    <n v="0"/>
    <n v="21.25"/>
    <x v="1907"/>
    <d v="2014-05-23T14:05:25"/>
    <x v="18"/>
    <x v="3"/>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2"/>
    <n v="108.25"/>
    <x v="1908"/>
    <d v="2016-12-29T22:01:40"/>
    <x v="1"/>
    <x v="1"/>
    <x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
    <n v="129.97"/>
    <x v="1909"/>
    <d v="2014-10-23T10:17:59"/>
    <x v="1"/>
    <x v="1"/>
    <x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
    <n v="117.49"/>
    <x v="1910"/>
    <d v="2015-10-31T22:45:00"/>
    <x v="38"/>
    <x v="4"/>
    <x v="0"/>
  </r>
  <r>
    <n v="1911"/>
    <s v="Charge Furniture"/>
    <s v="Charge furniture, making it simple and comfortable to charge your USB devices without leaving the comfort of your couch or armchair"/>
    <n v="42500"/>
    <n v="10"/>
    <x v="2"/>
    <x v="4"/>
    <s v="NZD"/>
    <n v="1407545334"/>
    <n v="1404953334"/>
    <b v="0"/>
    <n v="1"/>
    <b v="0"/>
    <s v="technology/gadgets"/>
    <x v="2"/>
    <x v="29"/>
    <n v="0"/>
    <n v="10"/>
    <x v="1911"/>
    <d v="2014-08-09T00:48:54"/>
    <x v="1"/>
    <x v="1"/>
    <x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
    <n v="70.599999999999994"/>
    <x v="1912"/>
    <d v="2015-06-04T05:26:00"/>
    <x v="1"/>
    <x v="1"/>
    <x v="1"/>
  </r>
  <r>
    <n v="1913"/>
    <s v="Tibio - Spreading warmth in everyones home"/>
    <s v="Tibio is a revolutionary new product designed to solve an age old problem."/>
    <n v="48000"/>
    <n v="637"/>
    <x v="2"/>
    <x v="1"/>
    <s v="GBP"/>
    <n v="1412770578"/>
    <n v="1410178578"/>
    <b v="0"/>
    <n v="26"/>
    <b v="0"/>
    <s v="technology/gadgets"/>
    <x v="2"/>
    <x v="29"/>
    <n v="1"/>
    <n v="24.5"/>
    <x v="1913"/>
    <d v="2014-10-08T12:16:18"/>
    <x v="1"/>
    <x v="1"/>
    <x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
    <n v="30"/>
    <x v="1914"/>
    <d v="2014-11-01T03:59:00"/>
    <x v="18"/>
    <x v="3"/>
    <x v="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n v="2"/>
    <x v="1915"/>
    <d v="2014-09-02T01:10:22"/>
    <x v="20"/>
    <x v="3"/>
    <x v="0"/>
  </r>
  <r>
    <n v="1916"/>
    <s v="The Paint Can Holder by U.S. Green Products"/>
    <s v="The Paint Can Holder Makes Painting Easier and Safer on Extension Ladders."/>
    <n v="20000"/>
    <n v="102"/>
    <x v="2"/>
    <x v="0"/>
    <s v="USD"/>
    <n v="1478542375"/>
    <n v="1476378775"/>
    <b v="0"/>
    <n v="6"/>
    <b v="0"/>
    <s v="technology/gadgets"/>
    <x v="2"/>
    <x v="29"/>
    <n v="1"/>
    <n v="17"/>
    <x v="1916"/>
    <d v="2016-11-07T18:12:55"/>
    <x v="10"/>
    <x v="5"/>
    <x v="2"/>
  </r>
  <r>
    <n v="1917"/>
    <s v="Chronovisor:The MOST innovative watch for night time reading"/>
    <s v="Let's build a legendary brand altogether"/>
    <n v="390000"/>
    <n v="205025"/>
    <x v="2"/>
    <x v="7"/>
    <s v="HKD"/>
    <n v="1486708133"/>
    <n v="1484116133"/>
    <b v="0"/>
    <n v="70"/>
    <b v="0"/>
    <s v="technology/gadgets"/>
    <x v="2"/>
    <x v="29"/>
    <n v="53"/>
    <n v="2928.93"/>
    <x v="1917"/>
    <d v="2017-02-10T06:28:53"/>
    <x v="1"/>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
    <n v="28.89"/>
    <x v="1918"/>
    <d v="2014-08-12T18:57:31"/>
    <x v="6"/>
    <x v="0"/>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
    <n v="29.63"/>
    <x v="1919"/>
    <d v="2015-05-19T21:00:49"/>
    <x v="1"/>
    <x v="1"/>
    <x v="1"/>
  </r>
  <r>
    <n v="1920"/>
    <s v="Brightside - Side lighting for cyclists"/>
    <s v="A new concept in bike light safety, protecting cyclists from being hit in the side. Bright, amber sideways."/>
    <n v="10000"/>
    <n v="4303"/>
    <x v="2"/>
    <x v="1"/>
    <s v="GBP"/>
    <n v="1445468400"/>
    <n v="1443042061"/>
    <b v="0"/>
    <n v="105"/>
    <b v="0"/>
    <s v="technology/gadgets"/>
    <x v="2"/>
    <x v="29"/>
    <n v="43"/>
    <n v="40.98"/>
    <x v="1920"/>
    <d v="2015-10-21T23:00:00"/>
    <x v="31"/>
    <x v="1"/>
    <x v="3"/>
  </r>
  <r>
    <n v="1921"/>
    <s v="The Fine Spirits are making an album!"/>
    <s v="The Fine Spirits are making an album, but we need your help!"/>
    <n v="1500"/>
    <n v="2052"/>
    <x v="0"/>
    <x v="0"/>
    <s v="USD"/>
    <n v="1342243143"/>
    <n v="1339651143"/>
    <b v="0"/>
    <n v="38"/>
    <b v="1"/>
    <s v="music/indie rock"/>
    <x v="4"/>
    <x v="14"/>
    <n v="137"/>
    <n v="54"/>
    <x v="1921"/>
    <d v="2012-07-14T05:19:03"/>
    <x v="1"/>
    <x v="1"/>
    <x v="1"/>
  </r>
  <r>
    <n v="1922"/>
    <s v="Low Weather // Debut Album"/>
    <s v="Low Weather's debut album is halfway finished.  With your help and your help alone we can record the rest!"/>
    <n v="2000"/>
    <n v="2311"/>
    <x v="0"/>
    <x v="0"/>
    <s v="USD"/>
    <n v="1386828507"/>
    <n v="1384236507"/>
    <b v="0"/>
    <n v="64"/>
    <b v="1"/>
    <s v="music/indie rock"/>
    <x v="4"/>
    <x v="14"/>
    <n v="116"/>
    <n v="36.11"/>
    <x v="1922"/>
    <d v="2013-12-12T06:08:27"/>
    <x v="1"/>
    <x v="1"/>
    <x v="1"/>
  </r>
  <r>
    <n v="1923"/>
    <s v="Help Lions&amp;Creators print their album!"/>
    <s v="We just finished recording our first album! All we need is a little extra help to be able to get it printed!"/>
    <n v="125"/>
    <n v="301"/>
    <x v="0"/>
    <x v="0"/>
    <s v="USD"/>
    <n v="1317099540"/>
    <n v="1313612532"/>
    <b v="0"/>
    <n v="13"/>
    <b v="1"/>
    <s v="music/indie rock"/>
    <x v="4"/>
    <x v="14"/>
    <n v="241"/>
    <n v="23.15"/>
    <x v="1923"/>
    <d v="2011-09-27T04:59:00"/>
    <x v="43"/>
    <x v="4"/>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
    <n v="104"/>
    <x v="1924"/>
    <d v="2014-01-15T19:33:00"/>
    <x v="31"/>
    <x v="1"/>
    <x v="3"/>
  </r>
  <r>
    <n v="1925"/>
    <s v="The Freakniks Debut Album: Infinite Love"/>
    <s v="The Freakniks are making their psychedelic freak-folk debut studio album and they need your help."/>
    <n v="1500"/>
    <n v="1655"/>
    <x v="0"/>
    <x v="0"/>
    <s v="USD"/>
    <n v="1381449600"/>
    <n v="1379540288"/>
    <b v="0"/>
    <n v="52"/>
    <b v="1"/>
    <s v="music/indie rock"/>
    <x v="4"/>
    <x v="14"/>
    <n v="110"/>
    <n v="31.83"/>
    <x v="1925"/>
    <d v="2013-10-11T00:00:00"/>
    <x v="33"/>
    <x v="5"/>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
    <n v="27.39"/>
    <x v="1926"/>
    <d v="2010-11-02T00:26:00"/>
    <x v="31"/>
    <x v="1"/>
    <x v="3"/>
  </r>
  <r>
    <n v="1927"/>
    <s v="GBS Detroit Presents Hampshire"/>
    <s v="Hampshire is headed to GBS Detroit."/>
    <n v="600"/>
    <n v="620"/>
    <x v="0"/>
    <x v="0"/>
    <s v="USD"/>
    <n v="1331182740"/>
    <n v="1329856839"/>
    <b v="0"/>
    <n v="11"/>
    <b v="1"/>
    <s v="music/indie rock"/>
    <x v="4"/>
    <x v="14"/>
    <n v="103"/>
    <n v="56.36"/>
    <x v="1927"/>
    <d v="2012-03-08T04:59:00"/>
    <x v="14"/>
    <x v="3"/>
    <x v="0"/>
  </r>
  <r>
    <n v="1928"/>
    <s v="Jollyheads Circus Debut Album &quot;The Kaleidoscope Dawn&quot;"/>
    <s v="Help us master and release our debut album &quot;The Kaleidoscope Dawn&quot;"/>
    <n v="2550"/>
    <n v="2630"/>
    <x v="0"/>
    <x v="0"/>
    <s v="USD"/>
    <n v="1367940794"/>
    <n v="1365348794"/>
    <b v="0"/>
    <n v="34"/>
    <b v="1"/>
    <s v="music/indie rock"/>
    <x v="4"/>
    <x v="14"/>
    <n v="103"/>
    <n v="77.349999999999994"/>
    <x v="1928"/>
    <d v="2013-05-07T15:33:14"/>
    <x v="1"/>
    <x v="1"/>
    <x v="1"/>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
    <n v="42.8"/>
    <x v="1929"/>
    <d v="2011-07-05T00:31:06"/>
    <x v="17"/>
    <x v="4"/>
    <x v="0"/>
  </r>
  <r>
    <n v="1930"/>
    <s v="Magnetic Flowers Presents: Old, Cold. Losing It."/>
    <s v="We're nearly done recording, but we're out of money! Help us release the record!!!"/>
    <n v="1000"/>
    <n v="1270"/>
    <x v="0"/>
    <x v="0"/>
    <s v="USD"/>
    <n v="1373203482"/>
    <n v="1368019482"/>
    <b v="0"/>
    <n v="26"/>
    <b v="1"/>
    <s v="music/indie rock"/>
    <x v="4"/>
    <x v="14"/>
    <n v="127"/>
    <n v="48.85"/>
    <x v="1930"/>
    <d v="2013-07-07T13:24:42"/>
    <x v="13"/>
    <x v="6"/>
    <x v="0"/>
  </r>
  <r>
    <n v="1931"/>
    <s v="New Lions After Dark EP!"/>
    <s v="We're an indie rock band from Clearwater, FL headed back into the studio to finish our latest EP."/>
    <n v="2000"/>
    <n v="2412.02"/>
    <x v="0"/>
    <x v="0"/>
    <s v="USD"/>
    <n v="1337657400"/>
    <n v="1336512309"/>
    <b v="0"/>
    <n v="50"/>
    <b v="1"/>
    <s v="music/indie rock"/>
    <x v="4"/>
    <x v="14"/>
    <n v="121"/>
    <n v="48.24"/>
    <x v="1931"/>
    <d v="2012-05-22T03:30:00"/>
    <x v="22"/>
    <x v="3"/>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7"/>
    <n v="70.209999999999994"/>
    <x v="1932"/>
    <d v="2012-01-24T19:26:13"/>
    <x v="23"/>
    <x v="5"/>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
    <n v="94.05"/>
    <x v="1933"/>
    <d v="2014-09-27T03:08:27"/>
    <x v="1"/>
    <x v="1"/>
    <x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4"/>
    <n v="80.27"/>
    <x v="1934"/>
    <d v="2011-12-25T05:00:00"/>
    <x v="46"/>
    <x v="0"/>
    <x v="0"/>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
    <n v="54.2"/>
    <x v="1935"/>
    <d v="2014-06-21T04:59:00"/>
    <x v="54"/>
    <x v="0"/>
    <x v="0"/>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7"/>
    <n v="60.27"/>
    <x v="1936"/>
    <d v="2011-12-06T05:59:00"/>
    <x v="0"/>
    <x v="0"/>
    <x v="0"/>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
    <n v="38.74"/>
    <x v="1937"/>
    <d v="2012-06-15T03:59:00"/>
    <x v="14"/>
    <x v="3"/>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6"/>
    <n v="152.54"/>
    <x v="1938"/>
    <d v="2013-07-02T05:00:00"/>
    <x v="0"/>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1"/>
    <n v="115.31"/>
    <x v="1939"/>
    <d v="2013-03-10T22:38:28"/>
    <x v="1"/>
    <x v="1"/>
    <x v="1"/>
  </r>
  <r>
    <n v="1940"/>
    <s v="History Grows: New K. Record"/>
    <s v="K. is about *this* close to finishing up our third record, History Grows.  Now we just need to master it and release it!"/>
    <n v="650"/>
    <n v="1111"/>
    <x v="0"/>
    <x v="0"/>
    <s v="USD"/>
    <n v="1308110340"/>
    <n v="1304770233"/>
    <b v="0"/>
    <n v="31"/>
    <b v="1"/>
    <s v="music/indie rock"/>
    <x v="4"/>
    <x v="14"/>
    <n v="171"/>
    <n v="35.840000000000003"/>
    <x v="1940"/>
    <d v="2011-06-15T03:59:00"/>
    <x v="21"/>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
    <n v="64.569999999999993"/>
    <x v="1941"/>
    <d v="2014-05-15T06:58:51"/>
    <x v="1"/>
    <x v="1"/>
    <x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
    <n v="87.44"/>
    <x v="1942"/>
    <d v="2011-07-04T19:52:20"/>
    <x v="36"/>
    <x v="6"/>
    <x v="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
    <n v="68.819999999999993"/>
    <x v="1943"/>
    <d v="2016-08-11T06:28:36"/>
    <x v="8"/>
    <x v="4"/>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
    <n v="176.2"/>
    <x v="1944"/>
    <d v="2014-05-01T14:01:30"/>
    <x v="1"/>
    <x v="1"/>
    <x v="1"/>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
    <n v="511.79"/>
    <x v="1945"/>
    <d v="2015-07-12T06:02:38"/>
    <x v="4"/>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50"/>
    <n v="160.44"/>
    <x v="1946"/>
    <d v="2014-04-20T02:36:01"/>
    <x v="13"/>
    <x v="6"/>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1"/>
    <n v="35"/>
    <x v="1947"/>
    <d v="2009-11-23T05:59:00"/>
    <x v="54"/>
    <x v="0"/>
    <x v="0"/>
  </r>
  <r>
    <n v="1948"/>
    <s v="UDOO X86: The Most Powerful Maker Board Ever"/>
    <s v="10 times more powerful than Raspberry Pi 3, x86 64-bit architecture"/>
    <n v="100000"/>
    <n v="800211"/>
    <x v="0"/>
    <x v="0"/>
    <s v="USD"/>
    <n v="1465232520"/>
    <n v="1460557809"/>
    <b v="1"/>
    <n v="4245"/>
    <b v="1"/>
    <s v="technology/hardware"/>
    <x v="2"/>
    <x v="30"/>
    <n v="800"/>
    <n v="188.51"/>
    <x v="1948"/>
    <d v="2016-06-06T17:02:00"/>
    <x v="61"/>
    <x v="6"/>
    <x v="0"/>
  </r>
  <r>
    <n v="1949"/>
    <s v="Shake Your Power"/>
    <s v="#ShakeYourPower brings clean energy to places in the world without electricity through the power of music."/>
    <n v="50000"/>
    <n v="53001.3"/>
    <x v="0"/>
    <x v="1"/>
    <s v="GBP"/>
    <n v="1404986951"/>
    <n v="1402394951"/>
    <b v="1"/>
    <n v="943"/>
    <b v="1"/>
    <s v="technology/hardware"/>
    <x v="2"/>
    <x v="30"/>
    <n v="106"/>
    <n v="56.2"/>
    <x v="1949"/>
    <d v="2014-07-10T10:09:11"/>
    <x v="1"/>
    <x v="1"/>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1"/>
    <n v="51.31"/>
    <x v="1950"/>
    <d v="2011-04-22T04:21:13"/>
    <x v="0"/>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
    <n v="127.36"/>
    <x v="1951"/>
    <d v="2016-11-07T11:05:37"/>
    <x v="1"/>
    <x v="1"/>
    <x v="1"/>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
    <n v="101.86"/>
    <x v="1952"/>
    <d v="2013-10-16T14:33:35"/>
    <x v="46"/>
    <x v="0"/>
    <x v="0"/>
  </r>
  <r>
    <n v="1953"/>
    <s v="NTH Music Synthesizer"/>
    <s v="The NTH is an open source music synthesizer featuring instant fun, awesome sound, and a hackable design."/>
    <n v="15000"/>
    <n v="33892"/>
    <x v="0"/>
    <x v="0"/>
    <s v="USD"/>
    <n v="1330657200"/>
    <n v="1328158065"/>
    <b v="1"/>
    <n v="147"/>
    <b v="1"/>
    <s v="technology/hardware"/>
    <x v="2"/>
    <x v="30"/>
    <n v="226"/>
    <n v="230.56"/>
    <x v="1953"/>
    <d v="2012-03-02T03:00:00"/>
    <x v="37"/>
    <x v="1"/>
    <x v="0"/>
  </r>
  <r>
    <n v="1954"/>
    <s v="Orison â€“ Rethink the Power of Energy"/>
    <s v="The First Home Battery System You Simply Plug in to Install"/>
    <n v="50000"/>
    <n v="349474"/>
    <x v="0"/>
    <x v="0"/>
    <s v="USD"/>
    <n v="1457758800"/>
    <n v="1453730176"/>
    <b v="1"/>
    <n v="415"/>
    <b v="1"/>
    <s v="technology/hardware"/>
    <x v="2"/>
    <x v="30"/>
    <n v="699"/>
    <n v="842.11"/>
    <x v="1954"/>
    <d v="2016-03-12T05:00:00"/>
    <x v="55"/>
    <x v="4"/>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9"/>
    <n v="577.28"/>
    <x v="1955"/>
    <d v="2012-05-23T19:00:00"/>
    <x v="7"/>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
    <n v="483.34"/>
    <x v="1956"/>
    <d v="2015-04-18T21:10:05"/>
    <x v="8"/>
    <x v="4"/>
    <x v="0"/>
  </r>
  <r>
    <n v="1957"/>
    <s v="freeSoC and freeSoC Mini"/>
    <s v="An open hardware platform for the best microcontroller in the world."/>
    <n v="30000"/>
    <n v="50251.41"/>
    <x v="0"/>
    <x v="0"/>
    <s v="USD"/>
    <n v="1351304513"/>
    <n v="1348712513"/>
    <b v="1"/>
    <n v="660"/>
    <b v="1"/>
    <s v="technology/hardware"/>
    <x v="2"/>
    <x v="30"/>
    <n v="168"/>
    <n v="76.14"/>
    <x v="1957"/>
    <d v="2012-10-27T02:21:53"/>
    <x v="1"/>
    <x v="1"/>
    <x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6"/>
    <n v="74.11"/>
    <x v="1958"/>
    <d v="2013-03-23T22:42:41"/>
    <x v="1"/>
    <x v="1"/>
    <x v="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7"/>
    <n v="36.97"/>
    <x v="1959"/>
    <d v="2014-10-01T00:00:00"/>
    <x v="17"/>
    <x v="4"/>
    <x v="0"/>
  </r>
  <r>
    <n v="1960"/>
    <s v="TREKKAYAK"/>
    <s v="Trekkayak is an ultralight, durable and inflatable boat to be carried in your backpack to cross a lake or paddle down a river."/>
    <n v="70000"/>
    <n v="82532"/>
    <x v="0"/>
    <x v="11"/>
    <s v="SEK"/>
    <n v="1419151341"/>
    <n v="1416559341"/>
    <b v="1"/>
    <n v="33"/>
    <b v="1"/>
    <s v="technology/hardware"/>
    <x v="2"/>
    <x v="30"/>
    <n v="118"/>
    <n v="2500.9699999999998"/>
    <x v="1960"/>
    <d v="2014-12-21T08:42:21"/>
    <x v="1"/>
    <x v="1"/>
    <x v="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
    <n v="67.69"/>
    <x v="1961"/>
    <d v="2012-10-06T03:59:00"/>
    <x v="4"/>
    <x v="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3"/>
    <n v="63.05"/>
    <x v="1962"/>
    <d v="2014-05-13T18:43:56"/>
    <x v="1"/>
    <x v="1"/>
    <x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7"/>
    <n v="117.6"/>
    <x v="1963"/>
    <d v="2014-09-16T10:18:54"/>
    <x v="6"/>
    <x v="0"/>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60"/>
    <n v="180.75"/>
    <x v="1964"/>
    <d v="2016-04-22T06:32:52"/>
    <x v="1"/>
    <x v="1"/>
    <x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
    <n v="127.32"/>
    <x v="1965"/>
    <d v="2012-01-12T01:00:00"/>
    <x v="24"/>
    <x v="5"/>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7"/>
    <n v="136.63999999999999"/>
    <x v="1966"/>
    <d v="2014-08-14T12:58:18"/>
    <x v="1"/>
    <x v="1"/>
    <x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
    <n v="182.78"/>
    <x v="1967"/>
    <d v="2014-05-01T15:55:29"/>
    <x v="1"/>
    <x v="1"/>
    <x v="1"/>
  </r>
  <r>
    <n v="1968"/>
    <s v="XSHIFTER: World's First Affordable Wireless Shifting System"/>
    <s v="Bringing the advantages of wireless smart shifting to every cyclist. FITS ANY BIKE"/>
    <n v="50000"/>
    <n v="142483"/>
    <x v="0"/>
    <x v="0"/>
    <s v="USD"/>
    <n v="1480777515"/>
    <n v="1478095515"/>
    <b v="1"/>
    <n v="510"/>
    <b v="1"/>
    <s v="technology/hardware"/>
    <x v="2"/>
    <x v="30"/>
    <n v="285"/>
    <n v="279.38"/>
    <x v="1968"/>
    <d v="2016-12-03T15:05:15"/>
    <x v="0"/>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
    <n v="61.38"/>
    <x v="1969"/>
    <d v="2016-08-05T19:01:08"/>
    <x v="1"/>
    <x v="1"/>
    <x v="1"/>
  </r>
  <r>
    <n v="1970"/>
    <s v="APOC: Mini Radiation Detector"/>
    <s v="The APOC is a gamma particle detector that will help you learn about radiation and find radioactive things!"/>
    <n v="5000"/>
    <n v="56590"/>
    <x v="0"/>
    <x v="0"/>
    <s v="USD"/>
    <n v="1366429101"/>
    <n v="1361248701"/>
    <b v="1"/>
    <n v="701"/>
    <b v="1"/>
    <s v="technology/hardware"/>
    <x v="2"/>
    <x v="30"/>
    <n v="1132"/>
    <n v="80.73"/>
    <x v="1970"/>
    <d v="2013-04-20T03:38:21"/>
    <x v="13"/>
    <x v="6"/>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
    <n v="272.36"/>
    <x v="1971"/>
    <d v="2013-11-15T04:00:00"/>
    <x v="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
    <n v="70.849999999999994"/>
    <x v="1972"/>
    <d v="2012-11-18T01:17:24"/>
    <x v="1"/>
    <x v="1"/>
    <x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7"/>
    <n v="247.94"/>
    <x v="1973"/>
    <d v="2016-08-06T07:00:00"/>
    <x v="21"/>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
    <n v="186.81"/>
    <x v="1974"/>
    <d v="2013-08-19T08:01:09"/>
    <x v="13"/>
    <x v="6"/>
    <x v="0"/>
  </r>
  <r>
    <n v="1975"/>
    <s v="Bugle2: A DIY Phono Preamp"/>
    <s v="The Bugle2 is a second generation DIY kit phono preamplifier for vinyl playback."/>
    <n v="16000"/>
    <n v="33393.339999999997"/>
    <x v="0"/>
    <x v="0"/>
    <s v="USD"/>
    <n v="1362938851"/>
    <n v="1360346851"/>
    <b v="1"/>
    <n v="253"/>
    <b v="1"/>
    <s v="technology/hardware"/>
    <x v="2"/>
    <x v="30"/>
    <n v="209"/>
    <n v="131.99"/>
    <x v="1975"/>
    <d v="2013-03-10T18:07:31"/>
    <x v="1"/>
    <x v="1"/>
    <x v="1"/>
  </r>
  <r>
    <n v="1976"/>
    <s v="Pi Lite white - Bright white LED display for Raspberry Pi"/>
    <s v="Can you help us make an ultra bright white one a reality?"/>
    <n v="4000"/>
    <n v="13864"/>
    <x v="0"/>
    <x v="1"/>
    <s v="GBP"/>
    <n v="1373751325"/>
    <n v="1371159325"/>
    <b v="1"/>
    <n v="473"/>
    <b v="1"/>
    <s v="technology/hardware"/>
    <x v="2"/>
    <x v="30"/>
    <n v="347"/>
    <n v="29.31"/>
    <x v="1976"/>
    <d v="2013-07-13T21:35:25"/>
    <x v="1"/>
    <x v="1"/>
    <x v="1"/>
  </r>
  <r>
    <n v="1977"/>
    <s v="Ario: Smart Lighting. Better Health."/>
    <s v="Ario learns about you, syncs your body clock, and keeps you healthy through natural lighting patterns."/>
    <n v="50000"/>
    <n v="201165"/>
    <x v="0"/>
    <x v="0"/>
    <s v="USD"/>
    <n v="1450511940"/>
    <n v="1446527540"/>
    <b v="1"/>
    <n v="821"/>
    <b v="1"/>
    <s v="technology/hardware"/>
    <x v="2"/>
    <x v="30"/>
    <n v="402"/>
    <n v="245.02"/>
    <x v="1977"/>
    <d v="2015-12-19T07:59:00"/>
    <x v="12"/>
    <x v="4"/>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7"/>
    <n v="1323.25"/>
    <x v="1978"/>
    <d v="2012-06-12T07:00:00"/>
    <x v="16"/>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5"/>
    <n v="282.66000000000003"/>
    <x v="1979"/>
    <d v="2015-11-19T04:59:00"/>
    <x v="46"/>
    <x v="0"/>
    <x v="0"/>
  </r>
  <r>
    <n v="1980"/>
    <s v="YOUMO - Your Smart Modular Power Strip"/>
    <s v="Multi-power charging that is smarter, stylish and designed for you."/>
    <n v="50000"/>
    <n v="177412.01"/>
    <x v="0"/>
    <x v="12"/>
    <s v="EUR"/>
    <n v="1459684862"/>
    <n v="1456232462"/>
    <b v="1"/>
    <n v="1945"/>
    <b v="1"/>
    <s v="technology/hardware"/>
    <x v="2"/>
    <x v="30"/>
    <n v="355"/>
    <n v="91.21"/>
    <x v="1980"/>
    <d v="2016-04-03T12:01:02"/>
    <x v="4"/>
    <x v="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
    <n v="31.75"/>
    <x v="1981"/>
    <d v="2014-07-09T17:24:25"/>
    <x v="1"/>
    <x v="1"/>
    <x v="1"/>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n v="0"/>
    <x v="1982"/>
    <d v="2016-12-04T15:04:47"/>
    <x v="1"/>
    <x v="1"/>
    <x v="1"/>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
    <n v="88.69"/>
    <x v="1983"/>
    <d v="2016-09-02T07:00:00"/>
    <x v="24"/>
    <x v="5"/>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
    <n v="453.14"/>
    <x v="1984"/>
    <d v="2014-11-30T19:58:01"/>
    <x v="13"/>
    <x v="6"/>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
    <n v="12.75"/>
    <x v="1985"/>
    <d v="2016-08-02T23:00:00"/>
    <x v="37"/>
    <x v="1"/>
    <x v="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
    <n v="1"/>
    <x v="1986"/>
    <d v="2016-03-14T09:24:43"/>
    <x v="1"/>
    <x v="1"/>
    <x v="1"/>
  </r>
  <r>
    <n v="1987"/>
    <s v="Ethiopia: Beheld"/>
    <s v="A collection of images that depicts the beauty and diversity within Ethiopia"/>
    <n v="5500"/>
    <n v="2336"/>
    <x v="2"/>
    <x v="1"/>
    <s v="GBP"/>
    <n v="1425223276"/>
    <n v="1422631276"/>
    <b v="0"/>
    <n v="28"/>
    <b v="0"/>
    <s v="photography/people"/>
    <x v="8"/>
    <x v="31"/>
    <n v="42"/>
    <n v="83.43"/>
    <x v="1987"/>
    <d v="2015-03-01T15:21:16"/>
    <x v="1"/>
    <x v="1"/>
    <x v="1"/>
  </r>
  <r>
    <n v="1988"/>
    <s v="Phillip Michael Photography"/>
    <s v="Expressing art in an image!"/>
    <n v="6000"/>
    <n v="25"/>
    <x v="2"/>
    <x v="0"/>
    <s v="USD"/>
    <n v="1440094742"/>
    <n v="1437502742"/>
    <b v="0"/>
    <n v="1"/>
    <b v="0"/>
    <s v="photography/people"/>
    <x v="8"/>
    <x v="31"/>
    <n v="0"/>
    <n v="25"/>
    <x v="1988"/>
    <d v="2015-08-20T18:19:02"/>
    <x v="1"/>
    <x v="1"/>
    <x v="1"/>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x v="1989"/>
    <d v="2016-12-11T16:20:08"/>
    <x v="1"/>
    <x v="1"/>
    <x v="1"/>
  </r>
  <r>
    <n v="1990"/>
    <s v="The Virgin of the Path"/>
    <s v="An art nude photography book that includes traditional black and white sepia nudes as well as experimiental color nudes."/>
    <n v="3000"/>
    <n v="509"/>
    <x v="2"/>
    <x v="0"/>
    <s v="USD"/>
    <n v="1455338532"/>
    <n v="1454042532"/>
    <b v="0"/>
    <n v="5"/>
    <b v="0"/>
    <s v="photography/people"/>
    <x v="8"/>
    <x v="31"/>
    <n v="17"/>
    <n v="101.8"/>
    <x v="1990"/>
    <d v="2016-02-13T04:42:12"/>
    <x v="18"/>
    <x v="3"/>
    <x v="0"/>
  </r>
  <r>
    <n v="1991"/>
    <s v="Portraits of Resilience"/>
    <s v="Taking (and giving) professional portraits of survivors of human trafficking in Myanmar."/>
    <n v="2000"/>
    <n v="140"/>
    <x v="2"/>
    <x v="0"/>
    <s v="USD"/>
    <n v="1435958786"/>
    <n v="1434144386"/>
    <b v="0"/>
    <n v="3"/>
    <b v="0"/>
    <s v="photography/people"/>
    <x v="8"/>
    <x v="31"/>
    <n v="7"/>
    <n v="46.67"/>
    <x v="1991"/>
    <d v="2015-07-03T21:26:26"/>
    <x v="23"/>
    <x v="5"/>
    <x v="0"/>
  </r>
  <r>
    <n v="1992"/>
    <s v="The Wonderful World of Princes &amp; Princesses"/>
    <s v="A complete revamp of all the Disney Princes &amp; Princesses!"/>
    <n v="1500"/>
    <n v="2"/>
    <x v="2"/>
    <x v="0"/>
    <s v="USD"/>
    <n v="1424229991"/>
    <n v="1421637991"/>
    <b v="0"/>
    <n v="2"/>
    <b v="0"/>
    <s v="photography/people"/>
    <x v="8"/>
    <x v="31"/>
    <n v="0"/>
    <n v="1"/>
    <x v="1992"/>
    <d v="2015-02-18T03:26:31"/>
    <x v="1"/>
    <x v="1"/>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n v="0"/>
    <x v="1993"/>
    <d v="2015-12-21T14:07:17"/>
    <x v="1"/>
    <x v="1"/>
    <x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n v="0"/>
    <x v="1994"/>
    <d v="2016-12-07T01:09:02"/>
    <x v="13"/>
    <x v="6"/>
    <x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8"/>
    <n v="26"/>
    <x v="1995"/>
    <d v="2015-07-16T21:38:56"/>
    <x v="20"/>
    <x v="3"/>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n v="0"/>
    <x v="1996"/>
    <d v="2014-07-10T19:40:11"/>
    <x v="1"/>
    <x v="1"/>
    <x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n v="0"/>
    <x v="1997"/>
    <d v="2014-08-26T22:20:12"/>
    <x v="1"/>
    <x v="1"/>
    <x v="1"/>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
    <n v="218.33"/>
    <x v="1998"/>
    <d v="2014-08-01T02:50:38"/>
    <x v="8"/>
    <x v="4"/>
    <x v="0"/>
  </r>
  <r>
    <n v="1999"/>
    <s v="Planet Venus"/>
    <s v="This is a portrait photo project aiming to inspire women to explore themselves and live their passion"/>
    <n v="31000"/>
    <n v="236"/>
    <x v="2"/>
    <x v="1"/>
    <s v="GBP"/>
    <n v="1415882108"/>
    <n v="1413286508"/>
    <b v="0"/>
    <n v="7"/>
    <b v="0"/>
    <s v="photography/people"/>
    <x v="8"/>
    <x v="31"/>
    <n v="1"/>
    <n v="33.71"/>
    <x v="1999"/>
    <d v="2014-11-13T12:35:08"/>
    <x v="1"/>
    <x v="1"/>
    <x v="1"/>
  </r>
  <r>
    <n v="2000"/>
    <s v="Jacs+Cam 2016 calendar"/>
    <s v="What do you get when you combine 2 of the hottest alt-models in North America with one Canadian photographer? Make a CALENDAR!!!"/>
    <n v="5000"/>
    <n v="625"/>
    <x v="2"/>
    <x v="5"/>
    <s v="CAD"/>
    <n v="1452120613"/>
    <n v="1449528613"/>
    <b v="0"/>
    <n v="25"/>
    <b v="0"/>
    <s v="photography/people"/>
    <x v="8"/>
    <x v="31"/>
    <n v="13"/>
    <n v="25"/>
    <x v="2000"/>
    <d v="2016-01-06T22:50:13"/>
    <x v="1"/>
    <x v="1"/>
    <x v="1"/>
  </r>
  <r>
    <n v="2001"/>
    <s v="Nuimo: Seamless Smart Home Interface"/>
    <s v="Nuimo is a universal controller for the internet of things. Control your music, lights, locks and more."/>
    <n v="55000"/>
    <n v="210171"/>
    <x v="0"/>
    <x v="12"/>
    <s v="EUR"/>
    <n v="1434139200"/>
    <n v="1431406916"/>
    <b v="1"/>
    <n v="1637"/>
    <b v="1"/>
    <s v="technology/hardware"/>
    <x v="2"/>
    <x v="30"/>
    <n v="382"/>
    <n v="128.38999999999999"/>
    <x v="2001"/>
    <d v="2015-06-12T20:00:00"/>
    <x v="0"/>
    <x v="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7"/>
    <n v="78.83"/>
    <x v="2002"/>
    <d v="2017-01-23T17:05:43"/>
    <x v="1"/>
    <x v="1"/>
    <x v="1"/>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
    <x v="2003"/>
    <d v="2010-07-02T23:00:00"/>
    <x v="22"/>
    <x v="3"/>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
    <n v="331.1"/>
    <x v="2004"/>
    <d v="2014-07-10T14:31:03"/>
    <x v="1"/>
    <x v="1"/>
    <x v="1"/>
  </r>
  <r>
    <n v="2005"/>
    <s v="bassAware Holster"/>
    <s v="The bassAware Holster is a new type of wearable audio technology that uses vibration to create a massive bass experience."/>
    <n v="30000"/>
    <n v="37104.03"/>
    <x v="0"/>
    <x v="0"/>
    <s v="USD"/>
    <n v="1381895940"/>
    <n v="1379532618"/>
    <b v="1"/>
    <n v="191"/>
    <b v="1"/>
    <s v="technology/hardware"/>
    <x v="2"/>
    <x v="30"/>
    <n v="124"/>
    <n v="194.26"/>
    <x v="2005"/>
    <d v="2013-10-16T03:59:00"/>
    <x v="31"/>
    <x v="1"/>
    <x v="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8"/>
    <n v="408.98"/>
    <x v="2006"/>
    <d v="2014-12-03T13:00:45"/>
    <x v="6"/>
    <x v="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6"/>
    <n v="84.46"/>
    <x v="2007"/>
    <d v="2010-08-24T04:00:00"/>
    <x v="32"/>
    <x v="6"/>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
    <n v="44.85"/>
    <x v="2008"/>
    <d v="2011-09-19T14:30:22"/>
    <x v="38"/>
    <x v="4"/>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
    <n v="383.36"/>
    <x v="2009"/>
    <d v="2016-11-23T08:45:43"/>
    <x v="9"/>
    <x v="0"/>
    <x v="0"/>
  </r>
  <r>
    <n v="2010"/>
    <s v="Weighitz: Weigh Smarter"/>
    <s v="Weighitz are miniature smart scales designed to weigh anything in the home."/>
    <n v="30000"/>
    <n v="96015.9"/>
    <x v="0"/>
    <x v="0"/>
    <s v="USD"/>
    <n v="1471564491"/>
    <n v="1468972491"/>
    <b v="1"/>
    <n v="1737"/>
    <b v="1"/>
    <s v="technology/hardware"/>
    <x v="2"/>
    <x v="30"/>
    <n v="320"/>
    <n v="55.28"/>
    <x v="2010"/>
    <d v="2016-08-18T23:54:51"/>
    <x v="1"/>
    <x v="1"/>
    <x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20"/>
    <n v="422.02"/>
    <x v="2011"/>
    <d v="2016-01-11T23:00:00"/>
    <x v="16"/>
    <x v="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5"/>
    <n v="64.180000000000007"/>
    <x v="2012"/>
    <d v="2015-02-05T19:44:01"/>
    <x v="1"/>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5"/>
    <n v="173.58"/>
    <x v="2013"/>
    <d v="2016-07-08T23:03:34"/>
    <x v="13"/>
    <x v="6"/>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4"/>
    <n v="88.6"/>
    <x v="2014"/>
    <d v="2013-03-25T04:08:59"/>
    <x v="51"/>
    <x v="0"/>
    <x v="0"/>
  </r>
  <r>
    <n v="2015"/>
    <s v="ExtraCore (Arduino Compatible)"/>
    <s v="ExtraCore is a 1&quot; x 1&quot; 22 I/O pin Arduino Compatible. It's 1.7 grams and 16mhz of tiny Arduino style coolness."/>
    <n v="7200"/>
    <n v="8136.01"/>
    <x v="0"/>
    <x v="0"/>
    <s v="USD"/>
    <n v="1315602163"/>
    <n v="1313010163"/>
    <b v="1"/>
    <n v="162"/>
    <b v="1"/>
    <s v="technology/hardware"/>
    <x v="2"/>
    <x v="30"/>
    <n v="113"/>
    <n v="50.22"/>
    <x v="2015"/>
    <d v="2011-09-09T21:02:43"/>
    <x v="1"/>
    <x v="1"/>
    <x v="1"/>
  </r>
  <r>
    <n v="2016"/>
    <s v="Hydra: a triple-output power supply for electronics projects"/>
    <s v="A smart, compact power supply designed to power anything, anywhere"/>
    <n v="10000"/>
    <n v="92154.22"/>
    <x v="0"/>
    <x v="0"/>
    <s v="USD"/>
    <n v="1362863299"/>
    <n v="1360271299"/>
    <b v="1"/>
    <n v="479"/>
    <b v="1"/>
    <s v="technology/hardware"/>
    <x v="2"/>
    <x v="30"/>
    <n v="922"/>
    <n v="192.39"/>
    <x v="2016"/>
    <d v="2013-03-09T21:08:19"/>
    <x v="1"/>
    <x v="1"/>
    <x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
    <n v="73.42"/>
    <x v="2017"/>
    <d v="2012-03-24T04:00:00"/>
    <x v="0"/>
    <x v="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
    <n v="147.68"/>
    <x v="2018"/>
    <d v="2015-08-13T08:46:49"/>
    <x v="1"/>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5"/>
    <n v="108.97"/>
    <x v="2019"/>
    <d v="2016-09-22T17:00:21"/>
    <x v="1"/>
    <x v="1"/>
    <x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
    <n v="23.65"/>
    <x v="2020"/>
    <d v="2014-05-14T23:04:00"/>
    <x v="9"/>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
    <n v="147.94999999999999"/>
    <x v="2021"/>
    <d v="2014-09-24T01:41:37"/>
    <x v="8"/>
    <x v="4"/>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
    <n v="385.04"/>
    <x v="2022"/>
    <d v="2016-06-11T13:39:32"/>
    <x v="1"/>
    <x v="1"/>
    <x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
    <n v="457.39"/>
    <x v="2023"/>
    <d v="2015-06-11T10:05:53"/>
    <x v="1"/>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
    <n v="222.99"/>
    <x v="2024"/>
    <d v="2012-08-13T03:00:00"/>
    <x v="6"/>
    <x v="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
    <n v="220.74"/>
    <x v="2025"/>
    <d v="2015-06-11T04:25:46"/>
    <x v="1"/>
    <x v="1"/>
    <x v="1"/>
  </r>
  <r>
    <n v="2026"/>
    <s v="MIDI Sprout - Biodata Sonification Device"/>
    <s v="MIDI Sprout enables plants to play synthesizers in real time."/>
    <n v="25000"/>
    <n v="33370.769999999997"/>
    <x v="0"/>
    <x v="0"/>
    <s v="USD"/>
    <n v="1398052740"/>
    <n v="1394127585"/>
    <b v="1"/>
    <n v="454"/>
    <b v="1"/>
    <s v="technology/hardware"/>
    <x v="2"/>
    <x v="30"/>
    <n v="133"/>
    <n v="73.5"/>
    <x v="2026"/>
    <d v="2014-04-21T03:59:00"/>
    <x v="12"/>
    <x v="4"/>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
    <n v="223.1"/>
    <x v="2027"/>
    <d v="2015-03-30T18:31:59"/>
    <x v="8"/>
    <x v="4"/>
    <x v="0"/>
  </r>
  <r>
    <n v="2028"/>
    <s v="Building the Open Source Bussard Fusion Reactor "/>
    <s v="Building an open source Bussard fusion reactor, aka the Polywell."/>
    <n v="3000"/>
    <n v="3785"/>
    <x v="0"/>
    <x v="0"/>
    <s v="USD"/>
    <n v="1268690100"/>
    <n v="1265493806"/>
    <b v="1"/>
    <n v="79"/>
    <b v="1"/>
    <s v="technology/hardware"/>
    <x v="2"/>
    <x v="30"/>
    <n v="126"/>
    <n v="47.91"/>
    <x v="2028"/>
    <d v="2010-03-15T21:55:00"/>
    <x v="46"/>
    <x v="0"/>
    <x v="0"/>
  </r>
  <r>
    <n v="2029"/>
    <s v="Lumin8 Pro"/>
    <s v="Lumin8 Pro is a fun and easy to use light controller that makes light dance to your favorite music."/>
    <n v="2500"/>
    <n v="9030"/>
    <x v="0"/>
    <x v="0"/>
    <s v="USD"/>
    <n v="1409099481"/>
    <n v="1406507481"/>
    <b v="1"/>
    <n v="94"/>
    <b v="1"/>
    <s v="technology/hardware"/>
    <x v="2"/>
    <x v="30"/>
    <n v="361"/>
    <n v="96.06"/>
    <x v="2029"/>
    <d v="2014-08-27T00:31:21"/>
    <x v="1"/>
    <x v="1"/>
    <x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
    <n v="118.61"/>
    <x v="2030"/>
    <d v="2012-11-29T23:54:56"/>
    <x v="1"/>
    <x v="1"/>
    <x v="1"/>
  </r>
  <r>
    <n v="2031"/>
    <s v="Linkio: the $100 Smart Home Devices Solution"/>
    <s v="With Linkio you can use your smartphone to control every electronic you own- for only $100!"/>
    <n v="50000"/>
    <n v="60175"/>
    <x v="0"/>
    <x v="9"/>
    <s v="EUR"/>
    <n v="1420765200"/>
    <n v="1417506853"/>
    <b v="1"/>
    <n v="508"/>
    <b v="1"/>
    <s v="technology/hardware"/>
    <x v="2"/>
    <x v="30"/>
    <n v="120"/>
    <n v="118.45"/>
    <x v="2031"/>
    <d v="2015-01-09T01:00:00"/>
    <x v="54"/>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
    <n v="143.21"/>
    <x v="2032"/>
    <d v="2016-12-15T05:00:00"/>
    <x v="1"/>
    <x v="1"/>
    <x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9"/>
    <n v="282.72000000000003"/>
    <x v="2033"/>
    <d v="2014-04-26T01:58:38"/>
    <x v="1"/>
    <x v="1"/>
    <x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7"/>
    <n v="593.94000000000005"/>
    <x v="2034"/>
    <d v="2015-05-07T06:58:00"/>
    <x v="57"/>
    <x v="6"/>
    <x v="0"/>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
    <n v="262.16000000000003"/>
    <x v="2035"/>
    <d v="2015-12-19T01:00:00"/>
    <x v="12"/>
    <x v="4"/>
    <x v="0"/>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2"/>
    <n v="46.58"/>
    <x v="2036"/>
    <d v="2014-05-09T20:45:19"/>
    <x v="1"/>
    <x v="1"/>
    <x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
    <n v="70.040000000000006"/>
    <x v="2037"/>
    <d v="2013-12-30T06:02:33"/>
    <x v="13"/>
    <x v="6"/>
    <x v="0"/>
  </r>
  <r>
    <n v="2038"/>
    <s v="OWL Programmable Effects Pedal"/>
    <s v="The OWL is an open source, open hardware, reprogrammable effects pedal designed for musicians, coders, and hackers."/>
    <n v="8000"/>
    <n v="33641"/>
    <x v="0"/>
    <x v="1"/>
    <s v="GBP"/>
    <n v="1372701600"/>
    <n v="1369895421"/>
    <b v="1"/>
    <n v="204"/>
    <b v="1"/>
    <s v="technology/hardware"/>
    <x v="2"/>
    <x v="30"/>
    <n v="421"/>
    <n v="164.91"/>
    <x v="2038"/>
    <d v="2013-07-01T18:00:00"/>
    <x v="7"/>
    <x v="0"/>
    <x v="0"/>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
    <n v="449.26"/>
    <x v="2039"/>
    <d v="2016-12-01T04:59:00"/>
    <x v="1"/>
    <x v="1"/>
    <x v="1"/>
  </r>
  <r>
    <n v="2040"/>
    <s v="Programmable Capacitor"/>
    <s v="4.29 Billion+ Capacitor Combinations._x000a_No Coding Required."/>
    <n v="3000"/>
    <n v="7445.14"/>
    <x v="0"/>
    <x v="0"/>
    <s v="USD"/>
    <n v="1384557303"/>
    <n v="1383257703"/>
    <b v="1"/>
    <n v="271"/>
    <b v="1"/>
    <s v="technology/hardware"/>
    <x v="2"/>
    <x v="30"/>
    <n v="248"/>
    <n v="27.47"/>
    <x v="2040"/>
    <d v="2013-11-15T23:15:03"/>
    <x v="18"/>
    <x v="3"/>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2"/>
    <n v="143.97999999999999"/>
    <x v="2041"/>
    <d v="2016-11-10T13:37:07"/>
    <x v="1"/>
    <x v="1"/>
    <x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4"/>
    <n v="88.24"/>
    <x v="2042"/>
    <d v="2016-01-22T16:59:34"/>
    <x v="13"/>
    <x v="6"/>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
    <n v="36.33"/>
    <x v="2043"/>
    <d v="2016-12-11T04:59:00"/>
    <x v="61"/>
    <x v="6"/>
    <x v="0"/>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
    <n v="90.18"/>
    <x v="2044"/>
    <d v="2015-06-13T16:25:14"/>
    <x v="1"/>
    <x v="1"/>
    <x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
    <n v="152.62"/>
    <x v="2045"/>
    <d v="2012-07-09T02:07:27"/>
    <x v="1"/>
    <x v="1"/>
    <x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
    <n v="55.81"/>
    <x v="2046"/>
    <d v="2013-05-23T04:07:24"/>
    <x v="1"/>
    <x v="1"/>
    <x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3"/>
    <n v="227.85"/>
    <x v="2047"/>
    <d v="2015-04-17T00:00:00"/>
    <x v="1"/>
    <x v="1"/>
    <x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
    <n v="91.83"/>
    <x v="2048"/>
    <d v="2013-05-23T15:38:11"/>
    <x v="1"/>
    <x v="1"/>
    <x v="1"/>
  </r>
  <r>
    <n v="2049"/>
    <s v="LOCK8 - the World's First Smart Bike Lock"/>
    <s v="Keyless. Alarm secured. GPS tracking."/>
    <n v="50000"/>
    <n v="60095.35"/>
    <x v="0"/>
    <x v="1"/>
    <s v="GBP"/>
    <n v="1386025140"/>
    <n v="1382963963"/>
    <b v="0"/>
    <n v="742"/>
    <b v="1"/>
    <s v="technology/hardware"/>
    <x v="2"/>
    <x v="30"/>
    <n v="120"/>
    <n v="80.989999999999995"/>
    <x v="2049"/>
    <d v="2013-12-02T22:59:00"/>
    <x v="6"/>
    <x v="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
    <n v="278.39"/>
    <x v="2050"/>
    <d v="2015-05-31T01:42:58"/>
    <x v="4"/>
    <x v="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
    <n v="43.1"/>
    <x v="2051"/>
    <d v="2013-12-26T00:32:17"/>
    <x v="1"/>
    <x v="1"/>
    <x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
    <n v="326.29000000000002"/>
    <x v="2052"/>
    <d v="2016-02-20T02:00:53"/>
    <x v="8"/>
    <x v="4"/>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
    <n v="41.74"/>
    <x v="2053"/>
    <d v="2015-11-25T15:49:11"/>
    <x v="1"/>
    <x v="1"/>
    <x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4"/>
    <n v="64.02"/>
    <x v="2054"/>
    <d v="2014-05-02T12:30:10"/>
    <x v="1"/>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
    <n v="99.46"/>
    <x v="2055"/>
    <d v="2014-12-03T04:00:00"/>
    <x v="1"/>
    <x v="1"/>
    <x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
    <n v="138.49"/>
    <x v="2056"/>
    <d v="2013-04-17T18:15:42"/>
    <x v="1"/>
    <x v="1"/>
    <x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
    <n v="45.55"/>
    <x v="2057"/>
    <d v="2016-02-26T11:52:12"/>
    <x v="1"/>
    <x v="1"/>
    <x v="1"/>
  </r>
  <r>
    <n v="2058"/>
    <s v="Raspberry Pi Debug Clip"/>
    <s v="Making using the serial terminal on the Raspberry Pi as easy as Pi!"/>
    <n v="2560"/>
    <n v="4308"/>
    <x v="0"/>
    <x v="1"/>
    <s v="GBP"/>
    <n v="1425326400"/>
    <n v="1421916830"/>
    <b v="0"/>
    <n v="410"/>
    <b v="1"/>
    <s v="technology/hardware"/>
    <x v="2"/>
    <x v="30"/>
    <n v="168"/>
    <n v="10.51"/>
    <x v="2058"/>
    <d v="2015-03-02T20:00:00"/>
    <x v="21"/>
    <x v="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
    <n v="114.77"/>
    <x v="2059"/>
    <d v="2016-01-31T21:59:00"/>
    <x v="21"/>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
    <n v="36"/>
    <x v="2060"/>
    <d v="2014-07-23T15:25:50"/>
    <x v="13"/>
    <x v="6"/>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8"/>
    <n v="154.16999999999999"/>
    <x v="2061"/>
    <d v="2016-12-31T18:20:54"/>
    <x v="1"/>
    <x v="1"/>
    <x v="1"/>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5"/>
    <n v="566.39"/>
    <x v="2062"/>
    <d v="2016-03-24T08:11:38"/>
    <x v="1"/>
    <x v="1"/>
    <x v="1"/>
  </r>
  <r>
    <n v="2063"/>
    <s v="Up to 4 axis Beaglebone black based CNC control"/>
    <s v="Build a professional grade Linux CNC control with Beaglebone black and our CNC cape."/>
    <n v="4000"/>
    <n v="5922"/>
    <x v="0"/>
    <x v="12"/>
    <s v="EUR"/>
    <n v="1463333701"/>
    <n v="1460482501"/>
    <b v="0"/>
    <n v="49"/>
    <b v="1"/>
    <s v="technology/hardware"/>
    <x v="2"/>
    <x v="30"/>
    <n v="148"/>
    <n v="120.86"/>
    <x v="2063"/>
    <d v="2016-05-15T17:35:01"/>
    <x v="16"/>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
    <n v="86.16"/>
    <x v="2064"/>
    <d v="2013-05-31T12:00:00"/>
    <x v="9"/>
    <x v="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
    <n v="51.21"/>
    <x v="2065"/>
    <d v="2013-12-25T08:00:29"/>
    <x v="1"/>
    <x v="1"/>
    <x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9"/>
    <n v="67.260000000000005"/>
    <x v="2066"/>
    <d v="2014-08-23T18:31:23"/>
    <x v="1"/>
    <x v="1"/>
    <x v="1"/>
  </r>
  <r>
    <n v="2067"/>
    <s v="Luminite (LED lighting)"/>
    <s v="The next generation of premium quality LED lighting. Extreme power efficiency in a small package."/>
    <n v="495"/>
    <n v="628"/>
    <x v="0"/>
    <x v="1"/>
    <s v="GBP"/>
    <n v="1432499376"/>
    <n v="1429648176"/>
    <b v="0"/>
    <n v="10"/>
    <b v="1"/>
    <s v="technology/hardware"/>
    <x v="2"/>
    <x v="30"/>
    <n v="127"/>
    <n v="62.8"/>
    <x v="2067"/>
    <d v="2015-05-24T20:29:36"/>
    <x v="16"/>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
    <n v="346.13"/>
    <x v="2068"/>
    <d v="2016-10-20T20:11:55"/>
    <x v="1"/>
    <x v="1"/>
    <x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
    <n v="244.12"/>
    <x v="2069"/>
    <d v="2016-01-02T23:19:51"/>
    <x v="0"/>
    <x v="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
    <n v="259.25"/>
    <x v="2070"/>
    <d v="2016-06-28T15:45:23"/>
    <x v="1"/>
    <x v="1"/>
    <x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1"/>
    <n v="201.96"/>
    <x v="2071"/>
    <d v="2016-10-02T06:41:24"/>
    <x v="8"/>
    <x v="4"/>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1"/>
    <n v="226.21"/>
    <x v="2072"/>
    <d v="2016-05-07T13:57:12"/>
    <x v="1"/>
    <x v="1"/>
    <x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3"/>
    <n v="324.69"/>
    <x v="2073"/>
    <d v="2015-05-08T16:01:58"/>
    <x v="8"/>
    <x v="4"/>
    <x v="0"/>
  </r>
  <r>
    <n v="2074"/>
    <s v="Advanced Simulation Products - PC Gaming Controllers"/>
    <s v="Creating PC gaming controllers to bring your gaming experience to a new level."/>
    <n v="600"/>
    <n v="615"/>
    <x v="0"/>
    <x v="0"/>
    <s v="USD"/>
    <n v="1462564182"/>
    <n v="1459972182"/>
    <b v="0"/>
    <n v="3"/>
    <b v="1"/>
    <s v="technology/hardware"/>
    <x v="2"/>
    <x v="30"/>
    <n v="103"/>
    <n v="205"/>
    <x v="2074"/>
    <d v="2016-05-06T19:49:42"/>
    <x v="1"/>
    <x v="1"/>
    <x v="1"/>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
    <n v="20.47"/>
    <x v="2075"/>
    <d v="2013-07-25T16:21:28"/>
    <x v="1"/>
    <x v="1"/>
    <x v="1"/>
  </r>
  <r>
    <n v="2076"/>
    <s v="Earin - The Worlds Smallest Wireless Earbuds"/>
    <s v="Wireless earbuds filled with sound, yet so small they are almost invisible!"/>
    <n v="179000"/>
    <n v="972594.99"/>
    <x v="0"/>
    <x v="1"/>
    <s v="GBP"/>
    <n v="1406149689"/>
    <n v="1402693689"/>
    <b v="0"/>
    <n v="8359"/>
    <b v="1"/>
    <s v="technology/hardware"/>
    <x v="2"/>
    <x v="30"/>
    <n v="543"/>
    <n v="116.35"/>
    <x v="2076"/>
    <d v="2014-07-23T21:08:09"/>
    <x v="4"/>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6"/>
    <n v="307.2"/>
    <x v="2077"/>
    <d v="2015-06-05T21:00:00"/>
    <x v="40"/>
    <x v="6"/>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
    <n v="546.69000000000005"/>
    <x v="2078"/>
    <d v="2016-12-18T18:30:57"/>
    <x v="1"/>
    <x v="1"/>
    <x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
    <n v="47.47"/>
    <x v="2079"/>
    <d v="2015-06-25T19:00:00"/>
    <x v="1"/>
    <x v="1"/>
    <x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8"/>
    <n v="101.56"/>
    <x v="2080"/>
    <d v="2015-11-11T23:58:20"/>
    <x v="1"/>
    <x v="1"/>
    <x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5"/>
    <n v="72.91"/>
    <x v="2081"/>
    <d v="2012-05-16T04:59:00"/>
    <x v="43"/>
    <x v="4"/>
    <x v="0"/>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1"/>
    <n v="43.71"/>
    <x v="2082"/>
    <d v="2011-11-24T03:53:16"/>
    <x v="13"/>
    <x v="6"/>
    <x v="0"/>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
    <n v="34"/>
    <x v="2083"/>
    <d v="2012-06-04T17:19:55"/>
    <x v="1"/>
    <x v="1"/>
    <x v="1"/>
  </r>
  <r>
    <n v="2084"/>
    <s v="Project: Ballerina Black UK Tour"/>
    <s v="Los Angeles based Ballerina Black are on their way to tour the UK in May. Join our club &amp; help make it happen."/>
    <n v="3000"/>
    <n v="3250"/>
    <x v="0"/>
    <x v="0"/>
    <s v="USD"/>
    <n v="1399186740"/>
    <n v="1396468782"/>
    <b v="0"/>
    <n v="46"/>
    <b v="1"/>
    <s v="music/indie rock"/>
    <x v="4"/>
    <x v="14"/>
    <n v="108"/>
    <n v="70.650000000000006"/>
    <x v="2084"/>
    <d v="2014-05-04T06:59:00"/>
    <x v="7"/>
    <x v="0"/>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4"/>
    <n v="89.3"/>
    <x v="2085"/>
    <d v="2012-07-15T20:03:07"/>
    <x v="1"/>
    <x v="1"/>
    <x v="1"/>
  </r>
  <r>
    <n v="2086"/>
    <s v="Adam Sullivan - Recording 4 New EPs for 2012!"/>
    <s v="I am in the process of completing 4 new EPs to be released in Winter, Spring, Summer, and Fall of 2012."/>
    <n v="4000"/>
    <n v="4028"/>
    <x v="0"/>
    <x v="0"/>
    <s v="USD"/>
    <n v="1323838740"/>
    <n v="1321200332"/>
    <b v="0"/>
    <n v="35"/>
    <b v="1"/>
    <s v="music/indie rock"/>
    <x v="4"/>
    <x v="14"/>
    <n v="101"/>
    <n v="115.09"/>
    <x v="2086"/>
    <d v="2011-12-14T04:59:00"/>
    <x v="0"/>
    <x v="0"/>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4"/>
    <n v="62.12"/>
    <x v="2087"/>
    <d v="2011-09-08T04:54:18"/>
    <x v="1"/>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6"/>
    <n v="46.2"/>
    <x v="2088"/>
    <d v="2010-09-11T03:59:00"/>
    <x v="46"/>
    <x v="0"/>
    <x v="0"/>
  </r>
  <r>
    <n v="2089"/>
    <s v="Little Moses EP"/>
    <s v="Little Moses is trying to record their first EP, and we can't do it without your help!"/>
    <n v="2500"/>
    <n v="3010.01"/>
    <x v="0"/>
    <x v="0"/>
    <s v="USD"/>
    <n v="1375408194"/>
    <n v="1372384194"/>
    <b v="0"/>
    <n v="62"/>
    <b v="1"/>
    <s v="music/indie rock"/>
    <x v="4"/>
    <x v="14"/>
    <n v="120"/>
    <n v="48.55"/>
    <x v="2089"/>
    <d v="2013-08-02T01:49:54"/>
    <x v="6"/>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
    <n v="57.52"/>
    <x v="2090"/>
    <d v="2013-02-24T09:09:15"/>
    <x v="1"/>
    <x v="1"/>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
    <n v="88.15"/>
    <x v="2091"/>
    <d v="2011-03-01T20:00:00"/>
    <x v="66"/>
    <x v="4"/>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
    <n v="110.49"/>
    <x v="2092"/>
    <d v="2011-10-07T16:58:52"/>
    <x v="13"/>
    <x v="6"/>
    <x v="0"/>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
    <n v="66.83"/>
    <x v="2093"/>
    <d v="2012-12-22T21:30:32"/>
    <x v="13"/>
    <x v="6"/>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1"/>
    <n v="58.6"/>
    <x v="2094"/>
    <d v="2012-03-05T03:00:00"/>
    <x v="51"/>
    <x v="0"/>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4"/>
    <x v="2095"/>
    <d v="2011-10-02T17:36:13"/>
    <x v="13"/>
    <x v="6"/>
    <x v="0"/>
  </r>
  <r>
    <n v="2096"/>
    <s v="GBS Detroit Presents Shone Nuisance"/>
    <s v="Shone Nuisance is heading to GBS Detroit on Friday, October 26th to record and film their GBS Detroit EP and video."/>
    <n v="600"/>
    <n v="610"/>
    <x v="0"/>
    <x v="0"/>
    <s v="USD"/>
    <n v="1351223940"/>
    <n v="1349892735"/>
    <b v="0"/>
    <n v="14"/>
    <b v="1"/>
    <s v="music/indie rock"/>
    <x v="4"/>
    <x v="14"/>
    <n v="102"/>
    <n v="43.57"/>
    <x v="2096"/>
    <d v="2012-10-26T03:59:00"/>
    <x v="14"/>
    <x v="3"/>
    <x v="0"/>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5"/>
    <x v="2097"/>
    <d v="2011-12-01T15:02:15"/>
    <x v="13"/>
    <x v="6"/>
    <x v="0"/>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
    <n v="188.13"/>
    <x v="2098"/>
    <d v="2012-03-08T02:43:55"/>
    <x v="1"/>
    <x v="1"/>
    <x v="1"/>
  </r>
  <r>
    <n v="2099"/>
    <s v="Roosevelt Died."/>
    <s v="Our tour van died, we need help!"/>
    <n v="3000"/>
    <n v="3971"/>
    <x v="0"/>
    <x v="0"/>
    <s v="USD"/>
    <n v="1435808400"/>
    <n v="1434650084"/>
    <b v="0"/>
    <n v="63"/>
    <b v="1"/>
    <s v="music/indie rock"/>
    <x v="4"/>
    <x v="14"/>
    <n v="132"/>
    <n v="63.03"/>
    <x v="2099"/>
    <d v="2015-07-02T03:40:00"/>
    <x v="22"/>
    <x v="3"/>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7"/>
    <n v="30.37"/>
    <x v="2100"/>
    <d v="2012-06-30T03:59:00"/>
    <x v="14"/>
    <x v="3"/>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
    <n v="51.48"/>
    <x v="2101"/>
    <d v="2012-02-13T03:35:14"/>
    <x v="13"/>
    <x v="6"/>
    <x v="0"/>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9"/>
    <x v="2102"/>
    <d v="2011-05-05T20:50:48"/>
    <x v="1"/>
    <x v="1"/>
    <x v="1"/>
  </r>
  <r>
    <n v="2103"/>
    <s v="Matthew Moon's New Album"/>
    <s v="Indie rocker, Matthew Moon, has something to share with you..."/>
    <n v="7777"/>
    <n v="11364"/>
    <x v="0"/>
    <x v="0"/>
    <s v="USD"/>
    <n v="1352488027"/>
    <n v="1349892427"/>
    <b v="0"/>
    <n v="115"/>
    <b v="1"/>
    <s v="music/indie rock"/>
    <x v="4"/>
    <x v="14"/>
    <n v="146"/>
    <n v="98.82"/>
    <x v="2103"/>
    <d v="2012-11-09T19:07:07"/>
    <x v="1"/>
    <x v="1"/>
    <x v="1"/>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30"/>
    <n v="28"/>
    <x v="2104"/>
    <d v="2013-05-31T00:00:00"/>
    <x v="0"/>
    <x v="0"/>
    <x v="0"/>
  </r>
  <r>
    <n v="2105"/>
    <s v="Layla The Wolf Debut E.P. &quot;Sugar&quot;"/>
    <s v="Help Layla the Wolf fund the printing and releasing of our first E.P. Release called &quot;Sugar&quot;."/>
    <n v="2000"/>
    <n v="5080"/>
    <x v="0"/>
    <x v="0"/>
    <s v="USD"/>
    <n v="1416542400"/>
    <n v="1415472953"/>
    <b v="0"/>
    <n v="99"/>
    <b v="1"/>
    <s v="music/indie rock"/>
    <x v="4"/>
    <x v="14"/>
    <n v="254"/>
    <n v="51.31"/>
    <x v="2105"/>
    <d v="2014-11-21T04:00:00"/>
    <x v="58"/>
    <x v="3"/>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
    <n v="53.52"/>
    <x v="2106"/>
    <d v="2013-01-26T05:09:34"/>
    <x v="1"/>
    <x v="1"/>
    <x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8"/>
    <n v="37.15"/>
    <x v="2107"/>
    <d v="2014-11-12T18:03:13"/>
    <x v="23"/>
    <x v="5"/>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
    <n v="89.9"/>
    <x v="2108"/>
    <d v="2012-09-10T03:55:00"/>
    <x v="15"/>
    <x v="1"/>
    <x v="2"/>
  </r>
  <r>
    <n v="2109"/>
    <s v="Skyline Sounds - First Studio Album (and Merch!)"/>
    <s v="We are ready to make our first full-length album, and with your help, we can make it happen!"/>
    <n v="4000"/>
    <n v="4261"/>
    <x v="0"/>
    <x v="0"/>
    <s v="USD"/>
    <n v="1436115617"/>
    <n v="1433523617"/>
    <b v="0"/>
    <n v="40"/>
    <b v="1"/>
    <s v="music/indie rock"/>
    <x v="4"/>
    <x v="14"/>
    <n v="107"/>
    <n v="106.53"/>
    <x v="2109"/>
    <d v="2015-07-05T17:00:17"/>
    <x v="1"/>
    <x v="1"/>
    <x v="1"/>
  </r>
  <r>
    <n v="2110"/>
    <s v="&quot;Vision&quot; - New Album - Brent Brown"/>
    <s v="Brent Brown's breakout new album! Requires help from the record label... You!"/>
    <n v="2000"/>
    <n v="2007"/>
    <x v="0"/>
    <x v="0"/>
    <s v="USD"/>
    <n v="1401253140"/>
    <n v="1398873969"/>
    <b v="0"/>
    <n v="38"/>
    <b v="1"/>
    <s v="music/indie rock"/>
    <x v="4"/>
    <x v="14"/>
    <n v="100"/>
    <n v="52.82"/>
    <x v="2110"/>
    <d v="2014-05-28T04:59:00"/>
    <x v="31"/>
    <x v="1"/>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7"/>
    <n v="54.62"/>
    <x v="2111"/>
    <d v="2011-08-15T01:00:00"/>
    <x v="32"/>
    <x v="6"/>
    <x v="0"/>
  </r>
  <r>
    <n v="2112"/>
    <s v="BBB Kickstarter Two"/>
    <s v="BBB is going back into the studio to record and release &quot;Felix From Canada&quot; by popular demand.  We need your help!"/>
    <n v="300"/>
    <n v="300"/>
    <x v="0"/>
    <x v="0"/>
    <s v="USD"/>
    <n v="1366064193"/>
    <n v="1364854593"/>
    <b v="0"/>
    <n v="11"/>
    <b v="1"/>
    <s v="music/indie rock"/>
    <x v="4"/>
    <x v="14"/>
    <n v="100"/>
    <n v="27.27"/>
    <x v="2112"/>
    <d v="2013-04-15T22:16:33"/>
    <x v="22"/>
    <x v="3"/>
    <x v="0"/>
  </r>
  <r>
    <n v="2113"/>
    <s v="Summer Underground // Honeycomb LP"/>
    <s v="Help us fund our second full-length album Honeycomb!"/>
    <n v="7000"/>
    <n v="7340"/>
    <x v="0"/>
    <x v="0"/>
    <s v="USD"/>
    <n v="1411505176"/>
    <n v="1408481176"/>
    <b v="0"/>
    <n v="107"/>
    <b v="1"/>
    <s v="music/indie rock"/>
    <x v="4"/>
    <x v="14"/>
    <n v="105"/>
    <n v="68.599999999999994"/>
    <x v="2113"/>
    <d v="2014-09-23T20:46:16"/>
    <x v="6"/>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5"/>
    <n v="35.61"/>
    <x v="2114"/>
    <d v="2010-12-09T04:59:00"/>
    <x v="68"/>
    <x v="6"/>
    <x v="0"/>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6"/>
    <n v="94.03"/>
    <x v="2115"/>
    <d v="2011-02-20T01:56:41"/>
    <x v="1"/>
    <x v="1"/>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1"/>
    <n v="526.46"/>
    <x v="2116"/>
    <d v="2012-10-02T18:40:03"/>
    <x v="66"/>
    <x v="4"/>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8"/>
    <n v="50.66"/>
    <x v="2117"/>
    <d v="2015-10-27T04:59:00"/>
    <x v="22"/>
    <x v="3"/>
    <x v="0"/>
  </r>
  <r>
    <n v="2118"/>
    <s v="PORCHES. vs. THE U.S.A."/>
    <s v="PORCHES.  and Documentarians tour from New York to San Francisco and back."/>
    <n v="1000"/>
    <n v="1346.11"/>
    <x v="0"/>
    <x v="0"/>
    <s v="USD"/>
    <n v="1311538136"/>
    <n v="1308946136"/>
    <b v="0"/>
    <n v="17"/>
    <b v="1"/>
    <s v="music/indie rock"/>
    <x v="4"/>
    <x v="14"/>
    <n v="135"/>
    <n v="79.180000000000007"/>
    <x v="2118"/>
    <d v="2011-07-24T20:08:56"/>
    <x v="1"/>
    <x v="1"/>
    <x v="1"/>
  </r>
  <r>
    <n v="2119"/>
    <s v="Big Long Now's Debut Album"/>
    <s v="big long now is recording our debut album and we are looking for help mastering and pressing it to vinyl"/>
    <n v="2000"/>
    <n v="2015"/>
    <x v="0"/>
    <x v="0"/>
    <s v="USD"/>
    <n v="1345086445"/>
    <n v="1342494445"/>
    <b v="0"/>
    <n v="22"/>
    <b v="1"/>
    <s v="music/indie rock"/>
    <x v="4"/>
    <x v="14"/>
    <n v="101"/>
    <n v="91.59"/>
    <x v="2119"/>
    <d v="2012-08-16T03:07:25"/>
    <x v="1"/>
    <x v="1"/>
    <x v="1"/>
  </r>
  <r>
    <n v="2120"/>
    <s v="Hearty Har Full Length Album"/>
    <s v="&lt;3_x000a_Coming in from outer space. Help Hearty Har record their 1st album!!"/>
    <n v="8000"/>
    <n v="8070.43"/>
    <x v="0"/>
    <x v="0"/>
    <s v="USD"/>
    <n v="1388617736"/>
    <n v="1384384136"/>
    <b v="0"/>
    <n v="69"/>
    <b v="1"/>
    <s v="music/indie rock"/>
    <x v="4"/>
    <x v="14"/>
    <n v="101"/>
    <n v="116.96"/>
    <x v="2120"/>
    <d v="2014-01-01T23:08:56"/>
    <x v="45"/>
    <x v="4"/>
    <x v="0"/>
  </r>
  <r>
    <n v="2121"/>
    <s v="Legend of Decay"/>
    <s v="Join us on an epic journey to discover a millennia old secret which will change the world forever."/>
    <n v="50000"/>
    <n v="284"/>
    <x v="2"/>
    <x v="16"/>
    <s v="CHF"/>
    <n v="1484156948"/>
    <n v="1481564948"/>
    <b v="0"/>
    <n v="10"/>
    <b v="0"/>
    <s v="games/video games"/>
    <x v="6"/>
    <x v="17"/>
    <n v="1"/>
    <n v="28.4"/>
    <x v="2121"/>
    <d v="2017-01-11T17:49:08"/>
    <x v="1"/>
    <x v="1"/>
    <x v="1"/>
  </r>
  <r>
    <n v="2122"/>
    <s v="CapitÃ¡n Kalani y el sindicato robÃ³tico"/>
    <s v="Captain Kalani it's a retro game full of nostalgia for the old gamers but interesting for the new ones"/>
    <n v="80000"/>
    <n v="310"/>
    <x v="2"/>
    <x v="14"/>
    <s v="MXN"/>
    <n v="1483773169"/>
    <n v="1481181169"/>
    <b v="0"/>
    <n v="3"/>
    <b v="0"/>
    <s v="games/video games"/>
    <x v="6"/>
    <x v="17"/>
    <n v="0"/>
    <n v="103.33"/>
    <x v="2122"/>
    <d v="2017-01-07T07:12:49"/>
    <x v="1"/>
    <x v="1"/>
    <x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x v="2123"/>
    <d v="2010-03-15T06:59:00"/>
    <x v="61"/>
    <x v="6"/>
    <x v="0"/>
  </r>
  <r>
    <n v="2124"/>
    <s v="AZAMAR"/>
    <s v="AZAMAR is a Role Playing Game world involving fantasy and high magic, based on the popular OpenD6 OGL using the Cinema6 RPG Framework."/>
    <n v="1100"/>
    <n v="115"/>
    <x v="2"/>
    <x v="0"/>
    <s v="USD"/>
    <n v="1291093200"/>
    <n v="1286930435"/>
    <b v="0"/>
    <n v="5"/>
    <b v="0"/>
    <s v="games/video games"/>
    <x v="6"/>
    <x v="17"/>
    <n v="10"/>
    <n v="23"/>
    <x v="2124"/>
    <d v="2010-11-30T05:00:00"/>
    <x v="66"/>
    <x v="4"/>
    <x v="0"/>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
    <n v="31.56"/>
    <x v="2125"/>
    <d v="2015-08-05T00:33:53"/>
    <x v="1"/>
    <x v="1"/>
    <x v="1"/>
  </r>
  <r>
    <n v="2126"/>
    <s v="DodgeBall Blitz"/>
    <s v="Lead your team to victory in this fast-paced, action, sports game! Use Power-ups and avoid attacks as you fight for victory!"/>
    <n v="20000"/>
    <n v="10"/>
    <x v="2"/>
    <x v="0"/>
    <s v="USD"/>
    <n v="1418080887"/>
    <n v="1415488887"/>
    <b v="0"/>
    <n v="2"/>
    <b v="0"/>
    <s v="games/video games"/>
    <x v="6"/>
    <x v="17"/>
    <n v="0"/>
    <n v="5"/>
    <x v="2126"/>
    <d v="2014-12-08T23:21:27"/>
    <x v="1"/>
    <x v="1"/>
    <x v="1"/>
  </r>
  <r>
    <n v="2127"/>
    <s v="Three Monkeys - Part 1: Into the Abyss"/>
    <s v="Three Monkeys is an audio adventure game for PC."/>
    <n v="28000"/>
    <n v="8076"/>
    <x v="2"/>
    <x v="1"/>
    <s v="GBP"/>
    <n v="1426158463"/>
    <n v="1423570063"/>
    <b v="0"/>
    <n v="236"/>
    <b v="0"/>
    <s v="games/video games"/>
    <x v="6"/>
    <x v="17"/>
    <n v="29"/>
    <n v="34.22"/>
    <x v="2127"/>
    <d v="2015-03-12T11:07:43"/>
    <x v="1"/>
    <x v="1"/>
    <x v="1"/>
  </r>
  <r>
    <n v="2128"/>
    <s v="Makayla's Quest"/>
    <s v="The Royal Snail has misdelivered all the invitations to the Royal Ball.  It's up to Makayla to set things right in the Fairy Forest"/>
    <n v="15000"/>
    <n v="25"/>
    <x v="2"/>
    <x v="5"/>
    <s v="CAD"/>
    <n v="1411324369"/>
    <n v="1406140369"/>
    <b v="0"/>
    <n v="1"/>
    <b v="0"/>
    <s v="games/video games"/>
    <x v="6"/>
    <x v="17"/>
    <n v="0"/>
    <n v="25"/>
    <x v="2128"/>
    <d v="2014-09-21T18:32:49"/>
    <x v="13"/>
    <x v="6"/>
    <x v="0"/>
  </r>
  <r>
    <n v="2129"/>
    <s v="Pretty Kitty Fuzzy"/>
    <s v="PKF is a Cat-Tastic 2D side-scrolling shooter! Stand up to all the big meanies with the power of positivity and save the universe!"/>
    <n v="2000"/>
    <n v="236"/>
    <x v="2"/>
    <x v="0"/>
    <s v="USD"/>
    <n v="1457570100"/>
    <n v="1454978100"/>
    <b v="0"/>
    <n v="12"/>
    <b v="0"/>
    <s v="games/video games"/>
    <x v="6"/>
    <x v="17"/>
    <n v="12"/>
    <n v="19.670000000000002"/>
    <x v="2129"/>
    <d v="2016-03-10T00:35:00"/>
    <x v="1"/>
    <x v="1"/>
    <x v="1"/>
  </r>
  <r>
    <n v="2130"/>
    <s v="Wondrous Adventures: A Kid's Game"/>
    <s v="You are the hero tasked to save your home from the villainous Sanword."/>
    <n v="42000"/>
    <n v="85"/>
    <x v="2"/>
    <x v="0"/>
    <s v="USD"/>
    <n v="1408154663"/>
    <n v="1405130663"/>
    <b v="0"/>
    <n v="4"/>
    <b v="0"/>
    <s v="games/video games"/>
    <x v="6"/>
    <x v="17"/>
    <n v="0"/>
    <n v="21.25"/>
    <x v="2130"/>
    <d v="2014-08-16T02:04:23"/>
    <x v="6"/>
    <x v="0"/>
    <x v="0"/>
  </r>
  <r>
    <n v="2131"/>
    <s v="Scout's Honor"/>
    <s v="From frightened girl to empowered woman, Scout's Honor is a tale about facing your fears and overcoming odds."/>
    <n v="500"/>
    <n v="25"/>
    <x v="2"/>
    <x v="0"/>
    <s v="USD"/>
    <n v="1436677091"/>
    <n v="1434085091"/>
    <b v="0"/>
    <n v="3"/>
    <b v="0"/>
    <s v="games/video games"/>
    <x v="6"/>
    <x v="17"/>
    <n v="5"/>
    <n v="8.33"/>
    <x v="2131"/>
    <d v="2015-07-12T04:58:11"/>
    <x v="1"/>
    <x v="1"/>
    <x v="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
    <n v="21.34"/>
    <x v="2132"/>
    <d v="2014-02-03T11:41:32"/>
    <x v="1"/>
    <x v="1"/>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2"/>
    <n v="5.33"/>
    <x v="2133"/>
    <d v="2011-04-24T06:59:00"/>
    <x v="54"/>
    <x v="0"/>
    <x v="0"/>
  </r>
  <r>
    <n v="2134"/>
    <s v="Prehistoric Landing"/>
    <s v="1st person Action Survivalist Rpg game. You get sent to a deadly Island to die not knowing that your not alone on the island."/>
    <n v="6000"/>
    <n v="104"/>
    <x v="2"/>
    <x v="0"/>
    <s v="USD"/>
    <n v="1367097391"/>
    <n v="1364505391"/>
    <b v="0"/>
    <n v="3"/>
    <b v="0"/>
    <s v="games/video games"/>
    <x v="6"/>
    <x v="17"/>
    <n v="2"/>
    <n v="34.67"/>
    <x v="2134"/>
    <d v="2013-04-27T21:16:31"/>
    <x v="1"/>
    <x v="1"/>
    <x v="1"/>
  </r>
  <r>
    <n v="2135"/>
    <s v="Tesla's Electric Mist"/>
    <s v="Point-and-click adventure: The mysterious Nikola Tesla, a time traveling device, and an experiment gone wrong in Colorado Springs"/>
    <n v="5000"/>
    <n v="478"/>
    <x v="2"/>
    <x v="0"/>
    <s v="USD"/>
    <n v="1349392033"/>
    <n v="1346800033"/>
    <b v="0"/>
    <n v="22"/>
    <b v="0"/>
    <s v="games/video games"/>
    <x v="6"/>
    <x v="17"/>
    <n v="10"/>
    <n v="21.73"/>
    <x v="2135"/>
    <d v="2012-10-04T23:07:13"/>
    <x v="1"/>
    <x v="1"/>
    <x v="1"/>
  </r>
  <r>
    <n v="2136"/>
    <s v="Dark Paradise"/>
    <s v="A dark and twisted game with physiological madness and corruption as a man becomes the ultimate bio weapon."/>
    <n v="80000"/>
    <n v="47.69"/>
    <x v="2"/>
    <x v="0"/>
    <s v="USD"/>
    <n v="1382184786"/>
    <n v="1379592786"/>
    <b v="0"/>
    <n v="4"/>
    <b v="0"/>
    <s v="games/video games"/>
    <x v="6"/>
    <x v="17"/>
    <n v="0"/>
    <n v="11.92"/>
    <x v="2136"/>
    <d v="2013-10-19T12:13:06"/>
    <x v="1"/>
    <x v="1"/>
    <x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
    <n v="26.6"/>
    <x v="2137"/>
    <d v="2014-12-05T18:30:29"/>
    <x v="1"/>
    <x v="1"/>
    <x v="1"/>
  </r>
  <r>
    <n v="2138"/>
    <s v="Tales Of Tameria - Dawning Light"/>
    <s v="A game with a mixture of a few genres from RPG, Simulation and to adventure elements."/>
    <n v="1000"/>
    <n v="128"/>
    <x v="2"/>
    <x v="1"/>
    <s v="GBP"/>
    <n v="1383959939"/>
    <n v="1381364339"/>
    <b v="0"/>
    <n v="12"/>
    <b v="0"/>
    <s v="games/video games"/>
    <x v="6"/>
    <x v="17"/>
    <n v="13"/>
    <n v="10.67"/>
    <x v="2138"/>
    <d v="2013-11-09T01:18:59"/>
    <x v="1"/>
    <x v="1"/>
    <x v="1"/>
  </r>
  <r>
    <n v="2139"/>
    <s v="Manorkept"/>
    <s v="An adventuring RPG with ghosts, mysteries, and flexible gameplay paths, Manorkept is a game that promises an unforgettable experience."/>
    <n v="30000"/>
    <n v="1626"/>
    <x v="2"/>
    <x v="0"/>
    <s v="USD"/>
    <n v="1478196008"/>
    <n v="1475604008"/>
    <b v="0"/>
    <n v="56"/>
    <b v="0"/>
    <s v="games/video games"/>
    <x v="6"/>
    <x v="17"/>
    <n v="5"/>
    <n v="29.04"/>
    <x v="2139"/>
    <d v="2016-11-03T18:00:08"/>
    <x v="1"/>
    <x v="1"/>
    <x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
    <n v="50.91"/>
    <x v="2140"/>
    <d v="2013-01-11T20:00:24"/>
    <x v="1"/>
    <x v="1"/>
    <x v="1"/>
  </r>
  <r>
    <n v="2141"/>
    <s v="King of Consoles"/>
    <s v="A place where people can test out the latest video games, for an hourly fee. It's cheaper than wasting money on a $60 game that sucked"/>
    <n v="15000"/>
    <n v="0"/>
    <x v="2"/>
    <x v="0"/>
    <s v="USD"/>
    <n v="1415947159"/>
    <n v="1413351559"/>
    <b v="0"/>
    <n v="0"/>
    <b v="0"/>
    <s v="games/video games"/>
    <x v="6"/>
    <x v="17"/>
    <n v="0"/>
    <n v="0"/>
    <x v="2141"/>
    <d v="2014-11-14T06:39:19"/>
    <x v="1"/>
    <x v="1"/>
    <x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6"/>
    <n v="50.08"/>
    <x v="2142"/>
    <d v="2015-12-30T16:50:10"/>
    <x v="31"/>
    <x v="1"/>
    <x v="3"/>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
    <n v="45"/>
    <x v="2143"/>
    <d v="2010-07-21T19:00:00"/>
    <x v="66"/>
    <x v="4"/>
    <x v="0"/>
  </r>
  <r>
    <n v="2144"/>
    <s v="Project Starborn"/>
    <s v="A thousand community-built sandbox games (and more!) with a fully-customizable game engine."/>
    <n v="35500"/>
    <n v="607"/>
    <x v="2"/>
    <x v="0"/>
    <s v="USD"/>
    <n v="1379164040"/>
    <n v="1376399240"/>
    <b v="0"/>
    <n v="24"/>
    <b v="0"/>
    <s v="games/video games"/>
    <x v="6"/>
    <x v="17"/>
    <n v="2"/>
    <n v="25.29"/>
    <x v="2144"/>
    <d v="2013-09-14T13:07:20"/>
    <x v="7"/>
    <x v="0"/>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
    <n v="51.29"/>
    <x v="2145"/>
    <d v="2013-11-27T06:41:54"/>
    <x v="1"/>
    <x v="1"/>
    <x v="1"/>
  </r>
  <r>
    <n v="2146"/>
    <s v="Nanaue eSports"/>
    <s v="New professional gaming organization with a tournament winning Dota 2 team, &amp; divisions in all eSports games looking to re brand/expand"/>
    <n v="5000"/>
    <n v="1"/>
    <x v="2"/>
    <x v="0"/>
    <s v="USD"/>
    <n v="1455207510"/>
    <n v="1453997910"/>
    <b v="0"/>
    <n v="1"/>
    <b v="0"/>
    <s v="games/video games"/>
    <x v="6"/>
    <x v="17"/>
    <n v="0"/>
    <n v="1"/>
    <x v="2146"/>
    <d v="2016-02-11T16:18:30"/>
    <x v="22"/>
    <x v="3"/>
    <x v="0"/>
  </r>
  <r>
    <n v="2147"/>
    <s v="Johnny Rocketfingers 3"/>
    <s v="A Point and Click Adventure on Steroids."/>
    <n v="390000"/>
    <n v="2716"/>
    <x v="2"/>
    <x v="0"/>
    <s v="USD"/>
    <n v="1416125148"/>
    <n v="1413356748"/>
    <b v="0"/>
    <n v="55"/>
    <b v="0"/>
    <s v="games/video games"/>
    <x v="6"/>
    <x v="17"/>
    <n v="1"/>
    <n v="49.38"/>
    <x v="2147"/>
    <d v="2014-11-16T08:05:48"/>
    <x v="7"/>
    <x v="0"/>
    <x v="0"/>
  </r>
  <r>
    <n v="2148"/>
    <s v="ZomBlock's"/>
    <s v="zomblock's is a online zombie survival game where you can craft new weapons,find food and water to keep yourself alive."/>
    <n v="100"/>
    <n v="2"/>
    <x v="2"/>
    <x v="1"/>
    <s v="GBP"/>
    <n v="1427992582"/>
    <n v="1425404182"/>
    <b v="0"/>
    <n v="2"/>
    <b v="0"/>
    <s v="games/video games"/>
    <x v="6"/>
    <x v="17"/>
    <n v="2"/>
    <n v="1"/>
    <x v="2148"/>
    <d v="2015-04-02T16:36:22"/>
    <x v="1"/>
    <x v="1"/>
    <x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n v="0"/>
    <x v="2149"/>
    <d v="2010-07-31T00:00:00"/>
    <x v="6"/>
    <x v="0"/>
    <x v="0"/>
  </r>
  <r>
    <n v="2150"/>
    <s v="The Unknown Door"/>
    <s v="A pixel styled open world detective game."/>
    <n v="50000"/>
    <n v="405"/>
    <x v="2"/>
    <x v="10"/>
    <s v="NOK"/>
    <n v="1468392599"/>
    <n v="1465800599"/>
    <b v="0"/>
    <n v="4"/>
    <b v="0"/>
    <s v="games/video games"/>
    <x v="6"/>
    <x v="17"/>
    <n v="1"/>
    <n v="101.25"/>
    <x v="2150"/>
    <d v="2016-07-13T06:49:59"/>
    <x v="1"/>
    <x v="1"/>
    <x v="1"/>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
    <n v="19.670000000000002"/>
    <x v="2151"/>
    <d v="2016-06-29T20:20:14"/>
    <x v="1"/>
    <x v="1"/>
    <x v="1"/>
  </r>
  <r>
    <n v="2152"/>
    <s v="Space Shooter RPG+"/>
    <s v="Our game is going to be a space shooter that has RPG elements with New Game+! It will be unlike any space shooter ever played."/>
    <n v="30000"/>
    <n v="50"/>
    <x v="2"/>
    <x v="0"/>
    <s v="USD"/>
    <n v="1394909909"/>
    <n v="1392321509"/>
    <b v="0"/>
    <n v="4"/>
    <b v="0"/>
    <s v="games/video games"/>
    <x v="6"/>
    <x v="17"/>
    <n v="0"/>
    <n v="12.5"/>
    <x v="2152"/>
    <d v="2014-03-15T18:58:29"/>
    <x v="1"/>
    <x v="1"/>
    <x v="1"/>
  </r>
  <r>
    <n v="2153"/>
    <s v="It's The GOD Complex"/>
    <s v="Crowdfunding the Gamers Way. An online game with real world consequences.Do you dare to play? Can you turn the world around?"/>
    <n v="372625"/>
    <n v="34"/>
    <x v="2"/>
    <x v="0"/>
    <s v="USD"/>
    <n v="1420876740"/>
    <n v="1417470718"/>
    <b v="0"/>
    <n v="4"/>
    <b v="0"/>
    <s v="games/video games"/>
    <x v="6"/>
    <x v="17"/>
    <n v="0"/>
    <n v="8.5"/>
    <x v="2153"/>
    <d v="2015-01-10T07:59:00"/>
    <x v="4"/>
    <x v="0"/>
    <x v="0"/>
  </r>
  <r>
    <n v="2154"/>
    <s v="Demigods - Rise of the Children - Part 1 (Design)"/>
    <s v="A Real Time Strategy game based on Greek mythology in a fictional world."/>
    <n v="250"/>
    <n v="2"/>
    <x v="2"/>
    <x v="0"/>
    <s v="USD"/>
    <n v="1390921827"/>
    <n v="1389193827"/>
    <b v="0"/>
    <n v="2"/>
    <b v="0"/>
    <s v="games/video games"/>
    <x v="6"/>
    <x v="17"/>
    <n v="1"/>
    <n v="1"/>
    <x v="2154"/>
    <d v="2014-01-28T15:10:27"/>
    <x v="20"/>
    <x v="3"/>
    <x v="0"/>
  </r>
  <r>
    <n v="2155"/>
    <s v="VoxelMaze"/>
    <s v="A Level Editor, Turned up to eleven. Infinite creativity in one package, solo or with up to 16 of your friends."/>
    <n v="5000"/>
    <n v="115"/>
    <x v="2"/>
    <x v="1"/>
    <s v="GBP"/>
    <n v="1459443385"/>
    <n v="1456854985"/>
    <b v="0"/>
    <n v="5"/>
    <b v="0"/>
    <s v="games/video games"/>
    <x v="6"/>
    <x v="17"/>
    <n v="2"/>
    <n v="23"/>
    <x v="2155"/>
    <d v="2016-03-31T16:56:25"/>
    <x v="1"/>
    <x v="1"/>
    <x v="1"/>
  </r>
  <r>
    <n v="2156"/>
    <s v="Beyond Black Space"/>
    <s v="Captain and manage your ship along with your crew in this deep space adventure! (PC/Linux/Mac)"/>
    <n v="56000"/>
    <n v="1493"/>
    <x v="2"/>
    <x v="0"/>
    <s v="USD"/>
    <n v="1379363406"/>
    <n v="1375475406"/>
    <b v="0"/>
    <n v="83"/>
    <b v="0"/>
    <s v="games/video games"/>
    <x v="6"/>
    <x v="17"/>
    <n v="3"/>
    <n v="17.989999999999998"/>
    <x v="2156"/>
    <d v="2013-09-16T20:30:06"/>
    <x v="8"/>
    <x v="4"/>
    <x v="0"/>
  </r>
  <r>
    <n v="2157"/>
    <s v="Nin"/>
    <s v="Gamers and 90's fans unite in this small tale of epic proportions!"/>
    <n v="75000"/>
    <n v="21144"/>
    <x v="2"/>
    <x v="0"/>
    <s v="USD"/>
    <n v="1482479940"/>
    <n v="1479684783"/>
    <b v="0"/>
    <n v="57"/>
    <b v="0"/>
    <s v="games/video games"/>
    <x v="6"/>
    <x v="17"/>
    <n v="28"/>
    <n v="370.95"/>
    <x v="2157"/>
    <d v="2016-12-23T07:59:00"/>
    <x v="16"/>
    <x v="0"/>
    <x v="0"/>
  </r>
  <r>
    <n v="2158"/>
    <s v="PerfectGolf"/>
    <s v="A next generation golf game with a course designer and a massively multiplayer online tour. Join the fun and help us create it"/>
    <n v="300000"/>
    <n v="19770.11"/>
    <x v="2"/>
    <x v="0"/>
    <s v="USD"/>
    <n v="1360009774"/>
    <n v="1356121774"/>
    <b v="0"/>
    <n v="311"/>
    <b v="0"/>
    <s v="games/video games"/>
    <x v="6"/>
    <x v="17"/>
    <n v="7"/>
    <n v="63.57"/>
    <x v="2158"/>
    <d v="2013-02-04T20:29:34"/>
    <x v="8"/>
    <x v="4"/>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
    <n v="13"/>
    <x v="2159"/>
    <d v="2011-07-16T17:32:54"/>
    <x v="1"/>
    <x v="1"/>
    <x v="1"/>
  </r>
  <r>
    <n v="2160"/>
    <s v="Army vs Aliens - Currently in Alpha"/>
    <s v="An awesome side-scroller tower defense game.  Think &quot;Plants vs Zombies&quot; but from a side-on perspective."/>
    <n v="10000"/>
    <n v="85"/>
    <x v="2"/>
    <x v="0"/>
    <s v="USD"/>
    <n v="1337447105"/>
    <n v="1334855105"/>
    <b v="0"/>
    <n v="16"/>
    <b v="0"/>
    <s v="games/video games"/>
    <x v="6"/>
    <x v="17"/>
    <n v="1"/>
    <n v="5.31"/>
    <x v="2160"/>
    <d v="2012-05-19T17:05:05"/>
    <x v="1"/>
    <x v="1"/>
    <x v="1"/>
  </r>
  <r>
    <n v="2161"/>
    <s v="CallMeGhost DEBUT ALBUM preorder!"/>
    <s v="We're trying to fund hard copies of our debut album!"/>
    <n v="400"/>
    <n v="463"/>
    <x v="0"/>
    <x v="0"/>
    <s v="USD"/>
    <n v="1443040059"/>
    <n v="1440448059"/>
    <b v="0"/>
    <n v="13"/>
    <b v="1"/>
    <s v="music/rock"/>
    <x v="4"/>
    <x v="11"/>
    <n v="116"/>
    <n v="35.619999999999997"/>
    <x v="2161"/>
    <d v="2015-09-23T20:27:39"/>
    <x v="1"/>
    <x v="1"/>
    <x v="1"/>
  </r>
  <r>
    <n v="2162"/>
    <s v="&quot;Then &amp; Now&quot;"/>
    <s v="Then &amp; Now is the 1st Solo album from me Ian Stewart. To learn more about me, my music, and my life visit www.ianstewartlive.com"/>
    <n v="4500"/>
    <n v="5052"/>
    <x v="0"/>
    <x v="0"/>
    <s v="USD"/>
    <n v="1406226191"/>
    <n v="1403547791"/>
    <b v="0"/>
    <n v="58"/>
    <b v="1"/>
    <s v="music/rock"/>
    <x v="4"/>
    <x v="11"/>
    <n v="112"/>
    <n v="87.1"/>
    <x v="2162"/>
    <d v="2014-07-24T18:23:11"/>
    <x v="0"/>
    <x v="0"/>
    <x v="0"/>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
    <n v="75.11"/>
    <x v="2163"/>
    <d v="2015-06-08T03:50:00"/>
    <x v="60"/>
    <x v="6"/>
    <x v="0"/>
  </r>
  <r>
    <n v="2164"/>
    <s v="Rosaline debut record"/>
    <s v="South Florida roots country/rock outfit's long awaited debut record"/>
    <n v="5500"/>
    <n v="5645"/>
    <x v="0"/>
    <x v="0"/>
    <s v="USD"/>
    <n v="1466827140"/>
    <n v="1464196414"/>
    <b v="0"/>
    <n v="83"/>
    <b v="1"/>
    <s v="music/rock"/>
    <x v="4"/>
    <x v="11"/>
    <n v="103"/>
    <n v="68.010000000000005"/>
    <x v="2164"/>
    <d v="2016-06-25T03:59:00"/>
    <x v="0"/>
    <x v="0"/>
    <x v="0"/>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9"/>
    <n v="29.62"/>
    <x v="2165"/>
    <d v="2016-04-08T15:00:35"/>
    <x v="1"/>
    <x v="1"/>
    <x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7"/>
    <n v="91.63"/>
    <x v="2166"/>
    <d v="2014-12-05T21:06:58"/>
    <x v="8"/>
    <x v="4"/>
    <x v="0"/>
  </r>
  <r>
    <n v="2167"/>
    <s v="Planes and Planets needs to get their EP finished!!"/>
    <s v="We need YOUR HELP to take one more step to this make release sound amazing!"/>
    <n v="150"/>
    <n v="180"/>
    <x v="0"/>
    <x v="0"/>
    <s v="USD"/>
    <n v="1347672937"/>
    <n v="1346463337"/>
    <b v="0"/>
    <n v="8"/>
    <b v="1"/>
    <s v="music/rock"/>
    <x v="4"/>
    <x v="11"/>
    <n v="120"/>
    <n v="22.5"/>
    <x v="2167"/>
    <d v="2012-09-15T01:35:37"/>
    <x v="22"/>
    <x v="3"/>
    <x v="0"/>
  </r>
  <r>
    <n v="2168"/>
    <s v="PIZAZZ: Pigeons Playing Ping Pong's New Album"/>
    <s v="We're hitting the studio to record our next album, &quot;Pizazz&quot;!! Help us put the FUN in FUNK!!"/>
    <n v="18000"/>
    <n v="21884.69"/>
    <x v="0"/>
    <x v="0"/>
    <s v="USD"/>
    <n v="1486702800"/>
    <n v="1484058261"/>
    <b v="0"/>
    <n v="340"/>
    <b v="1"/>
    <s v="music/rock"/>
    <x v="4"/>
    <x v="11"/>
    <n v="122"/>
    <n v="64.37"/>
    <x v="2168"/>
    <d v="2017-02-10T05:00:00"/>
    <x v="0"/>
    <x v="0"/>
    <x v="0"/>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6"/>
    <x v="2169"/>
    <d v="2017-03-02T16:49:11"/>
    <x v="69"/>
    <x v="2"/>
    <x v="0"/>
  </r>
  <r>
    <n v="2170"/>
    <s v="STETSON'S NEW EP"/>
    <s v="We are a hard rock band from Northern California trying to raise $350 for our next EP. Be a part of our journey!"/>
    <n v="350"/>
    <n v="633"/>
    <x v="0"/>
    <x v="0"/>
    <s v="USD"/>
    <n v="1440266422"/>
    <n v="1436810422"/>
    <b v="0"/>
    <n v="19"/>
    <b v="1"/>
    <s v="music/rock"/>
    <x v="4"/>
    <x v="11"/>
    <n v="181"/>
    <n v="33.32"/>
    <x v="2170"/>
    <d v="2015-08-22T18:00:22"/>
    <x v="4"/>
    <x v="0"/>
    <x v="0"/>
  </r>
  <r>
    <n v="2171"/>
    <s v="Brainspoonâ€™s New Record"/>
    <s v="Like records? We do, too! Help this Los Angeles based rock 'n' roll band get their new album out on vinyl!"/>
    <n v="4000"/>
    <n v="4243"/>
    <x v="0"/>
    <x v="0"/>
    <s v="USD"/>
    <n v="1434949200"/>
    <n v="1431903495"/>
    <b v="0"/>
    <n v="47"/>
    <b v="1"/>
    <s v="music/rock"/>
    <x v="4"/>
    <x v="11"/>
    <n v="106"/>
    <n v="90.28"/>
    <x v="2171"/>
    <d v="2015-06-22T05:00:00"/>
    <x v="9"/>
    <x v="0"/>
    <x v="0"/>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
    <x v="2172"/>
    <d v="2015-04-18T13:55:20"/>
    <x v="1"/>
    <x v="1"/>
    <x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7"/>
    <n v="59.23"/>
    <x v="2173"/>
    <d v="2013-09-10T03:59:00"/>
    <x v="7"/>
    <x v="0"/>
    <x v="0"/>
  </r>
  <r>
    <n v="2174"/>
    <s v="Chivo Funge and the Extensions"/>
    <s v="Chivo and his band of miscreants present their debut album _x000a_'Blind Energy' ...we think you are going to like it."/>
    <n v="4000"/>
    <n v="4119"/>
    <x v="0"/>
    <x v="1"/>
    <s v="GBP"/>
    <n v="1462453307"/>
    <n v="1459861307"/>
    <b v="0"/>
    <n v="63"/>
    <b v="1"/>
    <s v="music/rock"/>
    <x v="4"/>
    <x v="11"/>
    <n v="103"/>
    <n v="65.38"/>
    <x v="2174"/>
    <d v="2016-05-05T13:01:47"/>
    <x v="1"/>
    <x v="1"/>
    <x v="1"/>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1"/>
    <x v="2175"/>
    <d v="2016-07-21T00:13:06"/>
    <x v="5"/>
    <x v="2"/>
    <x v="0"/>
  </r>
  <r>
    <n v="2176"/>
    <s v="Mike Farley Band - New Album!"/>
    <s v="The Mike Farley Band has re-assembled its original line up and needs your help to make a new full-length album!"/>
    <n v="5000"/>
    <n v="6301"/>
    <x v="0"/>
    <x v="0"/>
    <s v="USD"/>
    <n v="1430579509"/>
    <n v="1427987509"/>
    <b v="0"/>
    <n v="71"/>
    <b v="1"/>
    <s v="music/rock"/>
    <x v="4"/>
    <x v="11"/>
    <n v="126"/>
    <n v="88.75"/>
    <x v="2176"/>
    <d v="2015-05-02T15:11:49"/>
    <x v="1"/>
    <x v="1"/>
    <x v="1"/>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
    <n v="65.87"/>
    <x v="2177"/>
    <d v="2016-06-06T06:01:07"/>
    <x v="10"/>
    <x v="5"/>
    <x v="2"/>
  </r>
  <r>
    <n v="2178"/>
    <s v="The Letter Black - New Record"/>
    <s v="We are making our third studio album and no longer have a label telling us what we can/can't do. This record is for the fans."/>
    <n v="25000"/>
    <n v="34660"/>
    <x v="0"/>
    <x v="0"/>
    <s v="USD"/>
    <n v="1484752597"/>
    <n v="1482160597"/>
    <b v="0"/>
    <n v="859"/>
    <b v="1"/>
    <s v="music/rock"/>
    <x v="4"/>
    <x v="11"/>
    <n v="139"/>
    <n v="40.35"/>
    <x v="2178"/>
    <d v="2017-01-18T15:16:37"/>
    <x v="1"/>
    <x v="1"/>
    <x v="1"/>
  </r>
  <r>
    <n v="2179"/>
    <s v="Woodhouse EP"/>
    <s v="Woodhouse is making an EP!  If you are a fan of whiskey and loud guitars, contribute to the cause!"/>
    <n v="1000"/>
    <n v="1614"/>
    <x v="0"/>
    <x v="0"/>
    <s v="USD"/>
    <n v="1428725192"/>
    <n v="1426133192"/>
    <b v="0"/>
    <n v="21"/>
    <b v="1"/>
    <s v="music/rock"/>
    <x v="4"/>
    <x v="11"/>
    <n v="161"/>
    <n v="76.86"/>
    <x v="2179"/>
    <d v="2015-04-11T04:06:32"/>
    <x v="1"/>
    <x v="1"/>
    <x v="1"/>
  </r>
  <r>
    <n v="2180"/>
    <s v="FOUR STAR MARY &quot;PIECES&quot;"/>
    <s v="Help fund the new record by independent alternative rockers FOUR STAR MARY &quot;PIECES&quot;"/>
    <n v="5000"/>
    <n v="5359.21"/>
    <x v="0"/>
    <x v="0"/>
    <s v="USD"/>
    <n v="1447434268"/>
    <n v="1443801868"/>
    <b v="0"/>
    <n v="78"/>
    <b v="1"/>
    <s v="music/rock"/>
    <x v="4"/>
    <x v="11"/>
    <n v="107"/>
    <n v="68.709999999999994"/>
    <x v="2180"/>
    <d v="2015-11-13T17:04:28"/>
    <x v="17"/>
    <x v="4"/>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
    <n v="57.77"/>
    <x v="2181"/>
    <d v="2017-02-21T00:07:33"/>
    <x v="22"/>
    <x v="3"/>
    <x v="0"/>
  </r>
  <r>
    <n v="2182"/>
    <s v="Broken World - A Post-Apocalypse Tabletop RPG"/>
    <s v="An incredibly comprehensive tabletop rpg book for the post apocalypse, inspired by Dungeon World."/>
    <n v="3000"/>
    <n v="15725"/>
    <x v="0"/>
    <x v="5"/>
    <s v="CAD"/>
    <n v="1412285825"/>
    <n v="1409261825"/>
    <b v="0"/>
    <n v="356"/>
    <b v="1"/>
    <s v="games/tabletop games"/>
    <x v="6"/>
    <x v="32"/>
    <n v="524"/>
    <n v="44.17"/>
    <x v="2182"/>
    <d v="2014-10-02T21:37:05"/>
    <x v="6"/>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
    <n v="31.57"/>
    <x v="2183"/>
    <d v="2017-02-09T05:00:00"/>
    <x v="1"/>
    <x v="1"/>
    <x v="1"/>
  </r>
  <r>
    <n v="2184"/>
    <s v="Liguria"/>
    <s v="Trading beautiful colors on behalf of the bishop! Become the best merchant of the Fresco World in this innovative game by Queen Games."/>
    <n v="10000"/>
    <n v="28474"/>
    <x v="0"/>
    <x v="0"/>
    <s v="USD"/>
    <n v="1453737600"/>
    <n v="1452530041"/>
    <b v="1"/>
    <n v="266"/>
    <b v="1"/>
    <s v="games/tabletop games"/>
    <x v="6"/>
    <x v="32"/>
    <n v="285"/>
    <n v="107.05"/>
    <x v="2184"/>
    <d v="2016-01-25T16:00:00"/>
    <x v="22"/>
    <x v="3"/>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7"/>
    <n v="149.03"/>
    <x v="2185"/>
    <d v="2013-03-26T08:23:59"/>
    <x v="4"/>
    <x v="0"/>
    <x v="0"/>
  </r>
  <r>
    <n v="2186"/>
    <s v="Latitude 90Â° : The Origin"/>
    <s v="The real-time digital social deduction game where there's no moderator, no sleeping, and no dying."/>
    <n v="20000"/>
    <n v="21935"/>
    <x v="0"/>
    <x v="0"/>
    <s v="USD"/>
    <n v="1473213600"/>
    <n v="1470062743"/>
    <b v="0"/>
    <n v="392"/>
    <b v="1"/>
    <s v="games/tabletop games"/>
    <x v="6"/>
    <x v="32"/>
    <n v="110"/>
    <n v="55.96"/>
    <x v="2186"/>
    <d v="2016-09-07T02:00:00"/>
    <x v="46"/>
    <x v="0"/>
    <x v="0"/>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5"/>
    <n v="56.97"/>
    <x v="2187"/>
    <d v="2015-04-03T03:59:00"/>
    <x v="37"/>
    <x v="1"/>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
    <n v="44.06"/>
    <x v="2188"/>
    <d v="2016-10-25T17:00:00"/>
    <x v="6"/>
    <x v="0"/>
    <x v="0"/>
  </r>
  <r>
    <n v="2189"/>
    <s v="Odyssey: ARGONAUTS"/>
    <s v="Help me fund the Argonauts! Sculpted by Dave Kidd, based on concept art from Roberto Cirillo, created by Fet Milner and myself!"/>
    <n v="1200"/>
    <n v="6039"/>
    <x v="0"/>
    <x v="1"/>
    <s v="GBP"/>
    <n v="1461276000"/>
    <n v="1460055300"/>
    <b v="0"/>
    <n v="88"/>
    <b v="1"/>
    <s v="games/tabletop games"/>
    <x v="6"/>
    <x v="32"/>
    <n v="503"/>
    <n v="68.63"/>
    <x v="2189"/>
    <d v="2016-04-21T22:00:00"/>
    <x v="22"/>
    <x v="3"/>
    <x v="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5"/>
    <n v="65.319999999999993"/>
    <x v="2190"/>
    <d v="2016-03-23T06:59:00"/>
    <x v="6"/>
    <x v="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20"/>
    <n v="35.92"/>
    <x v="2191"/>
    <d v="2017-02-14T20:00:27"/>
    <x v="56"/>
    <x v="3"/>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
    <n v="40.07"/>
    <x v="2192"/>
    <d v="2016-12-15T23:00:00"/>
    <x v="31"/>
    <x v="1"/>
    <x v="3"/>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
    <n v="75.650000000000006"/>
    <x v="2193"/>
    <d v="2016-11-21T04:59:00"/>
    <x v="0"/>
    <x v="0"/>
    <x v="0"/>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
    <n v="61.2"/>
    <x v="2194"/>
    <d v="2016-03-26T17:11:30"/>
    <x v="1"/>
    <x v="1"/>
    <x v="1"/>
  </r>
  <r>
    <n v="2195"/>
    <s v="Purgatoria: City of Angels"/>
    <s v="A gritty, noir tabletop RPG with a fast-paced combo-based battle system."/>
    <n v="4600"/>
    <n v="5535"/>
    <x v="0"/>
    <x v="0"/>
    <s v="USD"/>
    <n v="1439317900"/>
    <n v="1436725900"/>
    <b v="0"/>
    <n v="115"/>
    <b v="1"/>
    <s v="games/tabletop games"/>
    <x v="6"/>
    <x v="32"/>
    <n v="120"/>
    <n v="48.13"/>
    <x v="2195"/>
    <d v="2015-08-11T18:31:40"/>
    <x v="1"/>
    <x v="1"/>
    <x v="1"/>
  </r>
  <r>
    <n v="2196"/>
    <s v="LACORSA Grand Prix Game (relaunch)"/>
    <s v="Race your friends in style with this classic Grand Prix game."/>
    <n v="14000"/>
    <n v="15937"/>
    <x v="0"/>
    <x v="0"/>
    <s v="USD"/>
    <n v="1480662000"/>
    <n v="1478000502"/>
    <b v="0"/>
    <n v="234"/>
    <b v="1"/>
    <s v="games/tabletop games"/>
    <x v="6"/>
    <x v="32"/>
    <n v="114"/>
    <n v="68.11"/>
    <x v="2196"/>
    <d v="2016-12-02T07:00:00"/>
    <x v="0"/>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
    <n v="65.89"/>
    <x v="2197"/>
    <d v="2015-02-28T14:00:59"/>
    <x v="1"/>
    <x v="1"/>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3"/>
    <n v="81.650000000000006"/>
    <x v="2198"/>
    <d v="2015-11-14T13:20:00"/>
    <x v="1"/>
    <x v="1"/>
    <x v="1"/>
  </r>
  <r>
    <n v="2199"/>
    <s v="Decadolo. Flip it!"/>
    <s v="A new strategic board game designed to flip out your opponent."/>
    <n v="9000"/>
    <n v="13228"/>
    <x v="0"/>
    <x v="17"/>
    <s v="EUR"/>
    <n v="1444903198"/>
    <n v="1442311198"/>
    <b v="1"/>
    <n v="251"/>
    <b v="1"/>
    <s v="games/tabletop games"/>
    <x v="6"/>
    <x v="32"/>
    <n v="147"/>
    <n v="52.7"/>
    <x v="2199"/>
    <d v="2015-10-15T09:59:58"/>
    <x v="1"/>
    <x v="1"/>
    <x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
    <n v="41.23"/>
    <x v="2200"/>
    <d v="2015-07-06T03:00:00"/>
    <x v="31"/>
    <x v="1"/>
    <x v="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3"/>
    <n v="15.04"/>
    <x v="2201"/>
    <d v="2013-01-16T20:19:25"/>
    <x v="22"/>
    <x v="3"/>
    <x v="0"/>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
    <n v="39.07"/>
    <x v="2202"/>
    <d v="2012-11-01T20:22:48"/>
    <x v="1"/>
    <x v="1"/>
    <x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10"/>
    <n v="43.82"/>
    <x v="2203"/>
    <d v="2015-09-24T20:38:02"/>
    <x v="1"/>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3"/>
    <n v="27.3"/>
    <x v="2204"/>
    <d v="2013-03-09T07:28:39"/>
    <x v="1"/>
    <x v="1"/>
    <x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
    <x v="2205"/>
    <d v="2012-06-01T19:43:09"/>
    <x v="1"/>
    <x v="1"/>
    <x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3"/>
    <n v="33.24"/>
    <x v="2206"/>
    <d v="2012-04-16T06:10:24"/>
    <x v="11"/>
    <x v="3"/>
    <x v="0"/>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0999999999998"/>
    <x v="2207"/>
    <d v="2013-11-16T05:39:33"/>
    <x v="1"/>
    <x v="1"/>
    <x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2"/>
    <n v="42.33"/>
    <x v="2208"/>
    <d v="2012-04-07T04:00:00"/>
    <x v="13"/>
    <x v="6"/>
    <x v="0"/>
  </r>
  <r>
    <n v="2209"/>
    <s v="NYPC's North American (+ Colombia!) Tour May 2014 - Part 2"/>
    <s v="Support us and pledge for rewards on our new bigger Tour of the US, Canada and Colombia!"/>
    <n v="500"/>
    <n v="754"/>
    <x v="0"/>
    <x v="1"/>
    <s v="GBP"/>
    <n v="1397516400"/>
    <n v="1396524644"/>
    <b v="0"/>
    <n v="15"/>
    <b v="1"/>
    <s v="music/electronic music"/>
    <x v="4"/>
    <x v="15"/>
    <n v="151"/>
    <n v="50.27"/>
    <x v="2209"/>
    <d v="2014-04-14T23:00:00"/>
    <x v="62"/>
    <x v="3"/>
    <x v="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
    <n v="61.9"/>
    <x v="2210"/>
    <d v="2012-04-14T17:36:00"/>
    <x v="40"/>
    <x v="6"/>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6"/>
    <n v="40.75"/>
    <x v="2211"/>
    <d v="2014-04-10T06:59:00"/>
    <x v="33"/>
    <x v="5"/>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
    <n v="55.8"/>
    <x v="2212"/>
    <d v="2013-11-04T01:00:00"/>
    <x v="51"/>
    <x v="0"/>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x v="2213"/>
    <d v="2015-05-15T19:49:39"/>
    <x v="1"/>
    <x v="1"/>
    <x v="1"/>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3"/>
    <n v="73.13"/>
    <x v="2214"/>
    <d v="2014-02-06T19:00:48"/>
    <x v="1"/>
    <x v="1"/>
    <x v="1"/>
  </r>
  <r>
    <n v="2215"/>
    <s v="&quot;Something to See, Not to Say&quot; - Anemometer's First EP Album"/>
    <s v="Ambient Electro Grind-fest!"/>
    <n v="550"/>
    <n v="860"/>
    <x v="0"/>
    <x v="0"/>
    <s v="USD"/>
    <n v="1331621940"/>
    <n v="1329671572"/>
    <b v="0"/>
    <n v="33"/>
    <b v="1"/>
    <s v="music/electronic music"/>
    <x v="4"/>
    <x v="15"/>
    <n v="156"/>
    <n v="26.06"/>
    <x v="2215"/>
    <d v="2012-03-13T06:59:00"/>
    <x v="33"/>
    <x v="5"/>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6"/>
    <n v="22.64"/>
    <x v="2216"/>
    <d v="2015-07-23T18:02:25"/>
    <x v="22"/>
    <x v="3"/>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
    <n v="47.22"/>
    <x v="2217"/>
    <d v="2015-11-02T08:00:00"/>
    <x v="62"/>
    <x v="3"/>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3"/>
    <n v="32.32"/>
    <x v="2218"/>
    <d v="2012-08-29T00:00:00"/>
    <x v="33"/>
    <x v="5"/>
    <x v="0"/>
  </r>
  <r>
    <n v="2219"/>
    <s v="Moments by eBurner"/>
    <s v="An album that illustrates events in our lives, whether trivial or significant, through the tones of electronic music."/>
    <n v="1000"/>
    <n v="1015"/>
    <x v="0"/>
    <x v="0"/>
    <s v="USD"/>
    <n v="1440004512"/>
    <n v="1437412512"/>
    <b v="0"/>
    <n v="19"/>
    <b v="1"/>
    <s v="music/electronic music"/>
    <x v="4"/>
    <x v="15"/>
    <n v="102"/>
    <n v="53.42"/>
    <x v="2219"/>
    <d v="2015-08-19T17:15:12"/>
    <x v="1"/>
    <x v="1"/>
    <x v="1"/>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
    <n v="51.3"/>
    <x v="2220"/>
    <d v="2013-07-27T01:27:16"/>
    <x v="1"/>
    <x v="1"/>
    <x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
    <n v="37.200000000000003"/>
    <x v="2221"/>
    <d v="2016-04-23T00:00:00"/>
    <x v="0"/>
    <x v="0"/>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3"/>
    <n v="27.1"/>
    <x v="2222"/>
    <d v="2012-01-28T18:54:07"/>
    <x v="1"/>
    <x v="1"/>
    <x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6"/>
    <n v="206.31"/>
    <x v="2223"/>
    <d v="2015-06-27T15:22:48"/>
    <x v="1"/>
    <x v="1"/>
    <x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
    <n v="82.15"/>
    <x v="2224"/>
    <d v="2016-10-29T19:00:00"/>
    <x v="31"/>
    <x v="1"/>
    <x v="3"/>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5"/>
    <n v="164.8"/>
    <x v="2225"/>
    <d v="2014-09-21T19:00:15"/>
    <x v="1"/>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
    <n v="60.82"/>
    <x v="2226"/>
    <d v="2016-02-12T04:59:00"/>
    <x v="0"/>
    <x v="0"/>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
    <n v="67.97"/>
    <x v="2227"/>
    <d v="2013-11-13T20:22:35"/>
    <x v="1"/>
    <x v="1"/>
    <x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
    <n v="81.56"/>
    <x v="2228"/>
    <d v="2015-08-16T06:40:36"/>
    <x v="1"/>
    <x v="1"/>
    <x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
    <n v="25.43"/>
    <x v="2229"/>
    <d v="2013-09-03T04:00:00"/>
    <x v="9"/>
    <x v="0"/>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6"/>
    <n v="21.5"/>
    <x v="2230"/>
    <d v="2014-04-25T21:08:47"/>
    <x v="1"/>
    <x v="1"/>
    <x v="1"/>
  </r>
  <r>
    <n v="2231"/>
    <s v="Kingdom"/>
    <s v="A game about communities by Ben Robbins, creator of Microscope. Do you change the Kingdom or does the Kingdom change you?"/>
    <n v="2500"/>
    <n v="30303.24"/>
    <x v="0"/>
    <x v="0"/>
    <s v="USD"/>
    <n v="1372136400"/>
    <n v="1369864301"/>
    <b v="0"/>
    <n v="1113"/>
    <b v="1"/>
    <s v="games/tabletop games"/>
    <x v="6"/>
    <x v="32"/>
    <n v="1212"/>
    <n v="27.23"/>
    <x v="2231"/>
    <d v="2013-06-25T05:00:00"/>
    <x v="15"/>
    <x v="1"/>
    <x v="2"/>
  </r>
  <r>
    <n v="2232"/>
    <s v="Backstory Cards"/>
    <s v="Backstory Cards help you and your friends create vibrant backstories for roleplaying games, no matter the system or genre."/>
    <n v="5000"/>
    <n v="24790"/>
    <x v="0"/>
    <x v="0"/>
    <s v="USD"/>
    <n v="1405738800"/>
    <n v="1402945408"/>
    <b v="0"/>
    <n v="988"/>
    <b v="1"/>
    <s v="games/tabletop games"/>
    <x v="6"/>
    <x v="32"/>
    <n v="496"/>
    <n v="25.09"/>
    <x v="2232"/>
    <d v="2014-07-19T03:00:00"/>
    <x v="16"/>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
    <n v="21.23"/>
    <x v="2233"/>
    <d v="2015-12-14T00:00:00"/>
    <x v="23"/>
    <x v="5"/>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1"/>
    <x v="2234"/>
    <d v="2017-01-05T19:47:27"/>
    <x v="1"/>
    <x v="1"/>
    <x v="1"/>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
    <n v="135.59"/>
    <x v="2235"/>
    <d v="2015-03-28T23:31:51"/>
    <x v="37"/>
    <x v="1"/>
    <x v="0"/>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
    <n v="22.12"/>
    <x v="2236"/>
    <d v="2016-02-01T14:48:43"/>
    <x v="1"/>
    <x v="1"/>
    <x v="1"/>
  </r>
  <r>
    <n v="2237"/>
    <s v="Monster Mansion"/>
    <s v="A real-time cooperative adventure for 2-8 players. Defeat legendary monsters to earn gold and escape before the time RUNS OUT!"/>
    <n v="18000"/>
    <n v="63527"/>
    <x v="0"/>
    <x v="0"/>
    <s v="USD"/>
    <n v="1415779140"/>
    <n v="1412294683"/>
    <b v="0"/>
    <n v="983"/>
    <b v="1"/>
    <s v="games/tabletop games"/>
    <x v="6"/>
    <x v="32"/>
    <n v="353"/>
    <n v="64.63"/>
    <x v="2237"/>
    <d v="2014-11-12T07:59:00"/>
    <x v="4"/>
    <x v="0"/>
    <x v="0"/>
  </r>
  <r>
    <n v="2238"/>
    <s v="28mm Fantasy Miniature range Feral Orcs!"/>
    <s v="28mm Fantasy Miniature Range in leadfree white metal: Orcs, wolves and more."/>
    <n v="4000"/>
    <n v="5496"/>
    <x v="0"/>
    <x v="12"/>
    <s v="EUR"/>
    <n v="1489157716"/>
    <n v="1486565716"/>
    <b v="0"/>
    <n v="79"/>
    <b v="1"/>
    <s v="games/tabletop games"/>
    <x v="6"/>
    <x v="32"/>
    <n v="137"/>
    <n v="69.569999999999993"/>
    <x v="2238"/>
    <d v="2017-03-10T14:55:16"/>
    <x v="1"/>
    <x v="1"/>
    <x v="1"/>
  </r>
  <r>
    <n v="2239"/>
    <s v="Pro Tabletop Gaming Audio Collection"/>
    <s v="Next stretch goal unlocks at $33,000 and/or 500 backers unlocks 2 bonus stretch goals."/>
    <n v="25000"/>
    <n v="32006.67"/>
    <x v="0"/>
    <x v="0"/>
    <s v="USD"/>
    <n v="1385870520"/>
    <n v="1382742014"/>
    <b v="0"/>
    <n v="426"/>
    <b v="1"/>
    <s v="games/tabletop games"/>
    <x v="6"/>
    <x v="32"/>
    <n v="128"/>
    <n v="75.13"/>
    <x v="2239"/>
    <d v="2013-12-01T04:02:00"/>
    <x v="46"/>
    <x v="0"/>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1"/>
    <n v="140.97999999999999"/>
    <x v="2240"/>
    <d v="2016-04-22T19:49:04"/>
    <x v="1"/>
    <x v="1"/>
    <x v="1"/>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
    <n v="49.47"/>
    <x v="2241"/>
    <d v="2017-03-02T19:51:40"/>
    <x v="1"/>
    <x v="1"/>
    <x v="1"/>
  </r>
  <r>
    <n v="2242"/>
    <s v="The Princess Bride Playing Cards from USPCC"/>
    <s v="Inconceivable! An amazing new illustrative deck based on The Princess Bride movie."/>
    <n v="10000"/>
    <n v="136009.76"/>
    <x v="0"/>
    <x v="0"/>
    <s v="USD"/>
    <n v="1385521320"/>
    <n v="1382449733"/>
    <b v="0"/>
    <n v="2525"/>
    <b v="1"/>
    <s v="games/tabletop games"/>
    <x v="6"/>
    <x v="32"/>
    <n v="1360"/>
    <n v="53.87"/>
    <x v="2242"/>
    <d v="2013-11-27T03:02:00"/>
    <x v="9"/>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
    <x v="2243"/>
    <d v="2017-03-13T03:00:00"/>
    <x v="5"/>
    <x v="2"/>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
    <n v="65"/>
    <x v="2244"/>
    <d v="2016-10-16T20:30:00"/>
    <x v="56"/>
    <x v="3"/>
    <x v="0"/>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
    <n v="53.48"/>
    <x v="2245"/>
    <d v="2014-02-21T18:00:00"/>
    <x v="0"/>
    <x v="0"/>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
    <n v="43.91"/>
    <x v="2246"/>
    <d v="2015-09-04T19:00:10"/>
    <x v="1"/>
    <x v="1"/>
    <x v="1"/>
  </r>
  <r>
    <n v="2247"/>
    <s v="Foragers"/>
    <s v="Take on the role of an ancient forager in this fun strategy game from the designer of Biblios."/>
    <n v="18500"/>
    <n v="19324"/>
    <x v="0"/>
    <x v="0"/>
    <s v="USD"/>
    <n v="1438185565"/>
    <n v="1436975965"/>
    <b v="0"/>
    <n v="380"/>
    <b v="1"/>
    <s v="games/tabletop games"/>
    <x v="6"/>
    <x v="32"/>
    <n v="104"/>
    <n v="50.85"/>
    <x v="2247"/>
    <d v="2015-07-29T15:59:25"/>
    <x v="22"/>
    <x v="3"/>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
    <n v="58.63"/>
    <x v="2248"/>
    <d v="2016-12-14T21:01:18"/>
    <x v="1"/>
    <x v="1"/>
    <x v="1"/>
  </r>
  <r>
    <n v="2249"/>
    <s v="Centurion: Legionaries of Rome"/>
    <s v="March with the legions against the enemies of Rome in this role-playing game of military adventures."/>
    <n v="3500"/>
    <n v="5907"/>
    <x v="0"/>
    <x v="0"/>
    <s v="USD"/>
    <n v="1364917965"/>
    <n v="1362329565"/>
    <b v="0"/>
    <n v="180"/>
    <b v="1"/>
    <s v="games/tabletop games"/>
    <x v="6"/>
    <x v="32"/>
    <n v="169"/>
    <n v="32.82"/>
    <x v="2249"/>
    <d v="2013-04-02T15:52:45"/>
    <x v="1"/>
    <x v="1"/>
    <x v="1"/>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
    <n v="426.93"/>
    <x v="2250"/>
    <d v="2016-12-03T01:07:53"/>
    <x v="1"/>
    <x v="1"/>
    <x v="1"/>
  </r>
  <r>
    <n v="2251"/>
    <s v="Werewolf: Full Moon Expansion"/>
    <s v="A great game full of lying, scheming, and werewolves.  Now with additional characters to add even more mayhem!"/>
    <n v="8500"/>
    <n v="11428.19"/>
    <x v="0"/>
    <x v="0"/>
    <s v="USD"/>
    <n v="1408177077"/>
    <n v="1406362677"/>
    <b v="0"/>
    <n v="480"/>
    <b v="1"/>
    <s v="games/tabletop games"/>
    <x v="6"/>
    <x v="32"/>
    <n v="134"/>
    <n v="23.81"/>
    <x v="2251"/>
    <d v="2014-08-16T08:17:57"/>
    <x v="23"/>
    <x v="5"/>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
    <n v="98.41"/>
    <x v="2252"/>
    <d v="2016-08-06T07:52:18"/>
    <x v="18"/>
    <x v="3"/>
    <x v="0"/>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3"/>
    <n v="107.32"/>
    <x v="2253"/>
    <d v="2015-11-18T16:09:07"/>
    <x v="1"/>
    <x v="1"/>
    <x v="1"/>
  </r>
  <r>
    <n v="2254"/>
    <s v="Green Couch Games Limited: FrogFlip!"/>
    <s v="A dexterity microgame by father/daughter team, Jason and Claire Kotarski. Make 100 project."/>
    <n v="500"/>
    <n v="2299"/>
    <x v="0"/>
    <x v="0"/>
    <s v="USD"/>
    <n v="1485271968"/>
    <n v="1484667168"/>
    <b v="0"/>
    <n v="197"/>
    <b v="1"/>
    <s v="games/tabletop games"/>
    <x v="6"/>
    <x v="32"/>
    <n v="460"/>
    <n v="11.67"/>
    <x v="2254"/>
    <d v="2017-01-24T15:32:48"/>
    <x v="5"/>
    <x v="2"/>
    <x v="0"/>
  </r>
  <r>
    <n v="2255"/>
    <s v="Jumbo Jets - Jet Set Expansion Set #2"/>
    <s v="This is the second set of 5 expansions for our route-building game, Jet Set!"/>
    <n v="3950"/>
    <n v="11323"/>
    <x v="0"/>
    <x v="0"/>
    <s v="USD"/>
    <n v="1462661451"/>
    <n v="1460069451"/>
    <b v="0"/>
    <n v="271"/>
    <b v="1"/>
    <s v="games/tabletop games"/>
    <x v="6"/>
    <x v="32"/>
    <n v="287"/>
    <n v="41.78"/>
    <x v="2255"/>
    <d v="2016-05-07T22:50:51"/>
    <x v="1"/>
    <x v="1"/>
    <x v="1"/>
  </r>
  <r>
    <n v="2256"/>
    <s v="Bitcoin Empire"/>
    <s v="Build your crypto-currency empire and sabotage your opponents. A deck building, card game. 2-4 players. 15 minutes."/>
    <n v="480"/>
    <n v="1069"/>
    <x v="0"/>
    <x v="1"/>
    <s v="GBP"/>
    <n v="1479811846"/>
    <n v="1478602246"/>
    <b v="0"/>
    <n v="50"/>
    <b v="1"/>
    <s v="games/tabletop games"/>
    <x v="6"/>
    <x v="32"/>
    <n v="223"/>
    <n v="21.38"/>
    <x v="2256"/>
    <d v="2016-11-22T10:50:46"/>
    <x v="22"/>
    <x v="3"/>
    <x v="0"/>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
    <n v="94.1"/>
    <x v="2257"/>
    <d v="2016-06-19T23:00:00"/>
    <x v="6"/>
    <x v="0"/>
    <x v="0"/>
  </r>
  <r>
    <n v="2258"/>
    <s v="A Sundered World"/>
    <s v="A Dungeon World campaign setting that takes place after the end of the worlds."/>
    <n v="2200"/>
    <n v="3223"/>
    <x v="0"/>
    <x v="0"/>
    <s v="USD"/>
    <n v="1434045687"/>
    <n v="1431453687"/>
    <b v="0"/>
    <n v="205"/>
    <b v="1"/>
    <s v="games/tabletop games"/>
    <x v="6"/>
    <x v="32"/>
    <n v="147"/>
    <n v="15.72"/>
    <x v="2258"/>
    <d v="2015-06-11T18:01:27"/>
    <x v="1"/>
    <x v="1"/>
    <x v="1"/>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
    <n v="90.64"/>
    <x v="2259"/>
    <d v="2016-12-08T19:18:56"/>
    <x v="2"/>
    <x v="2"/>
    <x v="0"/>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7"/>
    <n v="97.3"/>
    <x v="2260"/>
    <d v="2014-03-26T23:24:10"/>
    <x v="37"/>
    <x v="1"/>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80"/>
    <n v="37.119999999999997"/>
    <x v="2261"/>
    <d v="2017-02-14T17:23:40"/>
    <x v="23"/>
    <x v="5"/>
    <x v="0"/>
  </r>
  <r>
    <n v="2262"/>
    <s v="Riders: A Game About Cheating Doomsday"/>
    <s v="An RPG about mortal servants of the Horsemen of the Apocalypse deciding to not end the world."/>
    <n v="3300"/>
    <n v="5087"/>
    <x v="0"/>
    <x v="0"/>
    <s v="USD"/>
    <n v="1416268800"/>
    <n v="1413295358"/>
    <b v="0"/>
    <n v="181"/>
    <b v="1"/>
    <s v="games/tabletop games"/>
    <x v="6"/>
    <x v="32"/>
    <n v="154"/>
    <n v="28.1"/>
    <x v="2262"/>
    <d v="2014-11-18T00:00:00"/>
    <x v="6"/>
    <x v="0"/>
    <x v="0"/>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6"/>
    <n v="144.43"/>
    <x v="2263"/>
    <d v="2015-01-31T19:58:33"/>
    <x v="23"/>
    <x v="5"/>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
    <n v="24.27"/>
    <x v="2264"/>
    <d v="2016-05-23T03:00:00"/>
    <x v="3"/>
    <x v="3"/>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9"/>
    <n v="35.119999999999997"/>
    <x v="2265"/>
    <d v="2016-11-22T20:28:27"/>
    <x v="5"/>
    <x v="2"/>
    <x v="0"/>
  </r>
  <r>
    <n v="2266"/>
    <s v="GOAT LORDS."/>
    <s v="Want to be LORD OF THE GOATS? Start building your herd using thievery, magic, bombs and mostly goats."/>
    <n v="1500"/>
    <n v="4804"/>
    <x v="0"/>
    <x v="0"/>
    <s v="USD"/>
    <n v="1461722400"/>
    <n v="1460235592"/>
    <b v="0"/>
    <n v="194"/>
    <b v="1"/>
    <s v="games/tabletop games"/>
    <x v="6"/>
    <x v="32"/>
    <n v="320"/>
    <n v="24.76"/>
    <x v="2266"/>
    <d v="2016-04-27T02:00:00"/>
    <x v="11"/>
    <x v="3"/>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1"/>
    <n v="188.38"/>
    <x v="2267"/>
    <d v="2014-12-21T01:00:00"/>
    <x v="29"/>
    <x v="1"/>
    <x v="2"/>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3"/>
    <n v="148.08000000000001"/>
    <x v="2268"/>
    <d v="2017-03-12T01:58:35"/>
    <x v="1"/>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2"/>
    <n v="49.93"/>
    <x v="2269"/>
    <d v="2017-03-07T05:00:00"/>
    <x v="10"/>
    <x v="5"/>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
    <n v="107.82"/>
    <x v="2270"/>
    <d v="2017-01-10T21:59:00"/>
    <x v="20"/>
    <x v="3"/>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
    <n v="42.63"/>
    <x v="2271"/>
    <d v="2016-12-10T00:00:04"/>
    <x v="1"/>
    <x v="1"/>
    <x v="1"/>
  </r>
  <r>
    <n v="2272"/>
    <s v="Pick the Lock"/>
    <s v="Pick the Lock is a game of chance and strategy. Attempt to obtain priceless treasures and outwit the other players."/>
    <n v="1000"/>
    <n v="13566"/>
    <x v="0"/>
    <x v="0"/>
    <s v="USD"/>
    <n v="1449506836"/>
    <n v="1446914836"/>
    <b v="0"/>
    <n v="944"/>
    <b v="1"/>
    <s v="games/tabletop games"/>
    <x v="6"/>
    <x v="32"/>
    <n v="1357"/>
    <n v="14.37"/>
    <x v="2272"/>
    <d v="2015-12-07T16:47:16"/>
    <x v="1"/>
    <x v="1"/>
    <x v="1"/>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
    <n v="37.479999999999997"/>
    <x v="2273"/>
    <d v="2017-03-12T12:10:42"/>
    <x v="10"/>
    <x v="5"/>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20"/>
    <n v="30.2"/>
    <x v="2274"/>
    <d v="2014-02-23T12:00:57"/>
    <x v="1"/>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8"/>
    <n v="33.549999999999997"/>
    <x v="2275"/>
    <d v="2014-12-22T14:47:59"/>
    <x v="1"/>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6"/>
    <n v="64.75"/>
    <x v="2276"/>
    <d v="2014-01-05T15:38:09"/>
    <x v="1"/>
    <x v="1"/>
    <x v="1"/>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
    <n v="57.93"/>
    <x v="2277"/>
    <d v="2012-02-27T16:17:03"/>
    <x v="1"/>
    <x v="1"/>
    <x v="1"/>
  </r>
  <r>
    <n v="2278"/>
    <s v="Eternity Dice - Regular and D6 Charms Edition"/>
    <s v="Dice forged from stone one by one entirely by hand for demanding Gamers and Collectors."/>
    <n v="2000"/>
    <n v="5414"/>
    <x v="0"/>
    <x v="13"/>
    <s v="EUR"/>
    <n v="1451861940"/>
    <n v="1448902867"/>
    <b v="0"/>
    <n v="102"/>
    <b v="1"/>
    <s v="games/tabletop games"/>
    <x v="6"/>
    <x v="32"/>
    <n v="271"/>
    <n v="53.08"/>
    <x v="2278"/>
    <d v="2016-01-03T22:59:00"/>
    <x v="51"/>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4"/>
    <n v="48.06"/>
    <x v="2279"/>
    <d v="2015-02-04T04:00:00"/>
    <x v="34"/>
    <x v="3"/>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4"/>
    <n v="82.4"/>
    <x v="2280"/>
    <d v="2015-09-17T14:59:51"/>
    <x v="1"/>
    <x v="1"/>
    <x v="1"/>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
    <x v="2281"/>
    <d v="2011-07-25T06:50:00"/>
    <x v="65"/>
    <x v="6"/>
    <x v="0"/>
  </r>
  <r>
    <n v="2282"/>
    <s v="Sage King's Debut Album"/>
    <s v="Sage King is recording his debut album and wants YOU to be a part of the creation process"/>
    <n v="750"/>
    <n v="1390"/>
    <x v="0"/>
    <x v="0"/>
    <s v="USD"/>
    <n v="1452744686"/>
    <n v="1447560686"/>
    <b v="0"/>
    <n v="12"/>
    <b v="1"/>
    <s v="music/rock"/>
    <x v="4"/>
    <x v="11"/>
    <n v="185"/>
    <n v="115.83"/>
    <x v="2282"/>
    <d v="2016-01-14T04:11:26"/>
    <x v="13"/>
    <x v="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1"/>
    <n v="63.03"/>
    <x v="2283"/>
    <d v="2012-05-09T02:00:04"/>
    <x v="13"/>
    <x v="6"/>
    <x v="0"/>
  </r>
  <r>
    <n v="2284"/>
    <s v="Make a record, write a song, take the Vinyl Skyway. "/>
    <s v="The Vinyl Skyway reunite to make a third album. "/>
    <n v="6000"/>
    <n v="6373.27"/>
    <x v="0"/>
    <x v="0"/>
    <s v="USD"/>
    <n v="1299902400"/>
    <n v="1297451245"/>
    <b v="0"/>
    <n v="59"/>
    <b v="1"/>
    <s v="music/rock"/>
    <x v="4"/>
    <x v="11"/>
    <n v="106"/>
    <n v="108.02"/>
    <x v="2284"/>
    <d v="2011-03-12T04:00:00"/>
    <x v="37"/>
    <x v="1"/>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
    <n v="46.09"/>
    <x v="2285"/>
    <d v="2012-06-29T04:27:23"/>
    <x v="1"/>
    <x v="1"/>
    <x v="1"/>
  </r>
  <r>
    <n v="2286"/>
    <s v="Arson In The Suburbs"/>
    <s v="Arson In The Suburbs is ready to release its FIRST three song E.P. and looking to raise funds to get back in the studio! RnFnR!"/>
    <n v="1500"/>
    <n v="1501"/>
    <x v="0"/>
    <x v="0"/>
    <s v="USD"/>
    <n v="1378439940"/>
    <n v="1376003254"/>
    <b v="0"/>
    <n v="14"/>
    <b v="1"/>
    <s v="music/rock"/>
    <x v="4"/>
    <x v="11"/>
    <n v="100"/>
    <n v="107.21"/>
    <x v="2286"/>
    <d v="2013-09-06T03:59:00"/>
    <x v="37"/>
    <x v="1"/>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20"/>
    <n v="50.93"/>
    <x v="2287"/>
    <d v="2014-06-23T16:01:00"/>
    <x v="23"/>
    <x v="5"/>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
    <n v="40.04"/>
    <x v="2288"/>
    <d v="2012-06-26T18:00:00"/>
    <x v="34"/>
    <x v="3"/>
    <x v="0"/>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
    <n v="64.44"/>
    <x v="2289"/>
    <d v="2013-12-06T23:22:00"/>
    <x v="41"/>
    <x v="4"/>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
    <n v="53.83"/>
    <x v="2290"/>
    <d v="2009-12-01T17:00:00"/>
    <x v="70"/>
    <x v="6"/>
    <x v="0"/>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3"/>
    <n v="100.47"/>
    <x v="2291"/>
    <d v="2012-04-23T04:00:00"/>
    <x v="6"/>
    <x v="0"/>
    <x v="0"/>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
    <n v="46.63"/>
    <x v="2292"/>
    <d v="2012-04-18T16:44:36"/>
    <x v="1"/>
    <x v="1"/>
    <x v="1"/>
  </r>
  <r>
    <n v="2293"/>
    <s v="&quot;Hurt N' Wrong&quot; New Album Fundraiser!"/>
    <s v="Donate here to be a part of the upcoming album. Every little bit helps!"/>
    <n v="850"/>
    <n v="920"/>
    <x v="0"/>
    <x v="0"/>
    <s v="USD"/>
    <n v="1348545540"/>
    <n v="1346345999"/>
    <b v="0"/>
    <n v="27"/>
    <b v="1"/>
    <s v="music/rock"/>
    <x v="4"/>
    <x v="11"/>
    <n v="108"/>
    <n v="34.07"/>
    <x v="2293"/>
    <d v="2012-09-25T03:59:00"/>
    <x v="29"/>
    <x v="1"/>
    <x v="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
    <n v="65.209999999999994"/>
    <x v="2294"/>
    <d v="2013-01-20T17:21:20"/>
    <x v="1"/>
    <x v="1"/>
    <x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
    <n v="44.21"/>
    <x v="2295"/>
    <d v="2013-01-26T22:54:16"/>
    <x v="1"/>
    <x v="1"/>
    <x v="1"/>
  </r>
  <r>
    <n v="2296"/>
    <s v="HAMELL ON TRIAL IS RECORDING AN ALBUM"/>
    <s v="Ed Hamell AKA Hamell on Trial is recording an album titled The Happiest Man in the World. He needs your help."/>
    <n v="7000"/>
    <n v="10435"/>
    <x v="0"/>
    <x v="0"/>
    <s v="USD"/>
    <n v="1330018426"/>
    <n v="1326994426"/>
    <b v="0"/>
    <n v="145"/>
    <b v="1"/>
    <s v="music/rock"/>
    <x v="4"/>
    <x v="11"/>
    <n v="149"/>
    <n v="71.97"/>
    <x v="2296"/>
    <d v="2012-02-23T17:33:46"/>
    <x v="6"/>
    <x v="0"/>
    <x v="0"/>
  </r>
  <r>
    <n v="2297"/>
    <s v="Company Company: Debut EP"/>
    <s v="New Jersey Alternative Rock band COCO needs YOUR help self-releasing debut EP!"/>
    <n v="1000"/>
    <n v="1006"/>
    <x v="0"/>
    <x v="0"/>
    <s v="USD"/>
    <n v="1331697540"/>
    <n v="1328749249"/>
    <b v="0"/>
    <n v="19"/>
    <b v="1"/>
    <s v="music/rock"/>
    <x v="4"/>
    <x v="11"/>
    <n v="101"/>
    <n v="52.95"/>
    <x v="2297"/>
    <d v="2012-03-14T03:59:00"/>
    <x v="51"/>
    <x v="0"/>
    <x v="0"/>
  </r>
  <r>
    <n v="2298"/>
    <s v="Jonny Gray: First Full Length Album"/>
    <s v="My name is Jonny Gray, and my friends and I are working together to raise funds for my debut album"/>
    <n v="30000"/>
    <n v="31522"/>
    <x v="0"/>
    <x v="0"/>
    <s v="USD"/>
    <n v="1395861033"/>
    <n v="1393272633"/>
    <b v="0"/>
    <n v="288"/>
    <b v="1"/>
    <s v="music/rock"/>
    <x v="4"/>
    <x v="11"/>
    <n v="105"/>
    <n v="109.45"/>
    <x v="2298"/>
    <d v="2014-03-26T19:10:33"/>
    <x v="1"/>
    <x v="1"/>
    <x v="1"/>
  </r>
  <r>
    <n v="2299"/>
    <s v="HELP FLY RADIO FINISH THEIR FULL LENGTH ALBUM!"/>
    <s v="Fly Radio has finished tracking their album now all that is left is the mixing/mastering and duplication!"/>
    <n v="300"/>
    <n v="1050.5"/>
    <x v="0"/>
    <x v="0"/>
    <s v="USD"/>
    <n v="1296953209"/>
    <n v="1295657209"/>
    <b v="0"/>
    <n v="14"/>
    <b v="1"/>
    <s v="music/rock"/>
    <x v="4"/>
    <x v="11"/>
    <n v="350"/>
    <n v="75.040000000000006"/>
    <x v="2299"/>
    <d v="2011-02-06T00:46:49"/>
    <x v="18"/>
    <x v="3"/>
    <x v="0"/>
  </r>
  <r>
    <n v="2300"/>
    <s v="Keep The Prison Van Rolling"/>
    <s v="Big Fiction leaves for tour on 6/27 but the Prison Van needs some work!  New brakes, transmission repair, tires... it needs a bit."/>
    <n v="800"/>
    <n v="810"/>
    <x v="0"/>
    <x v="0"/>
    <s v="USD"/>
    <n v="1340904416"/>
    <n v="1339694816"/>
    <b v="0"/>
    <n v="7"/>
    <b v="1"/>
    <s v="music/rock"/>
    <x v="4"/>
    <x v="11"/>
    <n v="101"/>
    <n v="115.71"/>
    <x v="2300"/>
    <d v="2012-06-28T17:26:56"/>
    <x v="22"/>
    <x v="3"/>
    <x v="0"/>
  </r>
  <r>
    <n v="2301"/>
    <s v="Time Crash"/>
    <s v="We are America's first trock band, and we're ready to bring you our first album!"/>
    <n v="5000"/>
    <n v="6680.22"/>
    <x v="0"/>
    <x v="0"/>
    <s v="USD"/>
    <n v="1371785496"/>
    <n v="1369193496"/>
    <b v="1"/>
    <n v="211"/>
    <b v="1"/>
    <s v="music/indie rock"/>
    <x v="4"/>
    <x v="14"/>
    <n v="134"/>
    <n v="31.66"/>
    <x v="2301"/>
    <d v="2013-06-21T03:31:36"/>
    <x v="1"/>
    <x v="1"/>
    <x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1"/>
    <n v="46.18"/>
    <x v="2302"/>
    <d v="2013-12-31T07:00:00"/>
    <x v="51"/>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
    <n v="68.48"/>
    <x v="2303"/>
    <d v="2011-12-13T03:39:56"/>
    <x v="4"/>
    <x v="0"/>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1"/>
    <n v="53.47"/>
    <x v="2304"/>
    <d v="2011-01-01T04:59:00"/>
    <x v="17"/>
    <x v="4"/>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
    <n v="109.11"/>
    <x v="2305"/>
    <d v="2014-08-08T18:00:00"/>
    <x v="10"/>
    <x v="5"/>
    <x v="2"/>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7"/>
    <n v="51.19"/>
    <x v="2306"/>
    <d v="2012-03-10T04:02:09"/>
    <x v="1"/>
    <x v="1"/>
    <x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7"/>
    <n v="27.94"/>
    <x v="2307"/>
    <d v="2012-05-05T19:15:28"/>
    <x v="1"/>
    <x v="1"/>
    <x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
    <n v="82.5"/>
    <x v="2308"/>
    <d v="2014-08-29T01:00:00"/>
    <x v="37"/>
    <x v="1"/>
    <x v="0"/>
  </r>
  <r>
    <n v="2309"/>
    <s v="// Marny Lion Proudfit /\/\/\ Album Release \\"/>
    <s v="|| HELP MARNY LION PROUDFIT RECORD HER SECOND INDIE FOLK ALBUM THIS MARCH â€“ THE BARN IS WAITING ||"/>
    <n v="6000"/>
    <n v="6400.47"/>
    <x v="0"/>
    <x v="0"/>
    <s v="USD"/>
    <n v="1362872537"/>
    <n v="1359848537"/>
    <b v="1"/>
    <n v="107"/>
    <b v="1"/>
    <s v="music/indie rock"/>
    <x v="4"/>
    <x v="14"/>
    <n v="107"/>
    <n v="59.82"/>
    <x v="2309"/>
    <d v="2013-03-09T23:42:17"/>
    <x v="6"/>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9"/>
    <n v="64.819999999999993"/>
    <x v="2310"/>
    <d v="2013-03-21T18:03:35"/>
    <x v="1"/>
    <x v="1"/>
    <x v="1"/>
  </r>
  <r>
    <n v="2311"/>
    <s v="Mary Fagan's CD Project!"/>
    <s v="I'm heading back into the studio!  I'm planning to record a CD of original songs and one with some jazz standards."/>
    <n v="9000"/>
    <n v="9370"/>
    <x v="0"/>
    <x v="0"/>
    <s v="USD"/>
    <n v="1399421189"/>
    <n v="1396829189"/>
    <b v="1"/>
    <n v="104"/>
    <b v="1"/>
    <s v="music/indie rock"/>
    <x v="4"/>
    <x v="14"/>
    <n v="104"/>
    <n v="90.1"/>
    <x v="2311"/>
    <d v="2014-05-07T00:06:29"/>
    <x v="1"/>
    <x v="1"/>
    <x v="1"/>
  </r>
  <r>
    <n v="2312"/>
    <s v="DINOWALRUS: 3RD RECORD ON VINYL"/>
    <s v="Help Brooklyn psychedelic synth rockers DINOWALRUS release their 3rd Record, COMPLEXION, on vinyl!"/>
    <n v="3000"/>
    <n v="3236"/>
    <x v="0"/>
    <x v="0"/>
    <s v="USD"/>
    <n v="1397862000"/>
    <n v="1395155478"/>
    <b v="1"/>
    <n v="79"/>
    <b v="1"/>
    <s v="music/indie rock"/>
    <x v="4"/>
    <x v="14"/>
    <n v="108"/>
    <n v="40.96"/>
    <x v="2312"/>
    <d v="2014-04-18T23:00:00"/>
    <x v="0"/>
    <x v="0"/>
    <x v="0"/>
  </r>
  <r>
    <n v="2313"/>
    <s v="A SUNNY DAY IN GLASGOW"/>
    <s v="A Sunny Day in Glasgow are recording a new album and we need your help!"/>
    <n v="5000"/>
    <n v="8792.02"/>
    <x v="0"/>
    <x v="0"/>
    <s v="USD"/>
    <n v="1336086026"/>
    <n v="1333494026"/>
    <b v="1"/>
    <n v="157"/>
    <b v="1"/>
    <s v="music/indie rock"/>
    <x v="4"/>
    <x v="14"/>
    <n v="176"/>
    <n v="56"/>
    <x v="2313"/>
    <d v="2012-05-03T23:00:26"/>
    <x v="1"/>
    <x v="1"/>
    <x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7"/>
    <n v="37.67"/>
    <x v="2314"/>
    <d v="2012-06-07T13:14:17"/>
    <x v="1"/>
    <x v="1"/>
    <x v="1"/>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3"/>
    <n v="40.08"/>
    <x v="2315"/>
    <d v="2012-05-05T17:25:43"/>
    <x v="1"/>
    <x v="1"/>
    <x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
    <n v="78.03"/>
    <x v="2316"/>
    <d v="2009-12-09T18:24:00"/>
    <x v="71"/>
    <x v="6"/>
    <x v="0"/>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1"/>
    <x v="2317"/>
    <d v="2010-02-15T05:00:00"/>
    <x v="7"/>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
    <n v="37.130000000000003"/>
    <x v="2318"/>
    <d v="2009-09-26T03:59:00"/>
    <x v="7"/>
    <x v="0"/>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8"/>
    <n v="41.96"/>
    <x v="2319"/>
    <d v="2013-12-15T01:58:05"/>
    <x v="1"/>
    <x v="1"/>
    <x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9"/>
    <n v="61.04"/>
    <x v="2320"/>
    <d v="2014-04-02T18:36:40"/>
    <x v="6"/>
    <x v="0"/>
    <x v="0"/>
  </r>
  <r>
    <n v="2321"/>
    <s v="WienerWÃ¼rze"/>
    <s v="Universal organic liquid seasoning brewed all natural from lupine, oat, salt and water for soups, salads, stews and more"/>
    <n v="10557"/>
    <n v="4130"/>
    <x v="3"/>
    <x v="15"/>
    <s v="EUR"/>
    <n v="1491282901"/>
    <n v="1488694501"/>
    <b v="0"/>
    <n v="64"/>
    <b v="0"/>
    <s v="food/small batch"/>
    <x v="7"/>
    <x v="33"/>
    <m/>
    <n v="64.53"/>
    <x v="2321"/>
    <d v="2017-04-04T05:15:01"/>
    <x v="1"/>
    <x v="1"/>
    <x v="1"/>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m/>
    <n v="21.25"/>
    <x v="2322"/>
    <d v="2017-04-09T20:29:29"/>
    <x v="1"/>
    <x v="1"/>
    <x v="1"/>
  </r>
  <r>
    <n v="2323"/>
    <s v="Beef Sticks, the Ultimate Protein Snack"/>
    <s v="You can never go wrong with a Beef Stick, great taste with no fillers and can easily goes with you everywhere."/>
    <n v="250"/>
    <n v="120"/>
    <x v="3"/>
    <x v="0"/>
    <s v="USD"/>
    <n v="1490033247"/>
    <n v="1489428447"/>
    <b v="0"/>
    <n v="4"/>
    <b v="0"/>
    <s v="food/small batch"/>
    <x v="7"/>
    <x v="33"/>
    <m/>
    <n v="30"/>
    <x v="2323"/>
    <d v="2017-03-20T18:07:27"/>
    <x v="5"/>
    <x v="2"/>
    <x v="0"/>
  </r>
  <r>
    <n v="2324"/>
    <s v="Pies not Lies"/>
    <s v="A city centre shop selling great locally made food with room to chat and learn about eachother."/>
    <n v="7500"/>
    <n v="1555"/>
    <x v="3"/>
    <x v="1"/>
    <s v="GBP"/>
    <n v="1490559285"/>
    <n v="1487970885"/>
    <b v="0"/>
    <n v="61"/>
    <b v="0"/>
    <s v="food/small batch"/>
    <x v="7"/>
    <x v="33"/>
    <m/>
    <n v="25.49"/>
    <x v="2324"/>
    <d v="2017-03-26T20:14:45"/>
    <x v="1"/>
    <x v="1"/>
    <x v="1"/>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m/>
    <n v="11.43"/>
    <x v="2325"/>
    <d v="2017-03-29T23:32:11"/>
    <x v="37"/>
    <x v="1"/>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m/>
    <n v="108"/>
    <x v="2326"/>
    <d v="2017-04-30T17:00:00"/>
    <x v="50"/>
    <x v="6"/>
    <x v="0"/>
  </r>
  <r>
    <n v="2327"/>
    <s v="Kraut Source - Fermentation Made Simple"/>
    <s v="Gourmet Fermentation in a Mason Jar. Create delicious, nutritious fermented foods at home."/>
    <n v="35000"/>
    <n v="184133.01"/>
    <x v="0"/>
    <x v="0"/>
    <s v="USD"/>
    <n v="1409090440"/>
    <n v="1406066440"/>
    <b v="1"/>
    <n v="3355"/>
    <b v="1"/>
    <s v="food/small batch"/>
    <x v="7"/>
    <x v="33"/>
    <n v="526"/>
    <n v="54.88"/>
    <x v="2327"/>
    <d v="2014-08-26T22:00:40"/>
    <x v="6"/>
    <x v="0"/>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
    <n v="47.38"/>
    <x v="2328"/>
    <d v="2015-06-14T18:45:37"/>
    <x v="1"/>
    <x v="1"/>
    <x v="1"/>
  </r>
  <r>
    <n v="2329"/>
    <s v="Half Moon Bay Distillery"/>
    <s v="Vodka, whiskey and fruit brandy - coming soon! We are a coastal distillery located in historic Half Moon Bay, California."/>
    <n v="25000"/>
    <n v="26480"/>
    <x v="0"/>
    <x v="0"/>
    <s v="USD"/>
    <n v="1405609146"/>
    <n v="1403017146"/>
    <b v="1"/>
    <n v="125"/>
    <b v="1"/>
    <s v="food/small batch"/>
    <x v="7"/>
    <x v="33"/>
    <n v="106"/>
    <n v="211.84"/>
    <x v="2329"/>
    <d v="2014-07-17T14:59:06"/>
    <x v="1"/>
    <x v="1"/>
    <x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
    <n v="219.93"/>
    <x v="2330"/>
    <d v="2015-12-25T00:00:00"/>
    <x v="0"/>
    <x v="0"/>
    <x v="0"/>
  </r>
  <r>
    <n v="2331"/>
    <s v="Meadowlands Chocolate"/>
    <s v="Handcrafted, organic, single-origin, bean-to-bar, dark chocolate. Like fine wine, the secret is in the terroir."/>
    <n v="8000"/>
    <n v="11545.1"/>
    <x v="0"/>
    <x v="0"/>
    <s v="USD"/>
    <n v="1408320490"/>
    <n v="1405728490"/>
    <b v="1"/>
    <n v="283"/>
    <b v="1"/>
    <s v="food/small batch"/>
    <x v="7"/>
    <x v="33"/>
    <n v="144"/>
    <n v="40.799999999999997"/>
    <x v="2331"/>
    <d v="2014-08-18T00:08:10"/>
    <x v="1"/>
    <x v="1"/>
    <x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
    <n v="75.5"/>
    <x v="2332"/>
    <d v="2015-02-06T15:04:31"/>
    <x v="1"/>
    <x v="1"/>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
    <n v="13.54"/>
    <x v="2333"/>
    <d v="2014-05-29T17:50:00"/>
    <x v="23"/>
    <x v="5"/>
    <x v="0"/>
  </r>
  <r>
    <n v="2334"/>
    <s v="Picnic Pops in Your Grocery Store!"/>
    <s v="Help us get our delicious, organic, artisanal frozen pops on grocery store shelves in the Baltimore &amp; DC areas."/>
    <n v="4000"/>
    <n v="4078"/>
    <x v="0"/>
    <x v="0"/>
    <s v="USD"/>
    <n v="1415208840"/>
    <n v="1412611498"/>
    <b v="1"/>
    <n v="67"/>
    <b v="1"/>
    <s v="food/small batch"/>
    <x v="7"/>
    <x v="33"/>
    <n v="102"/>
    <n v="60.87"/>
    <x v="2334"/>
    <d v="2014-11-05T17:34:00"/>
    <x v="1"/>
    <x v="1"/>
    <x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
    <n v="115.69"/>
    <x v="2335"/>
    <d v="2014-06-11T13:44:03"/>
    <x v="1"/>
    <x v="1"/>
    <x v="1"/>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1"/>
    <n v="48.1"/>
    <x v="2336"/>
    <d v="2014-03-08T22:11:35"/>
    <x v="4"/>
    <x v="0"/>
    <x v="0"/>
  </r>
  <r>
    <n v="2337"/>
    <s v="The Hudson Standard Bitters and Shrubs"/>
    <s v="We make small batch, locally sourced bitters and shrubs for cocktails and cooking."/>
    <n v="12000"/>
    <n v="13279"/>
    <x v="0"/>
    <x v="0"/>
    <s v="USD"/>
    <n v="1403796143"/>
    <n v="1401204143"/>
    <b v="1"/>
    <n v="179"/>
    <b v="1"/>
    <s v="food/small batch"/>
    <x v="7"/>
    <x v="33"/>
    <n v="111"/>
    <n v="74.180000000000007"/>
    <x v="2337"/>
    <d v="2014-06-26T15:22:23"/>
    <x v="1"/>
    <x v="1"/>
    <x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
    <n v="123.35"/>
    <x v="2338"/>
    <d v="2014-06-29T21:31:24"/>
    <x v="1"/>
    <x v="1"/>
    <x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
    <n v="66.62"/>
    <x v="2339"/>
    <d v="2016-12-19T07:59:00"/>
    <x v="0"/>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6"/>
    <n v="104.99"/>
    <x v="2340"/>
    <d v="2016-10-30T15:25:38"/>
    <x v="1"/>
    <x v="1"/>
    <x v="1"/>
  </r>
  <r>
    <n v="2341"/>
    <s v="Cutting Edge Fitness Website (Canceled)"/>
    <s v="This website will serve as an interface to change lives and have a community routing for your success!"/>
    <n v="5000"/>
    <n v="0"/>
    <x v="1"/>
    <x v="0"/>
    <s v="USD"/>
    <n v="1436729504"/>
    <n v="1434137504"/>
    <b v="0"/>
    <n v="0"/>
    <b v="0"/>
    <s v="technology/web"/>
    <x v="2"/>
    <x v="7"/>
    <n v="0"/>
    <n v="0"/>
    <x v="2341"/>
    <d v="2015-07-12T19:31:44"/>
    <x v="1"/>
    <x v="1"/>
    <x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n v="0"/>
    <x v="2342"/>
    <d v="2014-10-06T05:00:00"/>
    <x v="23"/>
    <x v="5"/>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x v="2343"/>
    <d v="2016-01-08T19:47:00"/>
    <x v="39"/>
    <x v="4"/>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
    <n v="1"/>
    <x v="2344"/>
    <d v="2016-06-24T17:27:49"/>
    <x v="1"/>
    <x v="1"/>
    <x v="1"/>
  </r>
  <r>
    <n v="2345"/>
    <s v="Social Media Website (Canceled)"/>
    <s v="My team and I are creating a social media website for pet lovers across the world! Fashion, animal shows, adoptions, and more."/>
    <n v="3000"/>
    <n v="0"/>
    <x v="1"/>
    <x v="0"/>
    <s v="USD"/>
    <n v="1427845140"/>
    <n v="1424822556"/>
    <b v="0"/>
    <n v="0"/>
    <b v="0"/>
    <s v="technology/web"/>
    <x v="2"/>
    <x v="7"/>
    <n v="0"/>
    <n v="0"/>
    <x v="2345"/>
    <d v="2015-03-31T23:39:00"/>
    <x v="51"/>
    <x v="0"/>
    <x v="0"/>
  </r>
  <r>
    <n v="2346"/>
    <s v="Ez 2c 3D Viewers (Canceled)"/>
    <s v="Watch and Make FREE 3D Videos &amp; Pics - No Viewer needed. To Help Learn we have Training and Instant 3D viewers."/>
    <n v="60000"/>
    <n v="39"/>
    <x v="1"/>
    <x v="0"/>
    <s v="USD"/>
    <n v="1476731431"/>
    <n v="1472843431"/>
    <b v="0"/>
    <n v="3"/>
    <b v="0"/>
    <s v="technology/web"/>
    <x v="2"/>
    <x v="7"/>
    <n v="0"/>
    <n v="13"/>
    <x v="2346"/>
    <d v="2016-10-17T19:10:31"/>
    <x v="8"/>
    <x v="4"/>
    <x v="0"/>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2"/>
    <n v="15"/>
    <x v="2347"/>
    <d v="2016-08-25T14:34:36"/>
    <x v="1"/>
    <x v="1"/>
    <x v="1"/>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
    <n v="54"/>
    <x v="2348"/>
    <d v="2016-02-20T22:22:18"/>
    <x v="13"/>
    <x v="6"/>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n v="0"/>
    <x v="2349"/>
    <d v="2015-08-11T18:37:08"/>
    <x v="37"/>
    <x v="1"/>
    <x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n v="0"/>
    <x v="2350"/>
    <d v="2017-01-03T20:12:50"/>
    <x v="1"/>
    <x v="1"/>
    <x v="1"/>
  </r>
  <r>
    <n v="2351"/>
    <s v="NZ Auction site.  No listing or success fees. Only $2 p/m"/>
    <s v="Donate $30 or more and receive a free selfie stick."/>
    <n v="18900"/>
    <n v="108"/>
    <x v="1"/>
    <x v="4"/>
    <s v="NZD"/>
    <n v="1430360739"/>
    <n v="1427768739"/>
    <b v="0"/>
    <n v="7"/>
    <b v="0"/>
    <s v="technology/web"/>
    <x v="2"/>
    <x v="7"/>
    <n v="1"/>
    <n v="15.43"/>
    <x v="2351"/>
    <d v="2015-04-30T02:25:39"/>
    <x v="1"/>
    <x v="1"/>
    <x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n v="0"/>
    <x v="2352"/>
    <d v="2015-06-06T15:12:32"/>
    <x v="13"/>
    <x v="6"/>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n v="0"/>
    <x v="2353"/>
    <d v="2015-04-21T16:13:42"/>
    <x v="56"/>
    <x v="3"/>
    <x v="0"/>
  </r>
  <r>
    <n v="2354"/>
    <s v="Dissertation (Canceled)"/>
    <s v="Almost done with doctorate degree but need funding of $35,000 to complete research of project."/>
    <n v="35000"/>
    <n v="25"/>
    <x v="1"/>
    <x v="0"/>
    <s v="USD"/>
    <n v="1420910460"/>
    <n v="1415726460"/>
    <b v="0"/>
    <n v="1"/>
    <b v="0"/>
    <s v="technology/web"/>
    <x v="2"/>
    <x v="7"/>
    <n v="0"/>
    <n v="25"/>
    <x v="2354"/>
    <d v="2015-01-10T17:21:00"/>
    <x v="13"/>
    <x v="6"/>
    <x v="0"/>
  </r>
  <r>
    <n v="2355"/>
    <s v="PriceItUpPlease (Canceled)"/>
    <s v="PriceItUpPlease will be an easy to use website that estimates the amount of your startup costs for that great idea you have!"/>
    <n v="8000"/>
    <n v="55"/>
    <x v="1"/>
    <x v="2"/>
    <s v="AUD"/>
    <n v="1430604136"/>
    <n v="1428012136"/>
    <b v="0"/>
    <n v="2"/>
    <b v="0"/>
    <s v="technology/web"/>
    <x v="2"/>
    <x v="7"/>
    <n v="1"/>
    <n v="27.5"/>
    <x v="2355"/>
    <d v="2015-05-02T22:02:16"/>
    <x v="1"/>
    <x v="1"/>
    <x v="1"/>
  </r>
  <r>
    <n v="2356"/>
    <s v="HardstyleUnited.com (Canceled)"/>
    <s v="HardstyleUnited.com The Global Hardstyle community. Your Hardstyle community."/>
    <n v="10000"/>
    <n v="0"/>
    <x v="1"/>
    <x v="9"/>
    <s v="EUR"/>
    <n v="1433530104"/>
    <n v="1430938104"/>
    <b v="0"/>
    <n v="0"/>
    <b v="0"/>
    <s v="technology/web"/>
    <x v="2"/>
    <x v="7"/>
    <n v="0"/>
    <n v="0"/>
    <x v="2356"/>
    <d v="2015-06-05T18:48:24"/>
    <x v="1"/>
    <x v="1"/>
    <x v="1"/>
  </r>
  <r>
    <n v="2357"/>
    <s v="Online therapist directory - Click For Therapy (Canceled)"/>
    <s v="Click For Therapy is a website that was created to connect consumers and therapists across the UK."/>
    <n v="27000"/>
    <n v="0"/>
    <x v="1"/>
    <x v="1"/>
    <s v="GBP"/>
    <n v="1445093578"/>
    <n v="1442501578"/>
    <b v="0"/>
    <n v="0"/>
    <b v="0"/>
    <s v="technology/web"/>
    <x v="2"/>
    <x v="7"/>
    <n v="0"/>
    <n v="0"/>
    <x v="2357"/>
    <d v="2015-10-17T14:52:58"/>
    <x v="1"/>
    <x v="1"/>
    <x v="1"/>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n v="0"/>
    <x v="2358"/>
    <d v="2015-01-31T00:39:00"/>
    <x v="40"/>
    <x v="6"/>
    <x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5"/>
    <n v="367"/>
    <x v="2359"/>
    <d v="2015-08-03T15:35:24"/>
    <x v="13"/>
    <x v="6"/>
    <x v="0"/>
  </r>
  <r>
    <n v="2360"/>
    <s v="Bee Bay Microjobs (Canceled)"/>
    <s v="Welcome to Bee Bay Canada, your commission free microjobs website.  Sell at any price and keep 100% of what you earn!"/>
    <n v="5000"/>
    <n v="2"/>
    <x v="1"/>
    <x v="5"/>
    <s v="CAD"/>
    <n v="1454864280"/>
    <n v="1452272280"/>
    <b v="0"/>
    <n v="1"/>
    <b v="0"/>
    <s v="technology/web"/>
    <x v="2"/>
    <x v="7"/>
    <n v="0"/>
    <n v="2"/>
    <x v="2360"/>
    <d v="2016-02-07T16:58:00"/>
    <x v="1"/>
    <x v="1"/>
    <x v="1"/>
  </r>
  <r>
    <n v="2361"/>
    <s v="Lemme Grab it (Canceled)"/>
    <s v="A website for email/sms alerts of your personal selection, comparison of prices,consolidated database, best deals around for clothing."/>
    <n v="200"/>
    <n v="0"/>
    <x v="1"/>
    <x v="5"/>
    <s v="CAD"/>
    <n v="1462053600"/>
    <n v="1459975008"/>
    <b v="0"/>
    <n v="0"/>
    <b v="0"/>
    <s v="technology/web"/>
    <x v="2"/>
    <x v="7"/>
    <n v="0"/>
    <n v="0"/>
    <x v="2361"/>
    <d v="2016-04-30T22:00:00"/>
    <x v="19"/>
    <x v="5"/>
    <x v="0"/>
  </r>
  <r>
    <n v="2362"/>
    <s v="Help CRB obtain 501(c)(3) status! (Canceled)"/>
    <s v="The Columbus Ruby Brigade has brought monthly ruby goodness and camaraderie to all participants."/>
    <n v="420"/>
    <n v="120"/>
    <x v="1"/>
    <x v="0"/>
    <s v="USD"/>
    <n v="1418315470"/>
    <n v="1415723470"/>
    <b v="0"/>
    <n v="2"/>
    <b v="0"/>
    <s v="technology/web"/>
    <x v="2"/>
    <x v="7"/>
    <n v="29"/>
    <n v="60"/>
    <x v="2362"/>
    <d v="2014-12-11T16:31:10"/>
    <x v="1"/>
    <x v="1"/>
    <x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n v="0"/>
    <x v="2363"/>
    <d v="2015-12-29T00:16:40"/>
    <x v="8"/>
    <x v="4"/>
    <x v="0"/>
  </r>
  <r>
    <n v="2364"/>
    <s v="Minecraft Server and Website Help (Name: Forge Realms)"/>
    <s v="Making a Minecraft server and Website and I need your help to fund it. Thanks in Advance!"/>
    <n v="128"/>
    <n v="0"/>
    <x v="1"/>
    <x v="0"/>
    <s v="USD"/>
    <n v="1445898356"/>
    <n v="1441146356"/>
    <b v="0"/>
    <n v="0"/>
    <b v="0"/>
    <s v="technology/web"/>
    <x v="2"/>
    <x v="7"/>
    <n v="0"/>
    <n v="0"/>
    <x v="2364"/>
    <d v="2015-10-26T22:25:56"/>
    <x v="57"/>
    <x v="6"/>
    <x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n v="0"/>
    <x v="2365"/>
    <d v="2016-01-17T23:00:00"/>
    <x v="4"/>
    <x v="0"/>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1"/>
    <n v="97.41"/>
    <x v="2366"/>
    <d v="2015-10-21T12:45:33"/>
    <x v="1"/>
    <x v="1"/>
    <x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
    <n v="47.86"/>
    <x v="2367"/>
    <d v="2016-04-25T22:16:56"/>
    <x v="13"/>
    <x v="6"/>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
    <n v="50"/>
    <x v="2368"/>
    <d v="2015-04-14T16:19:25"/>
    <x v="8"/>
    <x v="4"/>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n v="0"/>
    <x v="2369"/>
    <d v="2016-02-10T19:30:11"/>
    <x v="1"/>
    <x v="1"/>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
    <n v="20.5"/>
    <x v="2370"/>
    <d v="2014-12-18T04:32:21"/>
    <x v="1"/>
    <x v="1"/>
    <x v="1"/>
  </r>
  <r>
    <n v="2371"/>
    <s v="ProjectPetal.com (Canceled)"/>
    <s v="ProjectPetal.com is an all in one website for all Makers to share projects and ideas. A Facebook(R) Twitter(R) &amp; Github(R) all in one."/>
    <n v="2000"/>
    <n v="0"/>
    <x v="1"/>
    <x v="0"/>
    <s v="USD"/>
    <n v="1435257596"/>
    <n v="1432665596"/>
    <b v="0"/>
    <n v="0"/>
    <b v="0"/>
    <s v="technology/web"/>
    <x v="2"/>
    <x v="7"/>
    <n v="0"/>
    <n v="0"/>
    <x v="2371"/>
    <d v="2015-06-25T18:39:56"/>
    <x v="1"/>
    <x v="1"/>
    <x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
    <n v="30"/>
    <x v="2372"/>
    <d v="2015-04-24T01:39:31"/>
    <x v="1"/>
    <x v="1"/>
    <x v="1"/>
  </r>
  <r>
    <n v="2373"/>
    <s v="Cykelauktion.com (Canceled)"/>
    <s v="We want to create a safe marketplace for buying and selling bicycles."/>
    <n v="850000"/>
    <n v="50"/>
    <x v="1"/>
    <x v="11"/>
    <s v="SEK"/>
    <n v="1440863624"/>
    <n v="1438271624"/>
    <b v="0"/>
    <n v="1"/>
    <b v="0"/>
    <s v="technology/web"/>
    <x v="2"/>
    <x v="7"/>
    <n v="0"/>
    <n v="50"/>
    <x v="2373"/>
    <d v="2015-08-29T15:53:44"/>
    <x v="1"/>
    <x v="1"/>
    <x v="1"/>
  </r>
  <r>
    <n v="2374"/>
    <s v="Alcohol On Call (Canceled)"/>
    <s v="Next time you want a beer, put down your keys and pick up your phone. We prevent drunk driving by delivering alcohol to you at home."/>
    <n v="22000"/>
    <n v="10"/>
    <x v="1"/>
    <x v="0"/>
    <s v="USD"/>
    <n v="1423772060"/>
    <n v="1421180060"/>
    <b v="0"/>
    <n v="1"/>
    <b v="0"/>
    <s v="technology/web"/>
    <x v="2"/>
    <x v="7"/>
    <n v="0"/>
    <n v="10"/>
    <x v="2374"/>
    <d v="2015-02-12T20:14:20"/>
    <x v="1"/>
    <x v="1"/>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n v="0"/>
    <x v="2375"/>
    <d v="2016-09-09T20:03:57"/>
    <x v="1"/>
    <x v="1"/>
    <x v="1"/>
  </r>
  <r>
    <n v="2376"/>
    <s v="Phone Tags: lost and found stickers (Canceled)"/>
    <s v="Tough, pre-manufactured lost and found stickers that forward messages to the owners email and cellphone."/>
    <n v="3000"/>
    <n v="326.33"/>
    <x v="1"/>
    <x v="0"/>
    <s v="USD"/>
    <n v="1449785566"/>
    <n v="1447193566"/>
    <b v="0"/>
    <n v="4"/>
    <b v="0"/>
    <s v="technology/web"/>
    <x v="2"/>
    <x v="7"/>
    <n v="11"/>
    <n v="81.58"/>
    <x v="2376"/>
    <d v="2015-12-10T22:12:46"/>
    <x v="1"/>
    <x v="1"/>
    <x v="1"/>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n v="0"/>
    <x v="2377"/>
    <d v="2016-11-25T21:53:03"/>
    <x v="1"/>
    <x v="1"/>
    <x v="1"/>
  </r>
  <r>
    <n v="2378"/>
    <s v="KEEPUP INC (Canceled)"/>
    <s v="KEEPUP allows you to extend your social circle by introducing you to new people via your friends."/>
    <n v="110000"/>
    <n v="0"/>
    <x v="1"/>
    <x v="0"/>
    <s v="USD"/>
    <n v="1440548330"/>
    <n v="1438042730"/>
    <b v="0"/>
    <n v="0"/>
    <b v="0"/>
    <s v="technology/web"/>
    <x v="2"/>
    <x v="7"/>
    <n v="0"/>
    <n v="0"/>
    <x v="2378"/>
    <d v="2015-08-26T00:18:50"/>
    <x v="37"/>
    <x v="1"/>
    <x v="0"/>
  </r>
  <r>
    <n v="2379"/>
    <s v="SelectCooks.com (Canceled)"/>
    <s v="Selectcooks.com is a community marketplace for people to list, find and hire chefs."/>
    <n v="30000"/>
    <n v="0"/>
    <x v="1"/>
    <x v="0"/>
    <s v="USD"/>
    <n v="1444004616"/>
    <n v="1440116616"/>
    <b v="0"/>
    <n v="0"/>
    <b v="0"/>
    <s v="technology/web"/>
    <x v="2"/>
    <x v="7"/>
    <n v="0"/>
    <n v="0"/>
    <x v="2379"/>
    <d v="2015-10-05T00:23:36"/>
    <x v="8"/>
    <x v="4"/>
    <x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0"/>
    <n v="18.329999999999998"/>
    <x v="2380"/>
    <d v="2015-10-01T19:02:22"/>
    <x v="1"/>
    <x v="1"/>
    <x v="1"/>
  </r>
  <r>
    <n v="2381"/>
    <s v="Cannabis Connection (Canceled)"/>
    <s v="Social Media Platform for the Marijuana Industry to create professionalism and a stable lasting market."/>
    <n v="86350"/>
    <n v="1571"/>
    <x v="1"/>
    <x v="0"/>
    <s v="USD"/>
    <n v="1428704848"/>
    <n v="1426112848"/>
    <b v="0"/>
    <n v="7"/>
    <b v="0"/>
    <s v="technology/web"/>
    <x v="2"/>
    <x v="7"/>
    <n v="2"/>
    <n v="224.43"/>
    <x v="2381"/>
    <d v="2015-04-10T22:27:28"/>
    <x v="1"/>
    <x v="1"/>
    <x v="1"/>
  </r>
  <r>
    <n v="2382"/>
    <s v="These Easy Days (Canceled)"/>
    <s v="Netiquette classes to teach our youth how make proper use of computer-mediated communications for personal and educational success."/>
    <n v="3000"/>
    <n v="75"/>
    <x v="1"/>
    <x v="0"/>
    <s v="USD"/>
    <n v="1438662603"/>
    <n v="1436502603"/>
    <b v="0"/>
    <n v="2"/>
    <b v="0"/>
    <s v="technology/web"/>
    <x v="2"/>
    <x v="7"/>
    <n v="3"/>
    <n v="37.5"/>
    <x v="2382"/>
    <d v="2015-08-04T04:30:03"/>
    <x v="10"/>
    <x v="5"/>
    <x v="2"/>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
    <n v="145"/>
    <x v="2383"/>
    <d v="2015-02-22T01:21:47"/>
    <x v="1"/>
    <x v="1"/>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n v="1"/>
    <x v="2384"/>
    <d v="2014-11-14T02:37:23"/>
    <x v="1"/>
    <x v="1"/>
    <x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
    <n v="112.57"/>
    <x v="2385"/>
    <d v="2015-08-05T16:50:32"/>
    <x v="1"/>
    <x v="1"/>
    <x v="1"/>
  </r>
  <r>
    <n v="2386"/>
    <s v="Realjobmatch.com (Canceled)"/>
    <s v="Realjobmatch is not just a job search site but a matching site , matching the right jobseekers with the best jobs."/>
    <n v="30000"/>
    <n v="0"/>
    <x v="1"/>
    <x v="5"/>
    <s v="CAD"/>
    <n v="1420920424"/>
    <n v="1415736424"/>
    <b v="0"/>
    <n v="0"/>
    <b v="0"/>
    <s v="technology/web"/>
    <x v="2"/>
    <x v="7"/>
    <n v="0"/>
    <n v="0"/>
    <x v="2386"/>
    <d v="2015-01-10T20:07:04"/>
    <x v="13"/>
    <x v="6"/>
    <x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1"/>
    <n v="342"/>
    <x v="2387"/>
    <d v="2016-07-22T15:02:20"/>
    <x v="8"/>
    <x v="4"/>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
    <n v="57.88"/>
    <x v="2388"/>
    <d v="2015-01-15T19:29:00"/>
    <x v="1"/>
    <x v="1"/>
    <x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
    <n v="30"/>
    <x v="2389"/>
    <d v="2015-07-25T21:59:00"/>
    <x v="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n v="0"/>
    <x v="2390"/>
    <d v="2015-01-04T06:17:44"/>
    <x v="4"/>
    <x v="0"/>
    <x v="0"/>
  </r>
  <r>
    <n v="2391"/>
    <s v="oToBOTS.com - Freedom from high cost auto repairs (Canceled)"/>
    <s v="Using the power of internet to help people save hundreds in car repair."/>
    <n v="20000"/>
    <n v="25"/>
    <x v="1"/>
    <x v="0"/>
    <s v="USD"/>
    <n v="1427825044"/>
    <n v="1425236644"/>
    <b v="0"/>
    <n v="1"/>
    <b v="0"/>
    <s v="technology/web"/>
    <x v="2"/>
    <x v="7"/>
    <n v="0"/>
    <n v="25"/>
    <x v="2391"/>
    <d v="2015-03-31T18:04:04"/>
    <x v="1"/>
    <x v="1"/>
    <x v="1"/>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n v="0"/>
    <x v="2392"/>
    <d v="2015-10-29T02:53:43"/>
    <x v="1"/>
    <x v="1"/>
    <x v="1"/>
  </r>
  <r>
    <n v="2393"/>
    <s v="Game Swapper (Canceled)"/>
    <s v="Imagine a world where you can swap a video game you're tired of playing for a video game you actually want to play for just $1.50!"/>
    <n v="100000"/>
    <n v="50"/>
    <x v="1"/>
    <x v="0"/>
    <s v="USD"/>
    <n v="1439048017"/>
    <n v="1436456017"/>
    <b v="0"/>
    <n v="1"/>
    <b v="0"/>
    <s v="technology/web"/>
    <x v="2"/>
    <x v="7"/>
    <n v="0"/>
    <n v="50"/>
    <x v="2393"/>
    <d v="2015-08-08T15:33:37"/>
    <x v="1"/>
    <x v="1"/>
    <x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
    <n v="1.5"/>
    <x v="2394"/>
    <d v="2015-02-26T08:41:33"/>
    <x v="1"/>
    <x v="1"/>
    <x v="1"/>
  </r>
  <r>
    <n v="2395"/>
    <s v="VENT it out (Canceled)"/>
    <s v="I am making a social website where people can anonymously or openly vent, All walks of life all over the world"/>
    <n v="33000"/>
    <n v="0"/>
    <x v="1"/>
    <x v="0"/>
    <s v="USD"/>
    <n v="1484038620"/>
    <n v="1481597687"/>
    <b v="0"/>
    <n v="0"/>
    <b v="0"/>
    <s v="technology/web"/>
    <x v="2"/>
    <x v="7"/>
    <n v="0"/>
    <n v="0"/>
    <x v="2395"/>
    <d v="2017-01-10T08:57:00"/>
    <x v="31"/>
    <x v="1"/>
    <x v="3"/>
  </r>
  <r>
    <n v="2396"/>
    <s v="Projektwebseite (Canceled)"/>
    <s v="I'm creating a website with projects which I'll create later / Ich erstelle eine Webseite mit Projekten, welche ich spÃ¤ter erstelle."/>
    <n v="5000"/>
    <n v="10"/>
    <x v="1"/>
    <x v="16"/>
    <s v="CHF"/>
    <n v="1444940558"/>
    <n v="1442348558"/>
    <b v="0"/>
    <n v="1"/>
    <b v="0"/>
    <s v="technology/web"/>
    <x v="2"/>
    <x v="7"/>
    <n v="0"/>
    <n v="10"/>
    <x v="2396"/>
    <d v="2015-10-15T20:22:38"/>
    <x v="1"/>
    <x v="1"/>
    <x v="1"/>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n v="0"/>
    <x v="2397"/>
    <d v="2015-01-02T21:14:16"/>
    <x v="1"/>
    <x v="1"/>
    <x v="1"/>
  </r>
  <r>
    <n v="2398"/>
    <s v="Roekee.com (Canceled)"/>
    <s v="The internets new search engine. Looking for funding to develop our backend web indexing software with an emphasis on automation."/>
    <n v="4000"/>
    <n v="0"/>
    <x v="1"/>
    <x v="0"/>
    <s v="USD"/>
    <n v="1435874384"/>
    <n v="1433282384"/>
    <b v="0"/>
    <n v="0"/>
    <b v="0"/>
    <s v="technology/web"/>
    <x v="2"/>
    <x v="7"/>
    <n v="0"/>
    <n v="0"/>
    <x v="2398"/>
    <d v="2015-07-02T21:59:44"/>
    <x v="1"/>
    <x v="1"/>
    <x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n v="0"/>
    <x v="2399"/>
    <d v="2014-12-18T20:28:26"/>
    <x v="6"/>
    <x v="0"/>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n v="0"/>
    <x v="2400"/>
    <d v="2016-04-14T06:26:04"/>
    <x v="1"/>
    <x v="1"/>
    <x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1"/>
    <n v="22.33"/>
    <x v="2401"/>
    <d v="2016-03-05T19:44:56"/>
    <x v="13"/>
    <x v="6"/>
    <x v="0"/>
  </r>
  <r>
    <n v="2402"/>
    <s v="Cupcake Truck Unite"/>
    <s v="Small town, delicious treats, and a mobile truck"/>
    <n v="12000"/>
    <n v="52"/>
    <x v="2"/>
    <x v="0"/>
    <s v="USD"/>
    <n v="1431533931"/>
    <n v="1428941931"/>
    <b v="0"/>
    <n v="1"/>
    <b v="0"/>
    <s v="food/food trucks"/>
    <x v="7"/>
    <x v="19"/>
    <n v="0"/>
    <n v="52"/>
    <x v="2402"/>
    <d v="2015-05-13T16:18:51"/>
    <x v="1"/>
    <x v="1"/>
    <x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7"/>
    <n v="16.829999999999998"/>
    <x v="2403"/>
    <d v="2016-03-30T20:10:58"/>
    <x v="13"/>
    <x v="6"/>
    <x v="0"/>
  </r>
  <r>
    <n v="2404"/>
    <s v="Square Donuts Truck"/>
    <s v="We would love another Donut Food Truck for your famous Square Donuts.  We have one successful truck and retail store open already!"/>
    <n v="15000"/>
    <n v="0"/>
    <x v="2"/>
    <x v="0"/>
    <s v="USD"/>
    <n v="1451782607"/>
    <n v="1449190607"/>
    <b v="0"/>
    <n v="0"/>
    <b v="0"/>
    <s v="food/food trucks"/>
    <x v="7"/>
    <x v="19"/>
    <n v="0"/>
    <n v="0"/>
    <x v="2404"/>
    <d v="2016-01-03T00:56:47"/>
    <x v="1"/>
    <x v="1"/>
    <x v="1"/>
  </r>
  <r>
    <n v="2405"/>
    <s v="JoyShtick Food Truck"/>
    <s v="We are the first gaming-themed food truck, bringing gourmet pub fare to the Jacksonville area."/>
    <n v="5000"/>
    <n v="1126"/>
    <x v="2"/>
    <x v="0"/>
    <s v="USD"/>
    <n v="1472911375"/>
    <n v="1471096975"/>
    <b v="0"/>
    <n v="20"/>
    <b v="0"/>
    <s v="food/food trucks"/>
    <x v="7"/>
    <x v="19"/>
    <n v="23"/>
    <n v="56.3"/>
    <x v="2405"/>
    <d v="2016-09-03T14:02:55"/>
    <x v="23"/>
    <x v="5"/>
    <x v="0"/>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
    <n v="84.06"/>
    <x v="2406"/>
    <d v="2015-01-19T02:39:50"/>
    <x v="4"/>
    <x v="0"/>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
    <n v="168.39"/>
    <x v="2407"/>
    <d v="2015-04-11T06:00:00"/>
    <x v="33"/>
    <x v="5"/>
    <x v="0"/>
  </r>
  <r>
    <n v="2408"/>
    <s v="Sabroso On Wheels"/>
    <s v="A US Army Vet trying to get a Peruvian food truck going! Really good Peruvian food now mobile!"/>
    <n v="15000"/>
    <n v="30"/>
    <x v="2"/>
    <x v="0"/>
    <s v="USD"/>
    <n v="1415247757"/>
    <n v="1412652157"/>
    <b v="0"/>
    <n v="2"/>
    <b v="0"/>
    <s v="food/food trucks"/>
    <x v="7"/>
    <x v="19"/>
    <n v="0"/>
    <n v="15"/>
    <x v="2408"/>
    <d v="2014-11-06T04:22:37"/>
    <x v="1"/>
    <x v="1"/>
    <x v="1"/>
  </r>
  <r>
    <n v="2409"/>
    <s v="Johnny's Food Truck a Puerto Rican and BBQ infusion"/>
    <s v="I am looking to start a food truck with an infusion of my Puerto Rican heritage and my love for BBQ."/>
    <n v="25000"/>
    <n v="460"/>
    <x v="2"/>
    <x v="0"/>
    <s v="USD"/>
    <n v="1439931675"/>
    <n v="1437339675"/>
    <b v="0"/>
    <n v="6"/>
    <b v="0"/>
    <s v="food/food trucks"/>
    <x v="7"/>
    <x v="19"/>
    <n v="2"/>
    <n v="76.67"/>
    <x v="2409"/>
    <d v="2015-08-18T21:01:15"/>
    <x v="1"/>
    <x v="1"/>
    <x v="1"/>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n v="0"/>
    <x v="2410"/>
    <d v="2015-09-07T09:47:55"/>
    <x v="1"/>
    <x v="1"/>
    <x v="1"/>
  </r>
  <r>
    <n v="2411"/>
    <s v="Was ist das"/>
    <s v="I want to create an authentic German food truck to travel all over the US. Spreading amazing German Food to Summer Time Music Festivals"/>
    <n v="25000"/>
    <n v="151"/>
    <x v="2"/>
    <x v="0"/>
    <s v="USD"/>
    <n v="1440524082"/>
    <n v="1437932082"/>
    <b v="0"/>
    <n v="3"/>
    <b v="0"/>
    <s v="food/food trucks"/>
    <x v="7"/>
    <x v="19"/>
    <n v="1"/>
    <n v="50.33"/>
    <x v="2411"/>
    <d v="2015-08-25T17:34:42"/>
    <x v="1"/>
    <x v="1"/>
    <x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n v="0"/>
    <x v="2412"/>
    <d v="2016-11-26T18:41:13"/>
    <x v="8"/>
    <x v="4"/>
    <x v="0"/>
  </r>
  <r>
    <n v="2413"/>
    <s v="Lone Pine Coffee Brewery"/>
    <s v="Lone Pine Coffee Brewery will be a portable third-wave coffee shop available for wedding receptions and other events!"/>
    <n v="3000"/>
    <n v="25"/>
    <x v="2"/>
    <x v="0"/>
    <s v="USD"/>
    <n v="1401579000"/>
    <n v="1398911882"/>
    <b v="0"/>
    <n v="3"/>
    <b v="0"/>
    <s v="food/food trucks"/>
    <x v="7"/>
    <x v="19"/>
    <n v="1"/>
    <n v="8.33"/>
    <x v="2413"/>
    <d v="2014-05-31T23:30:00"/>
    <x v="1"/>
    <x v="1"/>
    <x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
    <n v="35.380000000000003"/>
    <x v="2414"/>
    <d v="2015-08-22T03:59:00"/>
    <x v="4"/>
    <x v="0"/>
    <x v="0"/>
  </r>
  <r>
    <n v="2415"/>
    <s v="Local Food Truck is Off the Hoof!"/>
    <s v="It will be ridiculously easy to become addicted to the full, rich flavor of locally raised beef, pork, and more..."/>
    <n v="60000"/>
    <n v="335"/>
    <x v="2"/>
    <x v="0"/>
    <s v="USD"/>
    <n v="1468615346"/>
    <n v="1466023346"/>
    <b v="0"/>
    <n v="6"/>
    <b v="0"/>
    <s v="food/food trucks"/>
    <x v="7"/>
    <x v="19"/>
    <n v="1"/>
    <n v="55.83"/>
    <x v="2415"/>
    <d v="2016-07-15T20:42:26"/>
    <x v="1"/>
    <x v="1"/>
    <x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0"/>
    <n v="5"/>
    <x v="2416"/>
    <d v="2015-03-14T15:00:00"/>
    <x v="42"/>
    <x v="6"/>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n v="0"/>
    <x v="2417"/>
    <d v="2014-08-10T21:13:07"/>
    <x v="1"/>
    <x v="1"/>
    <x v="1"/>
  </r>
  <r>
    <n v="2418"/>
    <s v="Mexican food truck"/>
    <s v="I want to start my food truck business."/>
    <n v="25000"/>
    <n v="5"/>
    <x v="2"/>
    <x v="0"/>
    <s v="USD"/>
    <n v="1427225644"/>
    <n v="1422045244"/>
    <b v="0"/>
    <n v="5"/>
    <b v="0"/>
    <s v="food/food trucks"/>
    <x v="7"/>
    <x v="19"/>
    <n v="0"/>
    <n v="1"/>
    <x v="2418"/>
    <d v="2015-03-24T19:34:04"/>
    <x v="13"/>
    <x v="6"/>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n v="0"/>
    <x v="2419"/>
    <d v="2015-02-18T17:43:09"/>
    <x v="13"/>
    <x v="6"/>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5"/>
    <n v="69.47"/>
    <x v="2420"/>
    <d v="2014-11-10T01:41:35"/>
    <x v="13"/>
    <x v="6"/>
    <x v="0"/>
  </r>
  <r>
    <n v="2421"/>
    <s v="hot dog cart"/>
    <s v="help me start Merrill's first hot dog cart in this empty lot"/>
    <n v="6000"/>
    <n v="1"/>
    <x v="2"/>
    <x v="0"/>
    <s v="USD"/>
    <n v="1424536196"/>
    <n v="1421944196"/>
    <b v="0"/>
    <n v="1"/>
    <b v="0"/>
    <s v="food/food trucks"/>
    <x v="7"/>
    <x v="19"/>
    <n v="0"/>
    <n v="1"/>
    <x v="2421"/>
    <d v="2015-02-21T16:29:56"/>
    <x v="1"/>
    <x v="1"/>
    <x v="1"/>
  </r>
  <r>
    <n v="2422"/>
    <s v="Help starting a family owned food truck"/>
    <s v="Family owned business serving BBQ and seafood to the public"/>
    <n v="500"/>
    <n v="1"/>
    <x v="2"/>
    <x v="0"/>
    <s v="USD"/>
    <n v="1426091036"/>
    <n v="1423502636"/>
    <b v="0"/>
    <n v="1"/>
    <b v="0"/>
    <s v="food/food trucks"/>
    <x v="7"/>
    <x v="19"/>
    <n v="0"/>
    <n v="1"/>
    <x v="2422"/>
    <d v="2015-03-11T16:23:56"/>
    <x v="1"/>
    <x v="1"/>
    <x v="1"/>
  </r>
  <r>
    <n v="2423"/>
    <s v="FBTR BBQ"/>
    <s v="FBTR is a Texas-style, North Carolina based, homemade BBQ company looking to bring good meat to the masses."/>
    <n v="60000"/>
    <n v="8"/>
    <x v="2"/>
    <x v="0"/>
    <s v="USD"/>
    <n v="1420044890"/>
    <n v="1417452890"/>
    <b v="0"/>
    <n v="1"/>
    <b v="0"/>
    <s v="food/food trucks"/>
    <x v="7"/>
    <x v="19"/>
    <n v="0"/>
    <n v="8"/>
    <x v="2423"/>
    <d v="2014-12-31T16:54:50"/>
    <x v="1"/>
    <x v="1"/>
    <x v="1"/>
  </r>
  <r>
    <n v="2424"/>
    <s v="Lily and Memphs"/>
    <s v="Great and creative food from the heart in the form of a sweet food truck!"/>
    <n v="25000"/>
    <n v="310"/>
    <x v="2"/>
    <x v="0"/>
    <s v="USD"/>
    <n v="1414445108"/>
    <n v="1411853108"/>
    <b v="0"/>
    <n v="9"/>
    <b v="0"/>
    <s v="food/food trucks"/>
    <x v="7"/>
    <x v="19"/>
    <n v="1"/>
    <n v="34.44"/>
    <x v="2424"/>
    <d v="2014-10-27T21:25:08"/>
    <x v="1"/>
    <x v="1"/>
    <x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0"/>
    <n v="1"/>
    <x v="2425"/>
    <d v="2016-05-27T22:04:00"/>
    <x v="18"/>
    <x v="3"/>
    <x v="0"/>
  </r>
  <r>
    <n v="2426"/>
    <s v="The Low-Calorie Food Truck"/>
    <s v="Aspiring to create a food truck with many delicious low calorie meals to encourage healthy eating while enjoying every bite."/>
    <n v="20000"/>
    <n v="0"/>
    <x v="2"/>
    <x v="0"/>
    <s v="USD"/>
    <n v="1439006692"/>
    <n v="1433822692"/>
    <b v="0"/>
    <n v="0"/>
    <b v="0"/>
    <s v="food/food trucks"/>
    <x v="7"/>
    <x v="19"/>
    <n v="0"/>
    <n v="0"/>
    <x v="2426"/>
    <d v="2015-08-08T04:04:52"/>
    <x v="13"/>
    <x v="6"/>
    <x v="0"/>
  </r>
  <r>
    <n v="2427"/>
    <s v="Wraps in a snap. Fast lunch with a gourmet punch!"/>
    <s v="Fast and simple lunches for those on the go.  All (lunch) deals $10 or less."/>
    <n v="50000"/>
    <n v="1"/>
    <x v="2"/>
    <x v="0"/>
    <s v="USD"/>
    <n v="1458715133"/>
    <n v="1455262733"/>
    <b v="0"/>
    <n v="1"/>
    <b v="0"/>
    <s v="food/food trucks"/>
    <x v="7"/>
    <x v="19"/>
    <n v="0"/>
    <n v="1"/>
    <x v="2427"/>
    <d v="2016-03-23T06:38:53"/>
    <x v="4"/>
    <x v="0"/>
    <x v="0"/>
  </r>
  <r>
    <n v="2428"/>
    <s v="Premium Burgers"/>
    <s v="From Moo 2 You! We want to offer premium burgers to a taco flooded environment."/>
    <n v="35000"/>
    <n v="1"/>
    <x v="2"/>
    <x v="0"/>
    <s v="USD"/>
    <n v="1426182551"/>
    <n v="1423594151"/>
    <b v="0"/>
    <n v="1"/>
    <b v="0"/>
    <s v="food/food trucks"/>
    <x v="7"/>
    <x v="19"/>
    <n v="0"/>
    <n v="1"/>
    <x v="2428"/>
    <d v="2015-03-12T17:49:11"/>
    <x v="1"/>
    <x v="1"/>
    <x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
    <n v="501.25"/>
    <x v="2429"/>
    <d v="2017-02-05T16:44:00"/>
    <x v="46"/>
    <x v="0"/>
    <x v="0"/>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
    <n v="10.5"/>
    <x v="2430"/>
    <d v="2016-02-12T03:08:24"/>
    <x v="1"/>
    <x v="1"/>
    <x v="1"/>
  </r>
  <r>
    <n v="2431"/>
    <s v="Murphy's good eatin'"/>
    <s v="Go to Colorado and run a food truck with homemade food of all kinds."/>
    <n v="100000"/>
    <n v="2"/>
    <x v="2"/>
    <x v="0"/>
    <s v="USD"/>
    <n v="1467080613"/>
    <n v="1461896613"/>
    <b v="0"/>
    <n v="2"/>
    <b v="0"/>
    <s v="food/food trucks"/>
    <x v="7"/>
    <x v="19"/>
    <n v="0"/>
    <n v="1"/>
    <x v="2431"/>
    <d v="2016-06-28T02:23:33"/>
    <x v="13"/>
    <x v="6"/>
    <x v="0"/>
  </r>
  <r>
    <n v="2432"/>
    <s v="funding for bbq trailer"/>
    <s v="Looking to start competition cooking and need start-up help.  Offering brisket tasting to all contributors."/>
    <n v="14000"/>
    <n v="2"/>
    <x v="2"/>
    <x v="0"/>
    <s v="USD"/>
    <n v="1425791697"/>
    <n v="1423199697"/>
    <b v="0"/>
    <n v="2"/>
    <b v="0"/>
    <s v="food/food trucks"/>
    <x v="7"/>
    <x v="19"/>
    <n v="0"/>
    <n v="1"/>
    <x v="2432"/>
    <d v="2015-03-08T05:14:57"/>
    <x v="1"/>
    <x v="1"/>
    <x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n v="0"/>
    <x v="2433"/>
    <d v="2016-02-27T21:35:43"/>
    <x v="1"/>
    <x v="1"/>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
    <n v="13"/>
    <x v="2434"/>
    <d v="2015-08-04T04:27:54"/>
    <x v="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
    <n v="306"/>
    <x v="2435"/>
    <d v="2015-10-05T06:39:46"/>
    <x v="1"/>
    <x v="1"/>
    <x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0"/>
    <n v="22.5"/>
    <x v="2436"/>
    <d v="2016-01-29T14:46:10"/>
    <x v="13"/>
    <x v="6"/>
    <x v="0"/>
  </r>
  <r>
    <n v="2437"/>
    <s v="Cuppa Gumbos"/>
    <s v="Homemade Gumbo, Stews and Curry to be served hot and fresh everyday at any festival or concert we can attend."/>
    <n v="8000"/>
    <n v="0"/>
    <x v="2"/>
    <x v="0"/>
    <s v="USD"/>
    <n v="1426615200"/>
    <n v="1422400188"/>
    <b v="0"/>
    <n v="0"/>
    <b v="0"/>
    <s v="food/food trucks"/>
    <x v="7"/>
    <x v="19"/>
    <n v="0"/>
    <n v="0"/>
    <x v="2437"/>
    <d v="2015-03-17T18:00:00"/>
    <x v="45"/>
    <x v="4"/>
    <x v="0"/>
  </r>
  <r>
    <n v="2438"/>
    <s v="FOOD|Art"/>
    <s v="I'm starting a catering and food truck business of southern comfort food. My FOOD is my Art!  _x000a_Thanks for you help!"/>
    <n v="15000"/>
    <n v="50"/>
    <x v="2"/>
    <x v="0"/>
    <s v="USD"/>
    <n v="1449529062"/>
    <n v="1444341462"/>
    <b v="0"/>
    <n v="1"/>
    <b v="0"/>
    <s v="food/food trucks"/>
    <x v="7"/>
    <x v="19"/>
    <n v="0"/>
    <n v="50"/>
    <x v="2438"/>
    <d v="2015-12-07T22:57:42"/>
    <x v="13"/>
    <x v="6"/>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n v="0"/>
    <x v="2439"/>
    <d v="2015-10-18T19:38:49"/>
    <x v="1"/>
    <x v="1"/>
    <x v="1"/>
  </r>
  <r>
    <n v="2440"/>
    <s v="The first green Food Truck in Phnom Penh"/>
    <s v="Starting a entire clean energy food truck and set a new standard for Cambodia"/>
    <n v="5000"/>
    <n v="10"/>
    <x v="2"/>
    <x v="18"/>
    <s v="EUR"/>
    <n v="1455399313"/>
    <n v="1452807313"/>
    <b v="0"/>
    <n v="2"/>
    <b v="0"/>
    <s v="food/food trucks"/>
    <x v="7"/>
    <x v="19"/>
    <n v="0"/>
    <n v="5"/>
    <x v="2440"/>
    <d v="2016-02-13T21:35:13"/>
    <x v="1"/>
    <x v="1"/>
    <x v="1"/>
  </r>
  <r>
    <n v="2441"/>
    <s v="Bring Alchemy Pops to the People!"/>
    <s v="YOU can help Alchemy Pops POP up on a street near you!"/>
    <n v="7500"/>
    <n v="8091"/>
    <x v="0"/>
    <x v="0"/>
    <s v="USD"/>
    <n v="1437627540"/>
    <n v="1435806054"/>
    <b v="0"/>
    <n v="109"/>
    <b v="1"/>
    <s v="food/small batch"/>
    <x v="7"/>
    <x v="33"/>
    <n v="108"/>
    <n v="74.23"/>
    <x v="2441"/>
    <d v="2015-07-23T04:59:00"/>
    <x v="23"/>
    <x v="5"/>
    <x v="0"/>
  </r>
  <r>
    <n v="2442"/>
    <s v="Young Mountain Tea: A New White Tea from India's Himalayas"/>
    <s v="The first tea from a new sustainable tea region in India's young, rising Himalayas."/>
    <n v="24000"/>
    <n v="30226"/>
    <x v="0"/>
    <x v="0"/>
    <s v="USD"/>
    <n v="1426777228"/>
    <n v="1424188828"/>
    <b v="0"/>
    <n v="372"/>
    <b v="1"/>
    <s v="food/small batch"/>
    <x v="7"/>
    <x v="33"/>
    <n v="126"/>
    <n v="81.25"/>
    <x v="2442"/>
    <d v="2015-03-19T15:00:28"/>
    <x v="1"/>
    <x v="1"/>
    <x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3"/>
    <n v="130.22999999999999"/>
    <x v="2443"/>
    <d v="2014-08-15T15:00:22"/>
    <x v="1"/>
    <x v="1"/>
    <x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9"/>
    <n v="53.41"/>
    <x v="2444"/>
    <d v="2016-05-25T18:06:31"/>
    <x v="1"/>
    <x v="1"/>
    <x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3"/>
    <n v="75.13"/>
    <x v="2445"/>
    <d v="2015-09-26T04:33:41"/>
    <x v="1"/>
    <x v="1"/>
    <x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8"/>
    <n v="75.67"/>
    <x v="2446"/>
    <d v="2016-11-26T15:27:51"/>
    <x v="1"/>
    <x v="1"/>
    <x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
    <n v="31.69"/>
    <x v="2447"/>
    <d v="2016-11-12T04:00:00"/>
    <x v="7"/>
    <x v="0"/>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8"/>
    <n v="47.78"/>
    <x v="2448"/>
    <d v="2016-08-31T05:36:00"/>
    <x v="72"/>
    <x v="2"/>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x v="2449"/>
    <d v="2014-11-30T04:25:15"/>
    <x v="1"/>
    <x v="1"/>
    <x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2"/>
    <n v="149.31"/>
    <x v="2450"/>
    <d v="2014-10-28T03:11:00"/>
    <x v="54"/>
    <x v="0"/>
    <x v="0"/>
  </r>
  <r>
    <n v="2451"/>
    <s v="Boss Balls Protein Balls"/>
    <s v="Meet the best tasting high protein, low sugar protein snack on the planet. Guaranteed to turn you into a stone cold fox."/>
    <n v="10000"/>
    <n v="11545"/>
    <x v="0"/>
    <x v="0"/>
    <s v="USD"/>
    <n v="1488750490"/>
    <n v="1487022490"/>
    <b v="0"/>
    <n v="186"/>
    <b v="1"/>
    <s v="food/small batch"/>
    <x v="7"/>
    <x v="33"/>
    <n v="115"/>
    <n v="62.07"/>
    <x v="2451"/>
    <d v="2017-03-05T21:48:10"/>
    <x v="20"/>
    <x v="3"/>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4"/>
    <n v="53.4"/>
    <x v="2452"/>
    <d v="2015-12-29T23:00:00"/>
    <x v="37"/>
    <x v="1"/>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5"/>
    <n v="69.27"/>
    <x v="2453"/>
    <d v="2017-02-02T16:36:49"/>
    <x v="1"/>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1"/>
    <n v="271.51"/>
    <x v="2454"/>
    <d v="2017-03-11T04:50:08"/>
    <x v="6"/>
    <x v="0"/>
    <x v="0"/>
  </r>
  <r>
    <n v="2455"/>
    <s v="Yo Mama's Sauces &amp; Rubs"/>
    <s v="Mama wants everyone to try her secret recipes for sauces and rubs. She uses only the freshest ingredients for them."/>
    <n v="300"/>
    <n v="546"/>
    <x v="0"/>
    <x v="0"/>
    <s v="USD"/>
    <n v="1461177950"/>
    <n v="1458758750"/>
    <b v="0"/>
    <n v="16"/>
    <b v="1"/>
    <s v="food/small batch"/>
    <x v="7"/>
    <x v="33"/>
    <n v="182"/>
    <n v="34.130000000000003"/>
    <x v="2455"/>
    <d v="2016-04-20T18:45:50"/>
    <x v="31"/>
    <x v="1"/>
    <x v="3"/>
  </r>
  <r>
    <n v="2456"/>
    <s v="Beef Sticks to Chomp On!!"/>
    <s v="These beef sticks will make your taste buds dance with happiness. Plus they are healthier than most available today!"/>
    <n v="1500"/>
    <n v="2713"/>
    <x v="0"/>
    <x v="0"/>
    <s v="USD"/>
    <n v="1488063839"/>
    <n v="1485471839"/>
    <b v="0"/>
    <n v="67"/>
    <b v="1"/>
    <s v="food/small batch"/>
    <x v="7"/>
    <x v="33"/>
    <n v="181"/>
    <n v="40.49"/>
    <x v="2456"/>
    <d v="2017-02-25T23:03:59"/>
    <x v="1"/>
    <x v="1"/>
    <x v="1"/>
  </r>
  <r>
    <n v="2457"/>
    <s v="NDWK The North Dakota Wine Kitchen"/>
    <s v="If you love wine, and have ever dreamed of crafting your own. You can in 3 easy steps.  Sample~Sprinkle~Savor."/>
    <n v="23000"/>
    <n v="23530"/>
    <x v="0"/>
    <x v="0"/>
    <s v="USD"/>
    <n v="1458826056"/>
    <n v="1456237656"/>
    <b v="0"/>
    <n v="124"/>
    <b v="1"/>
    <s v="food/small batch"/>
    <x v="7"/>
    <x v="33"/>
    <n v="102"/>
    <n v="189.76"/>
    <x v="2457"/>
    <d v="2016-03-24T13:27:36"/>
    <x v="1"/>
    <x v="1"/>
    <x v="1"/>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
    <n v="68.86"/>
    <x v="2458"/>
    <d v="2016-06-09T19:00:00"/>
    <x v="6"/>
    <x v="0"/>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
    <n v="108.78"/>
    <x v="2459"/>
    <d v="2016-03-23T14:18:05"/>
    <x v="8"/>
    <x v="4"/>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1"/>
    <n v="125.99"/>
    <x v="2460"/>
    <d v="2017-01-03T04:17:00"/>
    <x v="51"/>
    <x v="0"/>
    <x v="0"/>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4"/>
    <n v="90.52"/>
    <x v="2461"/>
    <d v="2011-10-01T03:00:00"/>
    <x v="16"/>
    <x v="0"/>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1"/>
    <n v="28.88"/>
    <x v="2462"/>
    <d v="2012-07-19T04:28:16"/>
    <x v="20"/>
    <x v="3"/>
    <x v="0"/>
  </r>
  <r>
    <n v="2463"/>
    <s v="Emma Ate the Lion &quot;Songs Two Count Too&quot;"/>
    <s v="Emma Ate The Lion's debut full length album"/>
    <n v="2000"/>
    <n v="2325"/>
    <x v="0"/>
    <x v="0"/>
    <s v="USD"/>
    <n v="1366138800"/>
    <n v="1362710425"/>
    <b v="0"/>
    <n v="75"/>
    <b v="1"/>
    <s v="music/indie rock"/>
    <x v="4"/>
    <x v="14"/>
    <n v="116"/>
    <n v="31"/>
    <x v="2463"/>
    <d v="2013-04-16T19:00:00"/>
    <x v="21"/>
    <x v="0"/>
    <x v="0"/>
  </r>
  <r>
    <n v="2464"/>
    <s v="The Enemy Feathers NEW EP"/>
    <s v="The Enemy Feathers are passing the proverbial hat to see if we can raise enough money to complete Our NEW EP"/>
    <n v="2000"/>
    <n v="2222"/>
    <x v="0"/>
    <x v="5"/>
    <s v="CAD"/>
    <n v="1443641340"/>
    <n v="1441143397"/>
    <b v="0"/>
    <n v="43"/>
    <b v="1"/>
    <s v="music/indie rock"/>
    <x v="4"/>
    <x v="14"/>
    <n v="111"/>
    <n v="51.67"/>
    <x v="2464"/>
    <d v="2015-09-30T19:29:00"/>
    <x v="37"/>
    <x v="1"/>
    <x v="0"/>
  </r>
  <r>
    <n v="2465"/>
    <s v="The Lion Oh My - Our first full length release"/>
    <s v="An indie band from Spokane, WA looking to master and package their first full length album."/>
    <n v="700"/>
    <n v="1261"/>
    <x v="0"/>
    <x v="0"/>
    <s v="USD"/>
    <n v="1348420548"/>
    <n v="1345828548"/>
    <b v="0"/>
    <n v="48"/>
    <b v="1"/>
    <s v="music/indie rock"/>
    <x v="4"/>
    <x v="14"/>
    <n v="180"/>
    <n v="26.27"/>
    <x v="2465"/>
    <d v="2012-09-23T17:15:48"/>
    <x v="1"/>
    <x v="1"/>
    <x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8"/>
    <x v="2466"/>
    <d v="2013-05-09T02:27:33"/>
    <x v="1"/>
    <x v="1"/>
    <x v="1"/>
  </r>
  <r>
    <n v="2467"/>
    <s v="Nature Boy Explorer EP"/>
    <s v="We've finished our first EP and we're taking it on the road in three weeks! Help us fund manufacturing?"/>
    <n v="1000"/>
    <n v="1185"/>
    <x v="0"/>
    <x v="0"/>
    <s v="USD"/>
    <n v="1336669200"/>
    <n v="1335473931"/>
    <b v="0"/>
    <n v="43"/>
    <b v="1"/>
    <s v="music/indie rock"/>
    <x v="4"/>
    <x v="14"/>
    <n v="119"/>
    <n v="27.56"/>
    <x v="2467"/>
    <d v="2012-05-10T17:00:00"/>
    <x v="22"/>
    <x v="3"/>
    <x v="0"/>
  </r>
  <r>
    <n v="2468"/>
    <s v="New &quot;Jesse Denaro&quot; Album!"/>
    <s v="Please donate, support &amp; share this project so that I may be able to record my new EP this fall!"/>
    <n v="2000"/>
    <n v="2144.34"/>
    <x v="0"/>
    <x v="0"/>
    <s v="USD"/>
    <n v="1351400400"/>
    <n v="1348285321"/>
    <b v="0"/>
    <n v="58"/>
    <b v="1"/>
    <s v="music/indie rock"/>
    <x v="4"/>
    <x v="14"/>
    <n v="107"/>
    <n v="36.97"/>
    <x v="2468"/>
    <d v="2012-10-28T05:00:00"/>
    <x v="9"/>
    <x v="0"/>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4"/>
    <n v="29.02"/>
    <x v="2469"/>
    <d v="2011-02-08T10:18:49"/>
    <x v="10"/>
    <x v="5"/>
    <x v="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
    <n v="28.66"/>
    <x v="2470"/>
    <d v="2012-05-24T01:47:35"/>
    <x v="1"/>
    <x v="1"/>
    <x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5"/>
    <x v="2471"/>
    <d v="2012-01-25T23:49:52"/>
    <x v="4"/>
    <x v="0"/>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6"/>
    <n v="97.9"/>
    <x v="2472"/>
    <d v="2010-09-04T01:03:00"/>
    <x v="73"/>
    <x v="6"/>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
    <x v="2473"/>
    <d v="2012-11-10T18:57:49"/>
    <x v="1"/>
    <x v="1"/>
    <x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
    <n v="131.58000000000001"/>
    <x v="2474"/>
    <d v="2010-10-11T00:16:16"/>
    <x v="8"/>
    <x v="4"/>
    <x v="0"/>
  </r>
  <r>
    <n v="2475"/>
    <s v="BRANDTSON - &quot;Send Us A Signal&quot; Vinyl LP"/>
    <s v="Help BRANDTSON and DREAMOVERrecords press their 2004 record, &quot;Send Us A Signal&quot;."/>
    <n v="2500"/>
    <n v="2618"/>
    <x v="0"/>
    <x v="0"/>
    <s v="USD"/>
    <n v="1278799200"/>
    <n v="1273647255"/>
    <b v="0"/>
    <n v="81"/>
    <b v="1"/>
    <s v="music/indie rock"/>
    <x v="4"/>
    <x v="14"/>
    <n v="105"/>
    <n v="32.32"/>
    <x v="2475"/>
    <d v="2010-07-10T22:00:00"/>
    <x v="44"/>
    <x v="6"/>
    <x v="0"/>
  </r>
  <r>
    <n v="2476"/>
    <s v="Arts &amp; Crafts"/>
    <s v="Eleven songs, the accumulation of several memorable occurrences in a sleepy town; stories of fiction &amp; fact."/>
    <n v="3200"/>
    <n v="3360.72"/>
    <x v="0"/>
    <x v="0"/>
    <s v="USD"/>
    <n v="1415004770"/>
    <n v="1412149970"/>
    <b v="0"/>
    <n v="55"/>
    <b v="1"/>
    <s v="music/indie rock"/>
    <x v="4"/>
    <x v="14"/>
    <n v="105"/>
    <n v="61.1"/>
    <x v="2476"/>
    <d v="2014-11-03T08:52:50"/>
    <x v="16"/>
    <x v="0"/>
    <x v="0"/>
  </r>
  <r>
    <n v="2477"/>
    <s v="Debut Album"/>
    <s v="Releasing my first album in August, and I need your help in order to get it done!"/>
    <n v="750"/>
    <n v="1285"/>
    <x v="0"/>
    <x v="0"/>
    <s v="USD"/>
    <n v="1344789345"/>
    <n v="1340901345"/>
    <b v="0"/>
    <n v="41"/>
    <b v="1"/>
    <s v="music/indie rock"/>
    <x v="4"/>
    <x v="14"/>
    <n v="171"/>
    <n v="31.34"/>
    <x v="2477"/>
    <d v="2012-08-12T16:35:45"/>
    <x v="8"/>
    <x v="4"/>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8"/>
    <n v="129.11000000000001"/>
    <x v="2478"/>
    <d v="2013-01-13T22:48:33"/>
    <x v="1"/>
    <x v="1"/>
    <x v="1"/>
  </r>
  <r>
    <n v="2479"/>
    <s v="FUEL FAKE NATIVES"/>
    <s v="Fake Natives is headed on tour this summer. Help them fill their tank with fossil fuels."/>
    <n v="300"/>
    <n v="400.33"/>
    <x v="0"/>
    <x v="0"/>
    <s v="USD"/>
    <n v="1343440800"/>
    <n v="1342545994"/>
    <b v="0"/>
    <n v="16"/>
    <b v="1"/>
    <s v="music/indie rock"/>
    <x v="4"/>
    <x v="14"/>
    <n v="133"/>
    <n v="25.02"/>
    <x v="2479"/>
    <d v="2012-07-28T02:00:00"/>
    <x v="62"/>
    <x v="3"/>
    <x v="0"/>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x v="2480"/>
    <d v="2015-10-10T22:28:04"/>
    <x v="13"/>
    <x v="6"/>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3"/>
    <n v="47.54"/>
    <x v="2481"/>
    <d v="2012-04-30T15:30:08"/>
    <x v="1"/>
    <x v="1"/>
    <x v="1"/>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
    <n v="40.04"/>
    <x v="2482"/>
    <d v="2011-08-01T18:46:23"/>
    <x v="8"/>
    <x v="4"/>
    <x v="0"/>
  </r>
  <r>
    <n v="2483"/>
    <s v="Intangible Animal's &quot;Oh The Humanity&quot; Tour"/>
    <s v="Send Intangible Animal on our first West Coast Tour!!! The fate of the world rests in your hands."/>
    <n v="1100"/>
    <n v="1251"/>
    <x v="0"/>
    <x v="0"/>
    <s v="USD"/>
    <n v="1335891603"/>
    <n v="1330711203"/>
    <b v="0"/>
    <n v="19"/>
    <b v="1"/>
    <s v="music/indie rock"/>
    <x v="4"/>
    <x v="14"/>
    <n v="114"/>
    <n v="65.84"/>
    <x v="2483"/>
    <d v="2012-05-01T17:00:03"/>
    <x v="13"/>
    <x v="6"/>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
    <n v="46.4"/>
    <x v="2484"/>
    <d v="2011-09-15T22:00:03"/>
    <x v="1"/>
    <x v="1"/>
    <x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
    <n v="50.37"/>
    <x v="2485"/>
    <d v="2011-10-12T23:57:59"/>
    <x v="6"/>
    <x v="0"/>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6"/>
    <n v="26.57"/>
    <x v="2486"/>
    <d v="2012-04-22T16:59:36"/>
    <x v="1"/>
    <x v="1"/>
    <x v="1"/>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
    <n v="39.49"/>
    <x v="2487"/>
    <d v="2012-05-27T01:59:57"/>
    <x v="1"/>
    <x v="1"/>
    <x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7"/>
    <n v="49.25"/>
    <x v="2488"/>
    <d v="2011-11-16T16:11:48"/>
    <x v="1"/>
    <x v="1"/>
    <x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4"/>
    <n v="62.38"/>
    <x v="2489"/>
    <d v="2013-05-09T16:33:59"/>
    <x v="1"/>
    <x v="1"/>
    <x v="1"/>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
    <n v="37.94"/>
    <x v="2490"/>
    <d v="2012-06-23T05:27:56"/>
    <x v="13"/>
    <x v="6"/>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
    <n v="51.6"/>
    <x v="2491"/>
    <d v="2011-01-16T01:51:00"/>
    <x v="3"/>
    <x v="3"/>
    <x v="0"/>
  </r>
  <r>
    <n v="2492"/>
    <s v="SUPER NICE EP 2012"/>
    <s v="We're a band from Hawaii trying to produce our first EP and we need help!"/>
    <n v="600"/>
    <n v="750"/>
    <x v="0"/>
    <x v="0"/>
    <s v="USD"/>
    <n v="1339840740"/>
    <n v="1335397188"/>
    <b v="0"/>
    <n v="27"/>
    <b v="1"/>
    <s v="music/indie rock"/>
    <x v="4"/>
    <x v="14"/>
    <n v="125"/>
    <n v="27.78"/>
    <x v="2492"/>
    <d v="2012-06-16T09:59:00"/>
    <x v="60"/>
    <x v="6"/>
    <x v="0"/>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9"/>
    <n v="99.38"/>
    <x v="2493"/>
    <d v="2013-04-29T04:02:20"/>
    <x v="8"/>
    <x v="4"/>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
    <n v="38.85"/>
    <x v="2494"/>
    <d v="2012-05-23T15:29:04"/>
    <x v="1"/>
    <x v="1"/>
    <x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8"/>
    <n v="45.55"/>
    <x v="2495"/>
    <d v="2012-06-06T22:42:55"/>
    <x v="1"/>
    <x v="1"/>
    <x v="1"/>
  </r>
  <r>
    <n v="2496"/>
    <s v="Lynn Haven - The First Album, &quot;Fair Weather Friends&quot;"/>
    <s v="Be a part of making the first Lynn Haven album, &quot;Fair Weather Friends.&quot;"/>
    <n v="6000"/>
    <n v="6000"/>
    <x v="0"/>
    <x v="0"/>
    <s v="USD"/>
    <n v="1364597692"/>
    <n v="1361577292"/>
    <b v="0"/>
    <n v="10"/>
    <b v="1"/>
    <s v="music/indie rock"/>
    <x v="4"/>
    <x v="14"/>
    <n v="100"/>
    <n v="600"/>
    <x v="2496"/>
    <d v="2013-03-29T22:54:52"/>
    <x v="6"/>
    <x v="0"/>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3"/>
    <n v="80.55"/>
    <x v="2497"/>
    <d v="2011-08-05T21:05:38"/>
    <x v="1"/>
    <x v="1"/>
    <x v="1"/>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6"/>
    <n v="52.8"/>
    <x v="2498"/>
    <d v="2015-01-27T23:13:07"/>
    <x v="22"/>
    <x v="3"/>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3"/>
    <n v="47.68"/>
    <x v="2499"/>
    <d v="2012-12-31T18:00:00"/>
    <x v="66"/>
    <x v="4"/>
    <x v="0"/>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
    <n v="23.45"/>
    <x v="2500"/>
    <d v="2012-06-23T18:32:55"/>
    <x v="1"/>
    <x v="1"/>
    <x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3"/>
    <n v="40.14"/>
    <x v="2501"/>
    <d v="2015-09-27T18:38:24"/>
    <x v="1"/>
    <x v="1"/>
    <x v="1"/>
  </r>
  <r>
    <n v="2502"/>
    <s v="Cupcake Chaos"/>
    <s v="A small sweet shop featuring the cupcake variety offered by Cupcake Chaos, candy, cotton candy, shakes and malts, located in Dalhart,TX"/>
    <n v="110000"/>
    <n v="86"/>
    <x v="2"/>
    <x v="0"/>
    <s v="USD"/>
    <n v="1411328918"/>
    <n v="1407440918"/>
    <b v="0"/>
    <n v="5"/>
    <b v="0"/>
    <s v="food/restaurants"/>
    <x v="7"/>
    <x v="34"/>
    <n v="0"/>
    <n v="17.2"/>
    <x v="2502"/>
    <d v="2014-09-21T19:48:38"/>
    <x v="8"/>
    <x v="4"/>
    <x v="0"/>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n v="0"/>
    <x v="2503"/>
    <d v="2016-06-07T21:06:00"/>
    <x v="1"/>
    <x v="1"/>
    <x v="1"/>
  </r>
  <r>
    <n v="2504"/>
    <s v="Halal Restaurant and Internet Cafe"/>
    <s v="Halal Restaurant and Internet Cafe 20 percent of profits will go to building masjids."/>
    <n v="35000"/>
    <n v="0"/>
    <x v="2"/>
    <x v="0"/>
    <s v="USD"/>
    <n v="1416014534"/>
    <n v="1413418934"/>
    <b v="0"/>
    <n v="0"/>
    <b v="0"/>
    <s v="food/restaurants"/>
    <x v="7"/>
    <x v="34"/>
    <n v="0"/>
    <n v="0"/>
    <x v="2504"/>
    <d v="2014-11-15T01:22:14"/>
    <x v="1"/>
    <x v="1"/>
    <x v="1"/>
  </r>
  <r>
    <n v="2505"/>
    <s v="PASTATUTION"/>
    <s v="PASTATUTION- The act or practice of engaging in Pasta Making for money.  _x000a__x000a_Help us get the Arcobaleno Pasta Extruder!"/>
    <n v="7000"/>
    <n v="0"/>
    <x v="2"/>
    <x v="0"/>
    <s v="USD"/>
    <n v="1426292416"/>
    <n v="1423704016"/>
    <b v="0"/>
    <n v="0"/>
    <b v="0"/>
    <s v="food/restaurants"/>
    <x v="7"/>
    <x v="34"/>
    <n v="0"/>
    <n v="0"/>
    <x v="2505"/>
    <d v="2015-03-14T00:20:16"/>
    <x v="1"/>
    <x v="1"/>
    <x v="1"/>
  </r>
  <r>
    <n v="2506"/>
    <s v="Bowlz Cafe, Hull"/>
    <s v="Love cereal as much as we do? Then we need your help! We are opening a worldwide cereal cafe, serving the best in imported cereals!"/>
    <n v="5000"/>
    <n v="30"/>
    <x v="2"/>
    <x v="1"/>
    <s v="GBP"/>
    <n v="1443906000"/>
    <n v="1441955269"/>
    <b v="0"/>
    <n v="2"/>
    <b v="0"/>
    <s v="food/restaurants"/>
    <x v="7"/>
    <x v="34"/>
    <n v="1"/>
    <n v="15"/>
    <x v="2506"/>
    <d v="2015-10-03T21:00:00"/>
    <x v="24"/>
    <x v="5"/>
    <x v="0"/>
  </r>
  <r>
    <n v="2507"/>
    <s v="Help Cafe Talavera get a New Kitchen!"/>
    <s v="Unique dishes for a unique city!."/>
    <n v="42850"/>
    <n v="0"/>
    <x v="2"/>
    <x v="0"/>
    <s v="USD"/>
    <n v="1431308704"/>
    <n v="1428716704"/>
    <b v="0"/>
    <n v="0"/>
    <b v="0"/>
    <s v="food/restaurants"/>
    <x v="7"/>
    <x v="34"/>
    <n v="0"/>
    <n v="0"/>
    <x v="2507"/>
    <d v="2015-05-11T01:45:04"/>
    <x v="1"/>
    <x v="1"/>
    <x v="1"/>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n v="0"/>
    <x v="2508"/>
    <d v="2014-08-14T22:50:34"/>
    <x v="1"/>
    <x v="1"/>
    <x v="1"/>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
    <n v="35.71"/>
    <x v="2509"/>
    <d v="2015-04-20T18:25:49"/>
    <x v="59"/>
    <x v="6"/>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
    <n v="37.5"/>
    <x v="2510"/>
    <d v="2015-05-14T23:56:12"/>
    <x v="13"/>
    <x v="6"/>
    <x v="0"/>
  </r>
  <r>
    <n v="2511"/>
    <s v="loluli's"/>
    <s v="Fresh Fast Food. A bbq ramen bar thats healthy, tasty and made to order right in front of your eyes....... From flame to bowl"/>
    <n v="100000"/>
    <n v="0"/>
    <x v="2"/>
    <x v="1"/>
    <s v="GBP"/>
    <n v="1454323413"/>
    <n v="1451731413"/>
    <b v="0"/>
    <n v="0"/>
    <b v="0"/>
    <s v="food/restaurants"/>
    <x v="7"/>
    <x v="34"/>
    <n v="0"/>
    <n v="0"/>
    <x v="2511"/>
    <d v="2016-02-01T10:43:33"/>
    <x v="1"/>
    <x v="1"/>
    <x v="1"/>
  </r>
  <r>
    <n v="2512"/>
    <s v="Somethin' Tasty"/>
    <s v="Somethin' Tasty is a unique coffee, pastry &amp; retail store. We consign from all local sources: pottery, glass &amp; art."/>
    <n v="1150"/>
    <n v="0"/>
    <x v="2"/>
    <x v="0"/>
    <s v="USD"/>
    <n v="1418504561"/>
    <n v="1417208561"/>
    <b v="0"/>
    <n v="0"/>
    <b v="0"/>
    <s v="food/restaurants"/>
    <x v="7"/>
    <x v="34"/>
    <n v="0"/>
    <n v="0"/>
    <x v="2512"/>
    <d v="2014-12-13T21:02:41"/>
    <x v="18"/>
    <x v="3"/>
    <x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n v="0"/>
    <x v="2513"/>
    <d v="2017-02-26T00:09:49"/>
    <x v="13"/>
    <x v="6"/>
    <x v="0"/>
  </r>
  <r>
    <n v="2514"/>
    <s v="Lunch For Tots"/>
    <s v="My little cafe has been challenged to provide healthy, fun lunches to kids at a Montessori School. Local/organic as much as possible."/>
    <n v="12000"/>
    <n v="210"/>
    <x v="2"/>
    <x v="0"/>
    <s v="USD"/>
    <n v="1408526477"/>
    <n v="1407057677"/>
    <b v="0"/>
    <n v="4"/>
    <b v="0"/>
    <s v="food/restaurants"/>
    <x v="7"/>
    <x v="34"/>
    <n v="2"/>
    <n v="52.5"/>
    <x v="2514"/>
    <d v="2014-08-20T09:21:17"/>
    <x v="3"/>
    <x v="3"/>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9"/>
    <n v="77.5"/>
    <x v="2515"/>
    <d v="2015-02-22T20:09:13"/>
    <x v="1"/>
    <x v="1"/>
    <x v="1"/>
  </r>
  <r>
    <n v="2516"/>
    <s v="Morning Glory"/>
    <s v="Hi, everyone my name is Alex, and i want to create not just a cafe spot, but a place that gives everyone a nice warm homey feeling."/>
    <n v="22000"/>
    <n v="0"/>
    <x v="2"/>
    <x v="0"/>
    <s v="USD"/>
    <n v="1417279252"/>
    <n v="1414683652"/>
    <b v="0"/>
    <n v="0"/>
    <b v="0"/>
    <s v="food/restaurants"/>
    <x v="7"/>
    <x v="34"/>
    <n v="0"/>
    <n v="0"/>
    <x v="2516"/>
    <d v="2014-11-29T16:40:52"/>
    <x v="1"/>
    <x v="1"/>
    <x v="1"/>
  </r>
  <r>
    <n v="2517"/>
    <s v="The Canteen"/>
    <s v="KICK START US! Chef-driven dining experience offering a multi-course tasteful and playful menu that hems in familiar seasonal comfort."/>
    <n v="18000"/>
    <n v="1767"/>
    <x v="2"/>
    <x v="5"/>
    <s v="CAD"/>
    <n v="1426788930"/>
    <n v="1424200530"/>
    <b v="0"/>
    <n v="33"/>
    <b v="0"/>
    <s v="food/restaurants"/>
    <x v="7"/>
    <x v="34"/>
    <n v="10"/>
    <n v="53.55"/>
    <x v="2517"/>
    <d v="2015-03-19T18:15:30"/>
    <x v="1"/>
    <x v="1"/>
    <x v="1"/>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n v="0"/>
    <x v="2518"/>
    <d v="2014-11-13T17:20:28"/>
    <x v="1"/>
    <x v="1"/>
    <x v="1"/>
  </r>
  <r>
    <n v="2519"/>
    <s v="Kelli's Kitchen"/>
    <s v="Better than your mom's, better than Cracker Barrel, only at Kelli's Kitchen (all from scratch)."/>
    <n v="150000"/>
    <n v="65"/>
    <x v="2"/>
    <x v="0"/>
    <s v="USD"/>
    <n v="1405741404"/>
    <n v="1403149404"/>
    <b v="0"/>
    <n v="4"/>
    <b v="0"/>
    <s v="food/restaurants"/>
    <x v="7"/>
    <x v="34"/>
    <n v="0"/>
    <n v="16.25"/>
    <x v="2519"/>
    <d v="2014-07-19T03:43:24"/>
    <x v="1"/>
    <x v="1"/>
    <x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n v="0"/>
    <x v="2520"/>
    <d v="2016-10-15T19:21:00"/>
    <x v="12"/>
    <x v="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
    <n v="103.68"/>
    <x v="2521"/>
    <d v="2015-10-13T23:13:41"/>
    <x v="23"/>
    <x v="5"/>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9"/>
    <x v="2522"/>
    <d v="2016-04-22T14:52:00"/>
    <x v="24"/>
    <x v="5"/>
    <x v="0"/>
  </r>
  <r>
    <n v="2523"/>
    <s v="Pater Noster Project"/>
    <s v="PATER NOSTER (2003) by Thomas Oboe Lee, scored for baritone solo and string quartet.  Hauntingly beautiful, yet never performed."/>
    <n v="900"/>
    <n v="1408"/>
    <x v="0"/>
    <x v="0"/>
    <s v="USD"/>
    <n v="1416270292"/>
    <n v="1413674692"/>
    <b v="0"/>
    <n v="26"/>
    <b v="1"/>
    <s v="music/classical music"/>
    <x v="4"/>
    <x v="35"/>
    <n v="156"/>
    <n v="54.15"/>
    <x v="2523"/>
    <d v="2014-11-18T00:24:52"/>
    <x v="0"/>
    <x v="0"/>
    <x v="0"/>
  </r>
  <r>
    <n v="2524"/>
    <s v="Les Bostonades' First CD"/>
    <s v="We're bringing some of our favorite music from the past 10 years to disc for the first time ever."/>
    <n v="7500"/>
    <n v="7620"/>
    <x v="0"/>
    <x v="0"/>
    <s v="USD"/>
    <n v="1419136200"/>
    <n v="1416338557"/>
    <b v="0"/>
    <n v="43"/>
    <b v="1"/>
    <s v="music/classical music"/>
    <x v="4"/>
    <x v="35"/>
    <n v="102"/>
    <n v="177.21"/>
    <x v="2524"/>
    <d v="2014-12-21T04:30:00"/>
    <x v="16"/>
    <x v="0"/>
    <x v="0"/>
  </r>
  <r>
    <n v="2525"/>
    <s v="Jenny &amp; Rossâ”‚To Sing in Germany"/>
    <s v="Husband and wife operatic team specializing in German opera. Fundraising for an audition tour of Germany."/>
    <n v="8000"/>
    <n v="8026"/>
    <x v="0"/>
    <x v="0"/>
    <s v="USD"/>
    <n v="1340914571"/>
    <n v="1338322571"/>
    <b v="0"/>
    <n v="80"/>
    <b v="1"/>
    <s v="music/classical music"/>
    <x v="4"/>
    <x v="35"/>
    <n v="100"/>
    <n v="100.33"/>
    <x v="2525"/>
    <d v="2012-06-28T20:16:11"/>
    <x v="1"/>
    <x v="1"/>
    <x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3"/>
    <n v="136.91"/>
    <x v="2526"/>
    <d v="2014-12-08T04:59:00"/>
    <x v="31"/>
    <x v="1"/>
    <x v="3"/>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
    <n v="57.54"/>
    <x v="2527"/>
    <d v="2013-10-18T03:59:00"/>
    <x v="34"/>
    <x v="3"/>
    <x v="0"/>
  </r>
  <r>
    <n v="2528"/>
    <s v="Three Voices"/>
    <s v="I've been offered a contract with HatHut to record Feldman's 'Three Voices', which would be my first solo disc. I need your help!"/>
    <n v="4000"/>
    <n v="4289.99"/>
    <x v="0"/>
    <x v="1"/>
    <s v="GBP"/>
    <n v="1440068400"/>
    <n v="1438459303"/>
    <b v="0"/>
    <n v="81"/>
    <b v="1"/>
    <s v="music/classical music"/>
    <x v="4"/>
    <x v="35"/>
    <n v="107"/>
    <n v="52.96"/>
    <x v="2528"/>
    <d v="2015-08-20T11:00:00"/>
    <x v="34"/>
    <x v="3"/>
    <x v="0"/>
  </r>
  <r>
    <n v="2529"/>
    <s v="UrbanArias is DC's Contemporary Opera Company"/>
    <s v="Opera. Short. New."/>
    <n v="6000"/>
    <n v="6257"/>
    <x v="0"/>
    <x v="0"/>
    <s v="USD"/>
    <n v="1332636975"/>
    <n v="1328752575"/>
    <b v="0"/>
    <n v="76"/>
    <b v="1"/>
    <s v="music/classical music"/>
    <x v="4"/>
    <x v="35"/>
    <n v="104"/>
    <n v="82.33"/>
    <x v="2529"/>
    <d v="2012-03-25T00:56:15"/>
    <x v="8"/>
    <x v="4"/>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999999999999"/>
    <x v="2530"/>
    <d v="2015-04-20T04:50:00"/>
    <x v="16"/>
    <x v="0"/>
    <x v="0"/>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
    <n v="74.069999999999993"/>
    <x v="2531"/>
    <d v="2015-08-15T03:59:00"/>
    <x v="33"/>
    <x v="5"/>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
    <n v="84.08"/>
    <x v="2532"/>
    <d v="2012-08-16T20:22:46"/>
    <x v="1"/>
    <x v="1"/>
    <x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1"/>
    <n v="61.03"/>
    <x v="2533"/>
    <d v="2013-03-01T18:01:08"/>
    <x v="1"/>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x v="2534"/>
    <d v="2010-01-01T06:00:00"/>
    <x v="60"/>
    <x v="6"/>
    <x v="0"/>
  </r>
  <r>
    <n v="2535"/>
    <s v="Mark Hayes Requiem Recording"/>
    <s v="Mark Hayes: Requiem Recording"/>
    <n v="20000"/>
    <n v="20755"/>
    <x v="0"/>
    <x v="0"/>
    <s v="USD"/>
    <n v="1417463945"/>
    <n v="1414781945"/>
    <b v="0"/>
    <n v="78"/>
    <b v="1"/>
    <s v="music/classical music"/>
    <x v="4"/>
    <x v="35"/>
    <n v="104"/>
    <n v="266.08999999999997"/>
    <x v="2535"/>
    <d v="2014-12-01T19:59:05"/>
    <x v="0"/>
    <x v="0"/>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x v="2536"/>
    <d v="2013-07-30T02:32:46"/>
    <x v="23"/>
    <x v="5"/>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x v="2537"/>
    <d v="2011-08-01T15:34:15"/>
    <x v="13"/>
    <x v="6"/>
    <x v="0"/>
  </r>
  <r>
    <n v="2538"/>
    <s v="Me, Myself and Albinoni"/>
    <s v="I will record 2 of Tomaso Albinoni's concertos for 2 oboes playing both parts myself."/>
    <n v="18000"/>
    <n v="20343.169999999998"/>
    <x v="0"/>
    <x v="0"/>
    <s v="USD"/>
    <n v="1361681940"/>
    <n v="1359029661"/>
    <b v="0"/>
    <n v="185"/>
    <b v="1"/>
    <s v="music/classical music"/>
    <x v="4"/>
    <x v="35"/>
    <n v="113"/>
    <n v="109.96"/>
    <x v="2538"/>
    <d v="2013-02-24T04:59:00"/>
    <x v="0"/>
    <x v="0"/>
    <x v="0"/>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
    <n v="169.92"/>
    <x v="2539"/>
    <d v="2015-02-02T21:39:12"/>
    <x v="13"/>
    <x v="6"/>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
    <n v="95.74"/>
    <x v="2540"/>
    <d v="2011-10-29T16:12:01"/>
    <x v="13"/>
    <x v="6"/>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
    <n v="59.46"/>
    <x v="2541"/>
    <d v="2013-09-26T10:46:58"/>
    <x v="13"/>
    <x v="6"/>
    <x v="0"/>
  </r>
  <r>
    <n v="2542"/>
    <s v="Classical Music by Marquita"/>
    <s v="Marquita Renee Ntim records her first Classical Album, complete with her playing the viola, cello and singing opera."/>
    <n v="700"/>
    <n v="725"/>
    <x v="0"/>
    <x v="0"/>
    <s v="USD"/>
    <n v="1380599940"/>
    <n v="1377252857"/>
    <b v="0"/>
    <n v="13"/>
    <b v="1"/>
    <s v="music/classical music"/>
    <x v="4"/>
    <x v="35"/>
    <n v="104"/>
    <n v="55.77"/>
    <x v="2542"/>
    <d v="2013-10-01T03:59:00"/>
    <x v="21"/>
    <x v="0"/>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
    <n v="30.08"/>
    <x v="2543"/>
    <d v="2011-01-02T03:00:00"/>
    <x v="0"/>
    <x v="0"/>
    <x v="0"/>
  </r>
  <r>
    <n v="2544"/>
    <s v="Singing City Children's Choir"/>
    <s v="Bringing choral music and performance opportunities to under-served youth in West Philadelphia"/>
    <n v="5000"/>
    <n v="5041"/>
    <x v="0"/>
    <x v="0"/>
    <s v="USD"/>
    <n v="1341750569"/>
    <n v="1339158569"/>
    <b v="0"/>
    <n v="57"/>
    <b v="1"/>
    <s v="music/classical music"/>
    <x v="4"/>
    <x v="35"/>
    <n v="101"/>
    <n v="88.44"/>
    <x v="2544"/>
    <d v="2012-07-08T12:29:29"/>
    <x v="1"/>
    <x v="1"/>
    <x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
    <n v="64.03"/>
    <x v="2545"/>
    <d v="2015-02-27T00:30:00"/>
    <x v="6"/>
    <x v="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2"/>
    <n v="60.15"/>
    <x v="2546"/>
    <d v="2013-10-05T05:00:00"/>
    <x v="31"/>
    <x v="1"/>
    <x v="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20"/>
    <n v="49.19"/>
    <x v="2547"/>
    <d v="2012-04-04T17:33:23"/>
    <x v="1"/>
    <x v="1"/>
    <x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2"/>
    <n v="165.16"/>
    <x v="2548"/>
    <d v="2016-09-30T04:27:00"/>
    <x v="10"/>
    <x v="5"/>
    <x v="2"/>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3"/>
    <n v="43.62"/>
    <x v="2549"/>
    <d v="2013-05-31T17:00:00"/>
    <x v="6"/>
    <x v="0"/>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1"/>
    <n v="43.7"/>
    <x v="2550"/>
    <d v="2015-10-08T03:59:00"/>
    <x v="40"/>
    <x v="6"/>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3"/>
    <n v="67.42"/>
    <x v="2551"/>
    <d v="2012-03-21T20:48:00"/>
    <x v="31"/>
    <x v="1"/>
    <x v="3"/>
  </r>
  <r>
    <n v="2552"/>
    <s v="DAVID, The Oratorio"/>
    <s v="World Premiere of a new oratorio with chorus, soloists, and orchestra, based on the Old Testament king and prophet, DAVID"/>
    <n v="3000"/>
    <n v="3195"/>
    <x v="0"/>
    <x v="0"/>
    <s v="USD"/>
    <n v="1488741981"/>
    <n v="1486149981"/>
    <b v="0"/>
    <n v="18"/>
    <b v="1"/>
    <s v="music/classical music"/>
    <x v="4"/>
    <x v="35"/>
    <n v="107"/>
    <n v="177.5"/>
    <x v="2552"/>
    <d v="2017-03-05T19:26:21"/>
    <x v="1"/>
    <x v="1"/>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6"/>
    <n v="38.880000000000003"/>
    <x v="2553"/>
    <d v="2012-09-21T04:46:47"/>
    <x v="13"/>
    <x v="6"/>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3"/>
    <n v="54.99"/>
    <x v="2554"/>
    <d v="2015-06-01T03:59:00"/>
    <x v="0"/>
    <x v="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
    <n v="61.34"/>
    <x v="2555"/>
    <d v="2012-05-28T15:43:13"/>
    <x v="0"/>
    <x v="0"/>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6"/>
    <n v="23.12"/>
    <x v="2556"/>
    <d v="2012-12-24T23:47:37"/>
    <x v="8"/>
    <x v="4"/>
    <x v="0"/>
  </r>
  <r>
    <n v="2557"/>
    <s v="European Tour"/>
    <s v="Raising money for our concert tour of Switzerland and Germany in June/July 2014"/>
    <n v="900"/>
    <n v="1066"/>
    <x v="0"/>
    <x v="1"/>
    <s v="GBP"/>
    <n v="1400176386"/>
    <n v="1397584386"/>
    <b v="0"/>
    <n v="36"/>
    <b v="1"/>
    <s v="music/classical music"/>
    <x v="4"/>
    <x v="35"/>
    <n v="118"/>
    <n v="29.61"/>
    <x v="2557"/>
    <d v="2014-05-15T17:53:06"/>
    <x v="1"/>
    <x v="1"/>
    <x v="1"/>
  </r>
  <r>
    <n v="2558"/>
    <s v="Hopkins Sinfonia 2015 Season"/>
    <s v="The Hopkins Sinfonia is looking for your support to run our 2015 Season made up of five concerts."/>
    <n v="1250"/>
    <n v="1361"/>
    <x v="0"/>
    <x v="2"/>
    <s v="AUD"/>
    <n v="1430488740"/>
    <n v="1427747906"/>
    <b v="0"/>
    <n v="18"/>
    <b v="1"/>
    <s v="music/classical music"/>
    <x v="4"/>
    <x v="35"/>
    <n v="109"/>
    <n v="75.61"/>
    <x v="2558"/>
    <d v="2015-05-01T13:59:00"/>
    <x v="7"/>
    <x v="0"/>
    <x v="0"/>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
    <n v="35.6"/>
    <x v="2559"/>
    <d v="2011-11-15T19:37:00"/>
    <x v="16"/>
    <x v="0"/>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
    <n v="143"/>
    <x v="2560"/>
    <d v="2015-03-06T22:49:34"/>
    <x v="1"/>
    <x v="1"/>
    <x v="1"/>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n v="0"/>
    <x v="2561"/>
    <d v="2015-10-13T12:41:29"/>
    <x v="1"/>
    <x v="1"/>
    <x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1"/>
    <n v="25"/>
    <x v="2562"/>
    <d v="2016-10-11T12:35:39"/>
    <x v="13"/>
    <x v="6"/>
    <x v="0"/>
  </r>
  <r>
    <n v="2563"/>
    <s v="Phoenix Pearl Boba Tea Truck (Canceled)"/>
    <s v="Michigan based bubble tea and specialty ice cream food truck"/>
    <n v="20000"/>
    <n v="0"/>
    <x v="1"/>
    <x v="0"/>
    <s v="USD"/>
    <n v="1438226451"/>
    <n v="1433042451"/>
    <b v="0"/>
    <n v="0"/>
    <b v="0"/>
    <s v="food/food trucks"/>
    <x v="7"/>
    <x v="19"/>
    <n v="0"/>
    <n v="0"/>
    <x v="2563"/>
    <d v="2015-07-30T03:20:51"/>
    <x v="13"/>
    <x v="6"/>
    <x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n v="0"/>
    <x v="2564"/>
    <d v="2014-08-01T00:58:19"/>
    <x v="1"/>
    <x v="1"/>
    <x v="1"/>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x v="2565"/>
    <d v="2016-05-09T20:50:00"/>
    <x v="44"/>
    <x v="6"/>
    <x v="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n v="0"/>
    <x v="2566"/>
    <d v="2014-08-21T23:32:28"/>
    <x v="1"/>
    <x v="1"/>
    <x v="1"/>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
    <n v="60"/>
    <x v="2567"/>
    <d v="2015-04-23T21:05:38"/>
    <x v="1"/>
    <x v="1"/>
    <x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1"/>
    <n v="50"/>
    <x v="2568"/>
    <d v="2016-09-01T15:59:54"/>
    <x v="1"/>
    <x v="1"/>
    <x v="1"/>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
    <n v="72.5"/>
    <x v="2569"/>
    <d v="2015-09-17T02:31:52"/>
    <x v="1"/>
    <x v="1"/>
    <x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1"/>
    <n v="29.5"/>
    <x v="2570"/>
    <d v="2017-02-08T21:40:35"/>
    <x v="1"/>
    <x v="1"/>
    <x v="1"/>
  </r>
  <r>
    <n v="2571"/>
    <s v="Coco Bowls (Canceled)"/>
    <s v="Perth locals who dream of opening a health food van, and serving treats that not only taste amazing but also benefit your body."/>
    <n v="100000"/>
    <n v="250"/>
    <x v="1"/>
    <x v="2"/>
    <s v="AUD"/>
    <n v="1463645521"/>
    <n v="1458461521"/>
    <b v="0"/>
    <n v="4"/>
    <b v="0"/>
    <s v="food/food trucks"/>
    <x v="7"/>
    <x v="19"/>
    <n v="0"/>
    <n v="62.5"/>
    <x v="2571"/>
    <d v="2016-05-19T08:12:01"/>
    <x v="13"/>
    <x v="6"/>
    <x v="0"/>
  </r>
  <r>
    <n v="2572"/>
    <s v="A Dream of Naughty Nachos (Canceled)"/>
    <s v="Mesquite smoked brisket nachos, food truck style, with homemade salsa to make your taste buds dance."/>
    <n v="30000"/>
    <n v="0"/>
    <x v="1"/>
    <x v="0"/>
    <s v="USD"/>
    <n v="1428893517"/>
    <n v="1426301517"/>
    <b v="0"/>
    <n v="0"/>
    <b v="0"/>
    <s v="food/food trucks"/>
    <x v="7"/>
    <x v="19"/>
    <n v="0"/>
    <n v="0"/>
    <x v="2572"/>
    <d v="2015-04-13T02:51:57"/>
    <x v="1"/>
    <x v="1"/>
    <x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n v="0"/>
    <x v="2573"/>
    <d v="2014-08-23T14:12:29"/>
    <x v="8"/>
    <x v="4"/>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n v="0"/>
    <x v="2574"/>
    <d v="2016-05-18T19:49:05"/>
    <x v="23"/>
    <x v="5"/>
    <x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n v="0"/>
    <x v="2575"/>
    <d v="2015-01-12T02:36:34"/>
    <x v="1"/>
    <x v="1"/>
    <x v="1"/>
  </r>
  <r>
    <n v="2576"/>
    <s v="2 Go Fast Food (Canceled)"/>
    <s v="A New Twist with an American and Philippine fast food Mobile Trailer."/>
    <n v="10000"/>
    <n v="0"/>
    <x v="1"/>
    <x v="0"/>
    <s v="USD"/>
    <n v="1428707647"/>
    <n v="1424823247"/>
    <b v="0"/>
    <n v="0"/>
    <b v="0"/>
    <s v="food/food trucks"/>
    <x v="7"/>
    <x v="19"/>
    <n v="0"/>
    <n v="0"/>
    <x v="2576"/>
    <d v="2015-04-10T23:14:07"/>
    <x v="38"/>
    <x v="4"/>
    <x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n v="0"/>
    <x v="2577"/>
    <d v="2014-08-04T19:41:37"/>
    <x v="10"/>
    <x v="5"/>
    <x v="2"/>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n v="0"/>
    <x v="2578"/>
    <d v="2015-10-09T17:00:00"/>
    <x v="66"/>
    <x v="4"/>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
    <n v="23.08"/>
    <x v="2579"/>
    <d v="2014-09-15T19:55:03"/>
    <x v="13"/>
    <x v="6"/>
    <x v="0"/>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1"/>
    <n v="25.5"/>
    <x v="2580"/>
    <d v="2015-05-16T03:00:00"/>
    <x v="1"/>
    <x v="1"/>
    <x v="1"/>
  </r>
  <r>
    <n v="2581"/>
    <s v="A Flying Sausage Food Truck"/>
    <s v="Creating a Food Truck to bring gourmet sausage sliders to Jacksonville, FL for breakfast, lunch, and special events."/>
    <n v="5000"/>
    <n v="530"/>
    <x v="2"/>
    <x v="0"/>
    <s v="USD"/>
    <n v="1447689898"/>
    <n v="1445094298"/>
    <b v="0"/>
    <n v="11"/>
    <b v="0"/>
    <s v="food/food trucks"/>
    <x v="7"/>
    <x v="19"/>
    <n v="11"/>
    <n v="48.18"/>
    <x v="2581"/>
    <d v="2015-11-16T16:04:58"/>
    <x v="1"/>
    <x v="1"/>
    <x v="1"/>
  </r>
  <r>
    <n v="2582"/>
    <s v="Drunken Wings"/>
    <s v="The place where chicken meets liquor for the first time!"/>
    <n v="90000"/>
    <n v="1"/>
    <x v="2"/>
    <x v="0"/>
    <s v="USD"/>
    <n v="1477784634"/>
    <n v="1475192634"/>
    <b v="0"/>
    <n v="1"/>
    <b v="0"/>
    <s v="food/food trucks"/>
    <x v="7"/>
    <x v="19"/>
    <n v="0"/>
    <n v="1"/>
    <x v="2582"/>
    <d v="2016-10-29T23:43:54"/>
    <x v="1"/>
    <x v="1"/>
    <x v="1"/>
  </r>
  <r>
    <n v="2583"/>
    <s v="Crazy Daisy Food Truck"/>
    <s v="Crazy Daisy will become the newest member of the food truck distributors in Kansas City, Missouri."/>
    <n v="1000"/>
    <n v="5"/>
    <x v="2"/>
    <x v="0"/>
    <s v="USD"/>
    <n v="1426526880"/>
    <n v="1421346480"/>
    <b v="0"/>
    <n v="5"/>
    <b v="0"/>
    <s v="food/food trucks"/>
    <x v="7"/>
    <x v="19"/>
    <n v="1"/>
    <n v="1"/>
    <x v="2583"/>
    <d v="2015-03-16T17:28:00"/>
    <x v="13"/>
    <x v="6"/>
    <x v="0"/>
  </r>
  <r>
    <n v="2584"/>
    <s v="Culinary Arts Food Truck Style"/>
    <s v="Bringing quality food to the masses using local premium ingredients, but at a food truck price!"/>
    <n v="10000"/>
    <n v="0"/>
    <x v="2"/>
    <x v="0"/>
    <s v="USD"/>
    <n v="1434341369"/>
    <n v="1431749369"/>
    <b v="0"/>
    <n v="0"/>
    <b v="0"/>
    <s v="food/food trucks"/>
    <x v="7"/>
    <x v="19"/>
    <n v="0"/>
    <n v="0"/>
    <x v="2584"/>
    <d v="2015-06-15T04:09:29"/>
    <x v="1"/>
    <x v="1"/>
    <x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
    <n v="50"/>
    <x v="2585"/>
    <d v="2014-07-05T23:07:12"/>
    <x v="1"/>
    <x v="1"/>
    <x v="1"/>
  </r>
  <r>
    <n v="2586"/>
    <s v="Inspire Healthy Eating"/>
    <s v="I would like to bring fresh salad and food to the streets of London at a reasonable price."/>
    <n v="3000"/>
    <n v="5"/>
    <x v="2"/>
    <x v="1"/>
    <s v="GBP"/>
    <n v="1451030136"/>
    <n v="1448438136"/>
    <b v="0"/>
    <n v="1"/>
    <b v="0"/>
    <s v="food/food trucks"/>
    <x v="7"/>
    <x v="19"/>
    <n v="0"/>
    <n v="5"/>
    <x v="2586"/>
    <d v="2015-12-25T07:55:36"/>
    <x v="1"/>
    <x v="1"/>
    <x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
    <n v="202.83"/>
    <x v="2587"/>
    <d v="2015-12-30T16:12:33"/>
    <x v="1"/>
    <x v="1"/>
    <x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4"/>
    <n v="29.13"/>
    <x v="2588"/>
    <d v="2015-03-31T13:14:00"/>
    <x v="60"/>
    <x v="6"/>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
    <n v="5"/>
    <x v="2589"/>
    <d v="2016-03-23T11:52:07"/>
    <x v="1"/>
    <x v="1"/>
    <x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n v="0"/>
    <x v="2590"/>
    <d v="2016-01-26T14:08:17"/>
    <x v="5"/>
    <x v="2"/>
    <x v="0"/>
  </r>
  <r>
    <n v="2591"/>
    <s v="patent pending"/>
    <s v="Hi everyone I am a 26 year old single mom trying to start her own food business! I need to first afford the patent to reveal more!"/>
    <n v="1500"/>
    <n v="26"/>
    <x v="2"/>
    <x v="0"/>
    <s v="USD"/>
    <n v="1457901924"/>
    <n v="1452721524"/>
    <b v="0"/>
    <n v="2"/>
    <b v="0"/>
    <s v="food/food trucks"/>
    <x v="7"/>
    <x v="19"/>
    <n v="2"/>
    <n v="13"/>
    <x v="2591"/>
    <d v="2016-03-13T20:45:24"/>
    <x v="13"/>
    <x v="6"/>
    <x v="0"/>
  </r>
  <r>
    <n v="2592"/>
    <s v="El Carte 303"/>
    <s v="El Carte is revolutionizing the food truck industry. Meet the new food trike. #oneandonly  we going to spread the awesomeness all over!"/>
    <n v="30000"/>
    <n v="50"/>
    <x v="2"/>
    <x v="0"/>
    <s v="USD"/>
    <n v="1412536421"/>
    <n v="1409944421"/>
    <b v="0"/>
    <n v="1"/>
    <b v="0"/>
    <s v="food/food trucks"/>
    <x v="7"/>
    <x v="19"/>
    <n v="0"/>
    <n v="50"/>
    <x v="2592"/>
    <d v="2014-10-05T19:13:41"/>
    <x v="1"/>
    <x v="1"/>
    <x v="1"/>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n v="0"/>
    <x v="2593"/>
    <d v="2015-04-25T20:17:06"/>
    <x v="1"/>
    <x v="1"/>
    <x v="1"/>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0"/>
    <n v="1"/>
    <x v="2594"/>
    <d v="2014-08-07T23:13:48"/>
    <x v="1"/>
    <x v="1"/>
    <x v="1"/>
  </r>
  <r>
    <n v="2595"/>
    <s v="Food Truck for Little Fox Bakery"/>
    <s v="Looking to put the best baked goods in Bowling Green on wheels"/>
    <n v="15000"/>
    <n v="1825"/>
    <x v="2"/>
    <x v="0"/>
    <s v="USD"/>
    <n v="1487915500"/>
    <n v="1485323500"/>
    <b v="0"/>
    <n v="19"/>
    <b v="0"/>
    <s v="food/food trucks"/>
    <x v="7"/>
    <x v="19"/>
    <n v="12"/>
    <n v="96.05"/>
    <x v="2595"/>
    <d v="2017-02-24T05:51:40"/>
    <x v="1"/>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4"/>
    <n v="305.77999999999997"/>
    <x v="2596"/>
    <d v="2014-08-07T15:56:49"/>
    <x v="1"/>
    <x v="1"/>
    <x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6"/>
    <n v="12.14"/>
    <x v="2597"/>
    <d v="2016-06-19T08:11:57"/>
    <x v="1"/>
    <x v="1"/>
    <x v="1"/>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
    <x v="2598"/>
    <d v="2015-09-23T20:10:01"/>
    <x v="1"/>
    <x v="1"/>
    <x v="1"/>
  </r>
  <r>
    <n v="2599"/>
    <s v="Empty Ramekins Catering Group"/>
    <s v="The Empty Ramekins Catering Group is looking for your help to start up in Miami Florida!!!!"/>
    <n v="9041"/>
    <n v="90"/>
    <x v="2"/>
    <x v="0"/>
    <s v="USD"/>
    <n v="1407089147"/>
    <n v="1403201147"/>
    <b v="0"/>
    <n v="5"/>
    <b v="0"/>
    <s v="food/food trucks"/>
    <x v="7"/>
    <x v="19"/>
    <n v="1"/>
    <n v="18"/>
    <x v="2599"/>
    <d v="2014-08-03T18:05:47"/>
    <x v="8"/>
    <x v="4"/>
    <x v="0"/>
  </r>
  <r>
    <n v="2600"/>
    <s v="Help Buttz Return From the Ashes"/>
    <s v="On Sunday November 8, 2015 our food truck burned to the ground. Please help us get rebuilt."/>
    <n v="50000"/>
    <n v="3466"/>
    <x v="2"/>
    <x v="0"/>
    <s v="USD"/>
    <n v="1458938200"/>
    <n v="1453757800"/>
    <b v="0"/>
    <n v="30"/>
    <b v="0"/>
    <s v="food/food trucks"/>
    <x v="7"/>
    <x v="19"/>
    <n v="7"/>
    <n v="115.53"/>
    <x v="2600"/>
    <d v="2016-03-25T20:36:40"/>
    <x v="13"/>
    <x v="6"/>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
    <n v="21.9"/>
    <x v="2601"/>
    <d v="2012-09-13T03:59:00"/>
    <x v="18"/>
    <x v="3"/>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
    <n v="80.02"/>
    <x v="2602"/>
    <d v="2014-11-12T21:20:00"/>
    <x v="4"/>
    <x v="0"/>
    <x v="0"/>
  </r>
  <r>
    <n v="2603"/>
    <s v="Manned Mock Mars Mission"/>
    <s v="I will be building a mock space station and simulate living on Mars for two weeks."/>
    <n v="1750"/>
    <n v="1776"/>
    <x v="0"/>
    <x v="0"/>
    <s v="USD"/>
    <n v="1387835654"/>
    <n v="1386626054"/>
    <b v="1"/>
    <n v="50"/>
    <b v="1"/>
    <s v="technology/space exploration"/>
    <x v="2"/>
    <x v="36"/>
    <n v="101"/>
    <n v="35.520000000000003"/>
    <x v="2603"/>
    <d v="2013-12-23T21:54:14"/>
    <x v="22"/>
    <x v="3"/>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
    <n v="64.930000000000007"/>
    <x v="2604"/>
    <d v="2012-04-29T01:13:43"/>
    <x v="1"/>
    <x v="1"/>
    <x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
    <n v="60.97"/>
    <x v="2605"/>
    <d v="2016-06-17T12:59:50"/>
    <x v="1"/>
    <x v="1"/>
    <x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
    <n v="31.44"/>
    <x v="2606"/>
    <d v="2014-04-29T17:06:22"/>
    <x v="7"/>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8"/>
    <n v="81.95"/>
    <x v="2607"/>
    <d v="2015-08-12T02:00:00"/>
    <x v="38"/>
    <x v="4"/>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4"/>
    <n v="58.93"/>
    <x v="2608"/>
    <d v="2017-03-15T00:00:00"/>
    <x v="17"/>
    <x v="4"/>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4"/>
    <n v="157.29"/>
    <x v="2609"/>
    <d v="2012-07-15T05:42:31"/>
    <x v="1"/>
    <x v="1"/>
    <x v="1"/>
  </r>
  <r>
    <n v="2610"/>
    <s v="Restore the Pluto Discovery Telescope"/>
    <s v="Preserve the telescope that Clyde Tombaugh used to discover Pluto for generations to come!"/>
    <n v="22765"/>
    <n v="32172.66"/>
    <x v="0"/>
    <x v="0"/>
    <s v="USD"/>
    <n v="1471849140"/>
    <n v="1468444125"/>
    <b v="1"/>
    <n v="577"/>
    <b v="1"/>
    <s v="technology/space exploration"/>
    <x v="2"/>
    <x v="36"/>
    <n v="141"/>
    <n v="55.76"/>
    <x v="2610"/>
    <d v="2016-08-22T06:59:00"/>
    <x v="4"/>
    <x v="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1"/>
    <n v="83.8"/>
    <x v="2611"/>
    <d v="2017-01-02T22:59:00"/>
    <x v="16"/>
    <x v="0"/>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2"/>
    <n v="58.42"/>
    <x v="2612"/>
    <d v="2015-01-09T03:26:10"/>
    <x v="0"/>
    <x v="0"/>
    <x v="0"/>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
    <n v="270.57"/>
    <x v="2613"/>
    <d v="2012-09-21T19:38:14"/>
    <x v="1"/>
    <x v="1"/>
    <x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x v="2614"/>
    <d v="2014-04-30T05:00:00"/>
    <x v="37"/>
    <x v="1"/>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70"/>
    <n v="47.18"/>
    <x v="2615"/>
    <d v="2016-04-30T12:00:00"/>
    <x v="46"/>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5"/>
    <n v="120.31"/>
    <x v="2616"/>
    <d v="2015-08-25T23:52:09"/>
    <x v="1"/>
    <x v="1"/>
    <x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8"/>
    <n v="27.6"/>
    <x v="2617"/>
    <d v="2014-10-20T20:59:11"/>
    <x v="1"/>
    <x v="1"/>
    <x v="1"/>
  </r>
  <r>
    <n v="2618"/>
    <s v="SPACE ART FEATURING ASTRONAUTS #WeBelieveInAstronauts"/>
    <s v="LTD ED COLLECTIBLE SPACE ART FEAT. ASTRONAUTS"/>
    <n v="15000"/>
    <n v="15808"/>
    <x v="0"/>
    <x v="0"/>
    <s v="USD"/>
    <n v="1449000061"/>
    <n v="1443812461"/>
    <b v="1"/>
    <n v="77"/>
    <b v="1"/>
    <s v="technology/space exploration"/>
    <x v="2"/>
    <x v="36"/>
    <n v="105"/>
    <n v="205.3"/>
    <x v="2618"/>
    <d v="2015-12-01T20:01:01"/>
    <x v="13"/>
    <x v="6"/>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
    <n v="35.549999999999997"/>
    <x v="2619"/>
    <d v="2015-10-23T11:00:00"/>
    <x v="15"/>
    <x v="1"/>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4"/>
    <n v="74.64"/>
    <x v="2620"/>
    <d v="2015-10-11T01:00:00"/>
    <x v="46"/>
    <x v="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6"/>
    <n v="47.06"/>
    <x v="2621"/>
    <d v="2015-05-21T17:56:28"/>
    <x v="1"/>
    <x v="1"/>
    <x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
    <n v="26.59"/>
    <x v="2622"/>
    <d v="2016-12-30T17:50:16"/>
    <x v="8"/>
    <x v="4"/>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0000000000003"/>
    <x v="2623"/>
    <d v="2016-12-02T06:09:26"/>
    <x v="22"/>
    <x v="3"/>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
    <n v="31.82"/>
    <x v="2624"/>
    <d v="2012-09-13T10:07:02"/>
    <x v="23"/>
    <x v="5"/>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8"/>
    <x v="2625"/>
    <d v="2016-11-09T20:26:48"/>
    <x v="10"/>
    <x v="5"/>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x v="2626"/>
    <d v="2015-06-03T15:04:29"/>
    <x v="1"/>
    <x v="1"/>
    <x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7"/>
    <n v="21.56"/>
    <x v="2627"/>
    <d v="2015-11-26T20:54:21"/>
    <x v="1"/>
    <x v="1"/>
    <x v="1"/>
  </r>
  <r>
    <n v="2628"/>
    <s v="Pie In Space!"/>
    <s v="A high school freshman is sending pie into space and you can be a part of it.  GO SCIENCE!!!"/>
    <n v="839"/>
    <n v="926"/>
    <x v="0"/>
    <x v="0"/>
    <s v="USD"/>
    <n v="1417389067"/>
    <n v="1415661067"/>
    <b v="0"/>
    <n v="21"/>
    <b v="1"/>
    <s v="technology/space exploration"/>
    <x v="2"/>
    <x v="36"/>
    <n v="110"/>
    <n v="44.1"/>
    <x v="2628"/>
    <d v="2014-11-30T23:11:07"/>
    <x v="20"/>
    <x v="3"/>
    <x v="0"/>
  </r>
  <r>
    <n v="2629"/>
    <s v="Project Dragonfly - Sail to the Stars"/>
    <s v="The first international contest to let students shape the future of interstellar travel."/>
    <n v="5000"/>
    <n v="6387"/>
    <x v="0"/>
    <x v="1"/>
    <s v="GBP"/>
    <n v="1431608122"/>
    <n v="1429016122"/>
    <b v="0"/>
    <n v="100"/>
    <b v="1"/>
    <s v="technology/space exploration"/>
    <x v="2"/>
    <x v="36"/>
    <n v="128"/>
    <n v="63.87"/>
    <x v="2629"/>
    <d v="2015-05-14T12:55:22"/>
    <x v="1"/>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8"/>
    <n v="38.99"/>
    <x v="2630"/>
    <d v="2016-06-30T10:00:00"/>
    <x v="15"/>
    <x v="1"/>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5"/>
    <n v="80.19"/>
    <x v="2631"/>
    <d v="2015-08-30T04:03:47"/>
    <x v="31"/>
    <x v="1"/>
    <x v="3"/>
  </r>
  <r>
    <n v="2632"/>
    <s v="University Rocket Science"/>
    <s v="Students from 3 universities are designing a dual stage rocket to test experimental rocket technology."/>
    <n v="1070"/>
    <n v="1466"/>
    <x v="0"/>
    <x v="0"/>
    <s v="USD"/>
    <n v="1464485339"/>
    <n v="1462325339"/>
    <b v="0"/>
    <n v="42"/>
    <b v="1"/>
    <s v="technology/space exploration"/>
    <x v="2"/>
    <x v="36"/>
    <n v="137"/>
    <n v="34.9"/>
    <x v="2632"/>
    <d v="2016-05-29T01:28:59"/>
    <x v="10"/>
    <x v="5"/>
    <x v="2"/>
  </r>
  <r>
    <n v="2633"/>
    <s v="ISS-Above"/>
    <s v="A device that lights up whenever the International Space Station is nearby (that happens more often than you might expect)"/>
    <n v="5000"/>
    <n v="17731"/>
    <x v="0"/>
    <x v="0"/>
    <s v="USD"/>
    <n v="1393542000"/>
    <n v="1390938332"/>
    <b v="0"/>
    <n v="199"/>
    <b v="1"/>
    <s v="technology/space exploration"/>
    <x v="2"/>
    <x v="36"/>
    <n v="355"/>
    <n v="89.1"/>
    <x v="2633"/>
    <d v="2014-02-27T23:00:00"/>
    <x v="1"/>
    <x v="1"/>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
    <n v="39.44"/>
    <x v="2634"/>
    <d v="2016-09-29T15:45:21"/>
    <x v="1"/>
    <x v="1"/>
    <x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
    <x v="2635"/>
    <d v="2015-03-09T21:49:21"/>
    <x v="6"/>
    <x v="0"/>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
    <n v="37.46"/>
    <x v="2636"/>
    <d v="2016-10-16T01:00:00"/>
    <x v="33"/>
    <x v="5"/>
    <x v="0"/>
  </r>
  <r>
    <n v="2637"/>
    <s v="SPEED OF LIGHT: Biggest Mystery of the Universe"/>
    <s v="Help us collect the data to solve the mystery of the century: Is light slowing down?"/>
    <n v="500"/>
    <n v="831"/>
    <x v="0"/>
    <x v="0"/>
    <s v="USD"/>
    <n v="1476277875"/>
    <n v="1474895475"/>
    <b v="0"/>
    <n v="26"/>
    <b v="1"/>
    <s v="technology/space exploration"/>
    <x v="2"/>
    <x v="36"/>
    <n v="166"/>
    <n v="31.96"/>
    <x v="2637"/>
    <d v="2016-10-12T13:11:15"/>
    <x v="14"/>
    <x v="3"/>
    <x v="0"/>
  </r>
  <r>
    <n v="2638"/>
    <s v="Pie In Space! (Round 2)"/>
    <s v="The second round of funding for the most amazing project ever where a high school freshman is sending pie into SPACE!!!"/>
    <n v="347"/>
    <n v="353"/>
    <x v="0"/>
    <x v="0"/>
    <s v="USD"/>
    <n v="1421358895"/>
    <n v="1418766895"/>
    <b v="0"/>
    <n v="14"/>
    <b v="1"/>
    <s v="technology/space exploration"/>
    <x v="2"/>
    <x v="36"/>
    <n v="102"/>
    <n v="25.21"/>
    <x v="2638"/>
    <d v="2015-01-15T21:54:55"/>
    <x v="1"/>
    <x v="1"/>
    <x v="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39999999999999"/>
    <x v="2639"/>
    <d v="2015-02-19T20:45:48"/>
    <x v="1"/>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6"/>
    <n v="45.94"/>
    <x v="2640"/>
    <d v="2015-06-08T03:51:14"/>
    <x v="13"/>
    <x v="6"/>
    <x v="0"/>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x v="2641"/>
    <d v="2014-09-15T20:09:00"/>
    <x v="3"/>
    <x v="3"/>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n v="0"/>
    <x v="2642"/>
    <d v="2016-07-15T06:57:00"/>
    <x v="1"/>
    <x v="1"/>
    <x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4"/>
    <n v="223.58"/>
    <x v="2643"/>
    <d v="2016-12-21T07:59:00"/>
    <x v="9"/>
    <x v="0"/>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
    <n v="39.479999999999997"/>
    <x v="2644"/>
    <d v="2017-03-10T19:00:35"/>
    <x v="1"/>
    <x v="1"/>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1"/>
    <n v="91.3"/>
    <x v="2645"/>
    <d v="2014-11-08T21:13:23"/>
    <x v="1"/>
    <x v="1"/>
    <x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
    <n v="78.67"/>
    <x v="2646"/>
    <d v="2015-09-09T07:31:09"/>
    <x v="1"/>
    <x v="1"/>
    <x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
    <n v="12"/>
    <x v="2647"/>
    <d v="2015-08-14T06:16:59"/>
    <x v="1"/>
    <x v="1"/>
    <x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
    <n v="17.670000000000002"/>
    <x v="2648"/>
    <d v="2016-03-09T17:09:20"/>
    <x v="1"/>
    <x v="1"/>
    <x v="1"/>
  </r>
  <r>
    <n v="2649"/>
    <s v="The Mission - Please Check Back Soon (Canceled)"/>
    <s v="They have launched a Kickstarter."/>
    <n v="125000"/>
    <n v="124"/>
    <x v="1"/>
    <x v="0"/>
    <s v="USD"/>
    <n v="1454370941"/>
    <n v="1449186941"/>
    <b v="0"/>
    <n v="3"/>
    <b v="0"/>
    <s v="technology/space exploration"/>
    <x v="2"/>
    <x v="36"/>
    <n v="0"/>
    <n v="41.33"/>
    <x v="2649"/>
    <d v="2016-02-01T23:55:41"/>
    <x v="13"/>
    <x v="6"/>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1"/>
    <n v="71.599999999999994"/>
    <x v="2650"/>
    <d v="2016-12-21T14:59:03"/>
    <x v="1"/>
    <x v="1"/>
    <x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2"/>
    <n v="307.82"/>
    <x v="2651"/>
    <d v="2015-12-17T19:20:09"/>
    <x v="31"/>
    <x v="1"/>
    <x v="3"/>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1"/>
    <n v="80.45"/>
    <x v="2652"/>
    <d v="2014-12-10T03:48:45"/>
    <x v="1"/>
    <x v="1"/>
    <x v="1"/>
  </r>
  <r>
    <n v="2653"/>
    <s v="Dream Rocket Project (Canceled)"/>
    <s v="DREAM BIG. Explore the universe through STEAM education. (Science, Technology, Engineering, Art, Mathematics)"/>
    <n v="51000"/>
    <n v="5876"/>
    <x v="1"/>
    <x v="0"/>
    <s v="USD"/>
    <n v="1402632000"/>
    <n v="1399909127"/>
    <b v="0"/>
    <n v="70"/>
    <b v="0"/>
    <s v="technology/space exploration"/>
    <x v="2"/>
    <x v="36"/>
    <n v="12"/>
    <n v="83.94"/>
    <x v="2653"/>
    <d v="2014-06-13T04:00:00"/>
    <x v="7"/>
    <x v="0"/>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0"/>
    <n v="8.5"/>
    <x v="2654"/>
    <d v="2015-04-21T13:25:26"/>
    <x v="13"/>
    <x v="6"/>
    <x v="0"/>
  </r>
  <r>
    <n v="2655"/>
    <s v="Balloons (Canceled)"/>
    <s v="Thank you for your support!"/>
    <n v="15000"/>
    <n v="3155"/>
    <x v="1"/>
    <x v="0"/>
    <s v="USD"/>
    <n v="1455048000"/>
    <n v="1452631647"/>
    <b v="0"/>
    <n v="43"/>
    <b v="0"/>
    <s v="technology/space exploration"/>
    <x v="2"/>
    <x v="36"/>
    <n v="21"/>
    <n v="73.37"/>
    <x v="2655"/>
    <d v="2016-02-09T20:00:00"/>
    <x v="31"/>
    <x v="1"/>
    <x v="3"/>
  </r>
  <r>
    <n v="2656"/>
    <s v="MoonWatcher: A 24/7 Live Video of the Moon for Everyone (Canceled)"/>
    <s v="MoonWatcher will be bringing the Moon closer to all of us."/>
    <n v="150000"/>
    <n v="17155"/>
    <x v="1"/>
    <x v="0"/>
    <s v="USD"/>
    <n v="1489345200"/>
    <n v="1485966688"/>
    <b v="0"/>
    <n v="152"/>
    <b v="0"/>
    <s v="technology/space exploration"/>
    <x v="2"/>
    <x v="36"/>
    <n v="11"/>
    <n v="112.86"/>
    <x v="2656"/>
    <d v="2017-03-12T19:00:00"/>
    <x v="21"/>
    <x v="0"/>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9"/>
    <n v="95.28"/>
    <x v="2657"/>
    <d v="2016-08-03T01:30:00"/>
    <x v="51"/>
    <x v="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0"/>
    <n v="22.75"/>
    <x v="2658"/>
    <d v="2016-07-30T21:13:14"/>
    <x v="1"/>
    <x v="1"/>
    <x v="1"/>
  </r>
  <r>
    <n v="2659"/>
    <s v="test (Canceled)"/>
    <s v="test"/>
    <n v="49000"/>
    <n v="1333"/>
    <x v="1"/>
    <x v="0"/>
    <s v="USD"/>
    <n v="1429321210"/>
    <n v="1426729210"/>
    <b v="0"/>
    <n v="10"/>
    <b v="0"/>
    <s v="technology/space exploration"/>
    <x v="2"/>
    <x v="36"/>
    <n v="3"/>
    <n v="133.30000000000001"/>
    <x v="2659"/>
    <d v="2015-04-18T01:40:10"/>
    <x v="1"/>
    <x v="1"/>
    <x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0"/>
    <n v="3.8"/>
    <x v="2660"/>
    <d v="2015-11-24T18:06:58"/>
    <x v="13"/>
    <x v="6"/>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3"/>
    <n v="85.75"/>
    <x v="2661"/>
    <d v="2013-10-25T23:00:10"/>
    <x v="1"/>
    <x v="1"/>
    <x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7"/>
    <n v="267"/>
    <x v="2662"/>
    <d v="2015-08-21T17:55:13"/>
    <x v="1"/>
    <x v="1"/>
    <x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5"/>
    <n v="373.56"/>
    <x v="2663"/>
    <d v="2015-09-04T15:00:00"/>
    <x v="37"/>
    <x v="1"/>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
    <n v="174.04"/>
    <x v="2664"/>
    <d v="2015-12-09T06:59:00"/>
    <x v="51"/>
    <x v="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
    <n v="93.7"/>
    <x v="2665"/>
    <d v="2015-05-04T21:29:34"/>
    <x v="8"/>
    <x v="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
    <n v="77.33"/>
    <x v="2666"/>
    <d v="2015-09-25T21:00:00"/>
    <x v="46"/>
    <x v="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1"/>
    <n v="92.22"/>
    <x v="2667"/>
    <d v="2016-02-10T22:13:36"/>
    <x v="1"/>
    <x v="1"/>
    <x v="1"/>
  </r>
  <r>
    <n v="2668"/>
    <s v="UOttawa Makermobile"/>
    <s v="Creativity on the go! |_x000a_CrÃ©ativitÃ© en mouvement !"/>
    <n v="1000"/>
    <n v="1707"/>
    <x v="0"/>
    <x v="5"/>
    <s v="CAD"/>
    <n v="1447079520"/>
    <n v="1443449265"/>
    <b v="0"/>
    <n v="28"/>
    <b v="1"/>
    <s v="technology/makerspaces"/>
    <x v="2"/>
    <x v="37"/>
    <n v="171"/>
    <n v="60.96"/>
    <x v="2668"/>
    <d v="2015-11-09T14:32:00"/>
    <x v="17"/>
    <x v="4"/>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
    <n v="91"/>
    <x v="2669"/>
    <d v="2016-01-10T00:51:36"/>
    <x v="13"/>
    <x v="6"/>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
    <n v="41.58"/>
    <x v="2670"/>
    <d v="2014-07-29T00:29:40"/>
    <x v="31"/>
    <x v="1"/>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
    <n v="33.76"/>
    <x v="2671"/>
    <d v="2014-12-19T19:38:00"/>
    <x v="1"/>
    <x v="1"/>
    <x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
    <n v="70.62"/>
    <x v="2672"/>
    <d v="2015-12-28T06:00:00"/>
    <x v="24"/>
    <x v="5"/>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8"/>
    <n v="167.15"/>
    <x v="2673"/>
    <d v="2014-10-29T22:45:00"/>
    <x v="37"/>
    <x v="1"/>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3"/>
    <n v="128.62"/>
    <x v="2674"/>
    <d v="2016-07-05T04:59:00"/>
    <x v="15"/>
    <x v="1"/>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8"/>
    <n v="65.41"/>
    <x v="2675"/>
    <d v="2014-11-10T21:34:49"/>
    <x v="1"/>
    <x v="1"/>
    <x v="1"/>
  </r>
  <r>
    <n v="2676"/>
    <s v="Toronto VR Co-Op"/>
    <s v="Our aim is to provide high-end equipment and space for Toronto coders, filmmakers, and artists to develop cutting-edge VR content."/>
    <n v="2100"/>
    <n v="1058"/>
    <x v="2"/>
    <x v="5"/>
    <s v="CAD"/>
    <n v="1463929174"/>
    <n v="1461337174"/>
    <b v="0"/>
    <n v="9"/>
    <b v="0"/>
    <s v="technology/makerspaces"/>
    <x v="2"/>
    <x v="37"/>
    <n v="50"/>
    <n v="117.56"/>
    <x v="2676"/>
    <d v="2016-05-22T14:59:34"/>
    <x v="1"/>
    <x v="1"/>
    <x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8"/>
    <n v="126.48"/>
    <x v="2677"/>
    <d v="2014-07-03T00:42:23"/>
    <x v="1"/>
    <x v="1"/>
    <x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0"/>
    <n v="550"/>
    <x v="2678"/>
    <d v="2015-09-24T19:09:25"/>
    <x v="1"/>
    <x v="1"/>
    <x v="1"/>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
    <n v="44"/>
    <x v="2679"/>
    <d v="2015-02-28T00:01:34"/>
    <x v="1"/>
    <x v="1"/>
    <x v="1"/>
  </r>
  <r>
    <n v="2680"/>
    <s v="iHeart Pillow"/>
    <s v="iHeartPillow, Connecting loved ones"/>
    <n v="32000"/>
    <n v="276"/>
    <x v="2"/>
    <x v="3"/>
    <s v="EUR"/>
    <n v="1459915491"/>
    <n v="1457327091"/>
    <b v="0"/>
    <n v="4"/>
    <b v="0"/>
    <s v="technology/makerspaces"/>
    <x v="2"/>
    <x v="37"/>
    <n v="1"/>
    <n v="69"/>
    <x v="2680"/>
    <d v="2016-04-06T04:04:51"/>
    <x v="1"/>
    <x v="1"/>
    <x v="1"/>
  </r>
  <r>
    <n v="2681"/>
    <s v="Jolly's Hot Dogs An All-Beef Coney Dog"/>
    <s v="Jolly's Hot Dogs: A beef hot dog topped with deliciously seasoned ground beef, mustard and minced onions."/>
    <n v="8000"/>
    <n v="55"/>
    <x v="2"/>
    <x v="0"/>
    <s v="USD"/>
    <n v="1405027750"/>
    <n v="1402867750"/>
    <b v="0"/>
    <n v="2"/>
    <b v="0"/>
    <s v="food/food trucks"/>
    <x v="7"/>
    <x v="19"/>
    <n v="1"/>
    <n v="27.5"/>
    <x v="2681"/>
    <d v="2014-07-10T21:29:10"/>
    <x v="10"/>
    <x v="5"/>
    <x v="2"/>
  </r>
  <r>
    <n v="2682"/>
    <s v="Toastie's Gourmet Toast"/>
    <s v="Gourmet Toast is the culinary combination, neigh, perfection of America's most under-utilized snack: Toast."/>
    <n v="6000"/>
    <n v="1698"/>
    <x v="2"/>
    <x v="0"/>
    <s v="USD"/>
    <n v="1416635940"/>
    <n v="1413838540"/>
    <b v="0"/>
    <n v="20"/>
    <b v="0"/>
    <s v="food/food trucks"/>
    <x v="7"/>
    <x v="19"/>
    <n v="28"/>
    <n v="84.9"/>
    <x v="2682"/>
    <d v="2014-11-22T05:59:00"/>
    <x v="16"/>
    <x v="0"/>
    <x v="0"/>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
    <n v="12"/>
    <x v="2683"/>
    <d v="2015-03-01T18:07:20"/>
    <x v="1"/>
    <x v="1"/>
    <x v="1"/>
  </r>
  <r>
    <n v="2684"/>
    <s v="Ain't No Thang..."/>
    <s v="Not all wings are created equal. We believe ours take flight above the rest. Come judge for yourself. To us it Ain't No Thang..."/>
    <n v="70000"/>
    <n v="800"/>
    <x v="2"/>
    <x v="0"/>
    <s v="USD"/>
    <n v="1407621425"/>
    <n v="1404165425"/>
    <b v="0"/>
    <n v="4"/>
    <b v="0"/>
    <s v="food/food trucks"/>
    <x v="7"/>
    <x v="19"/>
    <n v="1"/>
    <n v="200"/>
    <x v="2684"/>
    <d v="2014-08-09T21:57:05"/>
    <x v="4"/>
    <x v="0"/>
    <x v="0"/>
  </r>
  <r>
    <n v="2685"/>
    <s v="Nana's Home Cooking on Wheels"/>
    <s v="Home cooked meals made by Nana. Indiana's famous tenderloin sandwiches, Nana's homemade cole slaw and so much more."/>
    <n v="50000"/>
    <n v="10"/>
    <x v="2"/>
    <x v="0"/>
    <s v="USD"/>
    <n v="1430149330"/>
    <n v="1424968930"/>
    <b v="0"/>
    <n v="1"/>
    <b v="0"/>
    <s v="food/food trucks"/>
    <x v="7"/>
    <x v="19"/>
    <n v="0"/>
    <n v="10"/>
    <x v="2685"/>
    <d v="2015-04-27T15:42:10"/>
    <x v="13"/>
    <x v="6"/>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n v="0"/>
    <x v="2686"/>
    <d v="2014-09-30T23:23:43"/>
    <x v="20"/>
    <x v="3"/>
    <x v="0"/>
  </r>
  <r>
    <n v="2687"/>
    <s v="Munch Wagon"/>
    <s v="Your American Pizzas, Wings, Stuffed Gouda Burger, Sweet &amp; Russet Potato Fries served on a food Truck!!"/>
    <n v="15000"/>
    <n v="0"/>
    <x v="2"/>
    <x v="0"/>
    <s v="USD"/>
    <n v="1435591318"/>
    <n v="1432999318"/>
    <b v="0"/>
    <n v="0"/>
    <b v="0"/>
    <s v="food/food trucks"/>
    <x v="7"/>
    <x v="19"/>
    <n v="0"/>
    <n v="0"/>
    <x v="2687"/>
    <d v="2015-06-29T15:21:58"/>
    <x v="1"/>
    <x v="1"/>
    <x v="1"/>
  </r>
  <r>
    <n v="2688"/>
    <s v="Mac N Cheez Food Truck"/>
    <s v="The amazing gourmet Mac N Cheez Food Truck Campaigne!"/>
    <n v="50000"/>
    <n v="74"/>
    <x v="2"/>
    <x v="0"/>
    <s v="USD"/>
    <n v="1424746800"/>
    <n v="1422067870"/>
    <b v="0"/>
    <n v="14"/>
    <b v="0"/>
    <s v="food/food trucks"/>
    <x v="7"/>
    <x v="19"/>
    <n v="0"/>
    <n v="5.29"/>
    <x v="2688"/>
    <d v="2015-02-24T03:00:00"/>
    <x v="0"/>
    <x v="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0"/>
    <n v="1"/>
    <x v="2689"/>
    <d v="2016-07-30T23:04:50"/>
    <x v="1"/>
    <x v="1"/>
    <x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1"/>
    <n v="72.760000000000005"/>
    <x v="2690"/>
    <d v="2015-06-03T02:31:16"/>
    <x v="8"/>
    <x v="4"/>
    <x v="0"/>
  </r>
  <r>
    <n v="2691"/>
    <s v="Cook"/>
    <s v="A Great New local Food Truck serving up ethnic fusion inspired eats in Ottawa."/>
    <n v="65000"/>
    <n v="35"/>
    <x v="2"/>
    <x v="5"/>
    <s v="CAD"/>
    <n v="1431278557"/>
    <n v="1427390557"/>
    <b v="0"/>
    <n v="2"/>
    <b v="0"/>
    <s v="food/food trucks"/>
    <x v="7"/>
    <x v="19"/>
    <n v="0"/>
    <n v="17.5"/>
    <x v="2691"/>
    <d v="2015-05-10T17:22:37"/>
    <x v="8"/>
    <x v="4"/>
    <x v="0"/>
  </r>
  <r>
    <n v="2692"/>
    <s v="&quot;Sami j's Food Truck&quot;"/>
    <s v="Our food truck will bring you -_x000a_                       Fast, Fresh, Food -_x000a_                            Throughout the Omaha area"/>
    <n v="3500"/>
    <n v="25"/>
    <x v="2"/>
    <x v="0"/>
    <s v="USD"/>
    <n v="1427266860"/>
    <n v="1424678460"/>
    <b v="0"/>
    <n v="1"/>
    <b v="0"/>
    <s v="food/food trucks"/>
    <x v="7"/>
    <x v="19"/>
    <n v="1"/>
    <n v="25"/>
    <x v="2692"/>
    <d v="2015-03-25T07:01:00"/>
    <x v="1"/>
    <x v="1"/>
    <x v="1"/>
  </r>
  <r>
    <n v="2693"/>
    <s v="Chili dog"/>
    <s v="I want to start a food truck that specializes in chili cheese dogs, using new kinds of meats, cheeses and toppings you wouldn't imagine"/>
    <n v="5000"/>
    <n v="40"/>
    <x v="2"/>
    <x v="0"/>
    <s v="USD"/>
    <n v="1407899966"/>
    <n v="1405307966"/>
    <b v="0"/>
    <n v="3"/>
    <b v="0"/>
    <s v="food/food trucks"/>
    <x v="7"/>
    <x v="19"/>
    <n v="1"/>
    <n v="13.33"/>
    <x v="2693"/>
    <d v="2014-08-13T03:19:26"/>
    <x v="1"/>
    <x v="1"/>
    <x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0"/>
    <n v="1"/>
    <x v="2694"/>
    <d v="2014-09-26T03:22:19"/>
    <x v="1"/>
    <x v="1"/>
    <x v="1"/>
  </r>
  <r>
    <n v="2695"/>
    <s v="Fat daddy mac food truck"/>
    <s v="I am creating food magic on the go! Amazing food isn't just for sitdown restaraunts anymore!"/>
    <n v="15000"/>
    <n v="71"/>
    <x v="2"/>
    <x v="0"/>
    <s v="USD"/>
    <n v="1428981718"/>
    <n v="1423801318"/>
    <b v="0"/>
    <n v="3"/>
    <b v="0"/>
    <s v="food/food trucks"/>
    <x v="7"/>
    <x v="19"/>
    <n v="0"/>
    <n v="23.67"/>
    <x v="2695"/>
    <d v="2015-04-14T03:21:58"/>
    <x v="13"/>
    <x v="6"/>
    <x v="0"/>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6"/>
    <n v="89.21"/>
    <x v="2696"/>
    <d v="2014-12-25T20:16:00"/>
    <x v="51"/>
    <x v="0"/>
    <x v="0"/>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
    <n v="116.56"/>
    <x v="2697"/>
    <d v="2015-08-02T22:00:00"/>
    <x v="0"/>
    <x v="0"/>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
    <n v="13.01"/>
    <x v="2698"/>
    <d v="2014-06-27T21:33:28"/>
    <x v="1"/>
    <x v="1"/>
    <x v="1"/>
  </r>
  <r>
    <n v="2699"/>
    <s v="my bakery truck"/>
    <s v="Hi, I want make my first bakery. Food truck was great, but I not have a car licence. So, help me to be my dream!"/>
    <n v="2"/>
    <n v="0"/>
    <x v="2"/>
    <x v="5"/>
    <s v="CAD"/>
    <n v="1407533463"/>
    <n v="1404941463"/>
    <b v="0"/>
    <n v="0"/>
    <b v="0"/>
    <s v="food/food trucks"/>
    <x v="7"/>
    <x v="19"/>
    <n v="0"/>
    <n v="0"/>
    <x v="2699"/>
    <d v="2014-08-08T21:31:03"/>
    <x v="1"/>
    <x v="1"/>
    <x v="1"/>
  </r>
  <r>
    <n v="2700"/>
    <s v="Holly's Hot Stuff"/>
    <s v="I currently own and operate a hot dog cart. I am hoping to purchase a used food truck so I can do business year round!"/>
    <n v="9999"/>
    <n v="70"/>
    <x v="2"/>
    <x v="0"/>
    <s v="USD"/>
    <n v="1411073972"/>
    <n v="1408481972"/>
    <b v="0"/>
    <n v="4"/>
    <b v="0"/>
    <s v="food/food trucks"/>
    <x v="7"/>
    <x v="19"/>
    <n v="1"/>
    <n v="17.5"/>
    <x v="2700"/>
    <d v="2014-09-18T20:59:32"/>
    <x v="1"/>
    <x v="1"/>
    <x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m/>
    <n v="34.130000000000003"/>
    <x v="2701"/>
    <d v="2017-04-07T17:35:34"/>
    <x v="0"/>
    <x v="0"/>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m/>
    <n v="132.35"/>
    <x v="2702"/>
    <d v="2017-04-05T18:14:37"/>
    <x v="1"/>
    <x v="1"/>
    <x v="1"/>
  </r>
  <r>
    <n v="2703"/>
    <s v="Bisagra Teatro: Foro Multidisciplinario"/>
    <s v="Â¡Tu nuevo espacio cultural multidisciplinario en el centro de Pachuca, Hidalgo"/>
    <n v="40000"/>
    <n v="41500"/>
    <x v="3"/>
    <x v="14"/>
    <s v="MXN"/>
    <n v="1490196830"/>
    <n v="1485016430"/>
    <b v="0"/>
    <n v="45"/>
    <b v="0"/>
    <s v="theater/spaces"/>
    <x v="1"/>
    <x v="38"/>
    <m/>
    <n v="922.22"/>
    <x v="2703"/>
    <d v="2017-03-22T15:33:50"/>
    <x v="13"/>
    <x v="6"/>
    <x v="0"/>
  </r>
  <r>
    <n v="2704"/>
    <s v="Little Red Brick House"/>
    <s v="We plan to rescue, relocate, and repurpose, a historic Little Red Brick House, to be incorporated into a riverfront amphitheater."/>
    <n v="19000"/>
    <n v="1145"/>
    <x v="3"/>
    <x v="0"/>
    <s v="USD"/>
    <n v="1491421314"/>
    <n v="1487709714"/>
    <b v="0"/>
    <n v="7"/>
    <b v="0"/>
    <s v="theater/spaces"/>
    <x v="1"/>
    <x v="38"/>
    <m/>
    <n v="163.57"/>
    <x v="2704"/>
    <d v="2017-04-05T19:41:54"/>
    <x v="41"/>
    <x v="4"/>
    <x v="0"/>
  </r>
  <r>
    <n v="2705"/>
    <s v="Fischer Theatre Marquee"/>
    <s v="Help light the lights at the historic Fischer Theatre in Danville, IL."/>
    <n v="16500"/>
    <n v="1739"/>
    <x v="3"/>
    <x v="0"/>
    <s v="USD"/>
    <n v="1490389158"/>
    <n v="1486504758"/>
    <b v="0"/>
    <n v="8"/>
    <b v="0"/>
    <s v="theater/spaces"/>
    <x v="1"/>
    <x v="38"/>
    <m/>
    <n v="217.38"/>
    <x v="2705"/>
    <d v="2017-03-24T20:59:18"/>
    <x v="8"/>
    <x v="4"/>
    <x v="0"/>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
    <n v="149.44"/>
    <x v="2706"/>
    <d v="2014-10-16T06:59:00"/>
    <x v="37"/>
    <x v="1"/>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1"/>
    <n v="71.239999999999995"/>
    <x v="2707"/>
    <d v="2013-05-27T06:59:00"/>
    <x v="1"/>
    <x v="1"/>
    <x v="1"/>
  </r>
  <r>
    <n v="2708"/>
    <s v="Angel Comedy Club"/>
    <s v="Angel Comedy Club: A permanent home for Londonâ€™s loveliest comedy night - a community comedy club"/>
    <n v="20000"/>
    <n v="46643.07"/>
    <x v="0"/>
    <x v="1"/>
    <s v="GBP"/>
    <n v="1469119526"/>
    <n v="1463935526"/>
    <b v="1"/>
    <n v="1049"/>
    <b v="1"/>
    <s v="theater/spaces"/>
    <x v="1"/>
    <x v="38"/>
    <n v="233"/>
    <n v="44.46"/>
    <x v="2708"/>
    <d v="2016-07-21T16:45:26"/>
    <x v="13"/>
    <x v="6"/>
    <x v="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2"/>
    <n v="164.94"/>
    <x v="2709"/>
    <d v="2016-10-04T03:59:00"/>
    <x v="6"/>
    <x v="0"/>
    <x v="0"/>
  </r>
  <r>
    <n v="2710"/>
    <s v="House of Yes"/>
    <s v="Building Brooklyn's own creative venue for circus, theater and events of all types."/>
    <n v="60000"/>
    <n v="92340.21"/>
    <x v="0"/>
    <x v="0"/>
    <s v="USD"/>
    <n v="1407549600"/>
    <n v="1404797428"/>
    <b v="1"/>
    <n v="1088"/>
    <b v="1"/>
    <s v="theater/spaces"/>
    <x v="1"/>
    <x v="38"/>
    <n v="154"/>
    <n v="84.87"/>
    <x v="2710"/>
    <d v="2014-08-09T02:00:00"/>
    <x v="7"/>
    <x v="0"/>
    <x v="0"/>
  </r>
  <r>
    <n v="2711"/>
    <s v="The Red Shoes"/>
    <s v="We're aiming to launch a production involving circus performers, musicians and artists in a new space, creating a night of live art."/>
    <n v="3910"/>
    <n v="3938"/>
    <x v="0"/>
    <x v="1"/>
    <s v="GBP"/>
    <n v="1403301660"/>
    <n v="1400694790"/>
    <b v="1"/>
    <n v="73"/>
    <b v="1"/>
    <s v="theater/spaces"/>
    <x v="1"/>
    <x v="38"/>
    <n v="101"/>
    <n v="53.95"/>
    <x v="2711"/>
    <d v="2014-06-20T22:01:00"/>
    <x v="1"/>
    <x v="1"/>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
    <n v="50.53"/>
    <x v="2712"/>
    <d v="2013-07-13T18:00:00"/>
    <x v="9"/>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
    <n v="108"/>
    <x v="2713"/>
    <d v="2015-12-24T15:41:24"/>
    <x v="4"/>
    <x v="0"/>
    <x v="0"/>
  </r>
  <r>
    <n v="2714"/>
    <s v="The Crane Theater"/>
    <s v="The Crane will be the new home for independent theater in Northeast Minneapolis"/>
    <n v="25000"/>
    <n v="29089"/>
    <x v="0"/>
    <x v="0"/>
    <s v="USD"/>
    <n v="1476486000"/>
    <n v="1474040596"/>
    <b v="1"/>
    <n v="305"/>
    <b v="1"/>
    <s v="theater/spaces"/>
    <x v="1"/>
    <x v="38"/>
    <n v="116"/>
    <n v="95.37"/>
    <x v="2714"/>
    <d v="2016-10-14T23:00:00"/>
    <x v="31"/>
    <x v="1"/>
    <x v="3"/>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5"/>
    <n v="57.63"/>
    <x v="2715"/>
    <d v="2016-02-21T09:33:48"/>
    <x v="51"/>
    <x v="0"/>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20"/>
    <n v="64.16"/>
    <x v="2716"/>
    <d v="2015-10-08T07:59:53"/>
    <x v="1"/>
    <x v="1"/>
    <x v="1"/>
  </r>
  <r>
    <n v="2717"/>
    <s v="A Home for Comedy in Vermont!"/>
    <s v="ONLY HOURS LEFT ON THE CAMPAIGN! Our stretch goal is $35k; let's build a home for standup/improv shows &amp; classes in VT!"/>
    <n v="25000"/>
    <n v="30026"/>
    <x v="0"/>
    <x v="0"/>
    <s v="USD"/>
    <n v="1417906649"/>
    <n v="1414015049"/>
    <b v="1"/>
    <n v="325"/>
    <b v="1"/>
    <s v="theater/spaces"/>
    <x v="1"/>
    <x v="38"/>
    <n v="120"/>
    <n v="92.39"/>
    <x v="2717"/>
    <d v="2014-12-06T22:57:29"/>
    <x v="8"/>
    <x v="4"/>
    <x v="0"/>
  </r>
  <r>
    <n v="2718"/>
    <s v="Bard Beyond the Big Top"/>
    <s v="The Bard has burst beyond the big top and we're reaching out to our Beloved Benefactors to help build our festival's future."/>
    <n v="18000"/>
    <n v="18645"/>
    <x v="0"/>
    <x v="0"/>
    <s v="USD"/>
    <n v="1462316400"/>
    <n v="1459865945"/>
    <b v="1"/>
    <n v="148"/>
    <b v="1"/>
    <s v="theater/spaces"/>
    <x v="1"/>
    <x v="38"/>
    <n v="104"/>
    <n v="125.98"/>
    <x v="2718"/>
    <d v="2016-05-03T23:00:00"/>
    <x v="31"/>
    <x v="1"/>
    <x v="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9"/>
    <n v="94.64"/>
    <x v="2719"/>
    <d v="2016-04-17T23:44:54"/>
    <x v="44"/>
    <x v="6"/>
    <x v="0"/>
  </r>
  <r>
    <n v="2720"/>
    <s v="The Comedy Project"/>
    <s v="An improv, sketch and experimental comedy and cocktail venue in downtown Grand Rapids, Michigan"/>
    <n v="25000"/>
    <n v="29531"/>
    <x v="0"/>
    <x v="0"/>
    <s v="USD"/>
    <n v="1478866253"/>
    <n v="1476270653"/>
    <b v="0"/>
    <n v="173"/>
    <b v="1"/>
    <s v="theater/spaces"/>
    <x v="1"/>
    <x v="38"/>
    <n v="118"/>
    <n v="170.7"/>
    <x v="2720"/>
    <d v="2016-11-11T12:10:53"/>
    <x v="1"/>
    <x v="1"/>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
    <x v="2721"/>
    <d v="2013-09-06T19:00:00"/>
    <x v="1"/>
    <x v="1"/>
    <x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3"/>
    <n v="68.25"/>
    <x v="2722"/>
    <d v="2017-01-29T20:34:13"/>
    <x v="13"/>
    <x v="6"/>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
    <n v="95.49"/>
    <x v="2723"/>
    <d v="2014-12-31T21:08:08"/>
    <x v="13"/>
    <x v="6"/>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7"/>
    <n v="7.19"/>
    <x v="2724"/>
    <d v="2015-08-15T07:50:59"/>
    <x v="7"/>
    <x v="0"/>
    <x v="0"/>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5"/>
    <n v="511.65"/>
    <x v="2725"/>
    <d v="2017-03-01T17:52:15"/>
    <x v="39"/>
    <x v="4"/>
    <x v="0"/>
  </r>
  <r>
    <n v="2726"/>
    <s v="Krimston TWO - Dual SIM case for iPhone"/>
    <s v="Krimston TWO: iPhone Dual SIM Case"/>
    <n v="100000"/>
    <n v="105745"/>
    <x v="0"/>
    <x v="0"/>
    <s v="USD"/>
    <n v="1461333311"/>
    <n v="1458741311"/>
    <b v="0"/>
    <n v="404"/>
    <b v="1"/>
    <s v="technology/hardware"/>
    <x v="2"/>
    <x v="30"/>
    <n v="106"/>
    <n v="261.75"/>
    <x v="2726"/>
    <d v="2016-04-22T13:55:11"/>
    <x v="1"/>
    <x v="1"/>
    <x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
    <n v="69.760000000000005"/>
    <x v="2727"/>
    <d v="2015-08-07T16:14:23"/>
    <x v="10"/>
    <x v="5"/>
    <x v="2"/>
  </r>
  <r>
    <n v="2728"/>
    <s v="Multi-Function SSD Shield for the Raspberry Pi 2"/>
    <s v="SSD, WiFi, RTC w/Battery and high power USB all in one shield."/>
    <n v="15000"/>
    <n v="30274"/>
    <x v="0"/>
    <x v="0"/>
    <s v="USD"/>
    <n v="1451485434"/>
    <n v="1448461434"/>
    <b v="0"/>
    <n v="392"/>
    <b v="1"/>
    <s v="technology/hardware"/>
    <x v="2"/>
    <x v="30"/>
    <n v="202"/>
    <n v="77.23"/>
    <x v="2728"/>
    <d v="2015-12-30T14:23:54"/>
    <x v="6"/>
    <x v="0"/>
    <x v="0"/>
  </r>
  <r>
    <n v="2729"/>
    <s v="McChi Luggage: It's a Luggage, USB Charger and a Table Top"/>
    <s v="A luggage that is more than a luggage! It is what you want it to be."/>
    <n v="7500"/>
    <n v="7833"/>
    <x v="0"/>
    <x v="0"/>
    <s v="USD"/>
    <n v="1430459197"/>
    <n v="1427867197"/>
    <b v="0"/>
    <n v="23"/>
    <b v="1"/>
    <s v="technology/hardware"/>
    <x v="2"/>
    <x v="30"/>
    <n v="104"/>
    <n v="340.57"/>
    <x v="2729"/>
    <d v="2015-05-01T05:46:37"/>
    <x v="1"/>
    <x v="1"/>
    <x v="1"/>
  </r>
  <r>
    <n v="2730"/>
    <s v="Yaba - Portable Speaker &amp; Guitar Amp"/>
    <s v="The world's most powerful portable speaker and guitar amplifier. Turns any surface into a speaker."/>
    <n v="27000"/>
    <n v="45979.01"/>
    <x v="0"/>
    <x v="0"/>
    <s v="USD"/>
    <n v="1366635575"/>
    <n v="1363611575"/>
    <b v="0"/>
    <n v="682"/>
    <b v="1"/>
    <s v="technology/hardware"/>
    <x v="2"/>
    <x v="30"/>
    <n v="170"/>
    <n v="67.42"/>
    <x v="2730"/>
    <d v="2013-04-22T12:59:35"/>
    <x v="6"/>
    <x v="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
    <n v="845.7"/>
    <x v="2731"/>
    <d v="2014-10-18T04:00:00"/>
    <x v="42"/>
    <x v="6"/>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
    <n v="97.19"/>
    <x v="2732"/>
    <d v="2013-05-28T00:00:00"/>
    <x v="16"/>
    <x v="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8"/>
    <n v="451.84"/>
    <x v="2733"/>
    <d v="2015-04-10T05:32:54"/>
    <x v="13"/>
    <x v="6"/>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999999999999"/>
    <x v="2734"/>
    <d v="2016-10-13T21:59:00"/>
    <x v="1"/>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
    <n v="21.64"/>
    <x v="2735"/>
    <d v="2013-03-13T20:00:00"/>
    <x v="1"/>
    <x v="1"/>
    <x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3"/>
    <n v="169.52"/>
    <x v="2736"/>
    <d v="2014-04-23T15:59:33"/>
    <x v="1"/>
    <x v="1"/>
    <x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
    <n v="161.88"/>
    <x v="2737"/>
    <d v="2014-01-15T19:00:00"/>
    <x v="41"/>
    <x v="4"/>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8"/>
    <n v="493.13"/>
    <x v="2738"/>
    <d v="2016-11-06T03:26:44"/>
    <x v="13"/>
    <x v="6"/>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
    <n v="22.12"/>
    <x v="2739"/>
    <d v="2014-05-05T21:18:37"/>
    <x v="8"/>
    <x v="4"/>
    <x v="0"/>
  </r>
  <r>
    <n v="2740"/>
    <s v="Vertical Garden Prototype"/>
    <s v="I am interested in testing the plant yields of this vertical garden as well as some other applications"/>
    <n v="300"/>
    <n v="310"/>
    <x v="0"/>
    <x v="0"/>
    <s v="USD"/>
    <n v="1426117552"/>
    <n v="1423529152"/>
    <b v="0"/>
    <n v="17"/>
    <b v="1"/>
    <s v="technology/hardware"/>
    <x v="2"/>
    <x v="30"/>
    <n v="103"/>
    <n v="18.239999999999998"/>
    <x v="2740"/>
    <d v="2015-03-11T23:45:52"/>
    <x v="37"/>
    <x v="1"/>
    <x v="0"/>
  </r>
  <r>
    <n v="2741"/>
    <s v="Mrs. Brown and Her Lost Puppy."/>
    <s v="Help me publish my 1st children's book as an aspiring author!"/>
    <n v="8000"/>
    <n v="35"/>
    <x v="2"/>
    <x v="0"/>
    <s v="USD"/>
    <n v="1413770820"/>
    <n v="1412005602"/>
    <b v="0"/>
    <n v="4"/>
    <b v="0"/>
    <s v="publishing/children's books"/>
    <x v="3"/>
    <x v="39"/>
    <n v="0"/>
    <n v="8.75"/>
    <x v="2741"/>
    <d v="2014-10-20T02:07:00"/>
    <x v="23"/>
    <x v="5"/>
    <x v="0"/>
  </r>
  <r>
    <n v="2742"/>
    <s v="What a Zoo!"/>
    <s v="The pachyderms at the Denver Zoo are moving. Follow along on the convoluted journey to their new home."/>
    <n v="2500"/>
    <n v="731"/>
    <x v="2"/>
    <x v="0"/>
    <s v="USD"/>
    <n v="1337102187"/>
    <n v="1335892587"/>
    <b v="0"/>
    <n v="18"/>
    <b v="0"/>
    <s v="publishing/children's books"/>
    <x v="3"/>
    <x v="39"/>
    <n v="29"/>
    <n v="40.61"/>
    <x v="2742"/>
    <d v="2012-05-15T17:16:27"/>
    <x v="22"/>
    <x v="3"/>
    <x v="0"/>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n v="0"/>
    <x v="2743"/>
    <d v="2016-10-19T07:53:27"/>
    <x v="1"/>
    <x v="1"/>
    <x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
    <n v="37.950000000000003"/>
    <x v="2744"/>
    <d v="2012-02-29T01:29:58"/>
    <x v="1"/>
    <x v="1"/>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2"/>
    <n v="35.729999999999997"/>
    <x v="2745"/>
    <d v="2012-07-14T23:42:48"/>
    <x v="13"/>
    <x v="6"/>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7"/>
    <n v="42.16"/>
    <x v="2746"/>
    <d v="2014-08-29T18:45:11"/>
    <x v="1"/>
    <x v="1"/>
    <x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x v="2747"/>
    <d v="2012-06-16T03:10:00"/>
    <x v="7"/>
    <x v="0"/>
    <x v="0"/>
  </r>
  <r>
    <n v="2748"/>
    <s v="Native American Language Book for Children"/>
    <s v="Interactive Book with Audio to learn the Ojibwe Language for Children.  Website, Ebook and more!"/>
    <n v="5000"/>
    <n v="53"/>
    <x v="2"/>
    <x v="0"/>
    <s v="USD"/>
    <n v="1472835802"/>
    <n v="1470243802"/>
    <b v="0"/>
    <n v="4"/>
    <b v="0"/>
    <s v="publishing/children's books"/>
    <x v="3"/>
    <x v="39"/>
    <n v="1"/>
    <n v="13.25"/>
    <x v="2748"/>
    <d v="2016-09-02T17:03:22"/>
    <x v="1"/>
    <x v="1"/>
    <x v="1"/>
  </r>
  <r>
    <n v="2749"/>
    <s v="A Tree is a Tree, no matter what you see.  CHILDREN'S BOOK"/>
    <s v="Self-publishing my children's book."/>
    <n v="10000"/>
    <n v="110"/>
    <x v="2"/>
    <x v="0"/>
    <s v="USD"/>
    <n v="1428171037"/>
    <n v="1425582637"/>
    <b v="0"/>
    <n v="2"/>
    <b v="0"/>
    <s v="publishing/children's books"/>
    <x v="3"/>
    <x v="39"/>
    <n v="1"/>
    <n v="55"/>
    <x v="2749"/>
    <d v="2015-04-04T18:10:37"/>
    <x v="1"/>
    <x v="1"/>
    <x v="1"/>
  </r>
  <r>
    <n v="2750"/>
    <s v="My Child, My Blessing"/>
    <s v="This is a journal where parents daily write something positive about their child.  Places for pictures, too."/>
    <n v="1999"/>
    <n v="0"/>
    <x v="2"/>
    <x v="0"/>
    <s v="USD"/>
    <n v="1341086400"/>
    <n v="1340055345"/>
    <b v="0"/>
    <n v="0"/>
    <b v="0"/>
    <s v="publishing/children's books"/>
    <x v="3"/>
    <x v="39"/>
    <n v="0"/>
    <n v="0"/>
    <x v="2750"/>
    <d v="2012-06-30T20:00:00"/>
    <x v="56"/>
    <x v="3"/>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n v="0"/>
    <x v="2751"/>
    <d v="2014-06-17T21:17:22"/>
    <x v="13"/>
    <x v="6"/>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
    <n v="39.29"/>
    <x v="2752"/>
    <d v="2011-12-18T18:21:44"/>
    <x v="4"/>
    <x v="0"/>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x v="2753"/>
    <d v="2012-08-26T21:37:03"/>
    <x v="1"/>
    <x v="1"/>
    <x v="1"/>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n v="0"/>
    <x v="2754"/>
    <d v="2014-09-11T15:15:51"/>
    <x v="1"/>
    <x v="1"/>
    <x v="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29999999999998"/>
    <x v="2755"/>
    <d v="2015-04-08T18:58:47"/>
    <x v="1"/>
    <x v="1"/>
    <x v="1"/>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
    <n v="31.76"/>
    <x v="2756"/>
    <d v="2014-01-11T21:36:41"/>
    <x v="1"/>
    <x v="1"/>
    <x v="1"/>
  </r>
  <r>
    <n v="2757"/>
    <s v="C is for Crooked"/>
    <s v="A children's letter book that Lampoons Hillary Clinton"/>
    <n v="1500"/>
    <n v="10"/>
    <x v="2"/>
    <x v="0"/>
    <s v="USD"/>
    <n v="1470498332"/>
    <n v="1469202332"/>
    <b v="0"/>
    <n v="2"/>
    <b v="0"/>
    <s v="publishing/children's books"/>
    <x v="3"/>
    <x v="39"/>
    <n v="1"/>
    <n v="5"/>
    <x v="2757"/>
    <d v="2016-08-06T15:45:32"/>
    <x v="18"/>
    <x v="3"/>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2"/>
    <n v="39"/>
    <x v="2758"/>
    <d v="2016-10-10T10:36:23"/>
    <x v="22"/>
    <x v="3"/>
    <x v="0"/>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1"/>
    <n v="52.5"/>
    <x v="2759"/>
    <d v="2016-07-16T08:47:46"/>
    <x v="41"/>
    <x v="4"/>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n v="0"/>
    <x v="2760"/>
    <d v="2013-06-20T11:04:18"/>
    <x v="1"/>
    <x v="1"/>
    <x v="1"/>
  </r>
  <r>
    <n v="2761"/>
    <s v="Learn U.S. Geography: Dreaming my way across The U.S."/>
    <s v="Help me give away 500 copies of my picture book so more kids will know US geography!"/>
    <n v="5000"/>
    <n v="36"/>
    <x v="2"/>
    <x v="0"/>
    <s v="USD"/>
    <n v="1357176693"/>
    <n v="1354584693"/>
    <b v="0"/>
    <n v="4"/>
    <b v="0"/>
    <s v="publishing/children's books"/>
    <x v="3"/>
    <x v="39"/>
    <n v="1"/>
    <n v="9"/>
    <x v="2761"/>
    <d v="2013-01-03T01:31:33"/>
    <x v="1"/>
    <x v="1"/>
    <x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1"/>
    <n v="25"/>
    <x v="2762"/>
    <d v="2012-03-18T23:53:15"/>
    <x v="44"/>
    <x v="6"/>
    <x v="0"/>
  </r>
  <r>
    <n v="2763"/>
    <s v="My Christmas Star"/>
    <s v="How Santa finds childrens homes without getting lost by following certain stars."/>
    <n v="39400"/>
    <n v="90"/>
    <x v="2"/>
    <x v="0"/>
    <s v="USD"/>
    <n v="1369403684"/>
    <n v="1365515684"/>
    <b v="0"/>
    <n v="3"/>
    <b v="0"/>
    <s v="publishing/children's books"/>
    <x v="3"/>
    <x v="39"/>
    <n v="0"/>
    <n v="30"/>
    <x v="2763"/>
    <d v="2013-05-24T13:54:44"/>
    <x v="8"/>
    <x v="4"/>
    <x v="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
    <n v="11.25"/>
    <x v="2764"/>
    <d v="2012-05-30T19:00:00"/>
    <x v="37"/>
    <x v="1"/>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n v="0"/>
    <x v="2765"/>
    <d v="2012-10-28T13:53:48"/>
    <x v="14"/>
    <x v="3"/>
    <x v="0"/>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x v="2766"/>
    <d v="2011-08-11T16:01:58"/>
    <x v="1"/>
    <x v="1"/>
    <x v="1"/>
  </r>
  <r>
    <n v="2767"/>
    <s v="the Giant Turnip"/>
    <s v="An animated bedtime story with Dedka, Babka and the rest of the family working together on a BIG problem"/>
    <n v="4000"/>
    <n v="34"/>
    <x v="2"/>
    <x v="5"/>
    <s v="CAD"/>
    <n v="1439766050"/>
    <n v="1434582050"/>
    <b v="0"/>
    <n v="3"/>
    <b v="0"/>
    <s v="publishing/children's books"/>
    <x v="3"/>
    <x v="39"/>
    <n v="1"/>
    <n v="11.33"/>
    <x v="2767"/>
    <d v="2015-08-16T23:00:50"/>
    <x v="13"/>
    <x v="6"/>
    <x v="0"/>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
    <n v="29.47"/>
    <x v="2768"/>
    <d v="2012-03-29T13:45:23"/>
    <x v="1"/>
    <x v="1"/>
    <x v="1"/>
  </r>
  <r>
    <n v="2769"/>
    <s v="Raph the Ninja Giraffe"/>
    <s v="Raph the Ninja Giraffe is a project that is my 5 year old sons idea, &amp; I am working with him to bring his idea to life."/>
    <n v="800"/>
    <n v="2"/>
    <x v="2"/>
    <x v="1"/>
    <s v="GBP"/>
    <n v="1401997790"/>
    <n v="1397677790"/>
    <b v="0"/>
    <n v="2"/>
    <b v="0"/>
    <s v="publishing/children's books"/>
    <x v="3"/>
    <x v="39"/>
    <n v="0"/>
    <n v="1"/>
    <x v="2769"/>
    <d v="2014-06-05T19:49:50"/>
    <x v="39"/>
    <x v="4"/>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
    <n v="63.1"/>
    <x v="2770"/>
    <d v="2014-03-18T15:55:30"/>
    <x v="1"/>
    <x v="1"/>
    <x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n v="0"/>
    <x v="2771"/>
    <d v="2013-02-01T17:00:00"/>
    <x v="45"/>
    <x v="4"/>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n v="0"/>
    <x v="2772"/>
    <d v="2013-10-05T20:51:34"/>
    <x v="18"/>
    <x v="3"/>
    <x v="0"/>
  </r>
  <r>
    <n v="2773"/>
    <s v="The Boat That Couldn't Float"/>
    <s v="Parents know the pain of rereading bad bedtime stories. I want to write stories that all ages will enjoy"/>
    <n v="530"/>
    <n v="1"/>
    <x v="2"/>
    <x v="5"/>
    <s v="CAD"/>
    <n v="1461530721"/>
    <n v="1460666721"/>
    <b v="0"/>
    <n v="1"/>
    <b v="0"/>
    <s v="publishing/children's books"/>
    <x v="3"/>
    <x v="39"/>
    <n v="0"/>
    <n v="1"/>
    <x v="2773"/>
    <d v="2016-04-24T20:45:21"/>
    <x v="2"/>
    <x v="2"/>
    <x v="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
    <n v="43.85"/>
    <x v="2774"/>
    <d v="2013-03-08T03:02:08"/>
    <x v="1"/>
    <x v="1"/>
    <x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x v="2775"/>
    <d v="2011-12-16T00:19:14"/>
    <x v="1"/>
    <x v="1"/>
    <x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8"/>
    <n v="45.97"/>
    <x v="2776"/>
    <d v="2015-06-12T07:07:56"/>
    <x v="0"/>
    <x v="0"/>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
    <n v="10"/>
    <x v="2777"/>
    <d v="2015-07-17T16:03:24"/>
    <x v="1"/>
    <x v="1"/>
    <x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6"/>
    <n v="93.67"/>
    <x v="2778"/>
    <d v="2014-08-25T23:28:26"/>
    <x v="1"/>
    <x v="1"/>
    <x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
    <n v="53"/>
    <x v="2779"/>
    <d v="2015-11-22T15:03:41"/>
    <x v="1"/>
    <x v="1"/>
    <x v="1"/>
  </r>
  <r>
    <n v="2780"/>
    <s v="Travel with baby"/>
    <s v="Turn the World with my kids, and then write a book with the advice for traveling with baby"/>
    <n v="100000"/>
    <n v="0"/>
    <x v="2"/>
    <x v="13"/>
    <s v="EUR"/>
    <n v="1489142688"/>
    <n v="1486550688"/>
    <b v="0"/>
    <n v="0"/>
    <b v="0"/>
    <s v="publishing/children's books"/>
    <x v="3"/>
    <x v="39"/>
    <n v="0"/>
    <n v="0"/>
    <x v="2780"/>
    <d v="2017-03-10T10:44:48"/>
    <x v="1"/>
    <x v="1"/>
    <x v="1"/>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
    <n v="47"/>
    <x v="2781"/>
    <d v="2015-02-12T07:00:00"/>
    <x v="37"/>
    <x v="1"/>
    <x v="0"/>
  </r>
  <r>
    <n v="2782"/>
    <s v="Better Than Ever Productions presents Geezer Game"/>
    <s v="The premiere theatre troupe in SE Michigan offering acting opportunities for the 50+ actor."/>
    <n v="1000"/>
    <n v="1200"/>
    <x v="0"/>
    <x v="0"/>
    <s v="USD"/>
    <n v="1424149140"/>
    <n v="1421964718"/>
    <b v="0"/>
    <n v="18"/>
    <b v="1"/>
    <s v="theater/plays"/>
    <x v="1"/>
    <x v="6"/>
    <n v="120"/>
    <n v="66.67"/>
    <x v="2782"/>
    <d v="2015-02-17T04:59:00"/>
    <x v="29"/>
    <x v="1"/>
    <x v="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5"/>
    <n v="18.77"/>
    <x v="2783"/>
    <d v="2015-04-23T12:50:46"/>
    <x v="22"/>
    <x v="3"/>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
    <x v="2784"/>
    <d v="2014-10-29T18:54:03"/>
    <x v="23"/>
    <x v="5"/>
    <x v="0"/>
  </r>
  <r>
    <n v="2785"/>
    <s v="Henry VI: The War of the Roses"/>
    <s v="Bare Theatre and Raleigh Little Theatre present Shakespeare's epic, set in a post-apocalyptic dystopia."/>
    <n v="5000"/>
    <n v="5234"/>
    <x v="0"/>
    <x v="0"/>
    <s v="USD"/>
    <n v="1470430800"/>
    <n v="1467865967"/>
    <b v="0"/>
    <n v="142"/>
    <b v="1"/>
    <s v="theater/plays"/>
    <x v="1"/>
    <x v="6"/>
    <n v="105"/>
    <n v="36.86"/>
    <x v="2785"/>
    <d v="2016-08-05T21:00:00"/>
    <x v="37"/>
    <x v="1"/>
    <x v="0"/>
  </r>
  <r>
    <n v="2786"/>
    <s v="Fierce"/>
    <s v="A heart-melting farce about sex, art and the lovelorn lay-abouts of London-town."/>
    <n v="2500"/>
    <n v="2946"/>
    <x v="0"/>
    <x v="1"/>
    <s v="GBP"/>
    <n v="1404913180"/>
    <n v="1403703580"/>
    <b v="0"/>
    <n v="74"/>
    <b v="1"/>
    <s v="theater/plays"/>
    <x v="1"/>
    <x v="6"/>
    <n v="118"/>
    <n v="39.81"/>
    <x v="2786"/>
    <d v="2014-07-09T13:39:40"/>
    <x v="22"/>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20"/>
    <n v="31.5"/>
    <x v="2787"/>
    <d v="2014-07-18T04:45:52"/>
    <x v="1"/>
    <x v="1"/>
    <x v="1"/>
  </r>
  <r>
    <n v="2788"/>
    <s v="ACT Underground Theatre, TLDC"/>
    <s v="MOVING FORWARD! WE HAVE REACHED GOAL BUT HAVE MORE TIME!! PLEASE CONSIDER PLEDGING."/>
    <n v="2000"/>
    <n v="2050"/>
    <x v="0"/>
    <x v="0"/>
    <s v="USD"/>
    <n v="1469811043"/>
    <n v="1467219043"/>
    <b v="0"/>
    <n v="20"/>
    <b v="1"/>
    <s v="theater/plays"/>
    <x v="1"/>
    <x v="6"/>
    <n v="103"/>
    <n v="102.5"/>
    <x v="2788"/>
    <d v="2016-07-29T16:50:43"/>
    <x v="1"/>
    <x v="1"/>
    <x v="1"/>
  </r>
  <r>
    <n v="2789"/>
    <s v="The Adventurers Club"/>
    <s v="BNT's Biggest Adventure So Far: Our 2015 full length production!"/>
    <n v="3000"/>
    <n v="3035"/>
    <x v="0"/>
    <x v="0"/>
    <s v="USD"/>
    <n v="1426132800"/>
    <n v="1424477934"/>
    <b v="0"/>
    <n v="24"/>
    <b v="1"/>
    <s v="theater/plays"/>
    <x v="1"/>
    <x v="6"/>
    <n v="101"/>
    <n v="126.46"/>
    <x v="2789"/>
    <d v="2015-03-12T04:00:00"/>
    <x v="34"/>
    <x v="3"/>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
    <n v="47.88"/>
    <x v="2790"/>
    <d v="2015-02-11T22:31:43"/>
    <x v="1"/>
    <x v="1"/>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3"/>
    <n v="73.209999999999994"/>
    <x v="2791"/>
    <d v="2016-09-09T04:00:00"/>
    <x v="0"/>
    <x v="0"/>
    <x v="0"/>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8"/>
    <n v="89.67"/>
    <x v="2792"/>
    <d v="2015-08-12T05:32:39"/>
    <x v="8"/>
    <x v="4"/>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1"/>
    <n v="151.46"/>
    <x v="2793"/>
    <d v="2015-07-21T10:03:25"/>
    <x v="1"/>
    <x v="1"/>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x v="2794"/>
    <d v="2016-03-03T19:00:00"/>
    <x v="14"/>
    <x v="3"/>
    <x v="0"/>
  </r>
  <r>
    <n v="2795"/>
    <s v="Good Men Wanted at ANT Fest"/>
    <s v="A new play about five bad bitches who fought in the Civil War disguised as men, premiering at Ars Nova's ANT Fest."/>
    <n v="700"/>
    <n v="730"/>
    <x v="0"/>
    <x v="0"/>
    <s v="USD"/>
    <n v="1402095600"/>
    <n v="1400675841"/>
    <b v="0"/>
    <n v="20"/>
    <b v="1"/>
    <s v="theater/plays"/>
    <x v="1"/>
    <x v="6"/>
    <n v="104"/>
    <n v="36.5"/>
    <x v="2795"/>
    <d v="2014-06-06T23:00:00"/>
    <x v="14"/>
    <x v="3"/>
    <x v="0"/>
  </r>
  <r>
    <n v="2796"/>
    <s v="Fishcakes"/>
    <s v="Fishcakes is a piece of new writing for the Camden Fringe that explores a story of love, loss, and all the â€˜little things'."/>
    <n v="800"/>
    <n v="924"/>
    <x v="0"/>
    <x v="1"/>
    <s v="GBP"/>
    <n v="1404564028"/>
    <n v="1401972028"/>
    <b v="0"/>
    <n v="21"/>
    <b v="1"/>
    <s v="theater/plays"/>
    <x v="1"/>
    <x v="6"/>
    <n v="116"/>
    <n v="44"/>
    <x v="2796"/>
    <d v="2014-07-05T12:40:28"/>
    <x v="1"/>
    <x v="1"/>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3"/>
    <n v="87.36"/>
    <x v="2797"/>
    <d v="2014-07-08T22:34:00"/>
    <x v="1"/>
    <x v="1"/>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
    <n v="36.47"/>
    <x v="2798"/>
    <d v="2015-07-31T16:00:00"/>
    <x v="18"/>
    <x v="3"/>
    <x v="0"/>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7"/>
    <n v="44.86"/>
    <x v="2799"/>
    <d v="2016-06-17T16:00:00"/>
    <x v="0"/>
    <x v="0"/>
    <x v="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
    <x v="2800"/>
    <d v="2015-01-04T13:16:06"/>
    <x v="13"/>
    <x v="6"/>
    <x v="0"/>
  </r>
  <r>
    <n v="2801"/>
    <s v="A Dream Play"/>
    <s v="Arise Theatre Company's production of August Strindberg's expressionist masterpiece 'A Dream Play'."/>
    <n v="500"/>
    <n v="666"/>
    <x v="0"/>
    <x v="2"/>
    <s v="AUD"/>
    <n v="1412938800"/>
    <n v="1411019409"/>
    <b v="0"/>
    <n v="13"/>
    <b v="1"/>
    <s v="theater/plays"/>
    <x v="1"/>
    <x v="6"/>
    <n v="133"/>
    <n v="51.23"/>
    <x v="2801"/>
    <d v="2014-10-10T11:00:00"/>
    <x v="24"/>
    <x v="5"/>
    <x v="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2"/>
    <n v="33.94"/>
    <x v="2802"/>
    <d v="2015-08-06T15:31:47"/>
    <x v="1"/>
    <x v="1"/>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8"/>
    <n v="90.74"/>
    <x v="2803"/>
    <d v="2015-07-16T00:00:00"/>
    <x v="41"/>
    <x v="4"/>
    <x v="0"/>
  </r>
  <r>
    <n v="2804"/>
    <s v="The Piano Man"/>
    <s v="The real-life story of the mysterious 'Piano Man' who washed ashore with no memory; with no speech; but with an amazing ability..."/>
    <n v="1000"/>
    <n v="1150"/>
    <x v="0"/>
    <x v="1"/>
    <s v="GBP"/>
    <n v="1411987990"/>
    <n v="1409395990"/>
    <b v="0"/>
    <n v="23"/>
    <b v="1"/>
    <s v="theater/plays"/>
    <x v="1"/>
    <x v="6"/>
    <n v="115"/>
    <n v="50"/>
    <x v="2804"/>
    <d v="2014-09-29T10:53:10"/>
    <x v="1"/>
    <x v="1"/>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
    <x v="2805"/>
    <d v="2015-08-22T12:07:53"/>
    <x v="10"/>
    <x v="5"/>
    <x v="2"/>
  </r>
  <r>
    <n v="2806"/>
    <s v="And Now: The World!"/>
    <s v="A one woman show about the challenges of being a feminist in a digital age. Touring 6 UK cities. Now with Stretch Goals!"/>
    <n v="3000"/>
    <n v="3363"/>
    <x v="0"/>
    <x v="1"/>
    <s v="GBP"/>
    <n v="1438772400"/>
    <n v="1435645490"/>
    <b v="0"/>
    <n v="76"/>
    <b v="1"/>
    <s v="theater/plays"/>
    <x v="1"/>
    <x v="6"/>
    <n v="112"/>
    <n v="44.25"/>
    <x v="2806"/>
    <d v="2015-08-05T11:00:00"/>
    <x v="9"/>
    <x v="0"/>
    <x v="0"/>
  </r>
  <r>
    <n v="2807"/>
    <s v="The Commission Theatre Co."/>
    <s v="Bringing Shakespeare back to the Playwrights"/>
    <n v="5000"/>
    <n v="6300"/>
    <x v="0"/>
    <x v="0"/>
    <s v="USD"/>
    <n v="1435611438"/>
    <n v="1433019438"/>
    <b v="0"/>
    <n v="93"/>
    <b v="1"/>
    <s v="theater/plays"/>
    <x v="1"/>
    <x v="6"/>
    <n v="126"/>
    <n v="67.739999999999995"/>
    <x v="2807"/>
    <d v="2015-06-29T20:57:18"/>
    <x v="1"/>
    <x v="1"/>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
    <n v="65.38"/>
    <x v="2808"/>
    <d v="2015-08-22T20:18:55"/>
    <x v="1"/>
    <x v="1"/>
    <x v="1"/>
  </r>
  <r>
    <n v="2809"/>
    <s v="Sugarglass Theatre"/>
    <s v="Sugarglass is a Dublin based theatre company committed to international collaboration. 2016 sees the launch of their NYC division."/>
    <n v="2500"/>
    <n v="2560"/>
    <x v="0"/>
    <x v="0"/>
    <s v="USD"/>
    <n v="1459348740"/>
    <n v="1458647725"/>
    <b v="0"/>
    <n v="21"/>
    <b v="1"/>
    <s v="theater/plays"/>
    <x v="1"/>
    <x v="6"/>
    <n v="102"/>
    <n v="121.9"/>
    <x v="2809"/>
    <d v="2016-03-30T14:39:00"/>
    <x v="35"/>
    <x v="2"/>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
    <n v="47.46"/>
    <x v="2810"/>
    <d v="2014-06-01T03:59:00"/>
    <x v="7"/>
    <x v="0"/>
    <x v="0"/>
  </r>
  <r>
    <n v="2811"/>
    <s v="Ray Gunn and Starburst"/>
    <s v="Ray Gunn and Starburst is an audio sci-fi/comedy sending up the tropes of classic and pulp science-fiction."/>
    <n v="10000"/>
    <n v="10027"/>
    <x v="0"/>
    <x v="1"/>
    <s v="GBP"/>
    <n v="1424692503"/>
    <n v="1422100503"/>
    <b v="0"/>
    <n v="108"/>
    <b v="1"/>
    <s v="theater/plays"/>
    <x v="1"/>
    <x v="6"/>
    <n v="100"/>
    <n v="92.84"/>
    <x v="2811"/>
    <d v="2015-02-23T11:55:03"/>
    <x v="1"/>
    <x v="1"/>
    <x v="1"/>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
    <n v="68.25"/>
    <x v="2812"/>
    <d v="2015-04-06T04:00:00"/>
    <x v="12"/>
    <x v="4"/>
    <x v="0"/>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8"/>
    <n v="37.21"/>
    <x v="2813"/>
    <d v="2016-12-14T17:49:21"/>
    <x v="10"/>
    <x v="5"/>
    <x v="2"/>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8"/>
    <n v="25.25"/>
    <x v="2814"/>
    <d v="2015-05-09T09:35:15"/>
    <x v="1"/>
    <x v="1"/>
    <x v="1"/>
  </r>
  <r>
    <n v="2815"/>
    <s v="Widow's Wedding Dress"/>
    <s v="Set in 1950s Northern Ireland, this play tells the story of two sisters in a community of Travellers, or Irish Gypsies."/>
    <n v="250"/>
    <n v="605"/>
    <x v="0"/>
    <x v="5"/>
    <s v="CAD"/>
    <n v="1470595109"/>
    <n v="1468003109"/>
    <b v="0"/>
    <n v="14"/>
    <b v="1"/>
    <s v="theater/plays"/>
    <x v="1"/>
    <x v="6"/>
    <n v="242"/>
    <n v="43.21"/>
    <x v="2815"/>
    <d v="2016-08-07T18:38:29"/>
    <x v="1"/>
    <x v="1"/>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2"/>
    <n v="25.13"/>
    <x v="2816"/>
    <d v="2015-08-02T16:00:00"/>
    <x v="1"/>
    <x v="1"/>
    <x v="1"/>
  </r>
  <r>
    <n v="2817"/>
    <s v="After The End"/>
    <s v="Let Go Theatre Co's very first production is going ahead in June 2015. Help support a brand new theatre co as we begin our adventure"/>
    <n v="600"/>
    <n v="780"/>
    <x v="0"/>
    <x v="1"/>
    <s v="GBP"/>
    <n v="1425136462"/>
    <n v="1421680462"/>
    <b v="0"/>
    <n v="33"/>
    <b v="1"/>
    <s v="theater/plays"/>
    <x v="1"/>
    <x v="6"/>
    <n v="130"/>
    <n v="23.64"/>
    <x v="2817"/>
    <d v="2015-02-28T15:14:22"/>
    <x v="4"/>
    <x v="0"/>
    <x v="0"/>
  </r>
  <r>
    <n v="2818"/>
    <s v="Joe West's THEATER OF DEATH"/>
    <s v="Joe West and his wonderful theater company THEATER OF DEATH present original plays both horrific and comical."/>
    <n v="10000"/>
    <n v="10603"/>
    <x v="0"/>
    <x v="0"/>
    <s v="USD"/>
    <n v="1443018086"/>
    <n v="1441290086"/>
    <b v="0"/>
    <n v="102"/>
    <b v="1"/>
    <s v="theater/plays"/>
    <x v="1"/>
    <x v="6"/>
    <n v="106"/>
    <n v="103.95"/>
    <x v="2818"/>
    <d v="2015-09-23T14:21:26"/>
    <x v="20"/>
    <x v="3"/>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5"/>
    <n v="50.38"/>
    <x v="2819"/>
    <d v="2015-06-14T12:36:49"/>
    <x v="1"/>
    <x v="1"/>
    <x v="1"/>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x v="2820"/>
    <d v="2016-02-26T00:00:00"/>
    <x v="10"/>
    <x v="5"/>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
    <x v="2821"/>
    <d v="2014-09-23T22:08:55"/>
    <x v="1"/>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3"/>
    <x v="2822"/>
    <d v="2015-03-27T15:24:52"/>
    <x v="1"/>
    <x v="1"/>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6"/>
    <x v="2823"/>
    <d v="2015-03-31T22:59:00"/>
    <x v="15"/>
    <x v="1"/>
    <x v="2"/>
  </r>
  <r>
    <n v="2824"/>
    <s v="The Rooftop"/>
    <s v="I wrote a One Act play called The Rooftop for a Female Playwright's festival. Every little bit helps!"/>
    <n v="650"/>
    <n v="760"/>
    <x v="0"/>
    <x v="0"/>
    <s v="USD"/>
    <n v="1434159780"/>
    <n v="1431412196"/>
    <b v="0"/>
    <n v="15"/>
    <b v="1"/>
    <s v="theater/plays"/>
    <x v="1"/>
    <x v="6"/>
    <n v="117"/>
    <n v="50.67"/>
    <x v="2824"/>
    <d v="2015-06-13T01:43:00"/>
    <x v="7"/>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
    <n v="60.78"/>
    <x v="2825"/>
    <d v="2015-12-04T19:01:26"/>
    <x v="1"/>
    <x v="1"/>
    <x v="1"/>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8"/>
    <n v="113.42"/>
    <x v="2826"/>
    <d v="2015-07-10T07:00:00"/>
    <x v="19"/>
    <x v="5"/>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
    <n v="104.57"/>
    <x v="2827"/>
    <d v="2016-06-03T16:30:00"/>
    <x v="1"/>
    <x v="1"/>
    <x v="1"/>
  </r>
  <r>
    <n v="2828"/>
    <s v="Peace In Our Time"/>
    <s v="The Battle of Britain has been lost; London is occupied, who can you trust? Help produce this classic piece of theatre. Drama for now."/>
    <n v="9500"/>
    <n v="9536"/>
    <x v="0"/>
    <x v="1"/>
    <s v="GBP"/>
    <n v="1443826800"/>
    <n v="1441606869"/>
    <b v="0"/>
    <n v="97"/>
    <b v="1"/>
    <s v="theater/plays"/>
    <x v="1"/>
    <x v="6"/>
    <n v="100"/>
    <n v="98.31"/>
    <x v="2828"/>
    <d v="2015-10-02T23:00:00"/>
    <x v="10"/>
    <x v="5"/>
    <x v="2"/>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7"/>
    <n v="35.04"/>
    <x v="2829"/>
    <d v="2016-06-02T10:25:18"/>
    <x v="31"/>
    <x v="1"/>
    <x v="3"/>
  </r>
  <r>
    <n v="2830"/>
    <s v="Nakhtik and Avalon"/>
    <s v="Avalon is a new South African Township play and Nakhtik is a  danced political lecture."/>
    <n v="3000"/>
    <n v="3000"/>
    <x v="0"/>
    <x v="0"/>
    <s v="USD"/>
    <n v="1399867140"/>
    <n v="1398802148"/>
    <b v="0"/>
    <n v="11"/>
    <b v="1"/>
    <s v="theater/plays"/>
    <x v="1"/>
    <x v="6"/>
    <n v="100"/>
    <n v="272.73"/>
    <x v="2830"/>
    <d v="2014-05-12T03:59:00"/>
    <x v="58"/>
    <x v="3"/>
    <x v="0"/>
  </r>
  <r>
    <n v="2831"/>
    <s v="Tackett &amp; Pyke put on a Play"/>
    <s v="We each wrote a play and would like to produce them for you for nothing more than art's sake!"/>
    <n v="3000"/>
    <n v="3320"/>
    <x v="0"/>
    <x v="0"/>
    <s v="USD"/>
    <n v="1437076070"/>
    <n v="1434484070"/>
    <b v="0"/>
    <n v="52"/>
    <b v="1"/>
    <s v="theater/plays"/>
    <x v="1"/>
    <x v="6"/>
    <n v="111"/>
    <n v="63.85"/>
    <x v="2831"/>
    <d v="2015-07-16T19:47:50"/>
    <x v="1"/>
    <x v="1"/>
    <x v="1"/>
  </r>
  <r>
    <n v="2832"/>
    <s v="Secret Diaries"/>
    <s v="Charting the big stuff in life from dance routines to coming out; exploring homophobia, family, friendship &amp; finding your own voice."/>
    <n v="2500"/>
    <n v="2867.99"/>
    <x v="0"/>
    <x v="1"/>
    <s v="GBP"/>
    <n v="1416780000"/>
    <n v="1414342894"/>
    <b v="0"/>
    <n v="95"/>
    <b v="1"/>
    <s v="theater/plays"/>
    <x v="1"/>
    <x v="6"/>
    <n v="115"/>
    <n v="30.19"/>
    <x v="2832"/>
    <d v="2014-11-23T22:00:00"/>
    <x v="31"/>
    <x v="1"/>
    <x v="3"/>
  </r>
  <r>
    <n v="2833"/>
    <s v="Star Man Rocket Man"/>
    <s v="A new play about exploring outer space"/>
    <n v="2700"/>
    <n v="2923"/>
    <x v="0"/>
    <x v="0"/>
    <s v="USD"/>
    <n v="1444528800"/>
    <n v="1442804633"/>
    <b v="0"/>
    <n v="35"/>
    <b v="1"/>
    <s v="theater/plays"/>
    <x v="1"/>
    <x v="6"/>
    <n v="108"/>
    <n v="83.51"/>
    <x v="2833"/>
    <d v="2015-10-11T02:00:00"/>
    <x v="20"/>
    <x v="3"/>
    <x v="0"/>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0000000000005"/>
    <x v="2834"/>
    <d v="2015-01-30T23:02:10"/>
    <x v="18"/>
    <x v="3"/>
    <x v="0"/>
  </r>
  <r>
    <n v="2835"/>
    <s v="Land of the Three Towers"/>
    <s v="A celebratory community theatre project about the Focus E15 Occupation of empty council homes on Carpenters Estate."/>
    <n v="1000"/>
    <n v="1870.99"/>
    <x v="0"/>
    <x v="1"/>
    <s v="GBP"/>
    <n v="1449273600"/>
    <n v="1446742417"/>
    <b v="0"/>
    <n v="93"/>
    <b v="1"/>
    <s v="theater/plays"/>
    <x v="1"/>
    <x v="6"/>
    <n v="187"/>
    <n v="20.12"/>
    <x v="2835"/>
    <d v="2015-12-05T00:00:00"/>
    <x v="1"/>
    <x v="1"/>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8"/>
    <n v="44.09"/>
    <x v="2836"/>
    <d v="2017-02-18T04:59:00"/>
    <x v="54"/>
    <x v="0"/>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9999999999997"/>
    <x v="2837"/>
    <d v="2015-12-09T22:48:04"/>
    <x v="4"/>
    <x v="0"/>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
    <n v="44.54"/>
    <x v="2838"/>
    <d v="2014-08-13T22:00:00"/>
    <x v="24"/>
    <x v="5"/>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
    <n v="125.81"/>
    <x v="2839"/>
    <d v="2014-08-25T04:59:00"/>
    <x v="33"/>
    <x v="5"/>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7"/>
    <x v="2840"/>
    <d v="2015-03-18T17:00:00"/>
    <x v="23"/>
    <x v="5"/>
    <x v="0"/>
  </r>
  <r>
    <n v="2841"/>
    <s v="The Dead Loss"/>
    <s v="1920's London; two brothers try to make a name for themselves in the underground crime world but encounter a ruthless Irish mob boss."/>
    <n v="1000"/>
    <n v="10"/>
    <x v="2"/>
    <x v="1"/>
    <s v="GBP"/>
    <n v="1450032297"/>
    <n v="1444844697"/>
    <b v="0"/>
    <n v="1"/>
    <b v="0"/>
    <s v="theater/plays"/>
    <x v="1"/>
    <x v="6"/>
    <n v="1"/>
    <n v="10"/>
    <x v="2841"/>
    <d v="2015-12-13T18:44:57"/>
    <x v="13"/>
    <x v="6"/>
    <x v="0"/>
  </r>
  <r>
    <n v="2842"/>
    <s v="HIDDEN: The FCO Plays"/>
    <s v="A play performed at the FCO Global Summit on the Preventing Sexual Violence Initiative, hosted by William Hague and Angelina Jolie"/>
    <n v="1500"/>
    <n v="0"/>
    <x v="2"/>
    <x v="1"/>
    <s v="GBP"/>
    <n v="1403348400"/>
    <n v="1401058295"/>
    <b v="0"/>
    <n v="0"/>
    <b v="0"/>
    <s v="theater/plays"/>
    <x v="1"/>
    <x v="6"/>
    <n v="0"/>
    <n v="0"/>
    <x v="2842"/>
    <d v="2014-06-21T11:00:00"/>
    <x v="15"/>
    <x v="1"/>
    <x v="2"/>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n v="0"/>
    <x v="2843"/>
    <d v="2016-06-13T04:00:00"/>
    <x v="17"/>
    <x v="4"/>
    <x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
    <n v="30"/>
    <x v="2844"/>
    <d v="2017-01-04T13:06:20"/>
    <x v="1"/>
    <x v="1"/>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2"/>
    <n v="60.67"/>
    <x v="2845"/>
    <d v="2015-06-08T00:23:53"/>
    <x v="13"/>
    <x v="6"/>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n v="0"/>
    <x v="2846"/>
    <d v="2015-05-29T16:36:34"/>
    <x v="8"/>
    <x v="4"/>
    <x v="0"/>
  </r>
  <r>
    <n v="2847"/>
    <s v="COLOR ME"/>
    <s v="Dark secrets come to light when Mariah meets Stella. They find a way to face the south's largest elephant in the room: RACISM."/>
    <n v="2000"/>
    <n v="0"/>
    <x v="2"/>
    <x v="0"/>
    <s v="USD"/>
    <n v="1464031265"/>
    <n v="1458847265"/>
    <b v="0"/>
    <n v="0"/>
    <b v="0"/>
    <s v="theater/plays"/>
    <x v="1"/>
    <x v="6"/>
    <n v="0"/>
    <n v="0"/>
    <x v="2847"/>
    <d v="2016-05-23T19:21:05"/>
    <x v="13"/>
    <x v="6"/>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
    <n v="23.33"/>
    <x v="2848"/>
    <d v="2015-05-29T15:34:19"/>
    <x v="1"/>
    <x v="1"/>
    <x v="1"/>
  </r>
  <r>
    <n v="2849"/>
    <s v="100, Acre Wood"/>
    <s v="NonSens!cal tackles the struggles of four people with mental health issues/disorders inspired by A.A Milne's Winnie the Pooh"/>
    <n v="500"/>
    <n v="5"/>
    <x v="2"/>
    <x v="1"/>
    <s v="GBP"/>
    <n v="1461406600"/>
    <n v="1458814600"/>
    <b v="0"/>
    <n v="1"/>
    <b v="0"/>
    <s v="theater/plays"/>
    <x v="1"/>
    <x v="6"/>
    <n v="1"/>
    <n v="5"/>
    <x v="2849"/>
    <d v="2016-04-23T10:16:40"/>
    <x v="1"/>
    <x v="1"/>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4"/>
    <n v="23.92"/>
    <x v="2850"/>
    <d v="2014-09-06T00:10:11"/>
    <x v="1"/>
    <x v="1"/>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n v="0"/>
    <x v="2851"/>
    <d v="2016-01-29T23:17:00"/>
    <x v="35"/>
    <x v="2"/>
    <x v="0"/>
  </r>
  <r>
    <n v="2852"/>
    <s v="Freedom Train"/>
    <s v="Just one time back to the past on the Freedom Train will open your eyes and your lives will never ever be the same!"/>
    <n v="5000"/>
    <n v="95"/>
    <x v="2"/>
    <x v="0"/>
    <s v="USD"/>
    <n v="1403312703"/>
    <n v="1400720703"/>
    <b v="0"/>
    <n v="6"/>
    <b v="0"/>
    <s v="theater/plays"/>
    <x v="1"/>
    <x v="6"/>
    <n v="2"/>
    <n v="15.83"/>
    <x v="2852"/>
    <d v="2014-06-21T01:05:03"/>
    <x v="1"/>
    <x v="1"/>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n v="0"/>
    <x v="2853"/>
    <d v="2014-09-14T04:34:57"/>
    <x v="13"/>
    <x v="6"/>
    <x v="0"/>
  </r>
  <r>
    <n v="2854"/>
    <s v="Ultimate Political Selfie!"/>
    <s v="Almost Random Theatre's play about a candidate - with no policies - who is seeking election in May 2015"/>
    <n v="1000"/>
    <n v="417"/>
    <x v="2"/>
    <x v="1"/>
    <s v="GBP"/>
    <n v="1431018719"/>
    <n v="1429290719"/>
    <b v="0"/>
    <n v="14"/>
    <b v="0"/>
    <s v="theater/plays"/>
    <x v="1"/>
    <x v="6"/>
    <n v="42"/>
    <n v="29.79"/>
    <x v="2854"/>
    <d v="2015-05-07T17:11:59"/>
    <x v="20"/>
    <x v="3"/>
    <x v="0"/>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x v="2855"/>
    <d v="2016-01-29T23:34:00"/>
    <x v="31"/>
    <x v="1"/>
    <x v="3"/>
  </r>
  <r>
    <n v="2856"/>
    <s v="The JOkeress Going Live"/>
    <s v="This will be the fifth play of The Jokeress, based on the ebook/paperback novelette series. It is scifi, suspense, terror, and noir."/>
    <n v="3000"/>
    <n v="146"/>
    <x v="2"/>
    <x v="0"/>
    <s v="USD"/>
    <n v="1439069640"/>
    <n v="1433897647"/>
    <b v="0"/>
    <n v="6"/>
    <b v="0"/>
    <s v="theater/plays"/>
    <x v="1"/>
    <x v="6"/>
    <n v="5"/>
    <n v="24.33"/>
    <x v="2856"/>
    <d v="2015-08-08T21:34:00"/>
    <x v="44"/>
    <x v="6"/>
    <x v="0"/>
  </r>
  <r>
    <n v="2857"/>
    <s v="Los Tradicionales"/>
    <s v="Somos una compaÃ±Ã­a de teatro independiente. Y en el 2017 queremos arrancar con el montaje de 3 obras._x000a_3 elencos, 3 espacios."/>
    <n v="38000"/>
    <n v="7500"/>
    <x v="2"/>
    <x v="14"/>
    <s v="MXN"/>
    <n v="1487613600"/>
    <n v="1482444295"/>
    <b v="0"/>
    <n v="15"/>
    <b v="0"/>
    <s v="theater/plays"/>
    <x v="1"/>
    <x v="6"/>
    <n v="20"/>
    <n v="500"/>
    <x v="2857"/>
    <d v="2017-02-20T18:00:00"/>
    <x v="13"/>
    <x v="6"/>
    <x v="0"/>
  </r>
  <r>
    <n v="2858"/>
    <s v="Gay Party Superposh 'Winter Wonderland'"/>
    <s v="Een Gay Party in het centrum van Amersfoort. _x000a_Een geweldige avond uit, met een show, optredens en DJ's."/>
    <n v="1000"/>
    <n v="0"/>
    <x v="2"/>
    <x v="9"/>
    <s v="EUR"/>
    <n v="1417778880"/>
    <n v="1415711095"/>
    <b v="0"/>
    <n v="0"/>
    <b v="0"/>
    <s v="theater/plays"/>
    <x v="1"/>
    <x v="6"/>
    <n v="0"/>
    <n v="0"/>
    <x v="2858"/>
    <d v="2014-12-05T11:28:00"/>
    <x v="19"/>
    <x v="5"/>
    <x v="0"/>
  </r>
  <r>
    <n v="2859"/>
    <s v="Grover Theatre Company (GTC)"/>
    <s v="A theatre company that will create works to inspire young people and get everyone involved."/>
    <n v="2000"/>
    <n v="35"/>
    <x v="2"/>
    <x v="2"/>
    <s v="AUD"/>
    <n v="1444984904"/>
    <n v="1439800904"/>
    <b v="0"/>
    <n v="1"/>
    <b v="0"/>
    <s v="theater/plays"/>
    <x v="1"/>
    <x v="6"/>
    <n v="2"/>
    <n v="35"/>
    <x v="2859"/>
    <d v="2015-10-16T08:41:44"/>
    <x v="13"/>
    <x v="6"/>
    <x v="0"/>
  </r>
  <r>
    <n v="2860"/>
    <s v="Macbeth For President 2016"/>
    <s v="The Bard's classic tale set in the 2016 Presidential Campaign. Power, corruption, greed, and conspiracy. How far are you willing to go?"/>
    <n v="4000"/>
    <n v="266"/>
    <x v="2"/>
    <x v="0"/>
    <s v="USD"/>
    <n v="1466363576"/>
    <n v="1461179576"/>
    <b v="0"/>
    <n v="9"/>
    <b v="0"/>
    <s v="theater/plays"/>
    <x v="1"/>
    <x v="6"/>
    <n v="7"/>
    <n v="29.56"/>
    <x v="2860"/>
    <d v="2016-06-19T19:12:56"/>
    <x v="13"/>
    <x v="6"/>
    <x v="0"/>
  </r>
  <r>
    <n v="2861"/>
    <s v="Julius Caesar"/>
    <s v="The University of Queensland Drama Production Course is putting on an adaptation of William Shakespeares Julius Caesar"/>
    <n v="250"/>
    <n v="80"/>
    <x v="2"/>
    <x v="2"/>
    <s v="AUD"/>
    <n v="1443103848"/>
    <n v="1441894248"/>
    <b v="0"/>
    <n v="3"/>
    <b v="0"/>
    <s v="theater/plays"/>
    <x v="1"/>
    <x v="6"/>
    <n v="32"/>
    <n v="26.67"/>
    <x v="2861"/>
    <d v="2015-09-24T14:10:48"/>
    <x v="22"/>
    <x v="3"/>
    <x v="0"/>
  </r>
  <r>
    <n v="2862"/>
    <s v="Get Your Life Back"/>
    <s v="&quot;Get Your Life Back&quot; is a dynamic stage play that deals with true issues of life that reign in the lives of many people everyday."/>
    <n v="12700"/>
    <n v="55"/>
    <x v="2"/>
    <x v="0"/>
    <s v="USD"/>
    <n v="1403636229"/>
    <n v="1401044229"/>
    <b v="0"/>
    <n v="3"/>
    <b v="0"/>
    <s v="theater/plays"/>
    <x v="1"/>
    <x v="6"/>
    <n v="0"/>
    <n v="18.329999999999998"/>
    <x v="2862"/>
    <d v="2014-06-24T18:57:09"/>
    <x v="1"/>
    <x v="1"/>
    <x v="1"/>
  </r>
  <r>
    <n v="2863"/>
    <s v="Equality Theatre"/>
    <s v="I would like to start a Acting Company that supports and includes LGBTQ youth and young adults in very conservative North Texas"/>
    <n v="50000"/>
    <n v="20"/>
    <x v="2"/>
    <x v="0"/>
    <s v="USD"/>
    <n v="1410279123"/>
    <n v="1405095123"/>
    <b v="0"/>
    <n v="1"/>
    <b v="0"/>
    <s v="theater/plays"/>
    <x v="1"/>
    <x v="6"/>
    <n v="0"/>
    <n v="20"/>
    <x v="2863"/>
    <d v="2014-09-09T16:12:03"/>
    <x v="13"/>
    <x v="6"/>
    <x v="0"/>
  </r>
  <r>
    <n v="2864"/>
    <s v="'Haunting Julia' by Alan Ayckbourn"/>
    <s v="Accessible, original theatre for all!"/>
    <n v="2500"/>
    <n v="40"/>
    <x v="2"/>
    <x v="1"/>
    <s v="GBP"/>
    <n v="1437139080"/>
    <n v="1434552207"/>
    <b v="0"/>
    <n v="3"/>
    <b v="0"/>
    <s v="theater/plays"/>
    <x v="1"/>
    <x v="6"/>
    <n v="2"/>
    <n v="13.33"/>
    <x v="2864"/>
    <d v="2015-07-17T13:18:00"/>
    <x v="1"/>
    <x v="1"/>
    <x v="1"/>
  </r>
  <r>
    <n v="2865"/>
    <s v="FRINGE 2015 by YER Productions"/>
    <s v="Prepare to be Swept Away. Three short plays from three master playwrights; LANDFALL, SNIPER and DANGERS of TOBACCO!"/>
    <n v="2888"/>
    <n v="0"/>
    <x v="2"/>
    <x v="0"/>
    <s v="USD"/>
    <n v="1420512259"/>
    <n v="1415328259"/>
    <b v="0"/>
    <n v="0"/>
    <b v="0"/>
    <s v="theater/plays"/>
    <x v="1"/>
    <x v="6"/>
    <n v="0"/>
    <n v="0"/>
    <x v="2865"/>
    <d v="2015-01-06T02:44:19"/>
    <x v="13"/>
    <x v="6"/>
    <x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1"/>
    <n v="22.5"/>
    <x v="2866"/>
    <d v="2016-10-14T22:00:00"/>
    <x v="1"/>
    <x v="1"/>
    <x v="1"/>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
    <n v="50.4"/>
    <x v="2867"/>
    <d v="2016-07-04T04:00:00"/>
    <x v="19"/>
    <x v="5"/>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
    <n v="105.03"/>
    <x v="2868"/>
    <d v="2016-10-05T19:50:54"/>
    <x v="1"/>
    <x v="1"/>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1"/>
    <n v="35.4"/>
    <x v="2869"/>
    <d v="2016-07-19T14:14:41"/>
    <x v="1"/>
    <x v="1"/>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
    <x v="2870"/>
    <d v="2014-05-17T04:32:45"/>
    <x v="1"/>
    <x v="1"/>
    <x v="1"/>
  </r>
  <r>
    <n v="2871"/>
    <s v="The Bill Cosby Assault, a play"/>
    <s v="America's dad or serial rapist? Or both? The stories of the Bill Cosby accusers and the society so skeptical of them."/>
    <n v="10000"/>
    <n v="467"/>
    <x v="2"/>
    <x v="0"/>
    <s v="USD"/>
    <n v="1419183813"/>
    <n v="1417455813"/>
    <b v="0"/>
    <n v="13"/>
    <b v="0"/>
    <s v="theater/plays"/>
    <x v="1"/>
    <x v="6"/>
    <n v="5"/>
    <n v="35.92"/>
    <x v="2871"/>
    <d v="2014-12-21T17:43:33"/>
    <x v="20"/>
    <x v="3"/>
    <x v="0"/>
  </r>
  <r>
    <n v="2872"/>
    <s v="Loud Arts"/>
    <s v="Local Theatre group in Loudoun County, Virginia. Looking for funds to start producing shows!"/>
    <n v="3000"/>
    <n v="0"/>
    <x v="2"/>
    <x v="0"/>
    <s v="USD"/>
    <n v="1434768438"/>
    <n v="1429584438"/>
    <b v="0"/>
    <n v="0"/>
    <b v="0"/>
    <s v="theater/plays"/>
    <x v="1"/>
    <x v="6"/>
    <n v="0"/>
    <n v="0"/>
    <x v="2872"/>
    <d v="2015-06-20T02:47:18"/>
    <x v="13"/>
    <x v="6"/>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
    <n v="119.13"/>
    <x v="2873"/>
    <d v="2015-01-28T19:37:11"/>
    <x v="1"/>
    <x v="1"/>
    <x v="1"/>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
    <n v="90.33"/>
    <x v="2874"/>
    <d v="2017-01-17T20:16:26"/>
    <x v="1"/>
    <x v="1"/>
    <x v="1"/>
  </r>
  <r>
    <n v="2875"/>
    <s v="Right Tracey!"/>
    <s v="Play about Tracey a gay man trapped in his room by his Bible thumping mother. He finds love but the room can not keep the love alive."/>
    <n v="20000"/>
    <n v="7"/>
    <x v="2"/>
    <x v="0"/>
    <s v="USD"/>
    <n v="1462417493"/>
    <n v="1459825493"/>
    <b v="0"/>
    <n v="3"/>
    <b v="0"/>
    <s v="theater/plays"/>
    <x v="1"/>
    <x v="6"/>
    <n v="0"/>
    <n v="2.33"/>
    <x v="2875"/>
    <d v="2016-05-05T03:04:53"/>
    <x v="1"/>
    <x v="1"/>
    <x v="1"/>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n v="0"/>
    <x v="2876"/>
    <d v="2015-07-16T17:51:19"/>
    <x v="1"/>
    <x v="1"/>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1"/>
    <n v="108.33"/>
    <x v="2877"/>
    <d v="2016-11-30T17:00:00"/>
    <x v="7"/>
    <x v="0"/>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
    <n v="15.75"/>
    <x v="2878"/>
    <d v="2015-07-03T14:46:35"/>
    <x v="13"/>
    <x v="6"/>
    <x v="0"/>
  </r>
  <r>
    <n v="2879"/>
    <s v="Girls, Ladies and Women - A Gospel Drama"/>
    <s v="She that fines a husband? Wait, is that right? Girl... you better check yourself, before you wreck yourself!"/>
    <n v="11200"/>
    <n v="29"/>
    <x v="2"/>
    <x v="0"/>
    <s v="USD"/>
    <n v="1453310661"/>
    <n v="1450718661"/>
    <b v="0"/>
    <n v="1"/>
    <b v="0"/>
    <s v="theater/plays"/>
    <x v="1"/>
    <x v="6"/>
    <n v="0"/>
    <n v="29"/>
    <x v="2879"/>
    <d v="2016-01-20T17:24:21"/>
    <x v="1"/>
    <x v="1"/>
    <x v="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
    <n v="96.55"/>
    <x v="2880"/>
    <d v="2015-08-20T17:05:00"/>
    <x v="38"/>
    <x v="4"/>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n v="0"/>
    <x v="2881"/>
    <d v="2014-12-03T15:20:36"/>
    <x v="13"/>
    <x v="6"/>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4"/>
    <n v="63"/>
    <x v="2882"/>
    <d v="2016-05-01T14:18:38"/>
    <x v="1"/>
    <x v="1"/>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
    <n v="381.6"/>
    <x v="2883"/>
    <d v="2016-02-06T04:59:00"/>
    <x v="9"/>
    <x v="0"/>
    <x v="0"/>
  </r>
  <r>
    <n v="2884"/>
    <s v="The Lizard King, a play by Jay Jeff Jones"/>
    <s v="Come explore the dream world of Jim Morrison, rock singer, mystic, poet, shaman."/>
    <n v="45000"/>
    <n v="185"/>
    <x v="2"/>
    <x v="0"/>
    <s v="USD"/>
    <n v="1417800435"/>
    <n v="1415208435"/>
    <b v="0"/>
    <n v="4"/>
    <b v="0"/>
    <s v="theater/plays"/>
    <x v="1"/>
    <x v="6"/>
    <n v="0"/>
    <n v="46.25"/>
    <x v="2884"/>
    <d v="2014-12-05T17:27:15"/>
    <x v="1"/>
    <x v="1"/>
    <x v="1"/>
  </r>
  <r>
    <n v="2885"/>
    <s v="The Wedding"/>
    <s v="An historic and proud work of Polish nationalistic literature performed on stage."/>
    <n v="400"/>
    <n v="130"/>
    <x v="2"/>
    <x v="0"/>
    <s v="USD"/>
    <n v="1426294201"/>
    <n v="1423705801"/>
    <b v="0"/>
    <n v="5"/>
    <b v="0"/>
    <s v="theater/plays"/>
    <x v="1"/>
    <x v="6"/>
    <n v="33"/>
    <n v="26"/>
    <x v="2885"/>
    <d v="2015-03-14T00:50:01"/>
    <x v="1"/>
    <x v="1"/>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x v="2886"/>
    <d v="2015-09-19T03:59:00"/>
    <x v="74"/>
    <x v="2"/>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
    <n v="5"/>
    <x v="2887"/>
    <d v="2015-01-11T10:15:24"/>
    <x v="1"/>
    <x v="1"/>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n v="0"/>
    <x v="2888"/>
    <d v="2014-10-18T04:59:00"/>
    <x v="35"/>
    <x v="2"/>
    <x v="0"/>
  </r>
  <r>
    <n v="2889"/>
    <s v="Halfway, Nebraska"/>
    <s v="Halfway, Nebraska explores the limits of hope and what it means to love someone who may be too far damaged to save."/>
    <n v="3000"/>
    <n v="1142"/>
    <x v="2"/>
    <x v="0"/>
    <s v="USD"/>
    <n v="1409344985"/>
    <n v="1406752985"/>
    <b v="0"/>
    <n v="14"/>
    <b v="0"/>
    <s v="theater/plays"/>
    <x v="1"/>
    <x v="6"/>
    <n v="38"/>
    <n v="81.569999999999993"/>
    <x v="2889"/>
    <d v="2014-08-29T20:43:05"/>
    <x v="1"/>
    <x v="1"/>
    <x v="1"/>
  </r>
  <r>
    <n v="2890"/>
    <s v="the Savannah Disputation"/>
    <s v="This Theological Comedy tells a story of when seemingly similar beliefs are discovered to be worlds apart; Damnation-Southern Style."/>
    <n v="2000"/>
    <n v="21"/>
    <x v="2"/>
    <x v="0"/>
    <s v="USD"/>
    <n v="1407553200"/>
    <n v="1405100992"/>
    <b v="0"/>
    <n v="3"/>
    <b v="0"/>
    <s v="theater/plays"/>
    <x v="1"/>
    <x v="6"/>
    <n v="1"/>
    <n v="7"/>
    <x v="2890"/>
    <d v="2014-08-09T03:00:00"/>
    <x v="37"/>
    <x v="1"/>
    <x v="0"/>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3"/>
    <n v="27.3"/>
    <x v="2891"/>
    <d v="2016-04-15T20:12:08"/>
    <x v="13"/>
    <x v="6"/>
    <x v="0"/>
  </r>
  <r>
    <n v="2892"/>
    <s v="Something Precious"/>
    <s v="Something Precious is the world's first musical to alert folks to the harmful effects of technology on the human spirit."/>
    <n v="5500"/>
    <n v="500"/>
    <x v="2"/>
    <x v="0"/>
    <s v="USD"/>
    <n v="1409000400"/>
    <n v="1408381704"/>
    <b v="0"/>
    <n v="17"/>
    <b v="0"/>
    <s v="theater/plays"/>
    <x v="1"/>
    <x v="6"/>
    <n v="9"/>
    <n v="29.41"/>
    <x v="2892"/>
    <d v="2014-08-25T21:00:00"/>
    <x v="5"/>
    <x v="2"/>
    <x v="0"/>
  </r>
  <r>
    <n v="2893"/>
    <s v="REDISCOVERING KIA THE PLAY"/>
    <s v="Fundraising for REDISCOVERING KIA THE PLAY"/>
    <n v="5000"/>
    <n v="25"/>
    <x v="2"/>
    <x v="0"/>
    <s v="USD"/>
    <n v="1420768800"/>
    <n v="1415644395"/>
    <b v="0"/>
    <n v="2"/>
    <b v="0"/>
    <s v="theater/plays"/>
    <x v="1"/>
    <x v="6"/>
    <n v="1"/>
    <n v="12.5"/>
    <x v="2893"/>
    <d v="2015-01-09T02:00:00"/>
    <x v="13"/>
    <x v="6"/>
    <x v="0"/>
  </r>
  <r>
    <n v="2894"/>
    <s v="How Could You Do This To Me (The Stage Play)"/>
    <s v="This Is A Story About A Woman A Man And A Woman"/>
    <n v="50000"/>
    <n v="0"/>
    <x v="2"/>
    <x v="0"/>
    <s v="USD"/>
    <n v="1428100815"/>
    <n v="1422920415"/>
    <b v="0"/>
    <n v="0"/>
    <b v="0"/>
    <s v="theater/plays"/>
    <x v="1"/>
    <x v="6"/>
    <n v="0"/>
    <n v="0"/>
    <x v="2894"/>
    <d v="2015-04-03T22:40:15"/>
    <x v="13"/>
    <x v="6"/>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
    <n v="5.75"/>
    <x v="2895"/>
    <d v="2014-06-22T21:00:00"/>
    <x v="75"/>
    <x v="2"/>
    <x v="0"/>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1"/>
    <n v="52.08"/>
    <x v="2896"/>
    <d v="2016-12-12T06:00:00"/>
    <x v="18"/>
    <x v="3"/>
    <x v="0"/>
  </r>
  <r>
    <n v="2897"/>
    <s v="CAYCE"/>
    <s v="A unique stage play about the epic struggle of psychic Edgar Cayce to deal with his extraordinary abilities and find his place in life."/>
    <n v="12000"/>
    <n v="550"/>
    <x v="2"/>
    <x v="0"/>
    <s v="USD"/>
    <n v="1444577345"/>
    <n v="1441985458"/>
    <b v="0"/>
    <n v="3"/>
    <b v="0"/>
    <s v="theater/plays"/>
    <x v="1"/>
    <x v="6"/>
    <n v="5"/>
    <n v="183.33"/>
    <x v="2897"/>
    <d v="2015-10-11T15:29:05"/>
    <x v="1"/>
    <x v="1"/>
    <x v="1"/>
  </r>
  <r>
    <n v="2898"/>
    <s v="Galaxy Express - The Play"/>
    <s v="This is an action packed Sci-Fi stage play, using foam latex creature puppets, projected video footage, and audience participation."/>
    <n v="7500"/>
    <n v="316"/>
    <x v="2"/>
    <x v="0"/>
    <s v="USD"/>
    <n v="1446307053"/>
    <n v="1443715053"/>
    <b v="0"/>
    <n v="12"/>
    <b v="0"/>
    <s v="theater/plays"/>
    <x v="1"/>
    <x v="6"/>
    <n v="4"/>
    <n v="26.33"/>
    <x v="2898"/>
    <d v="2015-10-31T15:57:33"/>
    <x v="1"/>
    <x v="1"/>
    <x v="1"/>
  </r>
  <r>
    <n v="2899"/>
    <s v="The Esoteric Camgirl"/>
    <s v="Sex, intrigue, lust, &amp; love; follow the lives of two individuals as their romance turns from innocent online flirting to something more"/>
    <n v="10000"/>
    <n v="0"/>
    <x v="2"/>
    <x v="0"/>
    <s v="USD"/>
    <n v="1469325158"/>
    <n v="1464141158"/>
    <b v="0"/>
    <n v="0"/>
    <b v="0"/>
    <s v="theater/plays"/>
    <x v="1"/>
    <x v="6"/>
    <n v="0"/>
    <n v="0"/>
    <x v="2899"/>
    <d v="2016-07-24T01:52:38"/>
    <x v="13"/>
    <x v="6"/>
    <x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2"/>
    <n v="486.43"/>
    <x v="2900"/>
    <d v="2014-08-09T05:37:12"/>
    <x v="1"/>
    <x v="1"/>
    <x v="1"/>
  </r>
  <r>
    <n v="2901"/>
    <s v="Avarimor Series (Audio Plays)"/>
    <s v="How can the visual age appreciate something that cant see? With these Audio Plays I will show you, if your willing to listen."/>
    <n v="750"/>
    <n v="6"/>
    <x v="2"/>
    <x v="0"/>
    <s v="USD"/>
    <n v="1423345339"/>
    <n v="1418161339"/>
    <b v="0"/>
    <n v="2"/>
    <b v="0"/>
    <s v="theater/plays"/>
    <x v="1"/>
    <x v="6"/>
    <n v="1"/>
    <n v="3"/>
    <x v="2901"/>
    <d v="2015-02-07T21:42:19"/>
    <x v="13"/>
    <x v="6"/>
    <x v="0"/>
  </r>
  <r>
    <n v="2902"/>
    <s v="Bring the iconic story of Leontyne Price to the stage."/>
    <s v="Help me honor and bring &quot;The American Soprano&quot; Leontyne Price back to the stage one more time."/>
    <n v="150000"/>
    <n v="25"/>
    <x v="2"/>
    <x v="0"/>
    <s v="USD"/>
    <n v="1440412396"/>
    <n v="1437820396"/>
    <b v="0"/>
    <n v="1"/>
    <b v="0"/>
    <s v="theater/plays"/>
    <x v="1"/>
    <x v="6"/>
    <n v="0"/>
    <n v="25"/>
    <x v="2902"/>
    <d v="2015-08-24T10:33:16"/>
    <x v="1"/>
    <x v="1"/>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1"/>
    <n v="9.75"/>
    <x v="2903"/>
    <d v="2015-09-09T04:00:18"/>
    <x v="13"/>
    <x v="6"/>
    <x v="0"/>
  </r>
  <r>
    <n v="2904"/>
    <s v="The Love Shack"/>
    <s v="A Tequila slammer with a slice of Tarantino, a line of the London Fringe scene and a shot of â€œBreaking Badâ€. New Writing."/>
    <n v="1500"/>
    <n v="75"/>
    <x v="2"/>
    <x v="1"/>
    <s v="GBP"/>
    <n v="1415534400"/>
    <n v="1414538031"/>
    <b v="0"/>
    <n v="4"/>
    <b v="0"/>
    <s v="theater/plays"/>
    <x v="1"/>
    <x v="6"/>
    <n v="5"/>
    <n v="18.75"/>
    <x v="2904"/>
    <d v="2014-11-09T12:00:00"/>
    <x v="56"/>
    <x v="3"/>
    <x v="0"/>
  </r>
  <r>
    <n v="2905"/>
    <s v="DIANA's &quot;Late: A Cowboy Song&quot; by Sarah Ruhl"/>
    <s v="Philly-based feminist theatre's inaugural production about a woman's friendship with an awesome lady cowboy."/>
    <n v="3500"/>
    <n v="622"/>
    <x v="2"/>
    <x v="0"/>
    <s v="USD"/>
    <n v="1473211313"/>
    <n v="1472001713"/>
    <b v="0"/>
    <n v="17"/>
    <b v="0"/>
    <s v="theater/plays"/>
    <x v="1"/>
    <x v="6"/>
    <n v="18"/>
    <n v="36.590000000000003"/>
    <x v="2905"/>
    <d v="2016-09-07T01:21:53"/>
    <x v="22"/>
    <x v="3"/>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
    <n v="80.709999999999994"/>
    <x v="2906"/>
    <d v="2015-08-01T01:00:00"/>
    <x v="11"/>
    <x v="3"/>
    <x v="0"/>
  </r>
  <r>
    <n v="2907"/>
    <s v="Little Nell's - a play"/>
    <s v="Spend an evening in the afterlife with some of the greatest women who ever lived. LITTLE NELL's,by Jill Hughes, Los Angeles- June, 2016"/>
    <n v="2500"/>
    <n v="2"/>
    <x v="2"/>
    <x v="0"/>
    <s v="USD"/>
    <n v="1463259837"/>
    <n v="1458075837"/>
    <b v="0"/>
    <n v="2"/>
    <b v="0"/>
    <s v="theater/plays"/>
    <x v="1"/>
    <x v="6"/>
    <n v="0"/>
    <n v="1"/>
    <x v="2907"/>
    <d v="2016-05-14T21:03:57"/>
    <x v="13"/>
    <x v="6"/>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3"/>
    <n v="52.8"/>
    <x v="2908"/>
    <d v="2016-06-08T17:33:39"/>
    <x v="1"/>
    <x v="1"/>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0"/>
    <n v="20"/>
    <x v="2909"/>
    <d v="2014-11-25T19:46:00"/>
    <x v="21"/>
    <x v="0"/>
    <x v="0"/>
  </r>
  <r>
    <n v="2910"/>
    <s v="Strive"/>
    <s v="Free drama, dance and singing workshops for disadvantaged young people to inspire, create and help them follow their dreams."/>
    <n v="30000"/>
    <n v="1"/>
    <x v="2"/>
    <x v="1"/>
    <s v="GBP"/>
    <n v="1434139887"/>
    <n v="1428955887"/>
    <b v="0"/>
    <n v="1"/>
    <b v="0"/>
    <s v="theater/plays"/>
    <x v="1"/>
    <x v="6"/>
    <n v="0"/>
    <n v="1"/>
    <x v="2910"/>
    <d v="2015-06-12T20:11:27"/>
    <x v="13"/>
    <x v="6"/>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7"/>
    <n v="46.93"/>
    <x v="2911"/>
    <d v="2015-06-27T18:27:06"/>
    <x v="4"/>
    <x v="0"/>
    <x v="0"/>
  </r>
  <r>
    <n v="2912"/>
    <s v="Fair Play"/>
    <s v="Set in Iceland, Fair Play is a a dark comedy- a play within a play. An extravaganza, fueled by Absinthe, and touched by the Surreal."/>
    <n v="14440"/>
    <n v="2030"/>
    <x v="2"/>
    <x v="0"/>
    <s v="USD"/>
    <n v="1452827374"/>
    <n v="1450235374"/>
    <b v="0"/>
    <n v="26"/>
    <b v="0"/>
    <s v="theater/plays"/>
    <x v="1"/>
    <x v="6"/>
    <n v="14"/>
    <n v="78.08"/>
    <x v="2912"/>
    <d v="2016-01-15T03:09:34"/>
    <x v="1"/>
    <x v="1"/>
    <x v="1"/>
  </r>
  <r>
    <n v="2913"/>
    <s v="The Salem Haunted Magic Show"/>
    <s v="A LIVE history infused, frightening magic and mind reading show in the heart of the Halloween capital of the world, Salem, MA!!"/>
    <n v="10000"/>
    <n v="2"/>
    <x v="2"/>
    <x v="0"/>
    <s v="USD"/>
    <n v="1410041339"/>
    <n v="1404857339"/>
    <b v="0"/>
    <n v="2"/>
    <b v="0"/>
    <s v="theater/plays"/>
    <x v="1"/>
    <x v="6"/>
    <n v="0"/>
    <n v="1"/>
    <x v="2913"/>
    <d v="2014-09-06T22:08:59"/>
    <x v="13"/>
    <x v="6"/>
    <x v="0"/>
  </r>
  <r>
    <n v="2914"/>
    <s v="Hercules the Panto"/>
    <s v="Hercules must complete four challenges in order to meet the father he never knew"/>
    <n v="25000"/>
    <n v="1"/>
    <x v="2"/>
    <x v="1"/>
    <s v="GBP"/>
    <n v="1426365994"/>
    <n v="1421185594"/>
    <b v="0"/>
    <n v="1"/>
    <b v="0"/>
    <s v="theater/plays"/>
    <x v="1"/>
    <x v="6"/>
    <n v="0"/>
    <n v="1"/>
    <x v="2914"/>
    <d v="2015-03-14T20:46:34"/>
    <x v="13"/>
    <x v="6"/>
    <x v="0"/>
  </r>
  <r>
    <n v="2915"/>
    <s v="A Grimm Night for Hans Christian Anderson"/>
    <s v="An inclusive, cross community, multi-cultural theatre production for children aged 3 to 16 and their families"/>
    <n v="1000"/>
    <n v="611"/>
    <x v="2"/>
    <x v="1"/>
    <s v="GBP"/>
    <n v="1458117190"/>
    <n v="1455528790"/>
    <b v="0"/>
    <n v="3"/>
    <b v="0"/>
    <s v="theater/plays"/>
    <x v="1"/>
    <x v="6"/>
    <n v="61"/>
    <n v="203.67"/>
    <x v="2915"/>
    <d v="2016-03-16T08:33:10"/>
    <x v="1"/>
    <x v="1"/>
    <x v="1"/>
  </r>
  <r>
    <n v="2916"/>
    <s v="An Interview With Gaddafi - The Stage Play"/>
    <s v="The moving dramatisation of one man's journey to find the truth behind the Libyan regime change."/>
    <n v="1850"/>
    <n v="145"/>
    <x v="2"/>
    <x v="1"/>
    <s v="GBP"/>
    <n v="1400498789"/>
    <n v="1398511589"/>
    <b v="0"/>
    <n v="7"/>
    <b v="0"/>
    <s v="theater/plays"/>
    <x v="1"/>
    <x v="6"/>
    <n v="8"/>
    <n v="20.71"/>
    <x v="2916"/>
    <d v="2014-05-19T11:26:29"/>
    <x v="33"/>
    <x v="5"/>
    <x v="0"/>
  </r>
  <r>
    <n v="2917"/>
    <s v="Elevation Twelfth Night"/>
    <s v="Cross dressing, cross gartering, crossed swords. Cross a bridge and come see this fantastically fun rendition of Twelfth Night"/>
    <n v="2000"/>
    <n v="437"/>
    <x v="2"/>
    <x v="0"/>
    <s v="USD"/>
    <n v="1442381847"/>
    <n v="1440826647"/>
    <b v="0"/>
    <n v="9"/>
    <b v="0"/>
    <s v="theater/plays"/>
    <x v="1"/>
    <x v="6"/>
    <n v="22"/>
    <n v="48.56"/>
    <x v="2917"/>
    <d v="2015-09-16T05:37:27"/>
    <x v="11"/>
    <x v="3"/>
    <x v="0"/>
  </r>
  <r>
    <n v="2918"/>
    <s v="When Johnny Comes Marching Home"/>
    <s v="A meta-theatrical retelling of Chekhov's Three Sisters, framed with Civil War Hymns, Dance, and wild theatricality."/>
    <n v="5000"/>
    <n v="1362"/>
    <x v="2"/>
    <x v="0"/>
    <s v="USD"/>
    <n v="1446131207"/>
    <n v="1443712007"/>
    <b v="0"/>
    <n v="20"/>
    <b v="0"/>
    <s v="theater/plays"/>
    <x v="1"/>
    <x v="6"/>
    <n v="27"/>
    <n v="68.099999999999994"/>
    <x v="2918"/>
    <d v="2015-10-29T15:06:47"/>
    <x v="31"/>
    <x v="1"/>
    <x v="3"/>
  </r>
  <r>
    <n v="2919"/>
    <s v="While the Stars Fall"/>
    <s v="A full staged reading of a new play about a boy who learns how to be happy from the most unexpected person."/>
    <n v="600"/>
    <n v="51"/>
    <x v="2"/>
    <x v="0"/>
    <s v="USD"/>
    <n v="1407250329"/>
    <n v="1404658329"/>
    <b v="0"/>
    <n v="6"/>
    <b v="0"/>
    <s v="theater/plays"/>
    <x v="1"/>
    <x v="6"/>
    <n v="9"/>
    <n v="8.5"/>
    <x v="2919"/>
    <d v="2014-08-05T14:52:09"/>
    <x v="1"/>
    <x v="1"/>
    <x v="1"/>
  </r>
  <r>
    <n v="2920"/>
    <s v="Save 'The Stage Door'."/>
    <s v="Help save this village theatre group. Funding required for lighting, stage equipment, &amp; ongoing productions. Involves youth  &amp; adults."/>
    <n v="2500"/>
    <n v="671"/>
    <x v="2"/>
    <x v="5"/>
    <s v="CAD"/>
    <n v="1427306470"/>
    <n v="1424718070"/>
    <b v="0"/>
    <n v="13"/>
    <b v="0"/>
    <s v="theater/plays"/>
    <x v="1"/>
    <x v="6"/>
    <n v="27"/>
    <n v="51.62"/>
    <x v="2920"/>
    <d v="2015-03-25T18:01:10"/>
    <x v="1"/>
    <x v="1"/>
    <x v="1"/>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x v="2921"/>
    <d v="2014-09-25T21:16:44"/>
    <x v="1"/>
    <x v="1"/>
    <x v="1"/>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
    <x v="2922"/>
    <d v="2015-05-18T20:58:47"/>
    <x v="8"/>
    <x v="4"/>
    <x v="0"/>
  </r>
  <r>
    <n v="2923"/>
    <s v="Kaylee's Senior Project"/>
    <s v="Spreading the love of theatre, one step at a time. I would like to produce a reading of one of my favorite musicals"/>
    <n v="300"/>
    <n v="300"/>
    <x v="0"/>
    <x v="0"/>
    <s v="USD"/>
    <n v="1422068400"/>
    <n v="1420774779"/>
    <b v="0"/>
    <n v="10"/>
    <b v="1"/>
    <s v="theater/musical"/>
    <x v="1"/>
    <x v="40"/>
    <n v="100"/>
    <n v="30"/>
    <x v="2923"/>
    <d v="2015-01-24T03:00:00"/>
    <x v="18"/>
    <x v="3"/>
    <x v="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
    <n v="175.51"/>
    <x v="2924"/>
    <d v="2015-05-09T03:59:00"/>
    <x v="1"/>
    <x v="1"/>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
    <n v="231.66"/>
    <x v="2925"/>
    <d v="2014-09-11T14:01:08"/>
    <x v="1"/>
    <x v="1"/>
    <x v="1"/>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x v="2926"/>
    <d v="2015-02-23T18:22:59"/>
    <x v="22"/>
    <x v="3"/>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1"/>
    <n v="112.14"/>
    <x v="2927"/>
    <d v="2014-07-15T05:00:00"/>
    <x v="37"/>
    <x v="1"/>
    <x v="0"/>
  </r>
  <r>
    <n v="2928"/>
    <s v="Music Theatre of Idaho Presents &quot;A Year with Frog and Toad"/>
    <s v="This is a touring production for schools in the Treasure Valley!"/>
    <n v="1000"/>
    <n v="1000"/>
    <x v="0"/>
    <x v="0"/>
    <s v="USD"/>
    <n v="1457135846"/>
    <n v="1454543846"/>
    <b v="0"/>
    <n v="24"/>
    <b v="1"/>
    <s v="theater/musical"/>
    <x v="1"/>
    <x v="40"/>
    <n v="100"/>
    <n v="41.67"/>
    <x v="2928"/>
    <d v="2016-03-04T23:57:26"/>
    <x v="1"/>
    <x v="1"/>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
    <n v="255.17"/>
    <x v="2929"/>
    <d v="2014-05-25T13:32:38"/>
    <x v="1"/>
    <x v="1"/>
    <x v="1"/>
  </r>
  <r>
    <n v="2930"/>
    <s v="Forbear! Theatre"/>
    <s v="Forbear! is a new theatre company aiming to produce exciting and innovative theatre using performers from a variety of disciplines."/>
    <n v="10000"/>
    <n v="10092"/>
    <x v="0"/>
    <x v="1"/>
    <s v="GBP"/>
    <n v="1431007264"/>
    <n v="1428415264"/>
    <b v="0"/>
    <n v="62"/>
    <b v="1"/>
    <s v="theater/musical"/>
    <x v="1"/>
    <x v="40"/>
    <n v="101"/>
    <n v="162.77000000000001"/>
    <x v="2930"/>
    <d v="2015-05-07T14:01:04"/>
    <x v="1"/>
    <x v="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
    <x v="2931"/>
    <d v="2014-09-15T06:08:00"/>
    <x v="10"/>
    <x v="5"/>
    <x v="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
    <n v="85.74"/>
    <x v="2932"/>
    <d v="2015-02-21T11:00:00"/>
    <x v="0"/>
    <x v="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3"/>
    <n v="47.57"/>
    <x v="2933"/>
    <d v="2016-06-04T22:57:33"/>
    <x v="1"/>
    <x v="1"/>
    <x v="1"/>
  </r>
  <r>
    <n v="2934"/>
    <s v="Songs for a New World"/>
    <s v="Powerful community theatre production of Jason Robert Brown's &quot;Songs for a New World&quot; in London, Ontario."/>
    <n v="2500"/>
    <n v="2700"/>
    <x v="0"/>
    <x v="5"/>
    <s v="CAD"/>
    <n v="1402845364"/>
    <n v="1400253364"/>
    <b v="0"/>
    <n v="37"/>
    <b v="1"/>
    <s v="theater/musical"/>
    <x v="1"/>
    <x v="40"/>
    <n v="108"/>
    <n v="72.97"/>
    <x v="2934"/>
    <d v="2014-06-15T15:16:04"/>
    <x v="1"/>
    <x v="1"/>
    <x v="1"/>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1"/>
    <n v="90.54"/>
    <x v="2935"/>
    <d v="2016-08-29T17:00:00"/>
    <x v="42"/>
    <x v="6"/>
    <x v="0"/>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5"/>
    <x v="2936"/>
    <d v="2014-10-13T04:59:00"/>
    <x v="58"/>
    <x v="3"/>
    <x v="0"/>
  </r>
  <r>
    <n v="2937"/>
    <s v="UCAS"/>
    <s v="UCAS is a new British musical premiering at the Edinburgh Fringe Festival 2014."/>
    <n v="1500"/>
    <n v="2000"/>
    <x v="0"/>
    <x v="1"/>
    <s v="GBP"/>
    <n v="1405249113"/>
    <n v="1402657113"/>
    <b v="0"/>
    <n v="55"/>
    <b v="1"/>
    <s v="theater/musical"/>
    <x v="1"/>
    <x v="40"/>
    <n v="133"/>
    <n v="36.36"/>
    <x v="2937"/>
    <d v="2014-07-13T10:58:33"/>
    <x v="1"/>
    <x v="1"/>
    <x v="1"/>
  </r>
  <r>
    <n v="2938"/>
    <s v="Keep It Spinning."/>
    <s v="Keep It Spinning! Is an after-school, six week workshop, during which students create an musical based on on an overarching theme."/>
    <n v="4000"/>
    <n v="4055"/>
    <x v="0"/>
    <x v="0"/>
    <s v="USD"/>
    <n v="1422636814"/>
    <n v="1420044814"/>
    <b v="0"/>
    <n v="32"/>
    <b v="1"/>
    <s v="theater/musical"/>
    <x v="1"/>
    <x v="40"/>
    <n v="101"/>
    <n v="126.72"/>
    <x v="2938"/>
    <d v="2015-01-30T16:53:34"/>
    <x v="1"/>
    <x v="1"/>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3"/>
    <n v="329.2"/>
    <x v="2939"/>
    <d v="2014-08-28T01:00:00"/>
    <x v="51"/>
    <x v="0"/>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
    <n v="81.239999999999995"/>
    <x v="2940"/>
    <d v="2015-01-18T18:33:38"/>
    <x v="4"/>
    <x v="0"/>
    <x v="0"/>
  </r>
  <r>
    <n v="2941"/>
    <s v="Help Us Help Artists"/>
    <s v="Ovations wants to buy property to open a variety club to become the 1st minority owned club in Cincy, focusing on artists on the rise."/>
    <n v="25000"/>
    <n v="1"/>
    <x v="2"/>
    <x v="0"/>
    <s v="USD"/>
    <n v="1425250955"/>
    <n v="1422658955"/>
    <b v="0"/>
    <n v="1"/>
    <b v="0"/>
    <s v="theater/spaces"/>
    <x v="1"/>
    <x v="38"/>
    <n v="0"/>
    <n v="1"/>
    <x v="2941"/>
    <d v="2015-03-01T23:02:35"/>
    <x v="1"/>
    <x v="1"/>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
    <n v="202.23"/>
    <x v="2942"/>
    <d v="2015-12-16T20:18:00"/>
    <x v="20"/>
    <x v="3"/>
    <x v="0"/>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n v="0"/>
    <x v="2943"/>
    <d v="2015-04-13T03:06:20"/>
    <x v="1"/>
    <x v="1"/>
    <x v="1"/>
  </r>
  <r>
    <n v="2944"/>
    <s v="Guardian Theatre, Arts in Education Theatre"/>
    <s v="Our vision: build and operate a Theater Arts Center for south-central Washington state in Goldendale."/>
    <n v="10000"/>
    <n v="100"/>
    <x v="2"/>
    <x v="0"/>
    <s v="USD"/>
    <n v="1433714198"/>
    <n v="1431122198"/>
    <b v="0"/>
    <n v="1"/>
    <b v="0"/>
    <s v="theater/spaces"/>
    <x v="1"/>
    <x v="38"/>
    <n v="1"/>
    <n v="100"/>
    <x v="2944"/>
    <d v="2015-06-07T21:56:38"/>
    <x v="1"/>
    <x v="1"/>
    <x v="1"/>
  </r>
  <r>
    <n v="2945"/>
    <s v="A Midsummer Night's Pub"/>
    <s v="Where people that enjoy theater, or just something new can go to have fun and experience varying types of theater in Albuquerque."/>
    <n v="50000"/>
    <n v="0"/>
    <x v="2"/>
    <x v="0"/>
    <s v="USD"/>
    <n v="1432437660"/>
    <n v="1429845660"/>
    <b v="0"/>
    <n v="0"/>
    <b v="0"/>
    <s v="theater/spaces"/>
    <x v="1"/>
    <x v="38"/>
    <n v="0"/>
    <n v="0"/>
    <x v="2945"/>
    <d v="2015-05-24T03:21:00"/>
    <x v="1"/>
    <x v="1"/>
    <x v="1"/>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
    <n v="1"/>
    <x v="2946"/>
    <d v="2016-08-15T12:44:52"/>
    <x v="1"/>
    <x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
    <n v="82.46"/>
    <x v="2947"/>
    <d v="2016-11-24T17:11:00"/>
    <x v="45"/>
    <x v="4"/>
    <x v="0"/>
  </r>
  <r>
    <n v="2948"/>
    <s v="Xenu's Space Opera"/>
    <s v="The Space Opera is an action packed reenactment of Xenu's story, a sacred teaching thats considered a secret of the Scientology church"/>
    <n v="500000"/>
    <n v="24"/>
    <x v="2"/>
    <x v="0"/>
    <s v="USD"/>
    <n v="1433259293"/>
    <n v="1428075293"/>
    <b v="0"/>
    <n v="9"/>
    <b v="0"/>
    <s v="theater/spaces"/>
    <x v="1"/>
    <x v="38"/>
    <n v="0"/>
    <n v="2.67"/>
    <x v="2948"/>
    <d v="2015-06-02T15:34:53"/>
    <x v="13"/>
    <x v="6"/>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3"/>
    <n v="12.5"/>
    <x v="2949"/>
    <d v="2015-11-19T20:45:17"/>
    <x v="1"/>
    <x v="1"/>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n v="0"/>
    <x v="2950"/>
    <d v="2016-01-23T08:45:52"/>
    <x v="1"/>
    <x v="1"/>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
    <n v="18.899999999999999"/>
    <x v="2951"/>
    <d v="2014-10-05T19:16:13"/>
    <x v="8"/>
    <x v="4"/>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
    <n v="200.63"/>
    <x v="2952"/>
    <d v="2016-10-17T04:00:00"/>
    <x v="7"/>
    <x v="0"/>
    <x v="0"/>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
    <n v="201.67"/>
    <x v="2953"/>
    <d v="2015-10-08T19:00:21"/>
    <x v="1"/>
    <x v="1"/>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n v="0"/>
    <x v="2954"/>
    <d v="2017-03-16T13:00:03"/>
    <x v="20"/>
    <x v="3"/>
    <x v="0"/>
  </r>
  <r>
    <n v="2955"/>
    <s v="A Stage for Stage Door Theater Company (Canceled)"/>
    <s v="Stage Door Theater needs a stage for its current and future productions. Can you help?"/>
    <n v="1200"/>
    <n v="715"/>
    <x v="1"/>
    <x v="0"/>
    <s v="USD"/>
    <n v="1434476849"/>
    <n v="1431884849"/>
    <b v="0"/>
    <n v="11"/>
    <b v="0"/>
    <s v="theater/spaces"/>
    <x v="1"/>
    <x v="38"/>
    <n v="60"/>
    <n v="65"/>
    <x v="2955"/>
    <d v="2015-06-16T17:47:29"/>
    <x v="1"/>
    <x v="1"/>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7"/>
    <n v="66.099999999999994"/>
    <x v="2956"/>
    <d v="2016-05-04T23:00:50"/>
    <x v="1"/>
    <x v="1"/>
    <x v="1"/>
  </r>
  <r>
    <n v="2957"/>
    <s v="BAMA Theatre Headset Campaign (Canceled)"/>
    <s v="Theatre in Tuscaloosa, AL built in the 1930s.  The headsets seem about that old. They are almost unusable."/>
    <n v="15000"/>
    <n v="280"/>
    <x v="1"/>
    <x v="0"/>
    <s v="USD"/>
    <n v="1427498172"/>
    <n v="1422317772"/>
    <b v="0"/>
    <n v="3"/>
    <b v="0"/>
    <s v="theater/spaces"/>
    <x v="1"/>
    <x v="38"/>
    <n v="2"/>
    <n v="93.33"/>
    <x v="2957"/>
    <d v="2015-03-27T23:16:12"/>
    <x v="44"/>
    <x v="6"/>
    <x v="0"/>
  </r>
  <r>
    <n v="2958"/>
    <s v="Uprising Theater (Canceled)"/>
    <s v="Chicago Based Theater Company and Venue Dedicated to Social Justice and Mainstreaming the Palestinian Narrative"/>
    <n v="80000"/>
    <n v="0"/>
    <x v="1"/>
    <x v="0"/>
    <s v="USD"/>
    <n v="1462729317"/>
    <n v="1457548917"/>
    <b v="0"/>
    <n v="0"/>
    <b v="0"/>
    <s v="theater/spaces"/>
    <x v="1"/>
    <x v="38"/>
    <n v="0"/>
    <n v="0"/>
    <x v="2958"/>
    <d v="2016-05-08T17:41:57"/>
    <x v="13"/>
    <x v="6"/>
    <x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n v="0"/>
    <x v="2959"/>
    <d v="2016-06-07T00:12:05"/>
    <x v="1"/>
    <x v="1"/>
    <x v="1"/>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n v="0"/>
    <x v="2960"/>
    <d v="2014-09-11T18:10:23"/>
    <x v="1"/>
    <x v="1"/>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10"/>
    <n v="50.75"/>
    <x v="2961"/>
    <d v="2015-03-26T04:00:00"/>
    <x v="3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2"/>
    <n v="60.9"/>
    <x v="2962"/>
    <d v="2015-03-01T06:59:00"/>
    <x v="31"/>
    <x v="1"/>
    <x v="3"/>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7"/>
    <n v="109.03"/>
    <x v="2963"/>
    <d v="2015-07-02T11:17:04"/>
    <x v="1"/>
    <x v="1"/>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1"/>
    <n v="25.69"/>
    <x v="2964"/>
    <d v="2014-08-06T21:32:00"/>
    <x v="1"/>
    <x v="1"/>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
    <x v="2965"/>
    <d v="2015-07-07T17:30:33"/>
    <x v="1"/>
    <x v="1"/>
    <x v="1"/>
  </r>
  <r>
    <n v="2966"/>
    <s v="Fat Pig, The Play!"/>
    <s v="Bringing one of Neil LaBute's incredibly witty and viciously honest plays, about body image and the effect it has on us, to life!"/>
    <n v="10000"/>
    <n v="11363"/>
    <x v="0"/>
    <x v="0"/>
    <s v="USD"/>
    <n v="1442425412"/>
    <n v="1439833412"/>
    <b v="0"/>
    <n v="128"/>
    <b v="1"/>
    <s v="theater/plays"/>
    <x v="1"/>
    <x v="6"/>
    <n v="114"/>
    <n v="88.77"/>
    <x v="2966"/>
    <d v="2015-09-16T17:43:32"/>
    <x v="1"/>
    <x v="1"/>
    <x v="1"/>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4"/>
    <n v="80.23"/>
    <x v="2967"/>
    <d v="2015-03-09T03:44:52"/>
    <x v="1"/>
    <x v="1"/>
    <x v="1"/>
  </r>
  <r>
    <n v="2968"/>
    <s v="The Curse of the Babywoman @ FringeNYC"/>
    <s v="The Curse of the Babywoman is real â€” and it is coming to FringeNYC this August."/>
    <n v="3500"/>
    <n v="3710"/>
    <x v="0"/>
    <x v="0"/>
    <s v="USD"/>
    <n v="1471406340"/>
    <n v="1470227660"/>
    <b v="0"/>
    <n v="47"/>
    <b v="1"/>
    <s v="theater/plays"/>
    <x v="1"/>
    <x v="6"/>
    <n v="106"/>
    <n v="78.94"/>
    <x v="2968"/>
    <d v="2016-08-17T03:59:00"/>
    <x v="22"/>
    <x v="3"/>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3"/>
    <n v="95.59"/>
    <x v="2969"/>
    <d v="2015-05-03T22:51:00"/>
    <x v="1"/>
    <x v="1"/>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
    <x v="2970"/>
    <d v="2014-07-18T16:04:11"/>
    <x v="1"/>
    <x v="1"/>
    <x v="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
    <n v="74.53"/>
    <x v="2971"/>
    <d v="2014-08-31T15:47:58"/>
    <x v="1"/>
    <x v="1"/>
    <x v="1"/>
  </r>
  <r>
    <n v="2972"/>
    <s v="A Bad Plan"/>
    <s v="A group of artists. A mythical art piece. A harrowing quest. And some margaritas."/>
    <n v="2000"/>
    <n v="2107"/>
    <x v="0"/>
    <x v="0"/>
    <s v="USD"/>
    <n v="1480899600"/>
    <n v="1479609520"/>
    <b v="0"/>
    <n v="17"/>
    <b v="1"/>
    <s v="theater/plays"/>
    <x v="1"/>
    <x v="6"/>
    <n v="105"/>
    <n v="123.94"/>
    <x v="2972"/>
    <d v="2016-12-05T01:00:00"/>
    <x v="18"/>
    <x v="3"/>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5"/>
    <n v="264.85000000000002"/>
    <x v="2973"/>
    <d v="2016-01-01T04:00:00"/>
    <x v="37"/>
    <x v="1"/>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
    <x v="2974"/>
    <d v="2014-09-26T01:35:00"/>
    <x v="31"/>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
    <n v="70.88"/>
    <x v="2975"/>
    <d v="2014-11-27T03:00:00"/>
    <x v="37"/>
    <x v="1"/>
    <x v="0"/>
  </r>
  <r>
    <n v="2976"/>
    <s v="Pizza Delique"/>
    <s v="A play that addresses an important social issue, brought to light by members of the UoM Drama Society."/>
    <n v="70"/>
    <n v="120"/>
    <x v="0"/>
    <x v="1"/>
    <s v="GBP"/>
    <n v="1457870400"/>
    <n v="1456421530"/>
    <b v="0"/>
    <n v="14"/>
    <b v="1"/>
    <s v="theater/plays"/>
    <x v="1"/>
    <x v="6"/>
    <n v="171"/>
    <n v="8.57"/>
    <x v="2976"/>
    <d v="2016-03-13T12:00:00"/>
    <x v="3"/>
    <x v="3"/>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4"/>
    <n v="113.57"/>
    <x v="2977"/>
    <d v="2015-03-23T02:14:00"/>
    <x v="13"/>
    <x v="6"/>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
    <n v="60.69"/>
    <x v="2978"/>
    <d v="2014-10-20T05:59:00"/>
    <x v="2"/>
    <x v="2"/>
    <x v="0"/>
  </r>
  <r>
    <n v="2979"/>
    <s v="'ART'"/>
    <s v="Dear Stone returns with Yasmina Reza's 'ART', a compelling, clever exploration of friendship under duress. Thanks for watching!"/>
    <n v="5000"/>
    <n v="5070"/>
    <x v="0"/>
    <x v="0"/>
    <s v="USD"/>
    <n v="1420524000"/>
    <n v="1419104823"/>
    <b v="0"/>
    <n v="46"/>
    <b v="1"/>
    <s v="theater/plays"/>
    <x v="1"/>
    <x v="6"/>
    <n v="101"/>
    <n v="110.22"/>
    <x v="2979"/>
    <d v="2015-01-06T06:00:00"/>
    <x v="3"/>
    <x v="3"/>
    <x v="0"/>
  </r>
  <r>
    <n v="2980"/>
    <s v="INDEPENDENCE NYC"/>
    <s v="1 director, 4 actors, and a whole lotta determination. Help us bring this brilliant story to the heart of NYC!"/>
    <n v="3000"/>
    <n v="3275"/>
    <x v="0"/>
    <x v="0"/>
    <s v="USD"/>
    <n v="1440381600"/>
    <n v="1438639130"/>
    <b v="0"/>
    <n v="24"/>
    <b v="1"/>
    <s v="theater/plays"/>
    <x v="1"/>
    <x v="6"/>
    <n v="109"/>
    <n v="136.46"/>
    <x v="2980"/>
    <d v="2015-08-24T02:00:00"/>
    <x v="23"/>
    <x v="5"/>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9"/>
    <n v="53.16"/>
    <x v="2981"/>
    <d v="2015-09-23T13:25:56"/>
    <x v="8"/>
    <x v="4"/>
    <x v="0"/>
  </r>
  <r>
    <n v="2982"/>
    <s v="Railway Playhouse: Setting up a community arts space"/>
    <s v="Renovating this historical landmark, into an arts venue and theatre space for the community."/>
    <n v="5000"/>
    <n v="5103"/>
    <x v="0"/>
    <x v="1"/>
    <s v="GBP"/>
    <n v="1455208143"/>
    <n v="1452616143"/>
    <b v="1"/>
    <n v="59"/>
    <b v="1"/>
    <s v="theater/spaces"/>
    <x v="1"/>
    <x v="38"/>
    <n v="102"/>
    <n v="86.49"/>
    <x v="2982"/>
    <d v="2016-02-11T16:29:03"/>
    <x v="1"/>
    <x v="1"/>
    <x v="1"/>
  </r>
  <r>
    <n v="2983"/>
    <s v="Build the House of Dad's!"/>
    <s v="Dad's Garage Theatre Company needs your help buying our new, forever home by hitting our $150,000 STRETCH GOAL!"/>
    <n v="116000"/>
    <n v="169985.91"/>
    <x v="0"/>
    <x v="0"/>
    <s v="USD"/>
    <n v="1415722236"/>
    <n v="1410534636"/>
    <b v="1"/>
    <n v="1095"/>
    <b v="1"/>
    <s v="theater/spaces"/>
    <x v="1"/>
    <x v="38"/>
    <n v="147"/>
    <n v="155.24"/>
    <x v="2983"/>
    <d v="2014-11-11T16:10:36"/>
    <x v="13"/>
    <x v="6"/>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
    <n v="115.08"/>
    <x v="2984"/>
    <d v="2016-08-24T06:41:21"/>
    <x v="1"/>
    <x v="1"/>
    <x v="1"/>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2"/>
    <n v="109.59"/>
    <x v="2985"/>
    <d v="2016-10-31T04:00:00"/>
    <x v="20"/>
    <x v="3"/>
    <x v="0"/>
  </r>
  <r>
    <n v="2986"/>
    <s v="Higher Education"/>
    <s v="Support the circus arts and help our aerial students work with more height. With your support, we will install beams at 19ft!"/>
    <n v="2400"/>
    <n v="2532"/>
    <x v="0"/>
    <x v="1"/>
    <s v="GBP"/>
    <n v="1462100406"/>
    <n v="1456920006"/>
    <b v="0"/>
    <n v="56"/>
    <b v="1"/>
    <s v="theater/spaces"/>
    <x v="1"/>
    <x v="38"/>
    <n v="106"/>
    <n v="45.21"/>
    <x v="2986"/>
    <d v="2016-05-01T11:00:06"/>
    <x v="13"/>
    <x v="6"/>
    <x v="0"/>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
    <n v="104.15"/>
    <x v="2987"/>
    <d v="2016-10-13T00:00:00"/>
    <x v="37"/>
    <x v="1"/>
    <x v="0"/>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
    <x v="2988"/>
    <d v="2016-06-20T08:41:21"/>
    <x v="1"/>
    <x v="1"/>
    <x v="1"/>
  </r>
  <r>
    <n v="2989"/>
    <s v="Let's Light Up The Gem!"/>
    <s v="Bring the movies back to Bethel, Maine."/>
    <n v="20000"/>
    <n v="35307"/>
    <x v="0"/>
    <x v="0"/>
    <s v="USD"/>
    <n v="1450673940"/>
    <n v="1448756962"/>
    <b v="0"/>
    <n v="364"/>
    <b v="1"/>
    <s v="theater/spaces"/>
    <x v="1"/>
    <x v="38"/>
    <n v="177"/>
    <n v="97"/>
    <x v="2989"/>
    <d v="2015-12-21T04:59:00"/>
    <x v="24"/>
    <x v="5"/>
    <x v="0"/>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
    <x v="2990"/>
    <d v="2016-01-07T13:47:00"/>
    <x v="6"/>
    <x v="0"/>
    <x v="0"/>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
    <n v="94.41"/>
    <x v="2991"/>
    <d v="2017-01-27T20:05:30"/>
    <x v="24"/>
    <x v="5"/>
    <x v="0"/>
  </r>
  <r>
    <n v="2992"/>
    <s v="Th'underGrounds"/>
    <s v="Creating a non-profit CAFE &amp; VILLAGE COMMONS in SE Portland, in service to Neighbors, Kids, Artists &amp; the Underserved"/>
    <n v="3000"/>
    <n v="3135"/>
    <x v="0"/>
    <x v="0"/>
    <s v="USD"/>
    <n v="1476037510"/>
    <n v="1473445510"/>
    <b v="0"/>
    <n v="64"/>
    <b v="1"/>
    <s v="theater/spaces"/>
    <x v="1"/>
    <x v="38"/>
    <n v="105"/>
    <n v="48.98"/>
    <x v="2992"/>
    <d v="2016-10-09T18:25:10"/>
    <x v="1"/>
    <x v="1"/>
    <x v="1"/>
  </r>
  <r>
    <n v="2993"/>
    <s v="TRUE WEST: Think, Dog! Productions"/>
    <s v="Help us build the Kitchen from Hell!"/>
    <n v="1000"/>
    <n v="1003"/>
    <x v="0"/>
    <x v="0"/>
    <s v="USD"/>
    <n v="1455998867"/>
    <n v="1453406867"/>
    <b v="0"/>
    <n v="22"/>
    <b v="1"/>
    <s v="theater/spaces"/>
    <x v="1"/>
    <x v="38"/>
    <n v="100"/>
    <n v="45.59"/>
    <x v="2993"/>
    <d v="2016-02-20T20:07:47"/>
    <x v="1"/>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8"/>
    <n v="23.28"/>
    <x v="2994"/>
    <d v="2014-10-03T11:29:32"/>
    <x v="1"/>
    <x v="1"/>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5"/>
    <n v="63.23"/>
    <x v="2995"/>
    <d v="2017-01-19T15:57:51"/>
    <x v="1"/>
    <x v="1"/>
    <x v="1"/>
  </r>
  <r>
    <n v="2996"/>
    <s v="Sea Tea Improv's Comedy Theater in Hartford, CT"/>
    <s v="A permanent home for comedy in Connecticut in the heart of downtown Hartford."/>
    <n v="35000"/>
    <n v="60180"/>
    <x v="0"/>
    <x v="0"/>
    <s v="USD"/>
    <n v="1432677240"/>
    <n v="1427493240"/>
    <b v="0"/>
    <n v="392"/>
    <b v="1"/>
    <s v="theater/spaces"/>
    <x v="1"/>
    <x v="38"/>
    <n v="172"/>
    <n v="153.52000000000001"/>
    <x v="2996"/>
    <d v="2015-05-26T21:54:00"/>
    <x v="13"/>
    <x v="6"/>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4"/>
    <n v="90.2"/>
    <x v="2997"/>
    <d v="2017-02-27T04:59:00"/>
    <x v="11"/>
    <x v="3"/>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
    <n v="118.97"/>
    <x v="2998"/>
    <d v="2014-06-16T04:25:00"/>
    <x v="31"/>
    <x v="1"/>
    <x v="3"/>
  </r>
  <r>
    <n v="2999"/>
    <s v="RAT Fund-Riser"/>
    <s v="Restless Artists' Theatre is building risers and installing better lighting for our patrons.  We need to purchase raw materials."/>
    <n v="1350"/>
    <n v="1605"/>
    <x v="0"/>
    <x v="0"/>
    <s v="USD"/>
    <n v="1488333600"/>
    <n v="1487094360"/>
    <b v="0"/>
    <n v="20"/>
    <b v="1"/>
    <s v="theater/spaces"/>
    <x v="1"/>
    <x v="38"/>
    <n v="119"/>
    <n v="80.25"/>
    <x v="2999"/>
    <d v="2017-03-01T02:00:00"/>
    <x v="18"/>
    <x v="3"/>
    <x v="0"/>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x v="3000"/>
    <d v="2017-01-31T18:00:00"/>
    <x v="22"/>
    <x v="3"/>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9"/>
    <n v="131.38"/>
    <x v="3001"/>
    <d v="2016-07-13T21:29:42"/>
    <x v="1"/>
    <x v="1"/>
    <x v="1"/>
  </r>
  <r>
    <n v="3002"/>
    <s v="Help Fund the &quot;Back Room&quot; Arts Space at Jimmy's No 43!"/>
    <s v="Make the workshop/ small stage space at Jimmy's No 43 even better than before!"/>
    <n v="7000"/>
    <n v="7595.43"/>
    <x v="0"/>
    <x v="0"/>
    <s v="USD"/>
    <n v="1356552252"/>
    <n v="1353960252"/>
    <b v="0"/>
    <n v="104"/>
    <b v="1"/>
    <s v="theater/spaces"/>
    <x v="1"/>
    <x v="38"/>
    <n v="109"/>
    <n v="73.03"/>
    <x v="3002"/>
    <d v="2012-12-26T20:04:12"/>
    <x v="1"/>
    <x v="1"/>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
    <n v="178.53"/>
    <x v="3003"/>
    <d v="2016-03-01T05:59:00"/>
    <x v="7"/>
    <x v="0"/>
    <x v="0"/>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3"/>
    <n v="162.91"/>
    <x v="3004"/>
    <d v="2014-11-15T22:08:44"/>
    <x v="1"/>
    <x v="1"/>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
    <n v="108.24"/>
    <x v="3005"/>
    <d v="2014-10-06T16:11:45"/>
    <x v="1"/>
    <x v="1"/>
    <x v="1"/>
  </r>
  <r>
    <n v="3006"/>
    <s v="ONTARIO STREET THEATRE in Port Hope."/>
    <s v="We're an affordable theatre and rental space that can be molded into anything by anyone."/>
    <n v="8000"/>
    <n v="8620"/>
    <x v="0"/>
    <x v="5"/>
    <s v="CAD"/>
    <n v="1418580591"/>
    <n v="1415988591"/>
    <b v="0"/>
    <n v="97"/>
    <b v="1"/>
    <s v="theater/spaces"/>
    <x v="1"/>
    <x v="38"/>
    <n v="108"/>
    <n v="88.87"/>
    <x v="3006"/>
    <d v="2014-12-14T18:09:51"/>
    <x v="1"/>
    <x v="1"/>
    <x v="1"/>
  </r>
  <r>
    <n v="3007"/>
    <s v="Bethlem"/>
    <s v="Consuite for 2015 CoreCon.  An adventure into insanity."/>
    <n v="600"/>
    <n v="1080"/>
    <x v="0"/>
    <x v="0"/>
    <s v="USD"/>
    <n v="1429938683"/>
    <n v="1428124283"/>
    <b v="0"/>
    <n v="20"/>
    <b v="1"/>
    <s v="theater/spaces"/>
    <x v="1"/>
    <x v="38"/>
    <n v="180"/>
    <n v="54"/>
    <x v="3007"/>
    <d v="2015-04-25T05:11:23"/>
    <x v="23"/>
    <x v="5"/>
    <x v="0"/>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
    <n v="116.73"/>
    <x v="3008"/>
    <d v="2016-01-21T05:05:19"/>
    <x v="1"/>
    <x v="1"/>
    <x v="1"/>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20"/>
    <n v="233.9"/>
    <x v="3009"/>
    <d v="2014-11-26T14:40:40"/>
    <x v="1"/>
    <x v="1"/>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x v="3010"/>
    <d v="2015-02-21T19:58:39"/>
    <x v="13"/>
    <x v="6"/>
    <x v="0"/>
  </r>
  <r>
    <n v="3011"/>
    <s v="Katharsis Teatro en Navidad"/>
    <s v="Necesitamos tu ayuda para poder llevar la magia del teatro universitario al Teatro Lagrada de Madrid el 23 de diciembre :)"/>
    <n v="300"/>
    <n v="371"/>
    <x v="0"/>
    <x v="3"/>
    <s v="EUR"/>
    <n v="1450911540"/>
    <n v="1448536516"/>
    <b v="0"/>
    <n v="25"/>
    <b v="1"/>
    <s v="theater/spaces"/>
    <x v="1"/>
    <x v="38"/>
    <n v="124"/>
    <n v="14.84"/>
    <x v="3011"/>
    <d v="2015-12-23T22:59:00"/>
    <x v="15"/>
    <x v="1"/>
    <x v="2"/>
  </r>
  <r>
    <n v="3012"/>
    <s v="Up-lifting Up-Fit!"/>
    <s v="Spring Theatre has recently found a new home in the heart of Winston Salem. We need your help for an up-lifting up-fit!"/>
    <n v="4000"/>
    <n v="4685"/>
    <x v="0"/>
    <x v="0"/>
    <s v="USD"/>
    <n v="1423587130"/>
    <n v="1421772730"/>
    <b v="0"/>
    <n v="55"/>
    <b v="1"/>
    <s v="theater/spaces"/>
    <x v="1"/>
    <x v="38"/>
    <n v="117"/>
    <n v="85.18"/>
    <x v="3012"/>
    <d v="2015-02-10T16:52:10"/>
    <x v="23"/>
    <x v="5"/>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7"/>
    <n v="146.69"/>
    <x v="3013"/>
    <d v="2015-06-21T20:04:09"/>
    <x v="1"/>
    <x v="1"/>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
    <n v="50.76"/>
    <x v="3014"/>
    <d v="2014-11-05T05:00:00"/>
    <x v="31"/>
    <x v="1"/>
    <x v="3"/>
  </r>
  <r>
    <n v="3015"/>
    <s v="A Sign for 34 West"/>
    <s v="We're turning an old yogurt shop into a live theater in downtown Charleston.   Please help us hang our sign!"/>
    <n v="3400"/>
    <n v="3508"/>
    <x v="0"/>
    <x v="0"/>
    <s v="USD"/>
    <n v="1402459200"/>
    <n v="1401125238"/>
    <b v="0"/>
    <n v="40"/>
    <b v="1"/>
    <s v="theater/spaces"/>
    <x v="1"/>
    <x v="38"/>
    <n v="103"/>
    <n v="87.7"/>
    <x v="3015"/>
    <d v="2014-06-11T04:00:00"/>
    <x v="14"/>
    <x v="3"/>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3"/>
    <n v="242.28"/>
    <x v="3016"/>
    <d v="2014-07-18T13:09:12"/>
    <x v="13"/>
    <x v="6"/>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6"/>
    <n v="146.44999999999999"/>
    <x v="3017"/>
    <d v="2014-08-20T20:24:03"/>
    <x v="1"/>
    <x v="1"/>
    <x v="1"/>
  </r>
  <r>
    <n v="3018"/>
    <s v="Why Theatre"/>
    <s v="Le projet vise la crÃ©ation dâ€™un lieu de rÃ©sidence, recherche et formation dÃ©diÃ© Ã  l'art vivant, l'image et la narration."/>
    <n v="4200"/>
    <n v="4230"/>
    <x v="0"/>
    <x v="6"/>
    <s v="EUR"/>
    <n v="1437429600"/>
    <n v="1433747376"/>
    <b v="0"/>
    <n v="41"/>
    <b v="1"/>
    <s v="theater/spaces"/>
    <x v="1"/>
    <x v="38"/>
    <n v="101"/>
    <n v="103.17"/>
    <x v="3018"/>
    <d v="2015-07-20T22:00:00"/>
    <x v="17"/>
    <x v="4"/>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
    <n v="80.459999999999994"/>
    <x v="3019"/>
    <d v="2014-05-27T03:00:00"/>
    <x v="31"/>
    <x v="1"/>
    <x v="3"/>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1"/>
    <n v="234.67"/>
    <x v="3020"/>
    <d v="2015-08-14T20:18:53"/>
    <x v="13"/>
    <x v="6"/>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
    <n v="50.69"/>
    <x v="3021"/>
    <d v="2016-11-22T05:59:00"/>
    <x v="9"/>
    <x v="0"/>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1"/>
    <n v="162.71"/>
    <x v="3022"/>
    <d v="2016-08-27T22:53:29"/>
    <x v="8"/>
    <x v="4"/>
    <x v="0"/>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7"/>
    <x v="3023"/>
    <d v="2015-06-11T16:13:06"/>
    <x v="8"/>
    <x v="4"/>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
    <n v="67.7"/>
    <x v="3024"/>
    <d v="2012-10-06T23:51:15"/>
    <x v="1"/>
    <x v="1"/>
    <x v="1"/>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
    <n v="52.1"/>
    <x v="3025"/>
    <d v="2014-05-30T16:00:00"/>
    <x v="31"/>
    <x v="1"/>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
    <n v="51.6"/>
    <x v="3026"/>
    <d v="2017-03-03T11:01:32"/>
    <x v="22"/>
    <x v="3"/>
    <x v="0"/>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
    <n v="164.3"/>
    <x v="3027"/>
    <d v="2015-03-20T15:54:11"/>
    <x v="1"/>
    <x v="1"/>
    <x v="1"/>
  </r>
  <r>
    <n v="3028"/>
    <s v="A Home for Vegas Theatre Hub"/>
    <s v="We have a space! Help us fill it with a stage, chairs, gear and audiences' laughter!"/>
    <n v="5000"/>
    <n v="8401"/>
    <x v="0"/>
    <x v="0"/>
    <s v="USD"/>
    <n v="1471242025"/>
    <n v="1468650025"/>
    <b v="0"/>
    <n v="99"/>
    <b v="1"/>
    <s v="theater/spaces"/>
    <x v="1"/>
    <x v="38"/>
    <n v="168"/>
    <n v="84.86"/>
    <x v="3028"/>
    <d v="2016-08-15T06:20:25"/>
    <x v="1"/>
    <x v="1"/>
    <x v="1"/>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10"/>
    <n v="94.55"/>
    <x v="3029"/>
    <d v="2014-11-18T04:35:00"/>
    <x v="37"/>
    <x v="1"/>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7"/>
    <n v="45.54"/>
    <x v="3030"/>
    <d v="2015-09-16T17:56:11"/>
    <x v="1"/>
    <x v="1"/>
    <x v="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
    <x v="3031"/>
    <d v="2016-10-14T21:10:47"/>
    <x v="13"/>
    <x v="6"/>
    <x v="0"/>
  </r>
  <r>
    <n v="3032"/>
    <s v="Silent Valley : A Haunting"/>
    <s v="One night only, not-for-profit, neighborhood haunted attraction that will scare your mask off! Coming this Halloween."/>
    <n v="1000"/>
    <n v="1272"/>
    <x v="0"/>
    <x v="0"/>
    <s v="USD"/>
    <n v="1441933459"/>
    <n v="1439341459"/>
    <b v="0"/>
    <n v="25"/>
    <b v="1"/>
    <s v="theater/spaces"/>
    <x v="1"/>
    <x v="38"/>
    <n v="127"/>
    <n v="50.88"/>
    <x v="3032"/>
    <d v="2015-09-11T01:04:19"/>
    <x v="1"/>
    <x v="1"/>
    <x v="1"/>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7"/>
    <n v="191.13"/>
    <x v="3033"/>
    <d v="2016-08-18T02:38:45"/>
    <x v="1"/>
    <x v="1"/>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3"/>
    <n v="89.31"/>
    <x v="3034"/>
    <d v="2016-11-01T03:59:00"/>
    <x v="0"/>
    <x v="0"/>
    <x v="0"/>
  </r>
  <r>
    <n v="3035"/>
    <s v="The Coalition Theater"/>
    <s v="Help create a permanent home for live comedy shows and classes in Downtown RVA."/>
    <n v="25000"/>
    <n v="27196.71"/>
    <x v="0"/>
    <x v="0"/>
    <s v="USD"/>
    <n v="1367674009"/>
    <n v="1365082009"/>
    <b v="0"/>
    <n v="307"/>
    <b v="1"/>
    <s v="theater/spaces"/>
    <x v="1"/>
    <x v="38"/>
    <n v="109"/>
    <n v="88.59"/>
    <x v="3035"/>
    <d v="2013-05-04T13:26:49"/>
    <x v="1"/>
    <x v="1"/>
    <x v="1"/>
  </r>
  <r>
    <n v="3036"/>
    <s v="Save the Studio!"/>
    <s v="Help Synetic Theater create a new Studio to produce amazing  shows in the 2013/14 season and train awesome artists of all ages!"/>
    <n v="25000"/>
    <n v="31683"/>
    <x v="0"/>
    <x v="0"/>
    <s v="USD"/>
    <n v="1376654340"/>
    <n v="1373568644"/>
    <b v="0"/>
    <n v="329"/>
    <b v="1"/>
    <s v="theater/spaces"/>
    <x v="1"/>
    <x v="38"/>
    <n v="127"/>
    <n v="96.3"/>
    <x v="3036"/>
    <d v="2013-08-16T11:59:00"/>
    <x v="9"/>
    <x v="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
    <n v="33.31"/>
    <x v="3037"/>
    <d v="2010-10-02T04:59:00"/>
    <x v="76"/>
    <x v="6"/>
    <x v="0"/>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1"/>
    <n v="37.22"/>
    <x v="3038"/>
    <d v="2016-03-04T06:03:17"/>
    <x v="13"/>
    <x v="6"/>
    <x v="0"/>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9"/>
    <n v="92.13"/>
    <x v="3039"/>
    <d v="2013-12-29T07:59:00"/>
    <x v="15"/>
    <x v="1"/>
    <x v="2"/>
  </r>
  <r>
    <n v="3040"/>
    <s v="Jayhawk Makeover"/>
    <s v="48 hours of deck screws, dry wall, hard hats and needed renovation to help the Jayhawk rise from the ashes."/>
    <n v="3000"/>
    <n v="3225"/>
    <x v="0"/>
    <x v="0"/>
    <s v="USD"/>
    <n v="1435359600"/>
    <n v="1434999621"/>
    <b v="0"/>
    <n v="42"/>
    <b v="1"/>
    <s v="theater/spaces"/>
    <x v="1"/>
    <x v="38"/>
    <n v="108"/>
    <n v="76.790000000000006"/>
    <x v="3040"/>
    <d v="2015-06-26T23:00:00"/>
    <x v="27"/>
    <x v="2"/>
    <x v="0"/>
  </r>
  <r>
    <n v="3041"/>
    <s v="Lend a Hand in Our Home"/>
    <s v="Privet! Hello! Bon Jour! We are the Arlekin Players Theatre and we need a home."/>
    <n v="8300"/>
    <n v="9170"/>
    <x v="0"/>
    <x v="0"/>
    <s v="USD"/>
    <n v="1453323048"/>
    <n v="1450731048"/>
    <b v="0"/>
    <n v="95"/>
    <b v="1"/>
    <s v="theater/spaces"/>
    <x v="1"/>
    <x v="38"/>
    <n v="110"/>
    <n v="96.53"/>
    <x v="3041"/>
    <d v="2016-01-20T20:50:48"/>
    <x v="1"/>
    <x v="1"/>
    <x v="1"/>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
    <x v="3042"/>
    <d v="2015-10-06T16:30:47"/>
    <x v="1"/>
    <x v="1"/>
    <x v="1"/>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
    <n v="128.91"/>
    <x v="3043"/>
    <d v="2015-04-16T02:50:00"/>
    <x v="15"/>
    <x v="1"/>
    <x v="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
    <n v="84.11"/>
    <x v="3044"/>
    <d v="2016-02-02T17:26:38"/>
    <x v="18"/>
    <x v="3"/>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3"/>
    <n v="82.94"/>
    <x v="3045"/>
    <d v="2014-08-22T03:44:15"/>
    <x v="1"/>
    <x v="1"/>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1"/>
    <n v="259.95"/>
    <x v="3046"/>
    <d v="2014-09-10T04:52:00"/>
    <x v="1"/>
    <x v="1"/>
    <x v="1"/>
  </r>
  <r>
    <n v="3047"/>
    <s v="Acting V Senior Showcase"/>
    <s v="Hi! We're the Graduating Seniors Acting V Seniors at Temple University! Welcome to our Kick starter Page!"/>
    <n v="500"/>
    <n v="745"/>
    <x v="0"/>
    <x v="0"/>
    <s v="USD"/>
    <n v="1461762960"/>
    <n v="1457999054"/>
    <b v="0"/>
    <n v="20"/>
    <b v="1"/>
    <s v="theater/spaces"/>
    <x v="1"/>
    <x v="38"/>
    <n v="149"/>
    <n v="37.25"/>
    <x v="3047"/>
    <d v="2016-04-27T13:16:00"/>
    <x v="38"/>
    <x v="4"/>
    <x v="0"/>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
    <n v="177.02"/>
    <x v="3048"/>
    <d v="2014-12-31T21:22:00"/>
    <x v="37"/>
    <x v="1"/>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7"/>
    <n v="74.069999999999993"/>
    <x v="3049"/>
    <d v="2015-06-14T00:20:55"/>
    <x v="1"/>
    <x v="1"/>
    <x v="1"/>
  </r>
  <r>
    <n v="3050"/>
    <s v="The Black Pearl Consuite at CoreCon VIII: On Ancient Seas"/>
    <s v="Help fund The Black Pearl Consuite at CoreCon VIII: On Ancient Seas!"/>
    <n v="600"/>
    <n v="636"/>
    <x v="0"/>
    <x v="0"/>
    <s v="USD"/>
    <n v="1462420960"/>
    <n v="1459828960"/>
    <b v="0"/>
    <n v="9"/>
    <b v="1"/>
    <s v="theater/spaces"/>
    <x v="1"/>
    <x v="38"/>
    <n v="106"/>
    <n v="70.67"/>
    <x v="3050"/>
    <d v="2016-05-05T04:02:40"/>
    <x v="1"/>
    <x v="1"/>
    <x v="1"/>
  </r>
  <r>
    <n v="3051"/>
    <s v="Jon Udry's ABC Tour"/>
    <s v="The ABC tour: 26 comedy-juggling shows in 26 different venues - chosen by YOU - each beginning with a different letter of the alphabet."/>
    <n v="3500"/>
    <n v="827"/>
    <x v="2"/>
    <x v="1"/>
    <s v="GBP"/>
    <n v="1486547945"/>
    <n v="1483955945"/>
    <b v="1"/>
    <n v="35"/>
    <b v="0"/>
    <s v="theater/spaces"/>
    <x v="1"/>
    <x v="38"/>
    <n v="24"/>
    <n v="23.63"/>
    <x v="3051"/>
    <d v="2017-02-08T09:59:05"/>
    <x v="1"/>
    <x v="1"/>
    <x v="1"/>
  </r>
  <r>
    <n v="3052"/>
    <s v="Funding for a new theater facility in Walker Minnesota"/>
    <s v="To let the arts continue in Walker Minnesota We need a performing arts space and art gallery"/>
    <n v="50000"/>
    <n v="75"/>
    <x v="2"/>
    <x v="0"/>
    <s v="USD"/>
    <n v="1432828740"/>
    <n v="1430237094"/>
    <b v="0"/>
    <n v="2"/>
    <b v="0"/>
    <s v="theater/spaces"/>
    <x v="1"/>
    <x v="38"/>
    <n v="0"/>
    <n v="37.5"/>
    <x v="3052"/>
    <d v="2015-05-28T15:59:00"/>
    <x v="1"/>
    <x v="1"/>
    <x v="1"/>
  </r>
  <r>
    <n v="3053"/>
    <s v="Showroom"/>
    <s v="Showroom is a multi-disciplinary space providing unorthodox concerts, events &amp; a platform creatives can express their creative vision"/>
    <n v="10000"/>
    <n v="40"/>
    <x v="2"/>
    <x v="0"/>
    <s v="USD"/>
    <n v="1412222340"/>
    <n v="1407781013"/>
    <b v="0"/>
    <n v="3"/>
    <b v="0"/>
    <s v="theater/spaces"/>
    <x v="1"/>
    <x v="38"/>
    <n v="0"/>
    <n v="13.33"/>
    <x v="3053"/>
    <d v="2014-10-02T03:59:00"/>
    <x v="60"/>
    <x v="6"/>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n v="0"/>
    <x v="3054"/>
    <d v="2015-03-02T01:04:00"/>
    <x v="54"/>
    <x v="0"/>
    <x v="0"/>
  </r>
  <r>
    <n v="3055"/>
    <s v="Bungers surfing Museum"/>
    <s v="I have been in the Surfing business since 1962 have a collection of surfing memorabilia I would like to open a surfing museum"/>
    <n v="20000"/>
    <n v="1"/>
    <x v="2"/>
    <x v="0"/>
    <s v="USD"/>
    <n v="1420844390"/>
    <n v="1415660390"/>
    <b v="0"/>
    <n v="1"/>
    <b v="0"/>
    <s v="theater/spaces"/>
    <x v="1"/>
    <x v="38"/>
    <n v="0"/>
    <n v="1"/>
    <x v="3055"/>
    <d v="2015-01-09T22:59:50"/>
    <x v="13"/>
    <x v="6"/>
    <x v="0"/>
  </r>
  <r>
    <n v="3056"/>
    <s v="Palace Flophouse Theater"/>
    <s v="Looking to establish a communal space for art shows, bands, farmer's markets, environmental education, and traditional skills."/>
    <n v="25000"/>
    <n v="0"/>
    <x v="2"/>
    <x v="0"/>
    <s v="USD"/>
    <n v="1412003784"/>
    <n v="1406819784"/>
    <b v="0"/>
    <n v="0"/>
    <b v="0"/>
    <s v="theater/spaces"/>
    <x v="1"/>
    <x v="38"/>
    <n v="0"/>
    <n v="0"/>
    <x v="3056"/>
    <d v="2014-09-29T15:16:24"/>
    <x v="13"/>
    <x v="6"/>
    <x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n v="0"/>
    <x v="3057"/>
    <d v="2016-04-03T14:36:51"/>
    <x v="1"/>
    <x v="1"/>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0"/>
    <n v="1"/>
    <x v="3058"/>
    <d v="2016-05-20T08:59:00"/>
    <x v="39"/>
    <x v="4"/>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
    <n v="41"/>
    <x v="3059"/>
    <d v="2014-08-08T22:27:26"/>
    <x v="1"/>
    <x v="1"/>
    <x v="1"/>
  </r>
  <r>
    <n v="3060"/>
    <s v="Save the Roxy Theatre in Bremerton WA"/>
    <s v="Save the historic Roxy theatre in Bremerton WA from being repurposed as office space."/>
    <n v="220000"/>
    <n v="335"/>
    <x v="2"/>
    <x v="0"/>
    <s v="USD"/>
    <n v="1443422134"/>
    <n v="1440830134"/>
    <b v="0"/>
    <n v="6"/>
    <b v="0"/>
    <s v="theater/spaces"/>
    <x v="1"/>
    <x v="38"/>
    <n v="0"/>
    <n v="55.83"/>
    <x v="3060"/>
    <d v="2015-09-28T06:35:34"/>
    <x v="1"/>
    <x v="1"/>
    <x v="1"/>
  </r>
  <r>
    <n v="3061"/>
    <s v="Help Save Parkway Cinemas!"/>
    <s v="Save a historic Local theater."/>
    <n v="1000000"/>
    <n v="0"/>
    <x v="2"/>
    <x v="0"/>
    <s v="USD"/>
    <n v="1407955748"/>
    <n v="1405363748"/>
    <b v="0"/>
    <n v="0"/>
    <b v="0"/>
    <s v="theater/spaces"/>
    <x v="1"/>
    <x v="38"/>
    <n v="0"/>
    <n v="0"/>
    <x v="3061"/>
    <d v="2014-08-13T18:49:08"/>
    <x v="1"/>
    <x v="1"/>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7"/>
    <n v="99.76"/>
    <x v="3062"/>
    <d v="2015-09-30T18:00:00"/>
    <x v="37"/>
    <x v="1"/>
    <x v="0"/>
  </r>
  <r>
    <n v="3063"/>
    <s v="Spec Haus"/>
    <s v="Members of the local Miami music scene are putting together a venue/creative space in Kendall!"/>
    <n v="3000"/>
    <n v="587"/>
    <x v="2"/>
    <x v="0"/>
    <s v="USD"/>
    <n v="1477174138"/>
    <n v="1474150138"/>
    <b v="0"/>
    <n v="23"/>
    <b v="0"/>
    <s v="theater/spaces"/>
    <x v="1"/>
    <x v="38"/>
    <n v="20"/>
    <n v="25.52"/>
    <x v="3063"/>
    <d v="2016-10-22T22:08:58"/>
    <x v="6"/>
    <x v="0"/>
    <x v="0"/>
  </r>
  <r>
    <n v="3064"/>
    <s v="Kickstart the Crossroads Community"/>
    <s v="An epicenter for connection, creation and expression of the community."/>
    <n v="75000"/>
    <n v="8471"/>
    <x v="2"/>
    <x v="0"/>
    <s v="USD"/>
    <n v="1448175540"/>
    <n v="1445483246"/>
    <b v="0"/>
    <n v="72"/>
    <b v="0"/>
    <s v="theater/spaces"/>
    <x v="1"/>
    <x v="38"/>
    <n v="11"/>
    <n v="117.65"/>
    <x v="3064"/>
    <d v="2015-11-22T06:59:00"/>
    <x v="0"/>
    <x v="0"/>
    <x v="0"/>
  </r>
  <r>
    <n v="3065"/>
    <s v="The Castle Project"/>
    <s v="A castle themed events center with large and small spaces to support a variety of arts i.e. performing, visual, music, theater, dance"/>
    <n v="25000"/>
    <n v="10"/>
    <x v="2"/>
    <x v="0"/>
    <s v="USD"/>
    <n v="1406683172"/>
    <n v="1404523172"/>
    <b v="0"/>
    <n v="2"/>
    <b v="0"/>
    <s v="theater/spaces"/>
    <x v="1"/>
    <x v="38"/>
    <n v="0"/>
    <n v="5"/>
    <x v="3065"/>
    <d v="2014-07-30T01:19:32"/>
    <x v="10"/>
    <x v="5"/>
    <x v="2"/>
  </r>
  <r>
    <n v="3066"/>
    <s v="Gold Coast Wake Park"/>
    <s v="Our mission is to offer an innovative family watersports attraction that is fun, safe, economical and a leader in its field."/>
    <n v="350000"/>
    <n v="41950"/>
    <x v="2"/>
    <x v="2"/>
    <s v="AUD"/>
    <n v="1468128537"/>
    <n v="1465536537"/>
    <b v="0"/>
    <n v="15"/>
    <b v="0"/>
    <s v="theater/spaces"/>
    <x v="1"/>
    <x v="38"/>
    <n v="12"/>
    <n v="2796.67"/>
    <x v="3066"/>
    <d v="2016-07-10T05:28:57"/>
    <x v="1"/>
    <x v="1"/>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3"/>
    <n v="200"/>
    <x v="3067"/>
    <d v="2015-09-09T22:31:19"/>
    <x v="1"/>
    <x v="1"/>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0"/>
    <n v="87.5"/>
    <x v="3068"/>
    <d v="2015-10-16T16:35:52"/>
    <x v="1"/>
    <x v="1"/>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
    <n v="20.14"/>
    <x v="3069"/>
    <d v="2014-12-14T20:00:34"/>
    <x v="1"/>
    <x v="1"/>
    <x v="1"/>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
    <n v="20.88"/>
    <x v="3070"/>
    <d v="2016-12-07T17:36:09"/>
    <x v="23"/>
    <x v="5"/>
    <x v="0"/>
  </r>
  <r>
    <n v="3071"/>
    <s v="The Echo Theatre 2015"/>
    <s v="Anyone can create. They just need a place and an opportunity. The Echo Theatre (Provo) provides that opportunity."/>
    <n v="12000"/>
    <n v="7173"/>
    <x v="2"/>
    <x v="0"/>
    <s v="USD"/>
    <n v="1429595940"/>
    <n v="1428082481"/>
    <b v="0"/>
    <n v="117"/>
    <b v="0"/>
    <s v="theater/spaces"/>
    <x v="1"/>
    <x v="38"/>
    <n v="60"/>
    <n v="61.31"/>
    <x v="3071"/>
    <d v="2015-04-21T05:59:00"/>
    <x v="11"/>
    <x v="3"/>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0"/>
    <n v="1"/>
    <x v="3072"/>
    <d v="2016-10-30T01:46:00"/>
    <x v="18"/>
    <x v="3"/>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0"/>
    <n v="92.14"/>
    <x v="3073"/>
    <d v="2015-06-14T19:19:00"/>
    <x v="42"/>
    <x v="6"/>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0"/>
    <n v="7.33"/>
    <x v="3074"/>
    <d v="2016-03-10T13:42:39"/>
    <x v="1"/>
    <x v="1"/>
    <x v="1"/>
  </r>
  <r>
    <n v="3075"/>
    <s v="The Little MAGIC Theatre"/>
    <s v="Magic Morgan &amp; Liliana are raising funds to expand their famed traveling magic show to a theater of magic."/>
    <n v="15000"/>
    <n v="1296"/>
    <x v="2"/>
    <x v="0"/>
    <s v="USD"/>
    <n v="1471573640"/>
    <n v="1467253640"/>
    <b v="0"/>
    <n v="20"/>
    <b v="0"/>
    <s v="theater/spaces"/>
    <x v="1"/>
    <x v="38"/>
    <n v="9"/>
    <n v="64.8"/>
    <x v="3075"/>
    <d v="2016-08-19T02:27:20"/>
    <x v="39"/>
    <x v="4"/>
    <x v="0"/>
  </r>
  <r>
    <n v="3076"/>
    <s v="10,000 Hours"/>
    <s v="Helping female comedians get in their 10,000 Hours of practice!"/>
    <n v="10000"/>
    <n v="1506"/>
    <x v="2"/>
    <x v="0"/>
    <s v="USD"/>
    <n v="1444405123"/>
    <n v="1439221123"/>
    <b v="0"/>
    <n v="50"/>
    <b v="0"/>
    <s v="theater/spaces"/>
    <x v="1"/>
    <x v="38"/>
    <n v="15"/>
    <n v="30.12"/>
    <x v="3076"/>
    <d v="2015-10-09T15:38:43"/>
    <x v="13"/>
    <x v="6"/>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
    <n v="52.5"/>
    <x v="3077"/>
    <d v="2017-03-02T22:57:58"/>
    <x v="1"/>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
    <n v="23.67"/>
    <x v="3078"/>
    <d v="2015-02-26T03:19:55"/>
    <x v="1"/>
    <x v="1"/>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1"/>
    <n v="415.78"/>
    <x v="3079"/>
    <d v="2015-03-22T16:07:15"/>
    <x v="1"/>
    <x v="1"/>
    <x v="1"/>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0"/>
    <n v="53.71"/>
    <x v="3080"/>
    <d v="2014-12-27T01:40:44"/>
    <x v="13"/>
    <x v="6"/>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
    <n v="420.6"/>
    <x v="3081"/>
    <d v="2015-09-20T04:21:31"/>
    <x v="1"/>
    <x v="1"/>
    <x v="1"/>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n v="0"/>
    <x v="3082"/>
    <d v="2015-11-15T23:09:06"/>
    <x v="1"/>
    <x v="1"/>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
    <n v="18.670000000000002"/>
    <x v="3083"/>
    <d v="2014-09-01T05:00:00"/>
    <x v="1"/>
    <x v="1"/>
    <x v="1"/>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2"/>
    <n v="78.33"/>
    <x v="3084"/>
    <d v="2015-05-05T18:48:00"/>
    <x v="37"/>
    <x v="1"/>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
    <n v="67.78"/>
    <x v="3085"/>
    <d v="2015-09-29T21:12:39"/>
    <x v="1"/>
    <x v="1"/>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
    <n v="16.670000000000002"/>
    <x v="3086"/>
    <d v="2015-08-17T16:05:59"/>
    <x v="13"/>
    <x v="6"/>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1"/>
    <n v="62.5"/>
    <x v="3087"/>
    <d v="2016-12-21T04:36:30"/>
    <x v="13"/>
    <x v="6"/>
    <x v="0"/>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
    <n v="42"/>
    <x v="3088"/>
    <d v="2015-01-08T13:41:00"/>
    <x v="0"/>
    <x v="0"/>
    <x v="0"/>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
    <n v="130.09"/>
    <x v="3089"/>
    <d v="2016-07-09T01:59:00"/>
    <x v="7"/>
    <x v="0"/>
    <x v="0"/>
  </r>
  <r>
    <n v="3090"/>
    <s v="Save the Stage"/>
    <s v="To create a space by restoring a historic church in Burlington, Ky where community theater, dance and music and art can be performed."/>
    <n v="225000"/>
    <n v="11432"/>
    <x v="2"/>
    <x v="0"/>
    <s v="USD"/>
    <n v="1430505545"/>
    <n v="1425325145"/>
    <b v="0"/>
    <n v="9"/>
    <b v="0"/>
    <s v="theater/spaces"/>
    <x v="1"/>
    <x v="38"/>
    <n v="5"/>
    <n v="1270.22"/>
    <x v="3090"/>
    <d v="2015-05-01T18:39:05"/>
    <x v="13"/>
    <x v="6"/>
    <x v="0"/>
  </r>
  <r>
    <n v="3091"/>
    <s v="Bustduck Theatre"/>
    <s v="Roanoke, Virginia's first long-form improv theatre company. Producing improv and scripted theatre, with a dynamic training program."/>
    <n v="5000"/>
    <n v="796"/>
    <x v="2"/>
    <x v="0"/>
    <s v="USD"/>
    <n v="1471214743"/>
    <n v="1468622743"/>
    <b v="0"/>
    <n v="9"/>
    <b v="0"/>
    <s v="theater/spaces"/>
    <x v="1"/>
    <x v="38"/>
    <n v="16"/>
    <n v="88.44"/>
    <x v="3091"/>
    <d v="2016-08-14T22:45:43"/>
    <x v="1"/>
    <x v="1"/>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
    <n v="56.34"/>
    <x v="3092"/>
    <d v="2015-10-15T22:00:00"/>
    <x v="46"/>
    <x v="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3"/>
    <n v="53.53"/>
    <x v="3093"/>
    <d v="2014-06-01T03:59:00"/>
    <x v="0"/>
    <x v="0"/>
    <x v="0"/>
  </r>
  <r>
    <n v="3094"/>
    <s v="Nothing Up My Sleeves Tour: Summer 2016"/>
    <s v="This is a Kickstarter to help with the start up costs for Illusionist, Chris Lengyel's Summer 2016 Tour!"/>
    <n v="100000"/>
    <n v="25"/>
    <x v="2"/>
    <x v="0"/>
    <s v="USD"/>
    <n v="1442775956"/>
    <n v="1437591956"/>
    <b v="0"/>
    <n v="1"/>
    <b v="0"/>
    <s v="theater/spaces"/>
    <x v="1"/>
    <x v="38"/>
    <n v="0"/>
    <n v="25"/>
    <x v="3094"/>
    <d v="2015-09-20T19:05:56"/>
    <x v="13"/>
    <x v="6"/>
    <x v="0"/>
  </r>
  <r>
    <n v="3095"/>
    <s v="The Old Howard Theatre Company"/>
    <s v="We are a small theatre company looking to provide world class theatre to the working class in the Greater New York area."/>
    <n v="14920"/>
    <n v="50"/>
    <x v="2"/>
    <x v="0"/>
    <s v="USD"/>
    <n v="1470011780"/>
    <n v="1464827780"/>
    <b v="0"/>
    <n v="1"/>
    <b v="0"/>
    <s v="theater/spaces"/>
    <x v="1"/>
    <x v="38"/>
    <n v="0"/>
    <n v="50"/>
    <x v="3095"/>
    <d v="2016-08-01T00:36:20"/>
    <x v="13"/>
    <x v="6"/>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4"/>
    <n v="56.79"/>
    <x v="3096"/>
    <d v="2015-05-20T19:48:46"/>
    <x v="1"/>
    <x v="1"/>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
    <n v="40.83"/>
    <x v="3097"/>
    <d v="2016-10-07T14:00:00"/>
    <x v="23"/>
    <x v="5"/>
    <x v="0"/>
  </r>
  <r>
    <n v="3098"/>
    <s v="The Enchanted Cottage"/>
    <s v="A magical space, full of fairytale favorites, designed to make each individual have a unique experience; children's dreams made real."/>
    <n v="48725"/>
    <n v="1758"/>
    <x v="2"/>
    <x v="0"/>
    <s v="USD"/>
    <n v="1454890620"/>
    <n v="1450724449"/>
    <b v="0"/>
    <n v="27"/>
    <b v="0"/>
    <s v="theater/spaces"/>
    <x v="1"/>
    <x v="38"/>
    <n v="4"/>
    <n v="65.11"/>
    <x v="3098"/>
    <d v="2016-02-08T00:17:00"/>
    <x v="45"/>
    <x v="4"/>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4"/>
    <n v="55.6"/>
    <x v="3099"/>
    <d v="2016-02-12T04:33:11"/>
    <x v="1"/>
    <x v="1"/>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
    <n v="140.54"/>
    <x v="3100"/>
    <d v="2014-10-20T14:56:15"/>
    <x v="1"/>
    <x v="1"/>
    <x v="1"/>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x v="3101"/>
    <d v="2015-07-16T07:56:00"/>
    <x v="1"/>
    <x v="1"/>
    <x v="1"/>
  </r>
  <r>
    <n v="3102"/>
    <s v="Theatre Bath Bus"/>
    <s v="Imagine being able to take a performance anywhere! Meet the Theatre Bath Bus - a magical performance space where anything is possible."/>
    <n v="16000"/>
    <n v="6258"/>
    <x v="2"/>
    <x v="1"/>
    <s v="GBP"/>
    <n v="1471939818"/>
    <n v="1467619818"/>
    <b v="0"/>
    <n v="90"/>
    <b v="0"/>
    <s v="theater/spaces"/>
    <x v="1"/>
    <x v="38"/>
    <n v="39"/>
    <n v="69.53"/>
    <x v="3102"/>
    <d v="2016-08-23T08:10:18"/>
    <x v="39"/>
    <x v="4"/>
    <x v="0"/>
  </r>
  <r>
    <n v="3103"/>
    <s v="Professional Venue for local artists!!"/>
    <s v="Creating a place for local artists to perform, at substantially less cost for them"/>
    <n v="4100"/>
    <n v="11"/>
    <x v="2"/>
    <x v="0"/>
    <s v="USD"/>
    <n v="1434080706"/>
    <n v="1428896706"/>
    <b v="0"/>
    <n v="2"/>
    <b v="0"/>
    <s v="theater/spaces"/>
    <x v="1"/>
    <x v="38"/>
    <n v="0"/>
    <n v="5.5"/>
    <x v="3103"/>
    <d v="2015-06-12T03:45:06"/>
    <x v="13"/>
    <x v="6"/>
    <x v="0"/>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30"/>
    <n v="237"/>
    <x v="3104"/>
    <d v="2015-02-03T02:00:00"/>
    <x v="7"/>
    <x v="0"/>
    <x v="0"/>
  </r>
  <r>
    <n v="3105"/>
    <s v="Paddock School Theater Improvement"/>
    <s v="My hope is to raise $5845 and replace old stained and mismatched border curtains, cyclorama curtain, and backdrop."/>
    <n v="5845"/>
    <n v="2476"/>
    <x v="2"/>
    <x v="0"/>
    <s v="USD"/>
    <n v="1413694800"/>
    <n v="1408986916"/>
    <b v="0"/>
    <n v="31"/>
    <b v="0"/>
    <s v="theater/spaces"/>
    <x v="1"/>
    <x v="38"/>
    <n v="42"/>
    <n v="79.87"/>
    <x v="3105"/>
    <d v="2014-10-19T05:00:00"/>
    <x v="57"/>
    <x v="6"/>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
    <n v="10.25"/>
    <x v="3106"/>
    <d v="2015-09-16T22:00:00"/>
    <x v="24"/>
    <x v="5"/>
    <x v="0"/>
  </r>
  <r>
    <n v="3107"/>
    <s v="Creating Cabaret"/>
    <s v="When opportunity knocks, we answer!  Help expand the ravishingly talented troupe into a new and exciting market and venue!"/>
    <n v="40000"/>
    <n v="7905"/>
    <x v="2"/>
    <x v="0"/>
    <s v="USD"/>
    <n v="1431372751"/>
    <n v="1430767951"/>
    <b v="0"/>
    <n v="29"/>
    <b v="0"/>
    <s v="theater/spaces"/>
    <x v="1"/>
    <x v="38"/>
    <n v="20"/>
    <n v="272.58999999999997"/>
    <x v="3107"/>
    <d v="2015-05-11T19:32:31"/>
    <x v="5"/>
    <x v="2"/>
    <x v="0"/>
  </r>
  <r>
    <n v="3108"/>
    <s v="Funding a home for our Children's Theater"/>
    <s v="We need a permanent home for the theater!"/>
    <n v="50000"/>
    <n v="26"/>
    <x v="2"/>
    <x v="0"/>
    <s v="USD"/>
    <n v="1430234394"/>
    <n v="1425053994"/>
    <b v="0"/>
    <n v="2"/>
    <b v="0"/>
    <s v="theater/spaces"/>
    <x v="1"/>
    <x v="38"/>
    <n v="0"/>
    <n v="13"/>
    <x v="3108"/>
    <d v="2015-04-28T15:19:54"/>
    <x v="13"/>
    <x v="6"/>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
    <n v="58.18"/>
    <x v="3109"/>
    <d v="2014-08-28T03:00:10"/>
    <x v="6"/>
    <x v="0"/>
    <x v="0"/>
  </r>
  <r>
    <n v="3110"/>
    <s v="Hip Justice Catmunity Center"/>
    <s v="Cat People Unite! It's time we get a space of our own to relax, socialize and learn! Join the Catmunity!"/>
    <n v="25000"/>
    <n v="10"/>
    <x v="2"/>
    <x v="0"/>
    <s v="USD"/>
    <n v="1487465119"/>
    <n v="1484009119"/>
    <b v="0"/>
    <n v="1"/>
    <b v="0"/>
    <s v="theater/spaces"/>
    <x v="1"/>
    <x v="38"/>
    <n v="0"/>
    <n v="10"/>
    <x v="3110"/>
    <d v="2017-02-19T00:45:19"/>
    <x v="4"/>
    <x v="0"/>
    <x v="0"/>
  </r>
  <r>
    <n v="3111"/>
    <s v="All Puppet Players Need a Home"/>
    <s v="Help All Puppet Players perform it's 2015 season in a beautiful 200 seat theater for an entire year."/>
    <n v="20000"/>
    <n v="5328"/>
    <x v="2"/>
    <x v="0"/>
    <s v="USD"/>
    <n v="1412432220"/>
    <n v="1409753820"/>
    <b v="0"/>
    <n v="76"/>
    <b v="0"/>
    <s v="theater/spaces"/>
    <x v="1"/>
    <x v="38"/>
    <n v="27"/>
    <n v="70.11"/>
    <x v="3111"/>
    <d v="2014-10-04T14:17:00"/>
    <x v="0"/>
    <x v="0"/>
    <x v="0"/>
  </r>
  <r>
    <n v="3112"/>
    <s v="Kids Zone start up"/>
    <s v="Children only have a short period of time to live care free, play hard, get dirty, I want to help every child in my Town play everyday."/>
    <n v="11000"/>
    <n v="521"/>
    <x v="2"/>
    <x v="0"/>
    <s v="USD"/>
    <n v="1477968934"/>
    <n v="1472784934"/>
    <b v="0"/>
    <n v="9"/>
    <b v="0"/>
    <s v="theater/spaces"/>
    <x v="1"/>
    <x v="38"/>
    <n v="5"/>
    <n v="57.89"/>
    <x v="3112"/>
    <d v="2016-11-01T02:55:34"/>
    <x v="13"/>
    <x v="6"/>
    <x v="0"/>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
    <n v="125.27"/>
    <x v="3113"/>
    <d v="2015-04-17T17:33:02"/>
    <x v="1"/>
    <x v="1"/>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n v="0"/>
    <x v="3114"/>
    <d v="2014-09-21T15:10:50"/>
    <x v="13"/>
    <x v="6"/>
    <x v="0"/>
  </r>
  <r>
    <n v="3115"/>
    <s v="spoken word pop-up:"/>
    <s v="We are creating a mobile community devoted to the spreading and sharing of spoken word and other kinds of storytelling."/>
    <n v="10000"/>
    <n v="300"/>
    <x v="2"/>
    <x v="11"/>
    <s v="SEK"/>
    <n v="1465123427"/>
    <n v="1462531427"/>
    <b v="0"/>
    <n v="1"/>
    <b v="0"/>
    <s v="theater/spaces"/>
    <x v="1"/>
    <x v="38"/>
    <n v="3"/>
    <n v="300"/>
    <x v="3115"/>
    <d v="2016-06-05T10:43:47"/>
    <x v="1"/>
    <x v="1"/>
    <x v="1"/>
  </r>
  <r>
    <n v="3116"/>
    <s v="CoreCon Asylum"/>
    <s v="Creating a consuite for CoreCon. A focus on the insanity of asylums and early medical practices from history."/>
    <n v="750"/>
    <n v="430"/>
    <x v="2"/>
    <x v="0"/>
    <s v="USD"/>
    <n v="1427890925"/>
    <n v="1426681325"/>
    <b v="0"/>
    <n v="10"/>
    <b v="0"/>
    <s v="theater/spaces"/>
    <x v="1"/>
    <x v="38"/>
    <n v="57"/>
    <n v="43"/>
    <x v="3116"/>
    <d v="2015-04-01T12:22:05"/>
    <x v="22"/>
    <x v="3"/>
    <x v="0"/>
  </r>
  <r>
    <n v="3117"/>
    <s v="Cowes and The Sea"/>
    <s v="Performing Arts workshops, for young people aged 5 -16, exploring how the sea has shaped Cowes as a settlement."/>
    <n v="1000"/>
    <n v="1"/>
    <x v="2"/>
    <x v="1"/>
    <s v="GBP"/>
    <n v="1464354720"/>
    <n v="1463648360"/>
    <b v="0"/>
    <n v="1"/>
    <b v="0"/>
    <s v="theater/spaces"/>
    <x v="1"/>
    <x v="38"/>
    <n v="0"/>
    <n v="1"/>
    <x v="3117"/>
    <d v="2016-05-27T13:12:00"/>
    <x v="35"/>
    <x v="2"/>
    <x v="0"/>
  </r>
  <r>
    <n v="3118"/>
    <s v="Garden Eden, theatre, meeting, culture, music, art"/>
    <s v="a magical place for all kind of people, like a fairytaile in all colours"/>
    <n v="500000"/>
    <n v="1550"/>
    <x v="2"/>
    <x v="11"/>
    <s v="SEK"/>
    <n v="1467473723"/>
    <n v="1465832123"/>
    <b v="0"/>
    <n v="2"/>
    <b v="0"/>
    <s v="theater/spaces"/>
    <x v="1"/>
    <x v="38"/>
    <n v="0"/>
    <n v="775"/>
    <x v="3118"/>
    <d v="2016-07-02T15:35:23"/>
    <x v="34"/>
    <x v="3"/>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
    <n v="5"/>
    <x v="3119"/>
    <d v="2015-03-27T00:05:32"/>
    <x v="1"/>
    <x v="1"/>
    <x v="1"/>
  </r>
  <r>
    <n v="3120"/>
    <s v="Subtropisch zwemparadijs Tropicana"/>
    <s v="Wij willen Tropicana het subtropisch zwemparadijs van Rotterdam op een nieuwe locatie gaan bouwen."/>
    <n v="1300000"/>
    <n v="128"/>
    <x v="2"/>
    <x v="9"/>
    <s v="EUR"/>
    <n v="1462484196"/>
    <n v="1457303796"/>
    <b v="0"/>
    <n v="10"/>
    <b v="0"/>
    <s v="theater/spaces"/>
    <x v="1"/>
    <x v="38"/>
    <n v="0"/>
    <n v="12.8"/>
    <x v="3120"/>
    <d v="2016-05-05T21:36:36"/>
    <x v="13"/>
    <x v="6"/>
    <x v="0"/>
  </r>
  <r>
    <n v="3121"/>
    <s v="Ant Farm Theatre Project (Canceled)"/>
    <s v="I going to build a theatre for a local ant farm so that Ants can put on their theatre productions."/>
    <n v="1500"/>
    <n v="10"/>
    <x v="1"/>
    <x v="5"/>
    <s v="CAD"/>
    <n v="1411748335"/>
    <n v="1406564335"/>
    <b v="0"/>
    <n v="1"/>
    <b v="0"/>
    <s v="theater/spaces"/>
    <x v="1"/>
    <x v="38"/>
    <n v="1"/>
    <n v="10"/>
    <x v="3121"/>
    <d v="2014-09-26T16:18:55"/>
    <x v="13"/>
    <x v="6"/>
    <x v="0"/>
  </r>
  <r>
    <n v="3122"/>
    <s v="be back soon (Canceled)"/>
    <s v="cancelled until further notice"/>
    <n v="199"/>
    <n v="116"/>
    <x v="1"/>
    <x v="0"/>
    <s v="USD"/>
    <n v="1478733732"/>
    <n v="1478298132"/>
    <b v="0"/>
    <n v="2"/>
    <b v="0"/>
    <s v="theater/spaces"/>
    <x v="1"/>
    <x v="38"/>
    <n v="58"/>
    <n v="58"/>
    <x v="3122"/>
    <d v="2016-11-09T23:22:12"/>
    <x v="74"/>
    <x v="2"/>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
    <n v="244.8"/>
    <x v="3123"/>
    <d v="2016-07-09T23:49:58"/>
    <x v="1"/>
    <x v="1"/>
    <x v="1"/>
  </r>
  <r>
    <n v="3124"/>
    <s v="Theater &amp; Arts &amp; Day Care (Canceled)"/>
    <s v="A place where kids/ teens' dreams come true, and one finds there home without sparkly red shoes!"/>
    <n v="800000"/>
    <n v="26"/>
    <x v="1"/>
    <x v="0"/>
    <s v="USD"/>
    <n v="1422902601"/>
    <n v="1417718601"/>
    <b v="0"/>
    <n v="4"/>
    <b v="0"/>
    <s v="theater/spaces"/>
    <x v="1"/>
    <x v="38"/>
    <n v="0"/>
    <n v="6.5"/>
    <x v="3124"/>
    <d v="2015-02-02T18:43:21"/>
    <x v="13"/>
    <x v="6"/>
    <x v="0"/>
  </r>
  <r>
    <n v="3125"/>
    <s v="N/A (Canceled)"/>
    <s v="N/A"/>
    <n v="1500000"/>
    <n v="0"/>
    <x v="1"/>
    <x v="0"/>
    <s v="USD"/>
    <n v="1452142672"/>
    <n v="1449550672"/>
    <b v="0"/>
    <n v="0"/>
    <b v="0"/>
    <s v="theater/spaces"/>
    <x v="1"/>
    <x v="38"/>
    <n v="0"/>
    <n v="0"/>
    <x v="3125"/>
    <d v="2016-01-07T04:57:52"/>
    <x v="1"/>
    <x v="1"/>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
    <n v="61.18"/>
    <x v="3126"/>
    <d v="2016-03-27T23:26:02"/>
    <x v="37"/>
    <x v="1"/>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n v="0"/>
    <x v="3127"/>
    <d v="2015-03-01T20:33:49"/>
    <x v="1"/>
    <x v="1"/>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m/>
    <n v="139.24"/>
    <x v="3128"/>
    <d v="2017-03-16T18:49:01"/>
    <x v="1"/>
    <x v="1"/>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m/>
    <n v="10"/>
    <x v="3129"/>
    <d v="2017-04-18T19:13:39"/>
    <x v="4"/>
    <x v="0"/>
    <x v="0"/>
  </r>
  <r>
    <n v="3130"/>
    <s v="MEDEA | A New Vision"/>
    <s v="A shockingly relevant modern take on a 2,000-year-old tragedy that confronts current gender politics."/>
    <n v="10000"/>
    <n v="375"/>
    <x v="3"/>
    <x v="0"/>
    <s v="USD"/>
    <n v="1492145940"/>
    <n v="1489504916"/>
    <b v="0"/>
    <n v="4"/>
    <b v="0"/>
    <s v="theater/plays"/>
    <x v="1"/>
    <x v="6"/>
    <m/>
    <n v="93.75"/>
    <x v="3130"/>
    <d v="2017-04-14T04:59:00"/>
    <x v="0"/>
    <x v="0"/>
    <x v="0"/>
  </r>
  <r>
    <n v="3131"/>
    <s v="SNAKE EYES"/>
    <s v="A Staged Reading of &quot;Snake Eyes,&quot; a new play by Alex Rafala"/>
    <n v="4100"/>
    <n v="645"/>
    <x v="3"/>
    <x v="0"/>
    <s v="USD"/>
    <n v="1491656045"/>
    <n v="1489067645"/>
    <b v="0"/>
    <n v="12"/>
    <b v="0"/>
    <s v="theater/plays"/>
    <x v="1"/>
    <x v="6"/>
    <m/>
    <n v="53.75"/>
    <x v="3131"/>
    <d v="2017-04-08T12:54:05"/>
    <x v="1"/>
    <x v="1"/>
    <x v="1"/>
  </r>
  <r>
    <n v="3132"/>
    <s v="A Bite of a Snake Play"/>
    <s v="Smells Like Money, Drips Like Honey, Taste Like Mocha, Better Run AWAY"/>
    <n v="30000"/>
    <n v="10"/>
    <x v="3"/>
    <x v="0"/>
    <s v="USD"/>
    <n v="1492759460"/>
    <n v="1487579060"/>
    <b v="0"/>
    <n v="1"/>
    <b v="0"/>
    <s v="theater/plays"/>
    <x v="1"/>
    <x v="6"/>
    <m/>
    <n v="10"/>
    <x v="3132"/>
    <d v="2017-04-21T07:24:20"/>
    <x v="13"/>
    <x v="6"/>
    <x v="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m/>
    <n v="33.75"/>
    <x v="3133"/>
    <d v="2017-03-24T12:33:54"/>
    <x v="1"/>
    <x v="1"/>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m/>
    <n v="18.75"/>
    <x v="3134"/>
    <d v="2017-03-27T16:16:59"/>
    <x v="23"/>
    <x v="5"/>
    <x v="0"/>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m/>
    <n v="23.14"/>
    <x v="3135"/>
    <d v="2017-04-04T03:38:41"/>
    <x v="24"/>
    <x v="5"/>
    <x v="0"/>
  </r>
  <r>
    <n v="3136"/>
    <s v="Heroines"/>
    <s v="Help emberfly theatre put on their first production Heroines and pay our actors and creative team! Follow us @emberflytheatre"/>
    <n v="500"/>
    <n v="639"/>
    <x v="3"/>
    <x v="1"/>
    <s v="GBP"/>
    <n v="1491001140"/>
    <n v="1487847954"/>
    <b v="0"/>
    <n v="22"/>
    <b v="0"/>
    <s v="theater/plays"/>
    <x v="1"/>
    <x v="6"/>
    <m/>
    <n v="29.05"/>
    <x v="3136"/>
    <d v="2017-03-31T22:59:00"/>
    <x v="9"/>
    <x v="0"/>
    <x v="0"/>
  </r>
  <r>
    <n v="3137"/>
    <s v="Richard III - Presented by REBATEnsemble/Theatre Off Jackson"/>
    <s v="Set in 1930s Chinatown, evocative of old world South Jackson Street during the Jazz era."/>
    <n v="1500"/>
    <n v="50"/>
    <x v="3"/>
    <x v="0"/>
    <s v="USD"/>
    <n v="1493838720"/>
    <n v="1489439669"/>
    <b v="0"/>
    <n v="1"/>
    <b v="0"/>
    <s v="theater/plays"/>
    <x v="1"/>
    <x v="6"/>
    <m/>
    <n v="50"/>
    <x v="3137"/>
    <d v="2017-05-03T19:12:00"/>
    <x v="50"/>
    <x v="6"/>
    <x v="0"/>
  </r>
  <r>
    <n v="3138"/>
    <s v="Our Country's Good"/>
    <s v="A UWE Drama Society adaptation of Timberlake Wertenbaker's play. Funding needed for costumes/props to make the show a success. Thanks."/>
    <n v="200"/>
    <n v="0"/>
    <x v="3"/>
    <x v="1"/>
    <s v="GBP"/>
    <n v="1491233407"/>
    <n v="1489591807"/>
    <b v="0"/>
    <n v="0"/>
    <b v="0"/>
    <s v="theater/plays"/>
    <x v="1"/>
    <x v="6"/>
    <m/>
    <n v="0"/>
    <x v="3138"/>
    <d v="2017-04-03T15:30:07"/>
    <x v="34"/>
    <x v="3"/>
    <x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m/>
    <n v="450"/>
    <x v="3139"/>
    <d v="2017-03-25T04:33:00"/>
    <x v="51"/>
    <x v="0"/>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m/>
    <n v="24"/>
    <x v="3140"/>
    <d v="2017-04-07T16:15:03"/>
    <x v="1"/>
    <x v="1"/>
    <x v="1"/>
  </r>
  <r>
    <n v="3141"/>
    <s v="GUTS: Black Comedy"/>
    <s v="We are a theatre society from the Groningen University in the Netherlands. _x000a_We would be more than happy for some help funding the play."/>
    <n v="500"/>
    <n v="258"/>
    <x v="3"/>
    <x v="9"/>
    <s v="EUR"/>
    <n v="1492372800"/>
    <n v="1488823488"/>
    <b v="0"/>
    <n v="8"/>
    <b v="0"/>
    <s v="theater/plays"/>
    <x v="1"/>
    <x v="6"/>
    <m/>
    <n v="32.25"/>
    <x v="3141"/>
    <d v="2017-04-16T20:00:00"/>
    <x v="43"/>
    <x v="4"/>
    <x v="0"/>
  </r>
  <r>
    <n v="3142"/>
    <s v="The Pendulum Swings UK Theatre Tour/EdFringe"/>
    <s v="Our aim is to deliver a powerful piece of theatre to audiences across the UK, including Edinburgh Fringe (2017)."/>
    <n v="2750"/>
    <n v="45"/>
    <x v="3"/>
    <x v="1"/>
    <s v="GBP"/>
    <n v="1489922339"/>
    <n v="1487333939"/>
    <b v="0"/>
    <n v="3"/>
    <b v="0"/>
    <s v="theater/plays"/>
    <x v="1"/>
    <x v="6"/>
    <m/>
    <n v="15"/>
    <x v="3142"/>
    <d v="2017-03-19T11:18:59"/>
    <x v="1"/>
    <x v="1"/>
    <x v="1"/>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m/>
    <n v="0"/>
    <x v="3143"/>
    <d v="2017-04-09T08:35:56"/>
    <x v="29"/>
    <x v="1"/>
    <x v="2"/>
  </r>
  <r>
    <n v="3144"/>
    <s v="Benghazi Bergen-Belsen"/>
    <s v="Two women, one love, one must die: a multicultural cast in a play about the denied holocaust of Libyan Jews. Premieres in March in NYC"/>
    <n v="10000"/>
    <n v="7540"/>
    <x v="3"/>
    <x v="0"/>
    <s v="USD"/>
    <n v="1489903200"/>
    <n v="1488459307"/>
    <b v="0"/>
    <n v="30"/>
    <b v="0"/>
    <s v="theater/plays"/>
    <x v="1"/>
    <x v="6"/>
    <m/>
    <n v="251.33"/>
    <x v="3144"/>
    <d v="2017-03-19T06:00:00"/>
    <x v="3"/>
    <x v="3"/>
    <x v="0"/>
  </r>
  <r>
    <n v="3145"/>
    <s v="Arlington's 1st Dinner Theatre"/>
    <s v="Dominion Theatre Company is the first community dinner theatre  to be established in Arlington TX."/>
    <n v="25000"/>
    <n v="0"/>
    <x v="3"/>
    <x v="0"/>
    <s v="USD"/>
    <n v="1490659134"/>
    <n v="1485478734"/>
    <b v="0"/>
    <n v="0"/>
    <b v="0"/>
    <s v="theater/plays"/>
    <x v="1"/>
    <x v="6"/>
    <m/>
    <n v="0"/>
    <x v="3145"/>
    <d v="2017-03-27T23:58:54"/>
    <x v="44"/>
    <x v="6"/>
    <x v="0"/>
  </r>
  <r>
    <n v="3146"/>
    <s v="SoÃ±Ã© una ciudad amurallada"/>
    <s v="Somos... Podemos... Amamos... Nuestra muralla, nuestra utopÃ­a. Que el amor sea el lÃ­mite"/>
    <n v="50000"/>
    <n v="5250"/>
    <x v="3"/>
    <x v="14"/>
    <s v="MXN"/>
    <n v="1492356166"/>
    <n v="1488471766"/>
    <b v="0"/>
    <n v="12"/>
    <b v="0"/>
    <s v="theater/plays"/>
    <x v="1"/>
    <x v="6"/>
    <m/>
    <n v="437.5"/>
    <x v="3146"/>
    <d v="2017-04-16T15:22:46"/>
    <x v="8"/>
    <x v="4"/>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8"/>
    <n v="110.35"/>
    <x v="3147"/>
    <d v="2014-11-07T00:15:55"/>
    <x v="43"/>
    <x v="4"/>
    <x v="0"/>
  </r>
  <r>
    <n v="3148"/>
    <s v="The Aurora Project: A Sci-Fi Epic by Bella Poynton"/>
    <s v="Help fund The Aurora Project, an immersive science fiction epic."/>
    <n v="1800"/>
    <n v="2361"/>
    <x v="0"/>
    <x v="0"/>
    <s v="USD"/>
    <n v="1412136000"/>
    <n v="1410278284"/>
    <b v="1"/>
    <n v="57"/>
    <b v="1"/>
    <s v="theater/plays"/>
    <x v="1"/>
    <x v="6"/>
    <n v="131"/>
    <n v="41.42"/>
    <x v="3148"/>
    <d v="2014-10-01T04:00:00"/>
    <x v="24"/>
    <x v="5"/>
    <x v="0"/>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x v="3149"/>
    <d v="2012-12-07T02:00:00"/>
    <x v="19"/>
    <x v="5"/>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
    <x v="3150"/>
    <d v="2011-01-25T04:00:00"/>
    <x v="36"/>
    <x v="6"/>
    <x v="0"/>
  </r>
  <r>
    <n v="3151"/>
    <s v="&quot;The Holiday Bug&quot; 2014 Puppet Show"/>
    <s v="A Multi-Media Puppet Show, with large cable control puppets to tell a hilarious story for all ages."/>
    <n v="3500"/>
    <n v="3514"/>
    <x v="0"/>
    <x v="0"/>
    <s v="USD"/>
    <n v="1410379774"/>
    <n v="1407787774"/>
    <b v="1"/>
    <n v="34"/>
    <b v="1"/>
    <s v="theater/plays"/>
    <x v="1"/>
    <x v="6"/>
    <n v="100"/>
    <n v="103.35"/>
    <x v="3151"/>
    <d v="2014-09-10T20:09:34"/>
    <x v="1"/>
    <x v="1"/>
    <x v="1"/>
  </r>
  <r>
    <n v="3152"/>
    <s v="'Gilead', an original theatre piece"/>
    <s v="'Gilead' is an original theatre piece inspired by Margaret Atwood's 'The Handmaid's Tale'. (Brighton Fringe 2014)"/>
    <n v="2200"/>
    <n v="2331"/>
    <x v="0"/>
    <x v="1"/>
    <s v="GBP"/>
    <n v="1383425367"/>
    <n v="1380833367"/>
    <b v="1"/>
    <n v="67"/>
    <b v="1"/>
    <s v="theater/plays"/>
    <x v="1"/>
    <x v="6"/>
    <n v="106"/>
    <n v="34.79"/>
    <x v="3152"/>
    <d v="2013-11-02T20:49:27"/>
    <x v="1"/>
    <x v="1"/>
    <x v="1"/>
  </r>
  <r>
    <n v="3153"/>
    <s v="Terminator the Second"/>
    <s v="A stage production of Terminator 2: Judgment Day, composed entirely of the words of William Shakespeare"/>
    <n v="3000"/>
    <n v="10067.5"/>
    <x v="0"/>
    <x v="0"/>
    <s v="USD"/>
    <n v="1304225940"/>
    <n v="1301542937"/>
    <b v="1"/>
    <n v="241"/>
    <b v="1"/>
    <s v="theater/plays"/>
    <x v="1"/>
    <x v="6"/>
    <n v="336"/>
    <n v="41.77"/>
    <x v="3153"/>
    <d v="2011-05-01T04:59:00"/>
    <x v="0"/>
    <x v="0"/>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3"/>
    <n v="64.27"/>
    <x v="3154"/>
    <d v="2012-04-01T20:00:58"/>
    <x v="1"/>
    <x v="1"/>
    <x v="1"/>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9"/>
    <n v="31.21"/>
    <x v="3155"/>
    <d v="2012-12-20T11:58:45"/>
    <x v="1"/>
    <x v="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2"/>
    <n v="62.92"/>
    <x v="3156"/>
    <d v="2012-06-01T22:52:24"/>
    <x v="6"/>
    <x v="0"/>
    <x v="0"/>
  </r>
  <r>
    <n v="3157"/>
    <s v="Summer FourPlay"/>
    <s v="Four Directors.  Four One Acts.  Four Genres.  For You."/>
    <n v="4000"/>
    <n v="4040"/>
    <x v="0"/>
    <x v="0"/>
    <s v="USD"/>
    <n v="1405746000"/>
    <n v="1404932105"/>
    <b v="1"/>
    <n v="41"/>
    <b v="1"/>
    <s v="theater/plays"/>
    <x v="1"/>
    <x v="6"/>
    <n v="101"/>
    <n v="98.54"/>
    <x v="3157"/>
    <d v="2014-07-19T05:00:00"/>
    <x v="2"/>
    <x v="2"/>
    <x v="0"/>
  </r>
  <r>
    <n v="3158"/>
    <s v="Nursery Crimes"/>
    <s v="A 40s crime-noir play using nursery rhyme characters."/>
    <n v="5000"/>
    <n v="5700"/>
    <x v="0"/>
    <x v="0"/>
    <s v="USD"/>
    <n v="1374523752"/>
    <n v="1371931752"/>
    <b v="1"/>
    <n v="69"/>
    <b v="1"/>
    <s v="theater/plays"/>
    <x v="1"/>
    <x v="6"/>
    <n v="114"/>
    <n v="82.61"/>
    <x v="3158"/>
    <d v="2013-07-22T20:09:12"/>
    <x v="1"/>
    <x v="1"/>
    <x v="1"/>
  </r>
  <r>
    <n v="3159"/>
    <s v="Waxwing: A New Play"/>
    <s v="WAXWING is an exciting new world premiere of mythic (perhaps even apocalyptic!) proportions."/>
    <n v="1500"/>
    <n v="2002.22"/>
    <x v="0"/>
    <x v="0"/>
    <s v="USD"/>
    <n v="1326927600"/>
    <n v="1323221761"/>
    <b v="1"/>
    <n v="52"/>
    <b v="1"/>
    <s v="theater/plays"/>
    <x v="1"/>
    <x v="6"/>
    <n v="133"/>
    <n v="38.5"/>
    <x v="3159"/>
    <d v="2012-01-18T23:00:00"/>
    <x v="17"/>
    <x v="4"/>
    <x v="0"/>
  </r>
  <r>
    <n v="3160"/>
    <s v="We Play Chekhov"/>
    <s v="Two stories by Anton Chekhov adapted for the stage and performed back-to-back in a stunning live theatrical performance."/>
    <n v="4500"/>
    <n v="4569"/>
    <x v="0"/>
    <x v="0"/>
    <s v="USD"/>
    <n v="1407905940"/>
    <n v="1405923687"/>
    <b v="1"/>
    <n v="57"/>
    <b v="1"/>
    <s v="theater/plays"/>
    <x v="1"/>
    <x v="6"/>
    <n v="102"/>
    <n v="80.16"/>
    <x v="3160"/>
    <d v="2014-08-13T04:59:00"/>
    <x v="33"/>
    <x v="5"/>
    <x v="0"/>
  </r>
  <r>
    <n v="3161"/>
    <s v="Faustus"/>
    <s v="Iâ€™ll Be Right Back presents a story of murder and corruption. Faustus is a modern re-imagining of Christopher Marloweâ€™s classic tale."/>
    <n v="2000"/>
    <n v="2102"/>
    <x v="0"/>
    <x v="1"/>
    <s v="GBP"/>
    <n v="1413377522"/>
    <n v="1410785522"/>
    <b v="1"/>
    <n v="74"/>
    <b v="1"/>
    <s v="theater/plays"/>
    <x v="1"/>
    <x v="6"/>
    <n v="105"/>
    <n v="28.41"/>
    <x v="3161"/>
    <d v="2014-10-15T12:52:02"/>
    <x v="1"/>
    <x v="1"/>
    <x v="1"/>
  </r>
  <r>
    <n v="3162"/>
    <s v="Your Radio Adventure!"/>
    <s v="Radio show meets interactive novel, accompanied by live foley, music, and audience participation. YOU choose what happens next!"/>
    <n v="4000"/>
    <n v="5086"/>
    <x v="0"/>
    <x v="0"/>
    <s v="USD"/>
    <n v="1404698400"/>
    <n v="1402331262"/>
    <b v="1"/>
    <n v="63"/>
    <b v="1"/>
    <s v="theater/plays"/>
    <x v="1"/>
    <x v="6"/>
    <n v="127"/>
    <n v="80.73"/>
    <x v="3162"/>
    <d v="2014-07-07T02:00:00"/>
    <x v="3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
    <n v="200.69"/>
    <x v="3163"/>
    <d v="2014-06-15T18:05:25"/>
    <x v="1"/>
    <x v="1"/>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7"/>
    <n v="37.590000000000003"/>
    <x v="3164"/>
    <d v="2014-06-09T19:20:15"/>
    <x v="16"/>
    <x v="0"/>
    <x v="0"/>
  </r>
  <r>
    <n v="3165"/>
    <s v="THE MOON PLAY"/>
    <s v="THE MOON PLAY is a new play written by Carolyn Gilliam. The play follows an astronaut on the moon who has lost his reason to explore."/>
    <n v="750"/>
    <n v="1220"/>
    <x v="0"/>
    <x v="0"/>
    <s v="USD"/>
    <n v="1304395140"/>
    <n v="1302493760"/>
    <b v="1"/>
    <n v="21"/>
    <b v="1"/>
    <s v="theater/plays"/>
    <x v="1"/>
    <x v="6"/>
    <n v="163"/>
    <n v="58.1"/>
    <x v="3165"/>
    <d v="2011-05-03T03:59:00"/>
    <x v="24"/>
    <x v="5"/>
    <x v="0"/>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
    <n v="60.3"/>
    <x v="3166"/>
    <d v="2014-11-26T07:59:00"/>
    <x v="37"/>
    <x v="1"/>
    <x v="0"/>
  </r>
  <r>
    <n v="3167"/>
    <s v="Destiny is Judd Nelson: a new play at FringeNYC"/>
    <s v="What is destiny? Explore it with us this August at FringeNYC."/>
    <n v="3000"/>
    <n v="3485"/>
    <x v="0"/>
    <x v="0"/>
    <s v="USD"/>
    <n v="1406952781"/>
    <n v="1405743181"/>
    <b v="1"/>
    <n v="55"/>
    <b v="1"/>
    <s v="theater/plays"/>
    <x v="1"/>
    <x v="6"/>
    <n v="116"/>
    <n v="63.36"/>
    <x v="3167"/>
    <d v="2014-08-02T04:13:01"/>
    <x v="22"/>
    <x v="3"/>
    <x v="0"/>
  </r>
  <r>
    <n v="3168"/>
    <s v="Cosmicomics"/>
    <s v="A dazzling aerial show that brings to life the whimsical and romantic short stories of beloved fantasy author Italo Calvino."/>
    <n v="2500"/>
    <n v="3105"/>
    <x v="0"/>
    <x v="0"/>
    <s v="USD"/>
    <n v="1402696800"/>
    <n v="1399948353"/>
    <b v="1"/>
    <n v="61"/>
    <b v="1"/>
    <s v="theater/plays"/>
    <x v="1"/>
    <x v="6"/>
    <n v="124"/>
    <n v="50.9"/>
    <x v="3168"/>
    <d v="2014-06-13T22:00:00"/>
    <x v="0"/>
    <x v="0"/>
    <x v="0"/>
  </r>
  <r>
    <n v="3169"/>
    <s v="The Window"/>
    <s v="We're bringing The Window to the Cherry Lane Theater in January 2014."/>
    <n v="8000"/>
    <n v="8241"/>
    <x v="0"/>
    <x v="0"/>
    <s v="USD"/>
    <n v="1386910740"/>
    <n v="1384364561"/>
    <b v="1"/>
    <n v="82"/>
    <b v="1"/>
    <s v="theater/plays"/>
    <x v="1"/>
    <x v="6"/>
    <n v="103"/>
    <n v="100.5"/>
    <x v="3169"/>
    <d v="2013-12-13T04:59:00"/>
    <x v="1"/>
    <x v="1"/>
    <x v="1"/>
  </r>
  <r>
    <n v="3170"/>
    <s v="Ain't She Brave FringeNYC 2014 Project"/>
    <s v="An emotionally-charged journey through the history of black women in America told in reverse."/>
    <n v="2000"/>
    <n v="2245"/>
    <x v="0"/>
    <x v="0"/>
    <s v="USD"/>
    <n v="1404273600"/>
    <n v="1401414944"/>
    <b v="1"/>
    <n v="71"/>
    <b v="1"/>
    <s v="theater/plays"/>
    <x v="1"/>
    <x v="6"/>
    <n v="112"/>
    <n v="31.62"/>
    <x v="3170"/>
    <d v="2014-07-02T04:00:00"/>
    <x v="16"/>
    <x v="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9"/>
    <n v="65.099999999999994"/>
    <x v="3171"/>
    <d v="2016-05-06T14:35:58"/>
    <x v="1"/>
    <x v="1"/>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
    <x v="3172"/>
    <d v="2012-02-14T17:31:08"/>
    <x v="1"/>
    <x v="1"/>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9"/>
    <x v="3173"/>
    <d v="2014-09-26T21:04:52"/>
    <x v="1"/>
    <x v="1"/>
    <x v="1"/>
  </r>
  <r>
    <n v="3174"/>
    <s v="A Race Redux"/>
    <s v="This adaptation uses the text of Oâ€™Neill to explore race, and asks the audience if stereotypes impact a characters guilt or innocence."/>
    <n v="3000"/>
    <n v="3034"/>
    <x v="0"/>
    <x v="0"/>
    <s v="USD"/>
    <n v="1408999508"/>
    <n v="1407789908"/>
    <b v="1"/>
    <n v="23"/>
    <b v="1"/>
    <s v="theater/plays"/>
    <x v="1"/>
    <x v="6"/>
    <n v="101"/>
    <n v="131.91"/>
    <x v="3174"/>
    <d v="2014-08-25T20:45:08"/>
    <x v="22"/>
    <x v="3"/>
    <x v="0"/>
  </r>
  <r>
    <n v="3175"/>
    <s v="The Killing Room"/>
    <s v="One Year Lease Theater Company's world premiere theater production of THE KILLING ROOM, by playwright Daniel Keene, March 2011 in NYC."/>
    <n v="5000"/>
    <n v="5478"/>
    <x v="0"/>
    <x v="0"/>
    <s v="USD"/>
    <n v="1297977427"/>
    <n v="1292793427"/>
    <b v="1"/>
    <n v="60"/>
    <b v="1"/>
    <s v="theater/plays"/>
    <x v="1"/>
    <x v="6"/>
    <n v="110"/>
    <n v="91.3"/>
    <x v="3175"/>
    <d v="2011-02-17T21:17:07"/>
    <x v="13"/>
    <x v="6"/>
    <x v="0"/>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5"/>
    <n v="39.67"/>
    <x v="3176"/>
    <d v="2013-08-18T15:00:00"/>
    <x v="15"/>
    <x v="1"/>
    <x v="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
    <n v="57.55"/>
    <x v="3177"/>
    <d v="2014-06-21T16:00:09"/>
    <x v="1"/>
    <x v="1"/>
    <x v="1"/>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2"/>
    <n v="33.03"/>
    <x v="3178"/>
    <d v="2014-07-16T14:31:15"/>
    <x v="1"/>
    <x v="1"/>
    <x v="1"/>
  </r>
  <r>
    <n v="3179"/>
    <s v="I Do Wonder"/>
    <s v="A Sci-fi play in several vignettes that will narrate an alternate history in the mid-20th century."/>
    <n v="4200"/>
    <n v="4794.82"/>
    <x v="0"/>
    <x v="0"/>
    <s v="USD"/>
    <n v="1367859071"/>
    <n v="1365699071"/>
    <b v="1"/>
    <n v="62"/>
    <b v="1"/>
    <s v="theater/plays"/>
    <x v="1"/>
    <x v="6"/>
    <n v="114"/>
    <n v="77.34"/>
    <x v="3179"/>
    <d v="2013-05-06T16:51:11"/>
    <x v="10"/>
    <x v="5"/>
    <x v="2"/>
  </r>
  <r>
    <n v="3180"/>
    <s v="Glass Mountain: An Original Fairytale"/>
    <s v="A new tale of witches, fairies, cat-hunters and and bone-boilers from London theatre company Broken Glass."/>
    <n v="1200"/>
    <n v="1437"/>
    <x v="0"/>
    <x v="1"/>
    <s v="GBP"/>
    <n v="1403258049"/>
    <n v="1400666049"/>
    <b v="1"/>
    <n v="45"/>
    <b v="1"/>
    <s v="theater/plays"/>
    <x v="1"/>
    <x v="6"/>
    <n v="120"/>
    <n v="31.93"/>
    <x v="3180"/>
    <d v="2014-06-20T09:54:09"/>
    <x v="1"/>
    <x v="1"/>
    <x v="1"/>
  </r>
  <r>
    <n v="3181"/>
    <s v="ENDURING SONG"/>
    <s v="ENDURING SONG by award-winning Bear Trap Theatre, is a sweeping historical epic about love, loss and family set in the First Crusade."/>
    <n v="500"/>
    <n v="545"/>
    <x v="0"/>
    <x v="1"/>
    <s v="GBP"/>
    <n v="1402848000"/>
    <n v="1400570787"/>
    <b v="1"/>
    <n v="15"/>
    <b v="1"/>
    <s v="theater/plays"/>
    <x v="1"/>
    <x v="6"/>
    <n v="109"/>
    <n v="36.33"/>
    <x v="3181"/>
    <d v="2014-06-15T16:00:00"/>
    <x v="29"/>
    <x v="1"/>
    <x v="2"/>
  </r>
  <r>
    <n v="3182"/>
    <s v="A Thought in Three Parts"/>
    <s v="FRANK, a newborn company, presents Wallace Shawn's famously unproduced,&quot;A Thought in Three Parts.&quot;_x000a_Be FRANK with us!"/>
    <n v="7000"/>
    <n v="7062"/>
    <x v="0"/>
    <x v="0"/>
    <s v="USD"/>
    <n v="1328029200"/>
    <n v="1323211621"/>
    <b v="1"/>
    <n v="151"/>
    <b v="1"/>
    <s v="theater/plays"/>
    <x v="1"/>
    <x v="6"/>
    <n v="101"/>
    <n v="46.77"/>
    <x v="3182"/>
    <d v="2012-01-31T17:00:00"/>
    <x v="59"/>
    <x v="6"/>
    <x v="0"/>
  </r>
  <r>
    <n v="3183"/>
    <s v="The Seagull on The River"/>
    <s v="Anton Chekhov's The Seagull. An outdoor Amphitheater in Manhattan. Trees. A River. Daybreak."/>
    <n v="2500"/>
    <n v="2725"/>
    <x v="0"/>
    <x v="0"/>
    <s v="USD"/>
    <n v="1377284669"/>
    <n v="1375729469"/>
    <b v="1"/>
    <n v="68"/>
    <b v="1"/>
    <s v="theater/plays"/>
    <x v="1"/>
    <x v="6"/>
    <n v="109"/>
    <n v="40.07"/>
    <x v="3183"/>
    <d v="2013-08-23T19:04:29"/>
    <x v="11"/>
    <x v="3"/>
    <x v="0"/>
  </r>
  <r>
    <n v="3184"/>
    <s v="Equus at Frenetic Theatre"/>
    <s v="Equus is the story of a psychiatrist treating a teenaged boy who blinds six horses with a metal spike."/>
    <n v="4300"/>
    <n v="4610"/>
    <x v="0"/>
    <x v="0"/>
    <s v="USD"/>
    <n v="1404258631"/>
    <n v="1401666631"/>
    <b v="1"/>
    <n v="46"/>
    <b v="1"/>
    <s v="theater/plays"/>
    <x v="1"/>
    <x v="6"/>
    <n v="107"/>
    <n v="100.22"/>
    <x v="3184"/>
    <d v="2014-07-01T23:50:31"/>
    <x v="1"/>
    <x v="1"/>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7"/>
    <x v="3185"/>
    <d v="2014-07-16T23:27:21"/>
    <x v="5"/>
    <x v="2"/>
    <x v="0"/>
  </r>
  <r>
    <n v="3186"/>
    <s v="Honest"/>
    <s v="Honest is an exciting and dark new play by Bristol based writer Alice Nicholas, touring the South of England and London this October."/>
    <n v="3200"/>
    <n v="3270"/>
    <x v="0"/>
    <x v="1"/>
    <s v="GBP"/>
    <n v="1410901200"/>
    <n v="1408313438"/>
    <b v="1"/>
    <n v="70"/>
    <b v="1"/>
    <s v="theater/plays"/>
    <x v="1"/>
    <x v="6"/>
    <n v="102"/>
    <n v="46.71"/>
    <x v="3186"/>
    <d v="2014-09-16T21:00:00"/>
    <x v="1"/>
    <x v="1"/>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
    <n v="71.489999999999995"/>
    <x v="3187"/>
    <d v="2014-08-04T15:59:33"/>
    <x v="20"/>
    <x v="3"/>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
    <x v="3188"/>
    <d v="2015-06-10T09:58:22"/>
    <x v="23"/>
    <x v="5"/>
    <x v="0"/>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
    <n v="356.84"/>
    <x v="3189"/>
    <d v="2015-05-24T08:18:52"/>
    <x v="1"/>
    <x v="1"/>
    <x v="1"/>
  </r>
  <r>
    <n v="3190"/>
    <s v="Call It A Day Productions - THE LIFE"/>
    <s v="Call It A Day Productions is putting on their first full production in December and every little bit helps!"/>
    <n v="4000"/>
    <n v="0"/>
    <x v="2"/>
    <x v="5"/>
    <s v="CAD"/>
    <n v="1481258275"/>
    <n v="1478662675"/>
    <b v="0"/>
    <n v="0"/>
    <b v="0"/>
    <s v="theater/musical"/>
    <x v="1"/>
    <x v="40"/>
    <n v="0"/>
    <n v="0"/>
    <x v="3190"/>
    <d v="2016-12-09T04:37:55"/>
    <x v="1"/>
    <x v="1"/>
    <x v="1"/>
  </r>
  <r>
    <n v="3191"/>
    <s v="Decree 770: Europa"/>
    <s v="A brand new musical about the ban of contraception and abortion in Romania and the revolution that ended it all in 1989."/>
    <n v="3750"/>
    <n v="151"/>
    <x v="2"/>
    <x v="0"/>
    <s v="USD"/>
    <n v="1471370869"/>
    <n v="1466186869"/>
    <b v="0"/>
    <n v="4"/>
    <b v="0"/>
    <s v="theater/musical"/>
    <x v="1"/>
    <x v="40"/>
    <n v="4"/>
    <n v="37.75"/>
    <x v="3191"/>
    <d v="2016-08-16T18:07:49"/>
    <x v="13"/>
    <x v="6"/>
    <x v="0"/>
  </r>
  <r>
    <n v="3192"/>
    <s v="Arts in Conflict"/>
    <s v="This project challenges social issues affecting young people in areas of deprivation within the Belfast area (Northern Ireland)."/>
    <n v="10000"/>
    <n v="102"/>
    <x v="2"/>
    <x v="1"/>
    <s v="GBP"/>
    <n v="1425160800"/>
    <n v="1421274859"/>
    <b v="0"/>
    <n v="8"/>
    <b v="0"/>
    <s v="theater/musical"/>
    <x v="1"/>
    <x v="40"/>
    <n v="1"/>
    <n v="12.75"/>
    <x v="3192"/>
    <d v="2015-02-28T22:00:00"/>
    <x v="8"/>
    <x v="4"/>
    <x v="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2"/>
    <n v="24.46"/>
    <x v="3193"/>
    <d v="2015-02-20T23:14:16"/>
    <x v="8"/>
    <x v="4"/>
    <x v="0"/>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n v="0"/>
    <x v="3194"/>
    <d v="2015-07-27T01:29:58"/>
    <x v="1"/>
    <x v="1"/>
    <x v="1"/>
  </r>
  <r>
    <n v="3195"/>
    <s v="Emerson Sings!"/>
    <s v="Emerson Sings is the first cabaret to celebrate the work of up and coming musical theater composers who are alumni of Emerson College."/>
    <n v="3500"/>
    <n v="2070"/>
    <x v="2"/>
    <x v="0"/>
    <s v="USD"/>
    <n v="1423750542"/>
    <n v="1421158542"/>
    <b v="0"/>
    <n v="39"/>
    <b v="0"/>
    <s v="theater/musical"/>
    <x v="1"/>
    <x v="40"/>
    <n v="59"/>
    <n v="53.08"/>
    <x v="3195"/>
    <d v="2015-02-12T14:15:42"/>
    <x v="1"/>
    <x v="1"/>
    <x v="1"/>
  </r>
  <r>
    <n v="3196"/>
    <s v="Our Modern Lives"/>
    <s v="Help five college students as they journey to bring their groundbreaking new musical &quot;Our Modern Lives&quot; to Broadway!"/>
    <n v="3000000"/>
    <n v="1800"/>
    <x v="2"/>
    <x v="0"/>
    <s v="USD"/>
    <n v="1438437600"/>
    <n v="1433254875"/>
    <b v="0"/>
    <n v="6"/>
    <b v="0"/>
    <s v="theater/musical"/>
    <x v="1"/>
    <x v="40"/>
    <n v="0"/>
    <n v="300"/>
    <x v="3196"/>
    <d v="2015-08-01T14:00:00"/>
    <x v="13"/>
    <x v="6"/>
    <x v="0"/>
  </r>
  <r>
    <n v="3197"/>
    <s v="Mirror, mirror on the wall"/>
    <s v="This years most important stage project for young artists in our region. www.ungespor.no"/>
    <n v="10000"/>
    <n v="1145"/>
    <x v="2"/>
    <x v="10"/>
    <s v="NOK"/>
    <n v="1423050618"/>
    <n v="1420458618"/>
    <b v="0"/>
    <n v="4"/>
    <b v="0"/>
    <s v="theater/musical"/>
    <x v="1"/>
    <x v="40"/>
    <n v="11"/>
    <n v="286.25"/>
    <x v="3197"/>
    <d v="2015-02-04T11:50:18"/>
    <x v="1"/>
    <x v="1"/>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
    <n v="36.67"/>
    <x v="3198"/>
    <d v="2015-02-16T10:11:17"/>
    <x v="54"/>
    <x v="0"/>
    <x v="0"/>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
    <n v="49.21"/>
    <x v="3199"/>
    <d v="2014-09-06T21:00:00"/>
    <x v="1"/>
    <x v="1"/>
    <x v="1"/>
  </r>
  <r>
    <n v="3200"/>
    <s v="ROAD TO THE KINGDOM"/>
    <s v="An extremely unique musical play with an exciting, fun filled, dramatic twist. You will discover what lies ahead on the Road to Kingdom"/>
    <n v="50000"/>
    <n v="1"/>
    <x v="2"/>
    <x v="0"/>
    <s v="USD"/>
    <n v="1461994440"/>
    <n v="1459410101"/>
    <b v="0"/>
    <n v="1"/>
    <b v="0"/>
    <s v="theater/musical"/>
    <x v="1"/>
    <x v="40"/>
    <n v="0"/>
    <n v="1"/>
    <x v="3200"/>
    <d v="2016-04-30T05:34:00"/>
    <x v="1"/>
    <x v="1"/>
    <x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
    <n v="12.5"/>
    <x v="3201"/>
    <d v="2014-08-31T18:24:37"/>
    <x v="23"/>
    <x v="5"/>
    <x v="0"/>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5"/>
    <n v="109.04"/>
    <x v="3202"/>
    <d v="2015-12-14T05:59:00"/>
    <x v="44"/>
    <x v="6"/>
    <x v="0"/>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7"/>
    <x v="3203"/>
    <d v="2015-09-25T23:43:42"/>
    <x v="1"/>
    <x v="1"/>
    <x v="1"/>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n v="0"/>
    <x v="3204"/>
    <d v="2015-07-17T16:14:00"/>
    <x v="1"/>
    <x v="1"/>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
    <n v="22.75"/>
    <x v="3205"/>
    <d v="2015-05-01T08:59:32"/>
    <x v="1"/>
    <x v="1"/>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n v="0"/>
    <x v="3206"/>
    <d v="2015-09-19T06:37:31"/>
    <x v="1"/>
    <x v="1"/>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
    <n v="70.83"/>
    <x v="3207"/>
    <d v="2015-04-23T05:40:07"/>
    <x v="13"/>
    <x v="6"/>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4"/>
    <n v="63.11"/>
    <x v="3208"/>
    <d v="2014-07-28T14:31:17"/>
    <x v="23"/>
    <x v="5"/>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
    <n v="50.16"/>
    <x v="3209"/>
    <d v="2014-06-20T23:00:00"/>
    <x v="7"/>
    <x v="0"/>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6"/>
    <n v="62.88"/>
    <x v="3210"/>
    <d v="2012-06-01T03:59:00"/>
    <x v="66"/>
    <x v="4"/>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20"/>
    <n v="85.53"/>
    <x v="3211"/>
    <d v="2014-08-15T02:00:00"/>
    <x v="7"/>
    <x v="0"/>
    <x v="0"/>
  </r>
  <r>
    <n v="3212"/>
    <s v="Campo Maldito"/>
    <s v="Help us bring our production of Campo Maldito to New York AND San Francisco!"/>
    <n v="4000"/>
    <n v="5050"/>
    <x v="0"/>
    <x v="0"/>
    <s v="USD"/>
    <n v="1407524751"/>
    <n v="1404932751"/>
    <b v="1"/>
    <n v="94"/>
    <b v="1"/>
    <s v="theater/plays"/>
    <x v="1"/>
    <x v="6"/>
    <n v="126"/>
    <n v="53.72"/>
    <x v="3212"/>
    <d v="2014-08-08T19:05:51"/>
    <x v="1"/>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
    <n v="127.81"/>
    <x v="3213"/>
    <d v="2015-07-26T18:19:19"/>
    <x v="4"/>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
    <n v="106.57"/>
    <x v="3214"/>
    <d v="2016-01-05T23:55:00"/>
    <x v="46"/>
    <x v="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
    <n v="262.11"/>
    <x v="3215"/>
    <d v="2015-09-10T03:59:00"/>
    <x v="54"/>
    <x v="0"/>
    <x v="0"/>
  </r>
  <r>
    <n v="3216"/>
    <s v="BRUTE"/>
    <s v="Brute (winner of the 2015 IdeasTap Underbelly Award) is new writing based on the true story of a rather twisted, horrible schoolgirl."/>
    <n v="2000"/>
    <n v="2001"/>
    <x v="0"/>
    <x v="1"/>
    <s v="GBP"/>
    <n v="1436625000"/>
    <n v="1433934371"/>
    <b v="1"/>
    <n v="35"/>
    <b v="1"/>
    <s v="theater/plays"/>
    <x v="1"/>
    <x v="6"/>
    <n v="100"/>
    <n v="57.17"/>
    <x v="3216"/>
    <d v="2015-07-11T14:30:00"/>
    <x v="0"/>
    <x v="0"/>
    <x v="0"/>
  </r>
  <r>
    <n v="3217"/>
    <s v="Wake Up Call @ IRT Theater"/>
    <s v="Wake Up Call is a comedic play about a group of hotel employees working on Christmas Eve."/>
    <n v="4500"/>
    <n v="5221"/>
    <x v="0"/>
    <x v="0"/>
    <s v="USD"/>
    <n v="1478264784"/>
    <n v="1475672784"/>
    <b v="1"/>
    <n v="104"/>
    <b v="1"/>
    <s v="theater/plays"/>
    <x v="1"/>
    <x v="6"/>
    <n v="116"/>
    <n v="50.2"/>
    <x v="3217"/>
    <d v="2016-11-04T13:06:24"/>
    <x v="1"/>
    <x v="1"/>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
    <n v="66.59"/>
    <x v="3218"/>
    <d v="2014-12-31T00:00:00"/>
    <x v="16"/>
    <x v="0"/>
    <x v="0"/>
  </r>
  <r>
    <n v="3219"/>
    <s v="Eyes Closed - The First In-Dream Theater Experience"/>
    <s v="Eyes Closed is a collaborative play and docudrama about New Yorkers and their dreams."/>
    <n v="20000"/>
    <n v="20022"/>
    <x v="0"/>
    <x v="0"/>
    <s v="USD"/>
    <n v="1427063747"/>
    <n v="1424043347"/>
    <b v="1"/>
    <n v="119"/>
    <b v="1"/>
    <s v="theater/plays"/>
    <x v="1"/>
    <x v="6"/>
    <n v="100"/>
    <n v="168.25"/>
    <x v="3219"/>
    <d v="2015-03-22T22:35:47"/>
    <x v="6"/>
    <x v="0"/>
    <x v="0"/>
  </r>
  <r>
    <n v="3220"/>
    <s v="Burners"/>
    <s v="A sci-fi thriller for the stage opening March 10 in Los Angeles."/>
    <n v="15000"/>
    <n v="15126"/>
    <x v="0"/>
    <x v="0"/>
    <s v="USD"/>
    <n v="1489352400"/>
    <n v="1486411204"/>
    <b v="1"/>
    <n v="59"/>
    <b v="1"/>
    <s v="theater/plays"/>
    <x v="1"/>
    <x v="6"/>
    <n v="101"/>
    <n v="256.37"/>
    <x v="3220"/>
    <d v="2017-03-12T21:00:00"/>
    <x v="51"/>
    <x v="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
    <n v="36.61"/>
    <x v="3221"/>
    <d v="2015-07-05T16:43:23"/>
    <x v="6"/>
    <x v="0"/>
    <x v="0"/>
  </r>
  <r>
    <n v="3222"/>
    <s v="Shakespeare in ASL - and FREE for everyone"/>
    <s v="Shakespeare's classic re-imagined as a spoken and signed production for deaf and hearing audiences"/>
    <n v="2500"/>
    <n v="3120"/>
    <x v="0"/>
    <x v="0"/>
    <s v="USD"/>
    <n v="1445722140"/>
    <n v="1443016697"/>
    <b v="1"/>
    <n v="84"/>
    <b v="1"/>
    <s v="theater/plays"/>
    <x v="1"/>
    <x v="6"/>
    <n v="125"/>
    <n v="37.14"/>
    <x v="3222"/>
    <d v="2015-10-24T21:29:00"/>
    <x v="0"/>
    <x v="0"/>
    <x v="0"/>
  </r>
  <r>
    <n v="3223"/>
    <s v="Good People by David Lindsay-Abaire at Waterfront Playhouse"/>
    <s v="Bringing David Lindsay-Abaire's award-winning story of our times to the East Bay."/>
    <n v="3100"/>
    <n v="3395"/>
    <x v="0"/>
    <x v="0"/>
    <s v="USD"/>
    <n v="1440100976"/>
    <n v="1437508976"/>
    <b v="1"/>
    <n v="74"/>
    <b v="1"/>
    <s v="theater/plays"/>
    <x v="1"/>
    <x v="6"/>
    <n v="110"/>
    <n v="45.88"/>
    <x v="3223"/>
    <d v="2015-08-20T20:02:56"/>
    <x v="1"/>
    <x v="1"/>
    <x v="1"/>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
    <n v="141.71"/>
    <x v="3224"/>
    <d v="2017-01-10T05:00:00"/>
    <x v="66"/>
    <x v="4"/>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
    <n v="52.49"/>
    <x v="3225"/>
    <d v="2016-06-03T21:00:00"/>
    <x v="23"/>
    <x v="5"/>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
    <n v="59.52"/>
    <x v="3226"/>
    <d v="2015-10-30T14:00:12"/>
    <x v="1"/>
    <x v="1"/>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x v="3227"/>
    <d v="2017-01-17T21:10:36"/>
    <x v="1"/>
    <x v="1"/>
    <x v="1"/>
  </r>
  <r>
    <n v="3228"/>
    <s v="Hear Me Roar: A Season of Powerful Women"/>
    <s v="A Season of Powerful Women. A Season of Defiance."/>
    <n v="7000"/>
    <n v="7164"/>
    <x v="0"/>
    <x v="0"/>
    <s v="USD"/>
    <n v="1450328340"/>
    <n v="1447606884"/>
    <b v="1"/>
    <n v="37"/>
    <b v="1"/>
    <s v="theater/plays"/>
    <x v="1"/>
    <x v="6"/>
    <n v="102"/>
    <n v="193.62"/>
    <x v="3228"/>
    <d v="2015-12-17T04:59:00"/>
    <x v="7"/>
    <x v="0"/>
    <x v="0"/>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8"/>
    <n v="106.8"/>
    <x v="3229"/>
    <d v="2014-11-20T07:59:58"/>
    <x v="1"/>
    <x v="1"/>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10"/>
    <n v="77.22"/>
    <x v="3230"/>
    <d v="2014-10-01T03:59:00"/>
    <x v="18"/>
    <x v="3"/>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x v="3231"/>
    <d v="2016-04-16T22:39:07"/>
    <x v="1"/>
    <x v="1"/>
    <x v="1"/>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
    <n v="50.46"/>
    <x v="3232"/>
    <d v="2016-05-04T03:59:00"/>
    <x v="0"/>
    <x v="0"/>
    <x v="0"/>
  </r>
  <r>
    <n v="3233"/>
    <s v="64 Squares"/>
    <s v="64 Squares is an autobiographical one-man exploration of the internal chess game played to reconcile relationships."/>
    <n v="5000"/>
    <n v="5940"/>
    <x v="0"/>
    <x v="0"/>
    <s v="USD"/>
    <n v="1488482355"/>
    <n v="1485890355"/>
    <b v="0"/>
    <n v="61"/>
    <b v="1"/>
    <s v="theater/plays"/>
    <x v="1"/>
    <x v="6"/>
    <n v="119"/>
    <n v="97.38"/>
    <x v="3233"/>
    <d v="2017-03-02T19:19:15"/>
    <x v="1"/>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
    <n v="34.92"/>
    <x v="3234"/>
    <d v="2017-02-01T23:31:00"/>
    <x v="16"/>
    <x v="0"/>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
    <n v="85.53"/>
    <x v="3235"/>
    <d v="2016-07-01T08:20:51"/>
    <x v="1"/>
    <x v="1"/>
    <x v="1"/>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1"/>
    <n v="182.91"/>
    <x v="3236"/>
    <d v="2016-12-28T22:00:33"/>
    <x v="1"/>
    <x v="1"/>
    <x v="1"/>
  </r>
  <r>
    <n v="3237"/>
    <s v="Celebrating 20 years of The 24 Hour Plays around the world!"/>
    <s v="An annual campaign supporting our intensive for artists 25 and under."/>
    <n v="35000"/>
    <n v="35275.64"/>
    <x v="0"/>
    <x v="0"/>
    <s v="USD"/>
    <n v="1443499140"/>
    <n v="1441452184"/>
    <b v="1"/>
    <n v="269"/>
    <b v="1"/>
    <s v="theater/plays"/>
    <x v="1"/>
    <x v="6"/>
    <n v="101"/>
    <n v="131.13999999999999"/>
    <x v="3237"/>
    <d v="2015-09-29T03:59:00"/>
    <x v="19"/>
    <x v="5"/>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
    <n v="39.81"/>
    <x v="3238"/>
    <d v="2015-07-01T12:14:58"/>
    <x v="1"/>
    <x v="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6"/>
    <n v="59.7"/>
    <x v="3239"/>
    <d v="2015-10-25T23:59:00"/>
    <x v="19"/>
    <x v="5"/>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1"/>
    <n v="88.74"/>
    <x v="3240"/>
    <d v="2017-02-16T23:00:00"/>
    <x v="31"/>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
    <n v="58.69"/>
    <x v="3241"/>
    <d v="2014-10-14T06:59:00"/>
    <x v="16"/>
    <x v="0"/>
    <x v="0"/>
  </r>
  <r>
    <n v="3242"/>
    <s v="First Day Off in a Long Time by Brian Finkelstein"/>
    <s v="First Day Off in a Long Time is a comedy show...            _x000a_About suicide."/>
    <n v="10000"/>
    <n v="12730.42"/>
    <x v="0"/>
    <x v="0"/>
    <s v="USD"/>
    <n v="1411150092"/>
    <n v="1408558092"/>
    <b v="1"/>
    <n v="183"/>
    <b v="1"/>
    <s v="theater/plays"/>
    <x v="1"/>
    <x v="6"/>
    <n v="127"/>
    <n v="69.569999999999993"/>
    <x v="3242"/>
    <d v="2014-09-19T18:08:12"/>
    <x v="1"/>
    <x v="1"/>
    <x v="1"/>
  </r>
  <r>
    <n v="3243"/>
    <s v="THE INCREDIBLE FOX SISTERS"/>
    <s v="Live Source's world premiere of a new play by Jaclyn Backhaus, premiering at the New Ohio Theatre October 30th-November 8th."/>
    <n v="8000"/>
    <n v="8227"/>
    <x v="0"/>
    <x v="0"/>
    <s v="USD"/>
    <n v="1444348800"/>
    <n v="1442283562"/>
    <b v="1"/>
    <n v="71"/>
    <b v="1"/>
    <s v="theater/plays"/>
    <x v="1"/>
    <x v="6"/>
    <n v="103"/>
    <n v="115.87"/>
    <x v="3243"/>
    <d v="2015-10-09T00:00:00"/>
    <x v="19"/>
    <x v="5"/>
    <x v="0"/>
  </r>
  <r>
    <n v="3244"/>
    <s v="'Time Please'"/>
    <s v="'Time Please' is a black comedy set in a failing public house in a run-down part of town, where things are about to get messy."/>
    <n v="1600"/>
    <n v="1647"/>
    <x v="0"/>
    <x v="1"/>
    <s v="GBP"/>
    <n v="1480613982"/>
    <n v="1478018382"/>
    <b v="0"/>
    <n v="69"/>
    <b v="1"/>
    <s v="theater/plays"/>
    <x v="1"/>
    <x v="6"/>
    <n v="103"/>
    <n v="23.87"/>
    <x v="3244"/>
    <d v="2016-12-01T17:39:42"/>
    <x v="1"/>
    <x v="1"/>
    <x v="1"/>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
    <n v="81.13"/>
    <x v="3245"/>
    <d v="2015-06-12T02:00:00"/>
    <x v="7"/>
    <x v="0"/>
    <x v="0"/>
  </r>
  <r>
    <n v="3246"/>
    <s v="The Gray Man"/>
    <s v="The Gray Man isnâ€™t real. Heâ€™s a ghost story, a boogeyman, a tale mothers make up to keep their children safe."/>
    <n v="10000"/>
    <n v="11122"/>
    <x v="0"/>
    <x v="0"/>
    <s v="USD"/>
    <n v="1442030340"/>
    <n v="1439551200"/>
    <b v="1"/>
    <n v="193"/>
    <b v="1"/>
    <s v="theater/plays"/>
    <x v="1"/>
    <x v="6"/>
    <n v="111"/>
    <n v="57.63"/>
    <x v="3246"/>
    <d v="2015-09-12T03:59:00"/>
    <x v="37"/>
    <x v="1"/>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6"/>
    <n v="46.43"/>
    <x v="3247"/>
    <d v="2015-07-12T10:25:12"/>
    <x v="1"/>
    <x v="1"/>
    <x v="1"/>
  </r>
  <r>
    <n v="3248"/>
    <s v="Honest Accomplice Theatre 2015-16 Season"/>
    <s v="Honest Accomplice Theatre produces theatre for social change."/>
    <n v="12000"/>
    <n v="12095"/>
    <x v="0"/>
    <x v="0"/>
    <s v="USD"/>
    <n v="1428178757"/>
    <n v="1425590357"/>
    <b v="1"/>
    <n v="200"/>
    <b v="1"/>
    <s v="theater/plays"/>
    <x v="1"/>
    <x v="6"/>
    <n v="101"/>
    <n v="60.48"/>
    <x v="3248"/>
    <d v="2015-04-04T20:19:17"/>
    <x v="1"/>
    <x v="1"/>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5"/>
    <n v="65.58"/>
    <x v="3249"/>
    <d v="2015-06-20T17:55:14"/>
    <x v="1"/>
    <x v="1"/>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2"/>
    <n v="119.19"/>
    <x v="3250"/>
    <d v="2014-11-05T18:48:44"/>
    <x v="1"/>
    <x v="1"/>
    <x v="1"/>
  </r>
  <r>
    <n v="3251"/>
    <s v="The Metronome Society"/>
    <s v="Self-Titled: A Live (Theatrical) Mixtape. An evening of short plays and music inspired by the works of Jimi, Aretha, Sting and Rufus!"/>
    <n v="1500"/>
    <n v="1661"/>
    <x v="0"/>
    <x v="0"/>
    <s v="USD"/>
    <n v="1434907966"/>
    <n v="1432315966"/>
    <b v="1"/>
    <n v="20"/>
    <b v="1"/>
    <s v="theater/plays"/>
    <x v="1"/>
    <x v="6"/>
    <n v="111"/>
    <n v="83.05"/>
    <x v="3251"/>
    <d v="2015-06-21T17:32:46"/>
    <x v="1"/>
    <x v="1"/>
    <x v="1"/>
  </r>
  <r>
    <n v="3252"/>
    <s v="Modern Love"/>
    <s v="How do we navigate the boundaries between friendship, sexual intimacy and obsessive desire?"/>
    <n v="2250"/>
    <n v="2876"/>
    <x v="0"/>
    <x v="1"/>
    <s v="GBP"/>
    <n v="1473247240"/>
    <n v="1470655240"/>
    <b v="1"/>
    <n v="50"/>
    <b v="1"/>
    <s v="theater/plays"/>
    <x v="1"/>
    <x v="6"/>
    <n v="128"/>
    <n v="57.52"/>
    <x v="3252"/>
    <d v="2016-09-07T11:20:40"/>
    <x v="1"/>
    <x v="1"/>
    <x v="1"/>
  </r>
  <r>
    <n v="3253"/>
    <s v="EMPATHITRAX, a new play by Ana Nogueira"/>
    <s v="Can you ever truly feel what someone else is feeling?_x000a_Do you want to?"/>
    <n v="20000"/>
    <n v="20365"/>
    <x v="0"/>
    <x v="0"/>
    <s v="USD"/>
    <n v="1473306300"/>
    <n v="1471701028"/>
    <b v="1"/>
    <n v="115"/>
    <b v="1"/>
    <s v="theater/plays"/>
    <x v="1"/>
    <x v="6"/>
    <n v="102"/>
    <n v="177.09"/>
    <x v="3253"/>
    <d v="2016-09-08T03:45:00"/>
    <x v="34"/>
    <x v="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
    <n v="70.77"/>
    <x v="3254"/>
    <d v="2015-03-26T01:03:29"/>
    <x v="1"/>
    <x v="1"/>
    <x v="1"/>
  </r>
  <r>
    <n v="3255"/>
    <s v="Henry V"/>
    <s v="5 Actors, 30 Characters, 90 Minutes._x000a_Let us transport you from London to the fields of Agincourt, using the power of your imagination."/>
    <n v="300"/>
    <n v="525"/>
    <x v="0"/>
    <x v="1"/>
    <s v="GBP"/>
    <n v="1412706375"/>
    <n v="1410114375"/>
    <b v="1"/>
    <n v="18"/>
    <b v="1"/>
    <s v="theater/plays"/>
    <x v="1"/>
    <x v="6"/>
    <n v="175"/>
    <n v="29.17"/>
    <x v="3255"/>
    <d v="2014-10-07T18:26:15"/>
    <x v="1"/>
    <x v="1"/>
    <x v="1"/>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
    <n v="72.760000000000005"/>
    <x v="3256"/>
    <d v="2015-06-11T03:59:00"/>
    <x v="24"/>
    <x v="5"/>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
    <n v="51.85"/>
    <x v="3257"/>
    <d v="2017-02-22T13:25:52"/>
    <x v="1"/>
    <x v="1"/>
    <x v="1"/>
  </r>
  <r>
    <n v="3258"/>
    <s v="Bluebirds by Joe Brondo"/>
    <s v="A guy named Walt steals a book and plans to sell it to get his life on track... until his wife finds out."/>
    <n v="7000"/>
    <n v="7365"/>
    <x v="0"/>
    <x v="0"/>
    <s v="USD"/>
    <n v="1420751861"/>
    <n v="1418159861"/>
    <b v="1"/>
    <n v="75"/>
    <b v="1"/>
    <s v="theater/plays"/>
    <x v="1"/>
    <x v="6"/>
    <n v="105"/>
    <n v="98.2"/>
    <x v="3258"/>
    <d v="2015-01-08T21:17:41"/>
    <x v="1"/>
    <x v="1"/>
    <x v="1"/>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
    <n v="251.74"/>
    <x v="3259"/>
    <d v="2016-10-01T03:59:00"/>
    <x v="1"/>
    <x v="1"/>
    <x v="1"/>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
    <n v="74.819999999999993"/>
    <x v="3260"/>
    <d v="2015-11-30T17:08:38"/>
    <x v="6"/>
    <x v="0"/>
    <x v="0"/>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
    <n v="67.650000000000006"/>
    <x v="3261"/>
    <d v="2015-07-16T17:24:36"/>
    <x v="1"/>
    <x v="1"/>
    <x v="1"/>
  </r>
  <r>
    <n v="3262"/>
    <s v="Prison Boxing: A New Play by Leah Joki"/>
    <s v="A one-woman theatrical exploration of the prison system and its inhabitants."/>
    <n v="12200"/>
    <n v="12571"/>
    <x v="0"/>
    <x v="0"/>
    <s v="USD"/>
    <n v="1419220800"/>
    <n v="1416555262"/>
    <b v="1"/>
    <n v="134"/>
    <b v="1"/>
    <s v="theater/plays"/>
    <x v="1"/>
    <x v="6"/>
    <n v="103"/>
    <n v="93.81"/>
    <x v="3262"/>
    <d v="2014-12-22T04:00:00"/>
    <x v="0"/>
    <x v="0"/>
    <x v="0"/>
  </r>
  <r>
    <n v="3263"/>
    <s v="Titus Andronicus (with an all-female cast &amp; crew)"/>
    <s v="Shakespeare's bloodiest tragedy, performed and produced exclusively by women."/>
    <n v="2500"/>
    <n v="2804.16"/>
    <x v="0"/>
    <x v="0"/>
    <s v="USD"/>
    <n v="1446238800"/>
    <n v="1444220588"/>
    <b v="1"/>
    <n v="68"/>
    <b v="1"/>
    <s v="theater/plays"/>
    <x v="1"/>
    <x v="6"/>
    <n v="112"/>
    <n v="41.24"/>
    <x v="3263"/>
    <d v="2015-10-30T21:00:00"/>
    <x v="33"/>
    <x v="5"/>
    <x v="0"/>
  </r>
  <r>
    <n v="3264"/>
    <s v="Kapow-i GoGo at The PIT"/>
    <s v="The three part comedic saga of Kapow-i GoGo, who saves the world.  Again.  And again."/>
    <n v="2500"/>
    <n v="2575"/>
    <x v="0"/>
    <x v="0"/>
    <s v="USD"/>
    <n v="1422482400"/>
    <n v="1421089938"/>
    <b v="1"/>
    <n v="49"/>
    <b v="1"/>
    <s v="theater/plays"/>
    <x v="1"/>
    <x v="6"/>
    <n v="103"/>
    <n v="52.55"/>
    <x v="3264"/>
    <d v="2015-01-28T22:00:00"/>
    <x v="14"/>
    <x v="3"/>
    <x v="0"/>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90000000000006"/>
    <x v="3265"/>
    <d v="2015-12-03T17:00:00"/>
    <x v="1"/>
    <x v="1"/>
    <x v="1"/>
  </r>
  <r>
    <n v="3266"/>
    <s v="Macbeth"/>
    <s v="An original version of Shakespeare's masterpiece that emphasizes family and explores the destruction of blood ties"/>
    <n v="6000"/>
    <n v="7877"/>
    <x v="0"/>
    <x v="0"/>
    <s v="USD"/>
    <n v="1434142800"/>
    <n v="1431435122"/>
    <b v="1"/>
    <n v="163"/>
    <b v="1"/>
    <s v="theater/plays"/>
    <x v="1"/>
    <x v="6"/>
    <n v="131"/>
    <n v="48.33"/>
    <x v="3266"/>
    <d v="2015-06-12T21:00:00"/>
    <x v="0"/>
    <x v="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
    <n v="53.18"/>
    <x v="3267"/>
    <d v="2015-07-17T18:11:00"/>
    <x v="1"/>
    <x v="1"/>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
    <x v="3268"/>
    <d v="2016-08-24T21:42:08"/>
    <x v="14"/>
    <x v="3"/>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2"/>
    <n v="116"/>
    <x v="3269"/>
    <d v="2015-06-16T11:00:00"/>
    <x v="51"/>
    <x v="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2"/>
    <n v="61"/>
    <x v="3270"/>
    <d v="2015-07-12T12:47:45"/>
    <x v="1"/>
    <x v="1"/>
    <x v="1"/>
  </r>
  <r>
    <n v="3271"/>
    <s v="Saxon Court at Southwark Playhouse"/>
    <s v="A razor sharp satire to darken your Christmas."/>
    <n v="1500"/>
    <n v="1950"/>
    <x v="0"/>
    <x v="1"/>
    <s v="GBP"/>
    <n v="1414927775"/>
    <n v="1412332175"/>
    <b v="1"/>
    <n v="51"/>
    <b v="1"/>
    <s v="theater/plays"/>
    <x v="1"/>
    <x v="6"/>
    <n v="130"/>
    <n v="38.24"/>
    <x v="3271"/>
    <d v="2014-11-02T11:29:35"/>
    <x v="1"/>
    <x v="1"/>
    <x v="1"/>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
    <n v="106.5"/>
    <x v="3272"/>
    <d v="2015-11-06T13:00:09"/>
    <x v="1"/>
    <x v="1"/>
    <x v="1"/>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
    <n v="204.57"/>
    <x v="3273"/>
    <d v="2016-09-14T19:00:00"/>
    <x v="14"/>
    <x v="3"/>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
    <n v="54.91"/>
    <x v="3274"/>
    <d v="2016-03-15T21:00:00"/>
    <x v="38"/>
    <x v="4"/>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
    <n v="150.41999999999999"/>
    <x v="3275"/>
    <d v="2015-02-09T04:30:00"/>
    <x v="15"/>
    <x v="1"/>
    <x v="2"/>
  </r>
  <r>
    <n v="3276"/>
    <s v="We The Astronomers"/>
    <s v="In 2016, KO Theatre presents a world premiere play in Toronto, ON about faith, home, and the secrets we keep from those we love."/>
    <n v="4500"/>
    <n v="5258"/>
    <x v="0"/>
    <x v="5"/>
    <s v="CAD"/>
    <n v="1459483140"/>
    <n v="1456526879"/>
    <b v="1"/>
    <n v="100"/>
    <b v="1"/>
    <s v="theater/plays"/>
    <x v="1"/>
    <x v="6"/>
    <n v="117"/>
    <n v="52.58"/>
    <x v="3276"/>
    <d v="2016-04-01T03:59:00"/>
    <x v="6"/>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9"/>
    <n v="54.3"/>
    <x v="3277"/>
    <d v="2014-11-18T17:23:26"/>
    <x v="1"/>
    <x v="1"/>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
    <n v="76.03"/>
    <x v="3278"/>
    <d v="2015-05-30T20:21:43"/>
    <x v="1"/>
    <x v="1"/>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
    <n v="105.21"/>
    <x v="3279"/>
    <d v="2016-04-01T01:27:39"/>
    <x v="1"/>
    <x v="1"/>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7"/>
    <x v="3280"/>
    <d v="2015-06-01T05:00:00"/>
    <x v="6"/>
    <x v="0"/>
    <x v="0"/>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2"/>
    <n v="129.36000000000001"/>
    <x v="3281"/>
    <d v="2015-09-02T00:28:25"/>
    <x v="1"/>
    <x v="1"/>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3"/>
    <n v="134.26"/>
    <x v="3282"/>
    <d v="2016-04-29T04:39:48"/>
    <x v="38"/>
    <x v="4"/>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5"/>
    <n v="17.829999999999998"/>
    <x v="3283"/>
    <d v="2016-02-10T21:00:00"/>
    <x v="0"/>
    <x v="0"/>
    <x v="0"/>
  </r>
  <r>
    <n v="3284"/>
    <s v="Help fund Black Enough!"/>
    <s v="Black Enough is an LSU student-staged performance exploring the effects of white supremacy on the black community."/>
    <n v="3000"/>
    <n v="3048"/>
    <x v="0"/>
    <x v="0"/>
    <s v="USD"/>
    <n v="1454047140"/>
    <n v="1452546853"/>
    <b v="0"/>
    <n v="15"/>
    <b v="1"/>
    <s v="theater/plays"/>
    <x v="1"/>
    <x v="6"/>
    <n v="102"/>
    <n v="203.2"/>
    <x v="3284"/>
    <d v="2016-01-29T05:59:00"/>
    <x v="11"/>
    <x v="3"/>
    <x v="0"/>
  </r>
  <r>
    <n v="3285"/>
    <s v="By Morning"/>
    <s v="A new play by Matthew Gasda"/>
    <n v="4999"/>
    <n v="5604"/>
    <x v="0"/>
    <x v="0"/>
    <s v="USD"/>
    <n v="1488258000"/>
    <n v="1485556626"/>
    <b v="0"/>
    <n v="81"/>
    <b v="1"/>
    <s v="theater/plays"/>
    <x v="1"/>
    <x v="6"/>
    <n v="112"/>
    <n v="69.19"/>
    <x v="3285"/>
    <d v="2017-02-28T05:00:00"/>
    <x v="7"/>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2"/>
    <n v="125.12"/>
    <x v="3286"/>
    <d v="2016-08-15T20:09:42"/>
    <x v="1"/>
    <x v="1"/>
    <x v="1"/>
  </r>
  <r>
    <n v="3287"/>
    <s v="Three Things: Stories About Life"/>
    <s v="An inspirational one-man play about crisis, community, and the search for wholeness."/>
    <n v="2500"/>
    <n v="2500"/>
    <x v="0"/>
    <x v="5"/>
    <s v="CAD"/>
    <n v="1448733628"/>
    <n v="1446573628"/>
    <b v="0"/>
    <n v="34"/>
    <b v="1"/>
    <s v="theater/plays"/>
    <x v="1"/>
    <x v="6"/>
    <n v="100"/>
    <n v="73.53"/>
    <x v="3287"/>
    <d v="2015-11-28T18:00:28"/>
    <x v="10"/>
    <x v="5"/>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
    <n v="48.44"/>
    <x v="3288"/>
    <d v="2016-06-20T23:00:00"/>
    <x v="9"/>
    <x v="0"/>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
    <n v="26.61"/>
    <x v="3289"/>
    <d v="2017-02-20T08:50:02"/>
    <x v="31"/>
    <x v="1"/>
    <x v="3"/>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
    <n v="33.67"/>
    <x v="3290"/>
    <d v="2017-03-11T12:21:31"/>
    <x v="1"/>
    <x v="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
    <x v="3291"/>
    <d v="2015-09-17T03:59:00"/>
    <x v="7"/>
    <x v="0"/>
    <x v="0"/>
  </r>
  <r>
    <n v="3292"/>
    <s v="Dick Whittington - our 2016 community pantomime!"/>
    <s v="Iver Heath Drama Club is a not-for-profit community group and this year we are performing DICK WHITTINGTON."/>
    <n v="101"/>
    <n v="289"/>
    <x v="0"/>
    <x v="1"/>
    <s v="GBP"/>
    <n v="1449257348"/>
    <n v="1444069748"/>
    <b v="0"/>
    <n v="15"/>
    <b v="1"/>
    <s v="theater/plays"/>
    <x v="1"/>
    <x v="6"/>
    <n v="286"/>
    <n v="19.27"/>
    <x v="3292"/>
    <d v="2015-12-04T19:29:08"/>
    <x v="13"/>
    <x v="6"/>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
    <n v="84.29"/>
    <x v="3293"/>
    <d v="2017-03-04T10:12:32"/>
    <x v="1"/>
    <x v="1"/>
    <x v="1"/>
  </r>
  <r>
    <n v="3294"/>
    <s v="old man's Gift"/>
    <s v="A young theatre company promoting new talent and looking for help in funding our very first set for our black comedy &quot;old man's Gift&quot;"/>
    <n v="600"/>
    <n v="710"/>
    <x v="0"/>
    <x v="1"/>
    <s v="GBP"/>
    <n v="1434459554"/>
    <n v="1431867554"/>
    <b v="0"/>
    <n v="24"/>
    <b v="1"/>
    <s v="theater/plays"/>
    <x v="1"/>
    <x v="6"/>
    <n v="118"/>
    <n v="29.58"/>
    <x v="3294"/>
    <d v="2015-06-16T12:59:14"/>
    <x v="1"/>
    <x v="1"/>
    <x v="1"/>
  </r>
  <r>
    <n v="3295"/>
    <s v="The Divine Comedy Show"/>
    <s v="A comedic drama about The Devil and his quest to take a bride and to Hell with the consequences, no matter what they may be."/>
    <n v="700"/>
    <n v="720.01"/>
    <x v="0"/>
    <x v="1"/>
    <s v="GBP"/>
    <n v="1474886229"/>
    <n v="1472294229"/>
    <b v="0"/>
    <n v="27"/>
    <b v="1"/>
    <s v="theater/plays"/>
    <x v="1"/>
    <x v="6"/>
    <n v="103"/>
    <n v="26.67"/>
    <x v="3295"/>
    <d v="2016-09-26T10:37:09"/>
    <x v="1"/>
    <x v="1"/>
    <x v="1"/>
  </r>
  <r>
    <n v="3296"/>
    <s v="Alix in Wundergarten"/>
    <s v="A dark theatrical comedy about four actors recording a warped radio version of Lewis Carroll's 'Alice's Adventures in Wonderland'."/>
    <n v="1500"/>
    <n v="2161"/>
    <x v="0"/>
    <x v="1"/>
    <s v="GBP"/>
    <n v="1448229600"/>
    <n v="1446401372"/>
    <b v="0"/>
    <n v="47"/>
    <b v="1"/>
    <s v="theater/plays"/>
    <x v="1"/>
    <x v="6"/>
    <n v="144"/>
    <n v="45.98"/>
    <x v="3296"/>
    <d v="2015-11-22T22:00:00"/>
    <x v="23"/>
    <x v="5"/>
    <x v="0"/>
  </r>
  <r>
    <n v="3297"/>
    <s v="MY EYES WENT DARK"/>
    <s v="A father loses his family in a freak plane crash and goes on to murder the air traffic controller he holds responsible."/>
    <n v="5500"/>
    <n v="5504"/>
    <x v="0"/>
    <x v="1"/>
    <s v="GBP"/>
    <n v="1438037940"/>
    <n v="1436380256"/>
    <b v="0"/>
    <n v="44"/>
    <b v="1"/>
    <s v="theater/plays"/>
    <x v="1"/>
    <x v="6"/>
    <n v="100"/>
    <n v="125.09"/>
    <x v="3297"/>
    <d v="2015-07-27T22:59:00"/>
    <x v="34"/>
    <x v="3"/>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2"/>
    <n v="141.29"/>
    <x v="3298"/>
    <d v="2015-09-13T00:00:00"/>
    <x v="23"/>
    <x v="5"/>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
    <n v="55.33"/>
    <x v="3299"/>
    <d v="2015-10-14T22:01:03"/>
    <x v="1"/>
    <x v="1"/>
    <x v="1"/>
  </r>
  <r>
    <n v="3300"/>
    <s v="MAX &amp; ELSA: NO MUSIC. NO CHILDREN."/>
    <s v="A subversive parody about the two people for whom the hills were NOT alive with THE SOUND OF MUSIC."/>
    <n v="3000"/>
    <n v="4085"/>
    <x v="0"/>
    <x v="0"/>
    <s v="USD"/>
    <n v="1430329862"/>
    <n v="1428515462"/>
    <b v="0"/>
    <n v="88"/>
    <b v="1"/>
    <s v="theater/plays"/>
    <x v="1"/>
    <x v="6"/>
    <n v="136"/>
    <n v="46.42"/>
    <x v="3300"/>
    <d v="2015-04-29T17:51:02"/>
    <x v="23"/>
    <x v="5"/>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
    <n v="57.2"/>
    <x v="3301"/>
    <d v="2016-08-01T06:59:00"/>
    <x v="8"/>
    <x v="4"/>
    <x v="0"/>
  </r>
  <r>
    <n v="3302"/>
    <s v="El muro de BorÃ­s KiÃ©n"/>
    <s v="FilosofÃ­a de los anÃ³nimos"/>
    <n v="8400"/>
    <n v="8685"/>
    <x v="0"/>
    <x v="3"/>
    <s v="EUR"/>
    <n v="1481099176"/>
    <n v="1478507176"/>
    <b v="0"/>
    <n v="50"/>
    <b v="1"/>
    <s v="theater/plays"/>
    <x v="1"/>
    <x v="6"/>
    <n v="103"/>
    <n v="173.7"/>
    <x v="3302"/>
    <d v="2016-12-07T08:26:16"/>
    <x v="1"/>
    <x v="1"/>
    <x v="1"/>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6"/>
    <n v="59.6"/>
    <x v="3303"/>
    <d v="2015-03-28T14:38:04"/>
    <x v="6"/>
    <x v="0"/>
    <x v="0"/>
  </r>
  <r>
    <n v="3304"/>
    <s v="I Can Ski Forever 3"/>
    <s v="A musical comedy production celebrating the unique, lovable, insufferable ski culture of the modern day mountain town."/>
    <n v="15000"/>
    <n v="15677.5"/>
    <x v="0"/>
    <x v="0"/>
    <s v="USD"/>
    <n v="1482418752"/>
    <n v="1479826752"/>
    <b v="0"/>
    <n v="175"/>
    <b v="1"/>
    <s v="theater/plays"/>
    <x v="1"/>
    <x v="6"/>
    <n v="105"/>
    <n v="89.59"/>
    <x v="3304"/>
    <d v="2016-12-22T14:59:12"/>
    <x v="1"/>
    <x v="1"/>
    <x v="1"/>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
    <n v="204.05"/>
    <x v="3305"/>
    <d v="2015-07-31T20:32:28"/>
    <x v="1"/>
    <x v="1"/>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
    <n v="48.7"/>
    <x v="3306"/>
    <d v="2016-06-10T03:00:00"/>
    <x v="54"/>
    <x v="0"/>
    <x v="0"/>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7"/>
    <n v="53.34"/>
    <x v="3307"/>
    <d v="2016-05-15T01:22:19"/>
    <x v="1"/>
    <x v="1"/>
    <x v="1"/>
  </r>
  <r>
    <n v="3308"/>
    <s v="A Hand of Talons"/>
    <s v="Descend into the dark world of steampunk noir in this thrilling new play, written by Maggie Lee and directed by Amy Poisson!"/>
    <n v="3500"/>
    <n v="4280"/>
    <x v="0"/>
    <x v="0"/>
    <s v="USD"/>
    <n v="1460581365"/>
    <n v="1458766965"/>
    <b v="0"/>
    <n v="57"/>
    <b v="1"/>
    <s v="theater/plays"/>
    <x v="1"/>
    <x v="6"/>
    <n v="122"/>
    <n v="75.09"/>
    <x v="3308"/>
    <d v="2016-04-13T21:02:45"/>
    <x v="23"/>
    <x v="5"/>
    <x v="0"/>
  </r>
  <r>
    <n v="3309"/>
    <s v="Collision Course"/>
    <s v="Two unlikely friends, a garage, tinned beans &amp; the end of the world."/>
    <n v="350"/>
    <n v="558"/>
    <x v="0"/>
    <x v="1"/>
    <s v="GBP"/>
    <n v="1476632178"/>
    <n v="1473953778"/>
    <b v="0"/>
    <n v="31"/>
    <b v="1"/>
    <s v="theater/plays"/>
    <x v="1"/>
    <x v="6"/>
    <n v="159"/>
    <n v="18"/>
    <x v="3309"/>
    <d v="2016-10-16T15:36:18"/>
    <x v="0"/>
    <x v="0"/>
    <x v="0"/>
  </r>
  <r>
    <n v="3310"/>
    <s v="The Island Boys: A New Play"/>
    <s v="A new play about coming coming home, recovery, and trying to find God in the process."/>
    <n v="6500"/>
    <n v="6505"/>
    <x v="0"/>
    <x v="0"/>
    <s v="USD"/>
    <n v="1444169825"/>
    <n v="1441577825"/>
    <b v="0"/>
    <n v="31"/>
    <b v="1"/>
    <s v="theater/plays"/>
    <x v="1"/>
    <x v="6"/>
    <n v="100"/>
    <n v="209.84"/>
    <x v="3310"/>
    <d v="2015-10-06T22:17:05"/>
    <x v="1"/>
    <x v="1"/>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10"/>
    <n v="61.02"/>
    <x v="3311"/>
    <d v="2015-10-17T07:00:10"/>
    <x v="1"/>
    <x v="1"/>
    <x v="1"/>
  </r>
  <r>
    <n v="3312"/>
    <s v="Richard III"/>
    <s v="Bare Theatre presents one of Shakespeare's most notorious characters in the final chapter of the War of the Roses saga."/>
    <n v="2500"/>
    <n v="2501"/>
    <x v="0"/>
    <x v="0"/>
    <s v="USD"/>
    <n v="1478901600"/>
    <n v="1477077946"/>
    <b v="0"/>
    <n v="41"/>
    <b v="1"/>
    <s v="theater/plays"/>
    <x v="1"/>
    <x v="6"/>
    <n v="100"/>
    <n v="61"/>
    <x v="3312"/>
    <d v="2016-11-11T22:00:00"/>
    <x v="23"/>
    <x v="5"/>
    <x v="0"/>
  </r>
  <r>
    <n v="3313"/>
    <s v="Melbin the Accidental"/>
    <s v="A modern reworking of Shakespeare's histories and tragedies in iambic pentameter to talk of death, love, and race."/>
    <n v="2000"/>
    <n v="2321"/>
    <x v="0"/>
    <x v="0"/>
    <s v="USD"/>
    <n v="1453856400"/>
    <n v="1452664317"/>
    <b v="0"/>
    <n v="29"/>
    <b v="1"/>
    <s v="theater/plays"/>
    <x v="1"/>
    <x v="6"/>
    <n v="116"/>
    <n v="80.03"/>
    <x v="3313"/>
    <d v="2016-01-27T01:00:00"/>
    <x v="22"/>
    <x v="3"/>
    <x v="0"/>
  </r>
  <r>
    <n v="3314"/>
    <s v="The White Bike"/>
    <s v="I want to add a new perspective to the cycling safety debate by taking my play THE WHITE BIKE to the Edinburgh Festival of Cycling"/>
    <n v="800"/>
    <n v="1686"/>
    <x v="0"/>
    <x v="1"/>
    <s v="GBP"/>
    <n v="1431115500"/>
    <n v="1428733511"/>
    <b v="0"/>
    <n v="58"/>
    <b v="1"/>
    <s v="theater/plays"/>
    <x v="1"/>
    <x v="6"/>
    <n v="211"/>
    <n v="29.07"/>
    <x v="3314"/>
    <d v="2015-05-08T20:05:00"/>
    <x v="15"/>
    <x v="1"/>
    <x v="2"/>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4"/>
    <x v="3315"/>
    <d v="2016-05-06T07:17:21"/>
    <x v="1"/>
    <x v="1"/>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
    <n v="93.98"/>
    <x v="3316"/>
    <d v="2014-08-08T13:54:00"/>
    <x v="16"/>
    <x v="0"/>
    <x v="0"/>
  </r>
  <r>
    <n v="3317"/>
    <s v="Seven Minutes in Eternity"/>
    <s v="Andy Boyd's epic new satire about heroes and villains, humankind's search for glory, and fascism in America"/>
    <n v="1050"/>
    <n v="1115"/>
    <x v="0"/>
    <x v="0"/>
    <s v="USD"/>
    <n v="1465347424"/>
    <n v="1462755424"/>
    <b v="0"/>
    <n v="18"/>
    <b v="1"/>
    <s v="theater/plays"/>
    <x v="1"/>
    <x v="6"/>
    <n v="106"/>
    <n v="61.94"/>
    <x v="3317"/>
    <d v="2016-06-08T00:57:04"/>
    <x v="1"/>
    <x v="1"/>
    <x v="1"/>
  </r>
  <r>
    <n v="3318"/>
    <s v="ROOMIES - Atlantic Canada Tour 2016-17"/>
    <s v="Help us strengthen and inspire disability arts in Atlantic Canada"/>
    <n v="2000"/>
    <n v="2512"/>
    <x v="0"/>
    <x v="5"/>
    <s v="CAD"/>
    <n v="1460341800"/>
    <n v="1456902893"/>
    <b v="0"/>
    <n v="32"/>
    <b v="1"/>
    <s v="theater/plays"/>
    <x v="1"/>
    <x v="6"/>
    <n v="126"/>
    <n v="78.5"/>
    <x v="3318"/>
    <d v="2016-04-11T02:30:00"/>
    <x v="4"/>
    <x v="0"/>
    <x v="0"/>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x v="3319"/>
    <d v="2015-01-31T14:03:06"/>
    <x v="8"/>
    <x v="4"/>
    <x v="0"/>
  </r>
  <r>
    <n v="3320"/>
    <s v="Mama Threw Me So High &amp; He Who Speaks"/>
    <s v="Imaginary Theater Company presents two modern day tall tales about family, resilience and redemption."/>
    <n v="2500"/>
    <n v="2525"/>
    <x v="0"/>
    <x v="0"/>
    <s v="USD"/>
    <n v="1466557557"/>
    <n v="1463965557"/>
    <b v="0"/>
    <n v="38"/>
    <b v="1"/>
    <s v="theater/plays"/>
    <x v="1"/>
    <x v="6"/>
    <n v="101"/>
    <n v="66.45"/>
    <x v="3320"/>
    <d v="2016-06-22T01:05:57"/>
    <x v="1"/>
    <x v="1"/>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
    <n v="35.799999999999997"/>
    <x v="3321"/>
    <d v="2014-10-16T03:59:00"/>
    <x v="22"/>
    <x v="3"/>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2"/>
    <n v="145.65"/>
    <x v="3322"/>
    <d v="2016-06-22T03:55:00"/>
    <x v="24"/>
    <x v="5"/>
    <x v="0"/>
  </r>
  <r>
    <n v="3323"/>
    <s v="Migrants' Theatre"/>
    <s v="Young adult theatre makers from London are raising money to cover costs for touring with their current production MigrantsÂ´ Rhapsody."/>
    <n v="1000"/>
    <n v="1259"/>
    <x v="0"/>
    <x v="1"/>
    <s v="GBP"/>
    <n v="1474793208"/>
    <n v="1472201208"/>
    <b v="0"/>
    <n v="49"/>
    <b v="1"/>
    <s v="theater/plays"/>
    <x v="1"/>
    <x v="6"/>
    <n v="126"/>
    <n v="25.69"/>
    <x v="3323"/>
    <d v="2016-09-25T08:46:48"/>
    <x v="1"/>
    <x v="1"/>
    <x v="1"/>
  </r>
  <r>
    <n v="3324"/>
    <s v="At Swim, Two Boys"/>
    <s v="The play tells the story of Jim and Doyler and their friendship on the brink of Irish independence."/>
    <n v="1500"/>
    <n v="1525"/>
    <x v="0"/>
    <x v="17"/>
    <s v="EUR"/>
    <n v="1465135190"/>
    <n v="1463925590"/>
    <b v="0"/>
    <n v="10"/>
    <b v="1"/>
    <s v="theater/plays"/>
    <x v="1"/>
    <x v="6"/>
    <n v="102"/>
    <n v="152.5"/>
    <x v="3324"/>
    <d v="2016-06-05T13:59:50"/>
    <x v="22"/>
    <x v="3"/>
    <x v="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3"/>
    <n v="30"/>
    <x v="3325"/>
    <d v="2015-04-05T17:51:17"/>
    <x v="6"/>
    <x v="0"/>
    <x v="0"/>
  </r>
  <r>
    <n v="3326"/>
    <s v="Me? A Caregiver?"/>
    <s v="An edgy, hilarious, compassionate and honest show to help caregivers find courage, trust their instincts and above all, to laugh."/>
    <n v="8000"/>
    <n v="8110"/>
    <x v="0"/>
    <x v="0"/>
    <s v="USD"/>
    <n v="1425830905"/>
    <n v="1423242505"/>
    <b v="0"/>
    <n v="57"/>
    <b v="1"/>
    <s v="theater/plays"/>
    <x v="1"/>
    <x v="6"/>
    <n v="101"/>
    <n v="142.28"/>
    <x v="3326"/>
    <d v="2015-03-08T16:08:25"/>
    <x v="1"/>
    <x v="1"/>
    <x v="1"/>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
    <n v="24.55"/>
    <x v="3327"/>
    <d v="2016-05-08T08:59:26"/>
    <x v="1"/>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
    <n v="292.77999999999997"/>
    <x v="3328"/>
    <d v="2014-07-05T01:00:00"/>
    <x v="69"/>
    <x v="2"/>
    <x v="0"/>
  </r>
  <r>
    <n v="3329"/>
    <s v="Jestia and Raedon"/>
    <s v="Jestia and Raedon is a brand new romantic comedy play going to the Edinburgh Fringe Festival this summer."/>
    <n v="1000"/>
    <n v="1168"/>
    <x v="0"/>
    <x v="1"/>
    <s v="GBP"/>
    <n v="1406502000"/>
    <n v="1405583108"/>
    <b v="0"/>
    <n v="26"/>
    <b v="1"/>
    <s v="theater/plays"/>
    <x v="1"/>
    <x v="6"/>
    <n v="117"/>
    <n v="44.92"/>
    <x v="3329"/>
    <d v="2014-07-27T23:00:00"/>
    <x v="2"/>
    <x v="2"/>
    <x v="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
    <n v="23.1"/>
    <x v="3330"/>
    <d v="2015-04-01T20:17:48"/>
    <x v="1"/>
    <x v="1"/>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5"/>
    <n v="80.400000000000006"/>
    <x v="3331"/>
    <d v="2015-10-06T16:44:46"/>
    <x v="6"/>
    <x v="0"/>
    <x v="0"/>
  </r>
  <r>
    <n v="3332"/>
    <s v="Cortez"/>
    <s v="Two marine biologists are at odds during an important expedition. When a stranded shark refuses to die, things get weird."/>
    <n v="6000"/>
    <n v="6000"/>
    <x v="0"/>
    <x v="0"/>
    <s v="USD"/>
    <n v="1405802330"/>
    <n v="1403210330"/>
    <b v="0"/>
    <n v="83"/>
    <b v="1"/>
    <s v="theater/plays"/>
    <x v="1"/>
    <x v="6"/>
    <n v="100"/>
    <n v="72.290000000000006"/>
    <x v="3332"/>
    <d v="2014-07-19T20:38:50"/>
    <x v="1"/>
    <x v="1"/>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5"/>
    <n v="32.97"/>
    <x v="3333"/>
    <d v="2015-06-15T16:14:40"/>
    <x v="24"/>
    <x v="5"/>
    <x v="0"/>
  </r>
  <r>
    <n v="3334"/>
    <s v="The Saltbox Theatre Collective Seed Money Project"/>
    <s v="The Saltbox Theatre Collective is a brand new not-for-profit theatre company in Illinois."/>
    <n v="3871"/>
    <n v="5366"/>
    <x v="0"/>
    <x v="0"/>
    <s v="USD"/>
    <n v="1438259422"/>
    <n v="1435667422"/>
    <b v="0"/>
    <n v="46"/>
    <b v="1"/>
    <s v="theater/plays"/>
    <x v="1"/>
    <x v="6"/>
    <n v="139"/>
    <n v="116.65"/>
    <x v="3334"/>
    <d v="2015-07-30T12:30:22"/>
    <x v="1"/>
    <x v="1"/>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
    <n v="79.62"/>
    <x v="3335"/>
    <d v="2014-08-03T23:00:00"/>
    <x v="15"/>
    <x v="1"/>
    <x v="2"/>
  </r>
  <r>
    <n v="3336"/>
    <s v="WILDE TALES"/>
    <s v="A theatrical adaptation of Oscar Wilde's short stories, presented by Suitcase Civilians at The Space, April 5-10 2016."/>
    <n v="250"/>
    <n v="250"/>
    <x v="0"/>
    <x v="1"/>
    <s v="GBP"/>
    <n v="1459845246"/>
    <n v="1457429646"/>
    <b v="0"/>
    <n v="9"/>
    <b v="1"/>
    <s v="theater/plays"/>
    <x v="1"/>
    <x v="6"/>
    <n v="100"/>
    <n v="27.78"/>
    <x v="3336"/>
    <d v="2016-04-05T08:34:06"/>
    <x v="31"/>
    <x v="1"/>
    <x v="3"/>
  </r>
  <r>
    <n v="3337"/>
    <s v="Das Ding - A Globetrotting Comedy"/>
    <s v="StoneCrabs is thrilled to bring to the UK the first English production of Philipp LÃ¶hleâ€™s play Das Ding (The Thing)."/>
    <n v="2500"/>
    <n v="2755"/>
    <x v="0"/>
    <x v="1"/>
    <s v="GBP"/>
    <n v="1412974800"/>
    <n v="1411109167"/>
    <b v="0"/>
    <n v="34"/>
    <b v="1"/>
    <s v="theater/plays"/>
    <x v="1"/>
    <x v="6"/>
    <n v="110"/>
    <n v="81.03"/>
    <x v="3337"/>
    <d v="2014-10-10T21:00:00"/>
    <x v="23"/>
    <x v="5"/>
    <x v="0"/>
  </r>
  <r>
    <n v="3338"/>
    <s v="The Last Days of Judas Iscariot"/>
    <s v="Join Estelle Parsons in support of Theater That Looks and Sounds Like America"/>
    <n v="15000"/>
    <n v="15327"/>
    <x v="0"/>
    <x v="0"/>
    <s v="USD"/>
    <n v="1487944080"/>
    <n v="1486129680"/>
    <b v="0"/>
    <n v="112"/>
    <b v="1"/>
    <s v="theater/plays"/>
    <x v="1"/>
    <x v="6"/>
    <n v="102"/>
    <n v="136.85"/>
    <x v="3338"/>
    <d v="2017-02-24T13:48:00"/>
    <x v="23"/>
    <x v="5"/>
    <x v="0"/>
  </r>
  <r>
    <n v="3339"/>
    <s v="FRESH PRODUCE'd LA presents: Friends in Transient Places"/>
    <s v="FPLA presents FRIENDS IN TRANSIENT PLACES by Jonathan Caren: a magical story of modern life."/>
    <n v="8000"/>
    <n v="8348"/>
    <x v="0"/>
    <x v="0"/>
    <s v="USD"/>
    <n v="1469721518"/>
    <n v="1467129518"/>
    <b v="0"/>
    <n v="47"/>
    <b v="1"/>
    <s v="theater/plays"/>
    <x v="1"/>
    <x v="6"/>
    <n v="104"/>
    <n v="177.62"/>
    <x v="3339"/>
    <d v="2016-07-28T15:58:38"/>
    <x v="1"/>
    <x v="1"/>
    <x v="1"/>
  </r>
  <r>
    <n v="3340"/>
    <s v="King Lear"/>
    <s v="The Eno River Players is a community theater in Durham, North Carolina. We are trying to raise money to get our second show on its feet"/>
    <n v="3000"/>
    <n v="4145"/>
    <x v="0"/>
    <x v="0"/>
    <s v="USD"/>
    <n v="1481066554"/>
    <n v="1478906554"/>
    <b v="0"/>
    <n v="38"/>
    <b v="1"/>
    <s v="theater/plays"/>
    <x v="1"/>
    <x v="6"/>
    <n v="138"/>
    <n v="109.08"/>
    <x v="3340"/>
    <d v="2016-12-06T23:22:34"/>
    <x v="10"/>
    <x v="5"/>
    <x v="2"/>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
    <x v="3341"/>
    <d v="2016-06-12T17:00:00"/>
    <x v="33"/>
    <x v="5"/>
    <x v="0"/>
  </r>
  <r>
    <n v="3342"/>
    <s v="Uprising Theatre Company's First Production"/>
    <s v="We believe in the power of stories to change the world. Theatre that inspires transformation."/>
    <n v="6000"/>
    <n v="6100"/>
    <x v="0"/>
    <x v="0"/>
    <s v="USD"/>
    <n v="1427864340"/>
    <n v="1425020810"/>
    <b v="0"/>
    <n v="78"/>
    <b v="1"/>
    <s v="theater/plays"/>
    <x v="1"/>
    <x v="6"/>
    <n v="102"/>
    <n v="78.209999999999994"/>
    <x v="3342"/>
    <d v="2015-04-01T04:59:00"/>
    <x v="16"/>
    <x v="0"/>
    <x v="0"/>
  </r>
  <r>
    <n v="3343"/>
    <s v="The Girl Who Touched the Stars"/>
    <s v="Two sisters make a set of paper dolls which take them on a journey across lands, creating memories along the way."/>
    <n v="700"/>
    <n v="1200"/>
    <x v="0"/>
    <x v="1"/>
    <s v="GBP"/>
    <n v="1460553480"/>
    <n v="1458770384"/>
    <b v="0"/>
    <n v="23"/>
    <b v="1"/>
    <s v="theater/plays"/>
    <x v="1"/>
    <x v="6"/>
    <n v="171"/>
    <n v="52.17"/>
    <x v="3343"/>
    <d v="2016-04-13T13:18:00"/>
    <x v="23"/>
    <x v="5"/>
    <x v="0"/>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
    <n v="114.13"/>
    <x v="3344"/>
    <d v="2014-08-30T04:48:13"/>
    <x v="1"/>
    <x v="1"/>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x v="3345"/>
    <d v="2015-04-18T00:37:00"/>
    <x v="44"/>
    <x v="6"/>
    <x v="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7"/>
    <x v="3346"/>
    <d v="2015-02-26T00:35:10"/>
    <x v="5"/>
    <x v="2"/>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
    <n v="108.59"/>
    <x v="3347"/>
    <d v="2016-05-08T21:00:00"/>
    <x v="22"/>
    <x v="3"/>
    <x v="0"/>
  </r>
  <r>
    <n v="3348"/>
    <s v="Macbeth"/>
    <s v="Old Hat's new production explores the bleak culture of war and the cosmic powers of guilt and imagination in Shakespeare's tragedy."/>
    <n v="5500"/>
    <n v="5516"/>
    <x v="0"/>
    <x v="0"/>
    <s v="USD"/>
    <n v="1461988740"/>
    <n v="1459949080"/>
    <b v="0"/>
    <n v="79"/>
    <b v="1"/>
    <s v="theater/plays"/>
    <x v="1"/>
    <x v="6"/>
    <n v="100"/>
    <n v="69.819999999999993"/>
    <x v="3348"/>
    <d v="2016-04-30T03:59:00"/>
    <x v="19"/>
    <x v="5"/>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
    <n v="109.57"/>
    <x v="3349"/>
    <d v="2016-06-13T17:00:00"/>
    <x v="23"/>
    <x v="5"/>
    <x v="0"/>
  </r>
  <r>
    <n v="3350"/>
    <s v="Visions"/>
    <s v="Nora Wageners TheaterstÃ¼ck lÃ¤dt den Zuschauer ein auf eine teils lustige, teils dÃ¼stere Reise ins Wohnzimmer der jungen, arbeitslosen K"/>
    <n v="3500"/>
    <n v="3655"/>
    <x v="0"/>
    <x v="19"/>
    <s v="EUR"/>
    <n v="1448838000"/>
    <n v="1445791811"/>
    <b v="0"/>
    <n v="51"/>
    <b v="1"/>
    <s v="theater/plays"/>
    <x v="1"/>
    <x v="6"/>
    <n v="104"/>
    <n v="71.67"/>
    <x v="3350"/>
    <d v="2015-11-29T23:00:00"/>
    <x v="6"/>
    <x v="0"/>
    <x v="0"/>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
    <n v="93.61"/>
    <x v="3351"/>
    <d v="2014-07-23T11:00:00"/>
    <x v="46"/>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8"/>
    <n v="76.8"/>
    <x v="3352"/>
    <d v="2016-07-01T23:00:00"/>
    <x v="40"/>
    <x v="6"/>
    <x v="0"/>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9999999999997"/>
    <x v="3353"/>
    <d v="2016-05-02T23:00:00"/>
    <x v="58"/>
    <x v="3"/>
    <x v="0"/>
  </r>
  <r>
    <n v="3354"/>
    <s v="Strangeloop Theatre - A Focus on New Works"/>
    <s v="Help Strangeloop Theatre create and support new work by sponsoring our 2015-2016 season."/>
    <n v="3000"/>
    <n v="3058"/>
    <x v="0"/>
    <x v="0"/>
    <s v="USD"/>
    <n v="1446091260"/>
    <n v="1443029206"/>
    <b v="0"/>
    <n v="55"/>
    <b v="1"/>
    <s v="theater/plays"/>
    <x v="1"/>
    <x v="6"/>
    <n v="102"/>
    <n v="55.6"/>
    <x v="3354"/>
    <d v="2015-10-29T04:01:00"/>
    <x v="9"/>
    <x v="0"/>
    <x v="0"/>
  </r>
  <r>
    <n v="3355"/>
    <s v="Jelly Beans at Theatre503"/>
    <s v="Help get Jelly Beans to the Theatre503 stage. An important piece of new writing by Dan Pick, produced by Kuleshov Theatre"/>
    <n v="1750"/>
    <n v="2210"/>
    <x v="0"/>
    <x v="1"/>
    <s v="GBP"/>
    <n v="1462879020"/>
    <n v="1461941527"/>
    <b v="0"/>
    <n v="15"/>
    <b v="1"/>
    <s v="theater/plays"/>
    <x v="1"/>
    <x v="6"/>
    <n v="126"/>
    <n v="147.33000000000001"/>
    <x v="3355"/>
    <d v="2016-05-10T11:17:00"/>
    <x v="62"/>
    <x v="3"/>
    <x v="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
    <n v="56.33"/>
    <x v="3356"/>
    <d v="2016-07-15T19:34:32"/>
    <x v="1"/>
    <x v="1"/>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
    <x v="3357"/>
    <d v="2014-08-01T10:01:50"/>
    <x v="1"/>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3"/>
    <n v="63.57"/>
    <x v="3358"/>
    <d v="2014-11-19T08:27:59"/>
    <x v="1"/>
    <x v="1"/>
    <x v="1"/>
  </r>
  <r>
    <n v="3359"/>
    <s v="BEIRUT, LADY OF LEBANON"/>
    <s v="A Theatrical Production Celebrating the Lebanese Culture and the Human Spirit in Time of War."/>
    <n v="4000"/>
    <n v="4250"/>
    <x v="0"/>
    <x v="0"/>
    <s v="USD"/>
    <n v="1487985734"/>
    <n v="1484097734"/>
    <b v="0"/>
    <n v="23"/>
    <b v="1"/>
    <s v="theater/plays"/>
    <x v="1"/>
    <x v="6"/>
    <n v="106"/>
    <n v="184.78"/>
    <x v="3359"/>
    <d v="2017-02-25T01:22:14"/>
    <x v="8"/>
    <x v="4"/>
    <x v="0"/>
  </r>
  <r>
    <n v="3360"/>
    <s v="Pretty Butch"/>
    <s v="World Premiere, an M1 Singapore Fringe Festival 2017 commission."/>
    <n v="9000"/>
    <n v="9124"/>
    <x v="0"/>
    <x v="20"/>
    <s v="SGD"/>
    <n v="1481731140"/>
    <n v="1479866343"/>
    <b v="0"/>
    <n v="72"/>
    <b v="1"/>
    <s v="theater/plays"/>
    <x v="1"/>
    <x v="6"/>
    <n v="101"/>
    <n v="126.72"/>
    <x v="3360"/>
    <d v="2016-12-14T15:59:00"/>
    <x v="23"/>
    <x v="5"/>
    <x v="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
    <n v="83.43"/>
    <x v="3361"/>
    <d v="2014-09-01T15:59:00"/>
    <x v="3"/>
    <x v="3"/>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x v="3362"/>
    <d v="2015-03-07T04:55:00"/>
    <x v="22"/>
    <x v="3"/>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
    <n v="302.31"/>
    <x v="3363"/>
    <d v="2014-08-19T16:00:00"/>
    <x v="34"/>
    <x v="3"/>
    <x v="0"/>
  </r>
  <r>
    <n v="3364"/>
    <s v="Cancel The Sunshine"/>
    <s v="Cancel The SunshineÂ is a new play that explores living with a mental health condition in an honest, witty and articulate way."/>
    <n v="3000"/>
    <n v="3178"/>
    <x v="0"/>
    <x v="1"/>
    <s v="GBP"/>
    <n v="1458075600"/>
    <n v="1456183649"/>
    <b v="0"/>
    <n v="72"/>
    <b v="1"/>
    <s v="theater/plays"/>
    <x v="1"/>
    <x v="6"/>
    <n v="106"/>
    <n v="44.14"/>
    <x v="3364"/>
    <d v="2016-03-15T21:00:00"/>
    <x v="24"/>
    <x v="5"/>
    <x v="0"/>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7"/>
    <x v="3365"/>
    <d v="2015-12-13T02:26:32"/>
    <x v="1"/>
    <x v="1"/>
    <x v="1"/>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9"/>
    <x v="3366"/>
    <d v="2015-05-13T01:37:17"/>
    <x v="1"/>
    <x v="1"/>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9"/>
    <n v="29.67"/>
    <x v="3367"/>
    <d v="2015-08-01T22:24:54"/>
    <x v="10"/>
    <x v="5"/>
    <x v="2"/>
  </r>
  <r>
    <n v="3368"/>
    <s v="Peter Pan by J.M. Barrie @ Open Space Arts"/>
    <s v="Help a non-profit community theatre create an unforgettable production of J.M. Barrie's classic play."/>
    <n v="1000"/>
    <n v="1046"/>
    <x v="0"/>
    <x v="0"/>
    <s v="USD"/>
    <n v="1420088400"/>
    <n v="1416977259"/>
    <b v="0"/>
    <n v="23"/>
    <b v="1"/>
    <s v="theater/plays"/>
    <x v="1"/>
    <x v="6"/>
    <n v="105"/>
    <n v="45.48"/>
    <x v="3368"/>
    <d v="2015-01-01T05:00:00"/>
    <x v="9"/>
    <x v="0"/>
    <x v="0"/>
  </r>
  <r>
    <n v="3369"/>
    <s v="The Collector, a play by Daniel Wade"/>
    <s v="How far would you go for revenge? The Collector is a dark thriller of regret, retribution and broken masculinity."/>
    <n v="5000"/>
    <n v="5195"/>
    <x v="0"/>
    <x v="17"/>
    <s v="EUR"/>
    <n v="1484441980"/>
    <n v="1479257980"/>
    <b v="0"/>
    <n v="54"/>
    <b v="1"/>
    <s v="theater/plays"/>
    <x v="1"/>
    <x v="6"/>
    <n v="104"/>
    <n v="96.2"/>
    <x v="3369"/>
    <d v="2017-01-15T00:59:40"/>
    <x v="13"/>
    <x v="6"/>
    <x v="0"/>
  </r>
  <r>
    <n v="3370"/>
    <s v="&quot;I'm Alright&quot;...an Enso Theatre Education production."/>
    <s v="I'm Alright. A story of young women, told by young women, for the world."/>
    <n v="1500"/>
    <n v="1766"/>
    <x v="0"/>
    <x v="0"/>
    <s v="USD"/>
    <n v="1481961600"/>
    <n v="1479283285"/>
    <b v="0"/>
    <n v="26"/>
    <b v="1"/>
    <s v="theater/plays"/>
    <x v="1"/>
    <x v="6"/>
    <n v="118"/>
    <n v="67.92"/>
    <x v="3370"/>
    <d v="2016-12-17T08:00:00"/>
    <x v="0"/>
    <x v="0"/>
    <x v="0"/>
  </r>
  <r>
    <n v="3371"/>
    <s v="Red Planet (or One Way Ticket) Staged Reading"/>
    <s v="Help support Red Planet, a new science fiction play based off the Mars One exploration."/>
    <n v="200"/>
    <n v="277"/>
    <x v="0"/>
    <x v="0"/>
    <s v="USD"/>
    <n v="1449089965"/>
    <n v="1446670765"/>
    <b v="0"/>
    <n v="9"/>
    <b v="1"/>
    <s v="theater/plays"/>
    <x v="1"/>
    <x v="6"/>
    <n v="139"/>
    <n v="30.78"/>
    <x v="3371"/>
    <d v="2015-12-02T20:59:25"/>
    <x v="31"/>
    <x v="1"/>
    <x v="3"/>
  </r>
  <r>
    <n v="3372"/>
    <s v="All the Best, Jack"/>
    <s v="This play tells the story of the toxicity of sensationalism shown through one man's struggle with notoriety."/>
    <n v="1000"/>
    <n v="1035"/>
    <x v="0"/>
    <x v="0"/>
    <s v="USD"/>
    <n v="1408942740"/>
    <n v="1407157756"/>
    <b v="0"/>
    <n v="27"/>
    <b v="1"/>
    <s v="theater/plays"/>
    <x v="1"/>
    <x v="6"/>
    <n v="104"/>
    <n v="38.33"/>
    <x v="3372"/>
    <d v="2014-08-25T04:59:00"/>
    <x v="23"/>
    <x v="5"/>
    <x v="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
    <n v="66.83"/>
    <x v="3373"/>
    <d v="2015-07-18T16:00:00"/>
    <x v="19"/>
    <x v="5"/>
    <x v="0"/>
  </r>
  <r>
    <n v="3374"/>
    <s v="HELP BUILD &quot;THE CASTLE&quot;"/>
    <s v="A rare  production of World acclaimed playwright Howard Barker's groundbreaking &amp; provocative 'The Castle'."/>
    <n v="3500"/>
    <n v="3730"/>
    <x v="0"/>
    <x v="5"/>
    <s v="CAD"/>
    <n v="1446053616"/>
    <n v="1443461616"/>
    <b v="0"/>
    <n v="52"/>
    <b v="1"/>
    <s v="theater/plays"/>
    <x v="1"/>
    <x v="6"/>
    <n v="107"/>
    <n v="71.73"/>
    <x v="3374"/>
    <d v="2015-10-28T17:33:36"/>
    <x v="1"/>
    <x v="1"/>
    <x v="1"/>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
    <x v="3375"/>
    <d v="2014-05-18T14:39:33"/>
    <x v="56"/>
    <x v="3"/>
    <x v="0"/>
  </r>
  <r>
    <n v="3376"/>
    <s v="The Tutors"/>
    <s v="3 college grads struggling to fund their social network. 1 bratty blackmailing student. 1 dreamy Asian business man. 1 awesome play."/>
    <n v="8000"/>
    <n v="8001"/>
    <x v="0"/>
    <x v="0"/>
    <s v="USD"/>
    <n v="1429976994"/>
    <n v="1424796594"/>
    <b v="0"/>
    <n v="19"/>
    <b v="1"/>
    <s v="theater/plays"/>
    <x v="1"/>
    <x v="6"/>
    <n v="100"/>
    <n v="421.11"/>
    <x v="3376"/>
    <d v="2015-04-25T15:49:54"/>
    <x v="13"/>
    <x v="6"/>
    <x v="0"/>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
    <n v="104.99"/>
    <x v="3377"/>
    <d v="2015-03-20T16:56:00"/>
    <x v="1"/>
    <x v="1"/>
    <x v="1"/>
  </r>
  <r>
    <n v="3378"/>
    <s v="Rose of June"/>
    <s v="'Can you ever find acceptance in death?' _x000a_Rose of June is a piece of theatre exploring the stages of grief. Unity Theatre - September"/>
    <n v="550"/>
    <n v="592"/>
    <x v="0"/>
    <x v="1"/>
    <s v="GBP"/>
    <n v="1409490480"/>
    <n v="1407400306"/>
    <b v="0"/>
    <n v="21"/>
    <b v="1"/>
    <s v="theater/plays"/>
    <x v="1"/>
    <x v="6"/>
    <n v="108"/>
    <n v="28.19"/>
    <x v="3378"/>
    <d v="2014-08-31T13:08:00"/>
    <x v="19"/>
    <x v="5"/>
    <x v="0"/>
  </r>
  <r>
    <n v="3379"/>
    <s v="The Promise"/>
    <s v="A play by Alexei Arbuzov about the lives of three teenagers during the Nazi siege of Leningrad, 1942, in a new adaptation by Nick Dear."/>
    <n v="2000"/>
    <n v="2073"/>
    <x v="0"/>
    <x v="1"/>
    <s v="GBP"/>
    <n v="1440630000"/>
    <n v="1439122800"/>
    <b v="0"/>
    <n v="38"/>
    <b v="1"/>
    <s v="theater/plays"/>
    <x v="1"/>
    <x v="6"/>
    <n v="104"/>
    <n v="54.55"/>
    <x v="3379"/>
    <d v="2015-08-26T23:00:00"/>
    <x v="3"/>
    <x v="3"/>
    <x v="0"/>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
    <n v="111.89"/>
    <x v="3380"/>
    <d v="2014-11-29T23:52:58"/>
    <x v="6"/>
    <x v="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
    <n v="85.21"/>
    <x v="3381"/>
    <d v="2015-03-11T03:26:23"/>
    <x v="1"/>
    <x v="1"/>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1"/>
    <n v="76.650000000000006"/>
    <x v="3382"/>
    <d v="2016-08-01T22:59:00"/>
    <x v="19"/>
    <x v="5"/>
    <x v="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2"/>
    <n v="65.17"/>
    <x v="3383"/>
    <d v="2016-06-23T18:47:00"/>
    <x v="20"/>
    <x v="3"/>
    <x v="0"/>
  </r>
  <r>
    <n v="3384"/>
    <s v="The Hat"/>
    <s v="Six gay men, emotional baggage, and online dating: what could go wrong? A play about looking for love and finding something better."/>
    <n v="6000"/>
    <n v="6000.66"/>
    <x v="0"/>
    <x v="0"/>
    <s v="USD"/>
    <n v="1448074800"/>
    <n v="1444874768"/>
    <b v="0"/>
    <n v="64"/>
    <b v="1"/>
    <s v="theater/plays"/>
    <x v="1"/>
    <x v="6"/>
    <n v="100"/>
    <n v="93.76"/>
    <x v="3384"/>
    <d v="2015-11-21T03:00:00"/>
    <x v="46"/>
    <x v="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000000000001"/>
    <x v="3385"/>
    <d v="2014-12-10T20:49:12"/>
    <x v="1"/>
    <x v="1"/>
    <x v="1"/>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2"/>
    <x v="3386"/>
    <d v="2014-12-03T15:28:26"/>
    <x v="1"/>
    <x v="1"/>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7"/>
    <n v="100.17"/>
    <x v="3387"/>
    <d v="2014-12-14T18:18:08"/>
    <x v="4"/>
    <x v="0"/>
    <x v="0"/>
  </r>
  <r>
    <n v="3388"/>
    <s v="ICONS"/>
    <s v="ICONS is a unique new play about the Amazon warrior women from Greek myth and re-imagines them from a contemporary female perspective."/>
    <n v="1500"/>
    <n v="1557"/>
    <x v="0"/>
    <x v="1"/>
    <s v="GBP"/>
    <n v="1434625441"/>
    <n v="1432033441"/>
    <b v="0"/>
    <n v="45"/>
    <b v="1"/>
    <s v="theater/plays"/>
    <x v="1"/>
    <x v="6"/>
    <n v="104"/>
    <n v="34.6"/>
    <x v="3388"/>
    <d v="2015-06-18T11:04:01"/>
    <x v="1"/>
    <x v="1"/>
    <x v="1"/>
  </r>
  <r>
    <n v="3389"/>
    <s v="Chimera Ensemble Productions Fund"/>
    <s v="Chimera Ensemble is launching 2 inaugural theater productions, and we need support to do high quality work!"/>
    <n v="10000"/>
    <n v="11450"/>
    <x v="0"/>
    <x v="0"/>
    <s v="USD"/>
    <n v="1464960682"/>
    <n v="1462368682"/>
    <b v="0"/>
    <n v="62"/>
    <b v="1"/>
    <s v="theater/plays"/>
    <x v="1"/>
    <x v="6"/>
    <n v="115"/>
    <n v="184.68"/>
    <x v="3389"/>
    <d v="2016-06-03T13:31:22"/>
    <x v="1"/>
    <x v="1"/>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
    <n v="69.819999999999993"/>
    <x v="3390"/>
    <d v="2014-07-10T18:35:45"/>
    <x v="18"/>
    <x v="3"/>
    <x v="0"/>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
    <x v="3391"/>
    <d v="2014-08-08T22:28:00"/>
    <x v="37"/>
    <x v="1"/>
    <x v="0"/>
  </r>
  <r>
    <n v="3392"/>
    <s v="1 in 3"/>
    <s v="Life is more than the days you have left. 1 in 3 tells of two normal people &amp; their confrontation with mortality and the dice of fate."/>
    <n v="500"/>
    <n v="500"/>
    <x v="0"/>
    <x v="1"/>
    <s v="GBP"/>
    <n v="1462565855"/>
    <n v="1458245855"/>
    <b v="0"/>
    <n v="12"/>
    <b v="1"/>
    <s v="theater/plays"/>
    <x v="1"/>
    <x v="6"/>
    <n v="100"/>
    <n v="41.67"/>
    <x v="3392"/>
    <d v="2016-05-06T20:17:35"/>
    <x v="39"/>
    <x v="4"/>
    <x v="0"/>
  </r>
  <r>
    <n v="3393"/>
    <s v="The Maltese Bodkin"/>
    <s v="hiSTORYstage presents a film noir-style comedy mystery with a Shakespearean twist performed as a 1944 radio drama."/>
    <n v="1500"/>
    <n v="1587"/>
    <x v="0"/>
    <x v="0"/>
    <s v="USD"/>
    <n v="1415234760"/>
    <n v="1413065230"/>
    <b v="0"/>
    <n v="44"/>
    <b v="1"/>
    <s v="theater/plays"/>
    <x v="1"/>
    <x v="6"/>
    <n v="106"/>
    <n v="36.07"/>
    <x v="3393"/>
    <d v="2014-11-06T00:46:00"/>
    <x v="29"/>
    <x v="1"/>
    <x v="2"/>
  </r>
  <r>
    <n v="3394"/>
    <s v="Buffer: Edinburgh Fringe 2014"/>
    <s v="Ambitious, Edinburgh-based company, Thrive Theatre, are bringing their brand new comedy BUFFER to the 2014 Edinburgh Fringe!"/>
    <n v="550"/>
    <n v="783"/>
    <x v="0"/>
    <x v="1"/>
    <s v="GBP"/>
    <n v="1406470645"/>
    <n v="1403878645"/>
    <b v="0"/>
    <n v="27"/>
    <b v="1"/>
    <s v="theater/plays"/>
    <x v="1"/>
    <x v="6"/>
    <n v="142"/>
    <n v="29"/>
    <x v="3394"/>
    <d v="2014-07-27T14:17:25"/>
    <x v="1"/>
    <x v="1"/>
    <x v="1"/>
  </r>
  <r>
    <n v="3395"/>
    <s v="MIRAMAR"/>
    <s v="Miramar is a a darkly funny play exploring what it is we call â€˜homeâ€™."/>
    <n v="500"/>
    <n v="920"/>
    <x v="0"/>
    <x v="1"/>
    <s v="GBP"/>
    <n v="1433009400"/>
    <n v="1431795944"/>
    <b v="0"/>
    <n v="38"/>
    <b v="1"/>
    <s v="theater/plays"/>
    <x v="1"/>
    <x v="6"/>
    <n v="184"/>
    <n v="24.21"/>
    <x v="3395"/>
    <d v="2015-05-30T18:10:00"/>
    <x v="22"/>
    <x v="3"/>
    <x v="0"/>
  </r>
  <r>
    <n v="3396"/>
    <s v="Rainbowtown"/>
    <s v="&quot;Rainbowtown&quot; is a new play for kids. Help us bring it to the Main Line during the 2014 Philadelphia Fringe Festival!"/>
    <n v="1500"/>
    <n v="1565"/>
    <x v="0"/>
    <x v="0"/>
    <s v="USD"/>
    <n v="1401595140"/>
    <n v="1399286589"/>
    <b v="0"/>
    <n v="28"/>
    <b v="1"/>
    <s v="theater/plays"/>
    <x v="1"/>
    <x v="6"/>
    <n v="104"/>
    <n v="55.89"/>
    <x v="3396"/>
    <d v="2014-06-01T03:59:00"/>
    <x v="15"/>
    <x v="1"/>
    <x v="2"/>
  </r>
  <r>
    <n v="3397"/>
    <s v="Waiting for Godot - Blue Sky Theatre &amp; Arts"/>
    <s v="Help a group of recovering alcoholics bring Samuel Beckett's classic to a seaside town!"/>
    <n v="250"/>
    <n v="280"/>
    <x v="0"/>
    <x v="1"/>
    <s v="GBP"/>
    <n v="1455832800"/>
    <n v="1452338929"/>
    <b v="0"/>
    <n v="24"/>
    <b v="1"/>
    <s v="theater/plays"/>
    <x v="1"/>
    <x v="6"/>
    <n v="112"/>
    <n v="11.67"/>
    <x v="3397"/>
    <d v="2016-02-18T22:00:00"/>
    <x v="4"/>
    <x v="0"/>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
    <n v="68.349999999999994"/>
    <x v="3398"/>
    <d v="2014-11-21T17:00:00"/>
    <x v="33"/>
    <x v="5"/>
    <x v="0"/>
  </r>
  <r>
    <n v="3399"/>
    <s v="Spinning Wheel Youth Takeover"/>
    <s v="13 young people have taken over Spinning Wheel Theatre to choose, produce and create their own show from scratch."/>
    <n v="1200"/>
    <n v="1245"/>
    <x v="0"/>
    <x v="1"/>
    <s v="GBP"/>
    <n v="1424556325"/>
    <n v="1421964325"/>
    <b v="0"/>
    <n v="46"/>
    <b v="1"/>
    <s v="theater/plays"/>
    <x v="1"/>
    <x v="6"/>
    <n v="104"/>
    <n v="27.07"/>
    <x v="3399"/>
    <d v="2015-02-21T22:05:25"/>
    <x v="1"/>
    <x v="1"/>
    <x v="1"/>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
    <n v="118.13"/>
    <x v="3400"/>
    <d v="2014-08-28T22:53:34"/>
    <x v="8"/>
    <x v="4"/>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2"/>
    <n v="44.76"/>
    <x v="3401"/>
    <d v="2015-08-07T17:22:26"/>
    <x v="1"/>
    <x v="1"/>
    <x v="1"/>
  </r>
  <r>
    <n v="3402"/>
    <s v="Liberty Falls, 54321"/>
    <s v="Itâ€™s a celebration of our heritage. Well, not all of ours. If you live in Liberty Falls, itâ€™s yours. If you donâ€™t, then it's not."/>
    <n v="15000"/>
    <n v="16465"/>
    <x v="0"/>
    <x v="0"/>
    <s v="USD"/>
    <n v="1447295460"/>
    <n v="1444747843"/>
    <b v="0"/>
    <n v="165"/>
    <b v="1"/>
    <s v="theater/plays"/>
    <x v="1"/>
    <x v="6"/>
    <n v="110"/>
    <n v="99.79"/>
    <x v="3402"/>
    <d v="2015-11-12T02:31:00"/>
    <x v="1"/>
    <x v="1"/>
    <x v="1"/>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5"/>
    <x v="3403"/>
    <d v="2015-06-25T11:05:24"/>
    <x v="1"/>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
    <x v="3404"/>
    <d v="2015-06-17T12:05:02"/>
    <x v="20"/>
    <x v="3"/>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8"/>
    <n v="28.32"/>
    <x v="3405"/>
    <d v="2016-03-01T23:59:00"/>
    <x v="20"/>
    <x v="3"/>
    <x v="0"/>
  </r>
  <r>
    <n v="3406"/>
    <s v="Voices of Swords"/>
    <s v="A funny and moving new play about two families dealing with aging parents in very different ways!"/>
    <n v="10000"/>
    <n v="10031"/>
    <x v="0"/>
    <x v="0"/>
    <s v="USD"/>
    <n v="1405511376"/>
    <n v="1401623376"/>
    <b v="0"/>
    <n v="91"/>
    <b v="1"/>
    <s v="theater/plays"/>
    <x v="1"/>
    <x v="6"/>
    <n v="100"/>
    <n v="110.23"/>
    <x v="3406"/>
    <d v="2014-07-16T11:49:36"/>
    <x v="8"/>
    <x v="4"/>
    <x v="0"/>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
    <n v="31.97"/>
    <x v="3407"/>
    <d v="2014-07-06T10:08:09"/>
    <x v="1"/>
    <x v="1"/>
    <x v="1"/>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
    <x v="3408"/>
    <d v="2014-07-18T23:48:24"/>
    <x v="1"/>
    <x v="1"/>
    <x v="1"/>
  </r>
  <r>
    <n v="3409"/>
    <s v="Who Said Theatre Presents: The Calm"/>
    <s v="Exciting and visceral new-writing that challenges the way we view the fine line between war and terror..."/>
    <n v="500"/>
    <n v="618"/>
    <x v="0"/>
    <x v="1"/>
    <s v="GBP"/>
    <n v="1469998680"/>
    <n v="1466710358"/>
    <b v="0"/>
    <n v="21"/>
    <b v="1"/>
    <s v="theater/plays"/>
    <x v="1"/>
    <x v="6"/>
    <n v="124"/>
    <n v="29.43"/>
    <x v="3409"/>
    <d v="2016-07-31T20:58:00"/>
    <x v="54"/>
    <x v="0"/>
    <x v="0"/>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9"/>
    <n v="81.38"/>
    <x v="3410"/>
    <d v="2016-06-06T07:00:00"/>
    <x v="15"/>
    <x v="1"/>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4"/>
    <n v="199.17"/>
    <x v="3411"/>
    <d v="2015-10-08T00:32:52"/>
    <x v="20"/>
    <x v="3"/>
    <x v="0"/>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
    <x v="3412"/>
    <d v="2014-09-27T23:01:02"/>
    <x v="1"/>
    <x v="1"/>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3"/>
    <x v="3413"/>
    <d v="2015-02-28T04:59:00"/>
    <x v="2"/>
    <x v="2"/>
    <x v="0"/>
  </r>
  <r>
    <n v="3414"/>
    <s v="PCSF PlayOffs 2016"/>
    <s v="A new twist on our annual festival of fully-produced plays by member playwrights, performed by a talented ensemble cast!"/>
    <n v="3000"/>
    <n v="3105"/>
    <x v="0"/>
    <x v="0"/>
    <s v="USD"/>
    <n v="1480579140"/>
    <n v="1478030325"/>
    <b v="0"/>
    <n v="44"/>
    <b v="1"/>
    <s v="theater/plays"/>
    <x v="1"/>
    <x v="6"/>
    <n v="104"/>
    <n v="70.569999999999993"/>
    <x v="3414"/>
    <d v="2016-12-01T07:59:00"/>
    <x v="1"/>
    <x v="1"/>
    <x v="1"/>
  </r>
  <r>
    <n v="3415"/>
    <s v="Balm in Gilead at Columbia"/>
    <s v="We are raising funds to allow for enhanced scenic, costume, and lighting design. Every dollar helps!"/>
    <n v="200"/>
    <n v="200"/>
    <x v="0"/>
    <x v="0"/>
    <s v="USD"/>
    <n v="1460935800"/>
    <n v="1459999656"/>
    <b v="0"/>
    <n v="9"/>
    <b v="1"/>
    <s v="theater/plays"/>
    <x v="1"/>
    <x v="6"/>
    <n v="100"/>
    <n v="22.22"/>
    <x v="3415"/>
    <d v="2016-04-17T23:30:00"/>
    <x v="2"/>
    <x v="2"/>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20"/>
    <n v="159.47"/>
    <x v="3416"/>
    <d v="2015-04-23T18:30:00"/>
    <x v="31"/>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
    <n v="37.78"/>
    <x v="3417"/>
    <d v="2014-10-26T00:43:00"/>
    <x v="38"/>
    <x v="4"/>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1"/>
    <n v="72.05"/>
    <x v="3418"/>
    <d v="2014-05-23T20:01:47"/>
    <x v="1"/>
    <x v="1"/>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7"/>
    <n v="63.7"/>
    <x v="3419"/>
    <d v="2016-04-06T21:30:00"/>
    <x v="11"/>
    <x v="3"/>
    <x v="0"/>
  </r>
  <r>
    <n v="3420"/>
    <s v="Rounds. Set design campaign."/>
    <s v="A powerful and urgent tale of the first line of defence for the NHS. Based on true stories from junior doctors."/>
    <n v="700"/>
    <n v="966"/>
    <x v="0"/>
    <x v="1"/>
    <s v="GBP"/>
    <n v="1455408000"/>
    <n v="1454638202"/>
    <b v="0"/>
    <n v="34"/>
    <b v="1"/>
    <s v="theater/plays"/>
    <x v="1"/>
    <x v="6"/>
    <n v="138"/>
    <n v="28.41"/>
    <x v="3420"/>
    <d v="2016-02-14T00:00:00"/>
    <x v="67"/>
    <x v="2"/>
    <x v="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
    <n v="103.21"/>
    <x v="3421"/>
    <d v="2015-03-04T18:59:23"/>
    <x v="1"/>
    <x v="1"/>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
    <n v="71.150000000000006"/>
    <x v="3422"/>
    <d v="2015-12-14T00:00:00"/>
    <x v="37"/>
    <x v="1"/>
    <x v="0"/>
  </r>
  <r>
    <n v="3423"/>
    <s v="And That's How The Story Goes"/>
    <s v="Forest Hills Eastern's Student Run Show 2015. Our goal is to present a professional quality show on a budget."/>
    <n v="250"/>
    <n v="350"/>
    <x v="0"/>
    <x v="0"/>
    <s v="USD"/>
    <n v="1429912341"/>
    <n v="1427320341"/>
    <b v="0"/>
    <n v="10"/>
    <b v="1"/>
    <s v="theater/plays"/>
    <x v="1"/>
    <x v="6"/>
    <n v="140"/>
    <n v="35"/>
    <x v="3423"/>
    <d v="2015-04-24T21:52:21"/>
    <x v="1"/>
    <x v="1"/>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4"/>
    <n v="81.78"/>
    <x v="3424"/>
    <d v="2015-02-05T06:59:00"/>
    <x v="24"/>
    <x v="5"/>
    <x v="0"/>
  </r>
  <r>
    <n v="3425"/>
    <s v="The Erlkings"/>
    <s v="The Erlkings is a play that uses the writings of the perpetrators of the Columbine Shooting to explore the inner lives of these boys."/>
    <n v="30000"/>
    <n v="30891.1"/>
    <x v="0"/>
    <x v="0"/>
    <s v="USD"/>
    <n v="1412434136"/>
    <n v="1409669336"/>
    <b v="0"/>
    <n v="104"/>
    <b v="1"/>
    <s v="theater/plays"/>
    <x v="1"/>
    <x v="6"/>
    <n v="103"/>
    <n v="297.02999999999997"/>
    <x v="3425"/>
    <d v="2014-10-04T14:48:56"/>
    <x v="7"/>
    <x v="0"/>
    <x v="0"/>
  </r>
  <r>
    <n v="3426"/>
    <s v="Holocene"/>
    <s v="Part ghost story, part cautionary tale, Holocene is a play about the end of our world, and the beginning of another."/>
    <n v="3750"/>
    <n v="4055"/>
    <x v="0"/>
    <x v="0"/>
    <s v="USD"/>
    <n v="1411264800"/>
    <n v="1409620903"/>
    <b v="0"/>
    <n v="87"/>
    <b v="1"/>
    <s v="theater/plays"/>
    <x v="1"/>
    <x v="6"/>
    <n v="108"/>
    <n v="46.61"/>
    <x v="3426"/>
    <d v="2014-09-21T02:00:00"/>
    <x v="34"/>
    <x v="3"/>
    <x v="0"/>
  </r>
  <r>
    <n v="3427"/>
    <s v="We Were Kings"/>
    <s v="A new play developed in collaboration with graduating theatre makers, premiering at the Edinburgh Fringe Festival 2014."/>
    <n v="1500"/>
    <n v="1500"/>
    <x v="0"/>
    <x v="1"/>
    <s v="GBP"/>
    <n v="1404314952"/>
    <n v="1401722952"/>
    <b v="0"/>
    <n v="29"/>
    <b v="1"/>
    <s v="theater/plays"/>
    <x v="1"/>
    <x v="6"/>
    <n v="100"/>
    <n v="51.72"/>
    <x v="3427"/>
    <d v="2014-07-02T15:29:12"/>
    <x v="1"/>
    <x v="1"/>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3"/>
    <n v="40.29"/>
    <x v="3428"/>
    <d v="2015-02-28T17:00:00"/>
    <x v="10"/>
    <x v="5"/>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x v="3429"/>
    <d v="2016-11-02T00:31:01"/>
    <x v="22"/>
    <x v="3"/>
    <x v="0"/>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9"/>
    <n v="30.15"/>
    <x v="3430"/>
    <d v="2014-07-30T22:41:41"/>
    <x v="1"/>
    <x v="1"/>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4"/>
    <x v="3431"/>
    <d v="2014-08-18T17:32:33"/>
    <x v="1"/>
    <x v="1"/>
    <x v="1"/>
  </r>
  <r>
    <n v="3432"/>
    <s v="Love Letters"/>
    <s v="Bare Theatre stages A.R. Gurney's Pulitzer Finalist script about a relationship spanning a lifetime and long distance."/>
    <n v="2000"/>
    <n v="2193"/>
    <x v="0"/>
    <x v="0"/>
    <s v="USD"/>
    <n v="1454709600"/>
    <n v="1452520614"/>
    <b v="0"/>
    <n v="42"/>
    <b v="1"/>
    <s v="theater/plays"/>
    <x v="1"/>
    <x v="6"/>
    <n v="110"/>
    <n v="52.21"/>
    <x v="3432"/>
    <d v="2016-02-05T22:00:00"/>
    <x v="10"/>
    <x v="5"/>
    <x v="2"/>
  </r>
  <r>
    <n v="3433"/>
    <s v="The Dybbuk"/>
    <s v="death&amp;pretzels presents their first Chicago based project:_x000a_The Dybbuk by S. Ansky"/>
    <n v="9500"/>
    <n v="9525"/>
    <x v="0"/>
    <x v="0"/>
    <s v="USD"/>
    <n v="1402974000"/>
    <n v="1400290255"/>
    <b v="0"/>
    <n v="71"/>
    <b v="1"/>
    <s v="theater/plays"/>
    <x v="1"/>
    <x v="6"/>
    <n v="100"/>
    <n v="134.15"/>
    <x v="3433"/>
    <d v="2014-06-17T03:00:00"/>
    <x v="0"/>
    <x v="0"/>
    <x v="0"/>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6"/>
    <n v="62.83"/>
    <x v="3434"/>
    <d v="2014-07-10T09:07:49"/>
    <x v="1"/>
    <x v="1"/>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5"/>
    <x v="3435"/>
    <d v="2016-08-07T03:00:00"/>
    <x v="3"/>
    <x v="3"/>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6"/>
    <n v="143.11000000000001"/>
    <x v="3436"/>
    <d v="2014-08-21T16:28:00"/>
    <x v="23"/>
    <x v="5"/>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7"/>
    <x v="3437"/>
    <d v="2015-08-19T17:03:40"/>
    <x v="1"/>
    <x v="1"/>
    <x v="1"/>
  </r>
  <r>
    <n v="3438"/>
    <s v="KLIPPIES"/>
    <s v="Klippies is the debut play from Johannesburg-born writer Jessica SiÃ¢n, premiering at the Southwark Playhouse, London in May 2015."/>
    <n v="2500"/>
    <n v="2605"/>
    <x v="0"/>
    <x v="1"/>
    <s v="GBP"/>
    <n v="1430600400"/>
    <n v="1428358567"/>
    <b v="0"/>
    <n v="14"/>
    <b v="1"/>
    <s v="theater/plays"/>
    <x v="1"/>
    <x v="6"/>
    <n v="104"/>
    <n v="186.07"/>
    <x v="3438"/>
    <d v="2015-05-02T21:00:00"/>
    <x v="29"/>
    <x v="1"/>
    <x v="2"/>
  </r>
  <r>
    <n v="3439"/>
    <s v="Cirque Inspired Alice's Adventures in Wonderland"/>
    <s v="Help a small theater produce an original adaptation of Lewis Carroll's classic story."/>
    <n v="1200"/>
    <n v="1616.14"/>
    <x v="0"/>
    <x v="0"/>
    <s v="USD"/>
    <n v="1453179540"/>
    <n v="1452030730"/>
    <b v="0"/>
    <n v="18"/>
    <b v="1"/>
    <s v="theater/plays"/>
    <x v="1"/>
    <x v="6"/>
    <n v="135"/>
    <n v="89.79"/>
    <x v="3439"/>
    <d v="2016-01-19T04:59:00"/>
    <x v="22"/>
    <x v="3"/>
    <x v="0"/>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
    <n v="64.16"/>
    <x v="3440"/>
    <d v="2014-07-11T16:15:00"/>
    <x v="24"/>
    <x v="5"/>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3"/>
    <n v="59.65"/>
    <x v="3441"/>
    <d v="2015-11-13T20:17:00"/>
    <x v="15"/>
    <x v="1"/>
    <x v="2"/>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x v="3442"/>
    <d v="2015-05-30T20:11:12"/>
    <x v="1"/>
    <x v="1"/>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6"/>
    <n v="41.22"/>
    <x v="3443"/>
    <d v="2014-09-09T12:35:46"/>
    <x v="1"/>
    <x v="1"/>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x v="3444"/>
    <d v="2016-06-08T13:59:00"/>
    <x v="35"/>
    <x v="2"/>
    <x v="0"/>
  </r>
  <r>
    <n v="3445"/>
    <s v="Axon Theatre - First Project (Phase 1)"/>
    <s v="Rehearsal &amp; development of our first project as Axon Theatre: &quot;The Star-Spangled Girl&quot; in South Wales."/>
    <n v="2000"/>
    <n v="2000"/>
    <x v="0"/>
    <x v="1"/>
    <s v="GBP"/>
    <n v="1445604236"/>
    <n v="1443185036"/>
    <b v="0"/>
    <n v="31"/>
    <b v="1"/>
    <s v="theater/plays"/>
    <x v="1"/>
    <x v="6"/>
    <n v="100"/>
    <n v="64.52"/>
    <x v="3445"/>
    <d v="2015-10-23T12:43:56"/>
    <x v="31"/>
    <x v="1"/>
    <x v="3"/>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
    <n v="43.28"/>
    <x v="3446"/>
    <d v="2015-02-05T12:20:00"/>
    <x v="19"/>
    <x v="5"/>
    <x v="0"/>
  </r>
  <r>
    <n v="3447"/>
    <s v="The Vagabond Halfback"/>
    <s v="&quot;He was a poet, a vagrant, a philosopher, a lady's man and a hard drinker&quot;"/>
    <n v="1000"/>
    <n v="1078"/>
    <x v="0"/>
    <x v="0"/>
    <s v="USD"/>
    <n v="1458332412"/>
    <n v="1454448012"/>
    <b v="0"/>
    <n v="14"/>
    <b v="1"/>
    <s v="theater/plays"/>
    <x v="1"/>
    <x v="6"/>
    <n v="108"/>
    <n v="77"/>
    <x v="3447"/>
    <d v="2016-03-18T20:20:12"/>
    <x v="8"/>
    <x v="4"/>
    <x v="0"/>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10"/>
    <n v="51.22"/>
    <x v="3448"/>
    <d v="2014-12-17T02:51:29"/>
    <x v="1"/>
    <x v="1"/>
    <x v="1"/>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1"/>
    <n v="68.25"/>
    <x v="3449"/>
    <d v="2016-07-09T04:00:00"/>
    <x v="31"/>
    <x v="1"/>
    <x v="3"/>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9999999999998"/>
    <x v="3450"/>
    <d v="2015-04-02T15:54:31"/>
    <x v="13"/>
    <x v="6"/>
    <x v="0"/>
  </r>
  <r>
    <n v="3451"/>
    <s v="The Twilight Zone Play"/>
    <s v="I'm a high school student in New Jersey planning on producing and directing a Twilight Zone Play for a &quot;One Act&quot; competition."/>
    <n v="650"/>
    <n v="658"/>
    <x v="0"/>
    <x v="0"/>
    <s v="USD"/>
    <n v="1429636927"/>
    <n v="1427304127"/>
    <b v="0"/>
    <n v="16"/>
    <b v="1"/>
    <s v="theater/plays"/>
    <x v="1"/>
    <x v="6"/>
    <n v="101"/>
    <n v="41.13"/>
    <x v="3451"/>
    <d v="2015-04-21T17:22:07"/>
    <x v="15"/>
    <x v="1"/>
    <x v="2"/>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
    <n v="41.41"/>
    <x v="3452"/>
    <d v="2014-07-23T03:59:00"/>
    <x v="33"/>
    <x v="5"/>
    <x v="0"/>
  </r>
  <r>
    <n v="3453"/>
    <s v="'Patagonia' - by Robert George"/>
    <s v="A full length comedy, Patagonia follows Grason and Jerry on their journey through a magical, South-American rainforest."/>
    <n v="300"/>
    <n v="385"/>
    <x v="0"/>
    <x v="1"/>
    <s v="GBP"/>
    <n v="1471130956"/>
    <n v="1465946956"/>
    <b v="0"/>
    <n v="14"/>
    <b v="1"/>
    <s v="theater/plays"/>
    <x v="1"/>
    <x v="6"/>
    <n v="128"/>
    <n v="27.5"/>
    <x v="3453"/>
    <d v="2016-08-13T23:29:16"/>
    <x v="13"/>
    <x v="6"/>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1"/>
    <n v="33.57"/>
    <x v="3454"/>
    <d v="2014-07-31T16:45:59"/>
    <x v="1"/>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1"/>
    <n v="145.87"/>
    <x v="3455"/>
    <d v="2016-10-13T18:00:27"/>
    <x v="1"/>
    <x v="1"/>
    <x v="1"/>
  </r>
  <r>
    <n v="3456"/>
    <s v="THIEF"/>
    <s v="&quot;Thief,&quot; a one man touring show, a theatrical experience portraying a supernatural story about the 3 days Jesus spent in the grave."/>
    <n v="3000"/>
    <n v="5739"/>
    <x v="0"/>
    <x v="0"/>
    <s v="USD"/>
    <n v="1406876340"/>
    <n v="1404190567"/>
    <b v="0"/>
    <n v="16"/>
    <b v="1"/>
    <s v="theater/plays"/>
    <x v="1"/>
    <x v="6"/>
    <n v="191"/>
    <n v="358.69"/>
    <x v="3456"/>
    <d v="2014-08-01T06:59:00"/>
    <x v="0"/>
    <x v="0"/>
    <x v="0"/>
  </r>
  <r>
    <n v="3457"/>
    <s v="The Impossible Adventures Of Supernova Jones"/>
    <s v="Robots, Space Battles, Mystery, and Intrigue. Nothing is Impossible..."/>
    <n v="2000"/>
    <n v="2804"/>
    <x v="0"/>
    <x v="0"/>
    <s v="USD"/>
    <n v="1423720740"/>
    <n v="1421081857"/>
    <b v="0"/>
    <n v="55"/>
    <b v="1"/>
    <s v="theater/plays"/>
    <x v="1"/>
    <x v="6"/>
    <n v="140"/>
    <n v="50.98"/>
    <x v="3457"/>
    <d v="2015-02-12T05:59:00"/>
    <x v="0"/>
    <x v="0"/>
    <x v="0"/>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
    <n v="45.04"/>
    <x v="3458"/>
    <d v="2015-02-03T04:27:00"/>
    <x v="15"/>
    <x v="1"/>
    <x v="2"/>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
    <n v="17.53"/>
    <x v="3459"/>
    <d v="2016-05-20T11:31:00"/>
    <x v="1"/>
    <x v="1"/>
    <x v="1"/>
  </r>
  <r>
    <n v="3460"/>
    <s v="Pushers"/>
    <s v="'Pushers' is an exciting new play and the first project for brand new theatre company, Ain't Got No Home Productions."/>
    <n v="500"/>
    <n v="950"/>
    <x v="0"/>
    <x v="1"/>
    <s v="GBP"/>
    <n v="1408106352"/>
    <n v="1406896752"/>
    <b v="0"/>
    <n v="19"/>
    <b v="1"/>
    <s v="theater/plays"/>
    <x v="1"/>
    <x v="6"/>
    <n v="190"/>
    <n v="50"/>
    <x v="3460"/>
    <d v="2014-08-15T12:39:12"/>
    <x v="22"/>
    <x v="3"/>
    <x v="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2"/>
    <x v="3461"/>
    <d v="2016-10-29T03:00:00"/>
    <x v="37"/>
    <x v="1"/>
    <x v="0"/>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1"/>
    <x v="3462"/>
    <d v="2015-07-10T18:00:00"/>
    <x v="14"/>
    <x v="3"/>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
    <n v="90.68"/>
    <x v="3463"/>
    <d v="2016-10-11T03:59:00"/>
    <x v="17"/>
    <x v="4"/>
    <x v="0"/>
  </r>
  <r>
    <n v="3464"/>
    <s v="SHE! Is History!"/>
    <s v="Why Do We Know More About Kim Kardashian Than Abigail Adams?  Let's produce and publish a play about women who MAKE and MADE history!"/>
    <n v="5000"/>
    <n v="5116.18"/>
    <x v="0"/>
    <x v="0"/>
    <s v="USD"/>
    <n v="1471921637"/>
    <n v="1469329637"/>
    <b v="0"/>
    <n v="93"/>
    <b v="1"/>
    <s v="theater/plays"/>
    <x v="1"/>
    <x v="6"/>
    <n v="102"/>
    <n v="55.01"/>
    <x v="3464"/>
    <d v="2016-08-23T03:07:17"/>
    <x v="1"/>
    <x v="1"/>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
    <x v="3465"/>
    <d v="2015-08-09T16:00:00"/>
    <x v="10"/>
    <x v="5"/>
    <x v="2"/>
  </r>
  <r>
    <n v="3466"/>
    <s v="Spotlight Youth Theater Production of Wizard"/>
    <s v="The Spotlight Youth Theater is a program where every participant has a moment in the spotlight."/>
    <n v="3500"/>
    <n v="4450"/>
    <x v="0"/>
    <x v="0"/>
    <s v="USD"/>
    <n v="1461108450"/>
    <n v="1455928050"/>
    <b v="0"/>
    <n v="61"/>
    <b v="1"/>
    <s v="theater/plays"/>
    <x v="1"/>
    <x v="6"/>
    <n v="127"/>
    <n v="72.95"/>
    <x v="3466"/>
    <d v="2016-04-19T23:27:30"/>
    <x v="44"/>
    <x v="6"/>
    <x v="0"/>
  </r>
  <r>
    <n v="3467"/>
    <s v="Venus in Fur, Los Angeles."/>
    <s v="Venus in Fur, By David Ives."/>
    <n v="3000"/>
    <n v="3030"/>
    <x v="0"/>
    <x v="0"/>
    <s v="USD"/>
    <n v="1426864032"/>
    <n v="1424275632"/>
    <b v="0"/>
    <n v="47"/>
    <b v="1"/>
    <s v="theater/plays"/>
    <x v="1"/>
    <x v="6"/>
    <n v="101"/>
    <n v="64.47"/>
    <x v="3467"/>
    <d v="2015-03-20T15:07:12"/>
    <x v="1"/>
    <x v="1"/>
    <x v="1"/>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2"/>
    <n v="716.35"/>
    <x v="3468"/>
    <d v="2016-09-21T03:00:00"/>
    <x v="37"/>
    <x v="1"/>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
    <n v="50.4"/>
    <x v="3469"/>
    <d v="2016-04-28T15:24:05"/>
    <x v="1"/>
    <x v="1"/>
    <x v="1"/>
  </r>
  <r>
    <n v="3470"/>
    <s v="She Kills Monsters"/>
    <s v="The New Artist's Circle is a theatre company dedicated to bringing the arts to young people."/>
    <n v="250"/>
    <n v="375"/>
    <x v="0"/>
    <x v="0"/>
    <s v="USD"/>
    <n v="1468618680"/>
    <n v="1465345902"/>
    <b v="0"/>
    <n v="9"/>
    <b v="1"/>
    <s v="theater/plays"/>
    <x v="1"/>
    <x v="6"/>
    <n v="150"/>
    <n v="41.67"/>
    <x v="3470"/>
    <d v="2016-07-15T21:38:00"/>
    <x v="46"/>
    <x v="0"/>
    <x v="0"/>
  </r>
  <r>
    <n v="3471"/>
    <s v="Different is Dangerous"/>
    <s v="Fast paced, two hander which uses headphone verbatim technique to give an insight into the everyday lives of Leeds city locals."/>
    <n v="500"/>
    <n v="1073"/>
    <x v="0"/>
    <x v="1"/>
    <s v="GBP"/>
    <n v="1409515200"/>
    <n v="1405971690"/>
    <b v="0"/>
    <n v="30"/>
    <b v="1"/>
    <s v="theater/plays"/>
    <x v="1"/>
    <x v="6"/>
    <n v="215"/>
    <n v="35.770000000000003"/>
    <x v="3471"/>
    <d v="2014-08-31T20:00:00"/>
    <x v="43"/>
    <x v="4"/>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
    <n v="88.74"/>
    <x v="3472"/>
    <d v="2014-11-06T05:59:00"/>
    <x v="23"/>
    <x v="5"/>
    <x v="0"/>
  </r>
  <r>
    <n v="3473"/>
    <s v="King Sisyphus"/>
    <s v="A modern telling of the Greek myth. Sisyphus defies the Gods and attempts to change the world order... but can he overcome his fate?"/>
    <n v="4900"/>
    <n v="4900"/>
    <x v="0"/>
    <x v="0"/>
    <s v="USD"/>
    <n v="1426883220"/>
    <n v="1425067296"/>
    <b v="0"/>
    <n v="33"/>
    <b v="1"/>
    <s v="theater/plays"/>
    <x v="1"/>
    <x v="6"/>
    <n v="100"/>
    <n v="148.47999999999999"/>
    <x v="3473"/>
    <d v="2015-03-20T20:27:00"/>
    <x v="23"/>
    <x v="5"/>
    <x v="0"/>
  </r>
  <r>
    <n v="3474"/>
    <s v="Be Prepared"/>
    <s v="Help us get actor-writer Ian Bonar's debut play - a hilarious, heartbreaking story of grief and loss - to the 2016 Edinburgh Fringe."/>
    <n v="2000"/>
    <n v="2020"/>
    <x v="0"/>
    <x v="1"/>
    <s v="GBP"/>
    <n v="1469016131"/>
    <n v="1466424131"/>
    <b v="0"/>
    <n v="39"/>
    <b v="1"/>
    <s v="theater/plays"/>
    <x v="1"/>
    <x v="6"/>
    <n v="101"/>
    <n v="51.79"/>
    <x v="3474"/>
    <d v="2016-07-20T12:02:11"/>
    <x v="1"/>
    <x v="1"/>
    <x v="1"/>
  </r>
  <r>
    <n v="3475"/>
    <s v="Score"/>
    <s v="Score is a musical play inspired by true stories of parents who have recovered from addiction and regained their children."/>
    <n v="300"/>
    <n v="340"/>
    <x v="0"/>
    <x v="1"/>
    <s v="GBP"/>
    <n v="1414972800"/>
    <n v="1412629704"/>
    <b v="0"/>
    <n v="17"/>
    <b v="1"/>
    <s v="theater/plays"/>
    <x v="1"/>
    <x v="6"/>
    <n v="113"/>
    <n v="20"/>
    <x v="3475"/>
    <d v="2014-11-03T00:00:00"/>
    <x v="31"/>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x v="3476"/>
    <d v="2014-10-27T03:00:00"/>
    <x v="11"/>
    <x v="3"/>
    <x v="0"/>
  </r>
  <r>
    <n v="3477"/>
    <s v="PCSF's Biannual 24-Hour Play Festival"/>
    <s v="8 ten-minute plays, written, directed, rehearsed, and fully produced in only 24 hours! Are we crazy? You bet we are!"/>
    <n v="1800"/>
    <n v="2076"/>
    <x v="0"/>
    <x v="0"/>
    <s v="USD"/>
    <n v="1431831600"/>
    <n v="1430761243"/>
    <b v="0"/>
    <n v="39"/>
    <b v="1"/>
    <s v="theater/plays"/>
    <x v="1"/>
    <x v="6"/>
    <n v="115"/>
    <n v="53.23"/>
    <x v="3477"/>
    <d v="2015-05-17T03:00:00"/>
    <x v="58"/>
    <x v="3"/>
    <x v="0"/>
  </r>
  <r>
    <n v="3478"/>
    <s v="Measure for Measure"/>
    <s v="Bare Theatre takes on Shakespeare's most notorious &quot;problem play,&quot; which asks how far we are willing to go to do what is right."/>
    <n v="2000"/>
    <n v="2257"/>
    <x v="0"/>
    <x v="0"/>
    <s v="USD"/>
    <n v="1426539600"/>
    <n v="1424296822"/>
    <b v="0"/>
    <n v="57"/>
    <b v="1"/>
    <s v="theater/plays"/>
    <x v="1"/>
    <x v="6"/>
    <n v="113"/>
    <n v="39.6"/>
    <x v="3478"/>
    <d v="2015-03-16T21:00:00"/>
    <x v="29"/>
    <x v="1"/>
    <x v="2"/>
  </r>
  <r>
    <n v="3479"/>
    <s v="Civil Rogues"/>
    <s v="A new comedy about what happened to a band of foolhardy actors when the Puritans closed the theatres in the 1640s."/>
    <n v="1500"/>
    <n v="1918"/>
    <x v="0"/>
    <x v="1"/>
    <s v="GBP"/>
    <n v="1403382680"/>
    <n v="1400790680"/>
    <b v="0"/>
    <n v="56"/>
    <b v="1"/>
    <s v="theater/plays"/>
    <x v="1"/>
    <x v="6"/>
    <n v="128"/>
    <n v="34.25"/>
    <x v="3479"/>
    <d v="2014-06-21T20:31:20"/>
    <x v="1"/>
    <x v="1"/>
    <x v="1"/>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3"/>
    <n v="164.62"/>
    <x v="3480"/>
    <d v="2015-07-10T21:00:00"/>
    <x v="19"/>
    <x v="5"/>
    <x v="0"/>
  </r>
  <r>
    <n v="3481"/>
    <s v="FIX THE FITZ"/>
    <s v="One of Australia's greatest theatres needs your help. Please help us refurnish, fit out and restore this legendary storytelling venue."/>
    <n v="10000"/>
    <n v="11880"/>
    <x v="0"/>
    <x v="2"/>
    <s v="AUD"/>
    <n v="1420178188"/>
    <n v="1418709388"/>
    <b v="0"/>
    <n v="95"/>
    <b v="1"/>
    <s v="theater/plays"/>
    <x v="1"/>
    <x v="6"/>
    <n v="119"/>
    <n v="125.05"/>
    <x v="3481"/>
    <d v="2015-01-02T05:56:28"/>
    <x v="3"/>
    <x v="3"/>
    <x v="0"/>
  </r>
  <r>
    <n v="3482"/>
    <s v="Old Trunk - Edinburgh 2014"/>
    <s v="Critically-acclaimed new-writing company Old Trunk make their Edinburgh debut alternating their two darkly comic plays."/>
    <n v="3000"/>
    <n v="4150"/>
    <x v="0"/>
    <x v="1"/>
    <s v="GBP"/>
    <n v="1404671466"/>
    <n v="1402079466"/>
    <b v="0"/>
    <n v="80"/>
    <b v="1"/>
    <s v="theater/plays"/>
    <x v="1"/>
    <x v="6"/>
    <n v="138"/>
    <n v="51.88"/>
    <x v="3482"/>
    <d v="2014-07-06T18:31:06"/>
    <x v="1"/>
    <x v="1"/>
    <x v="1"/>
  </r>
  <r>
    <n v="3483"/>
    <s v="The Faculty Lounge"/>
    <s v="Join 5 high school teachers in the lounge of every high school in America.  Hear what they never say in the classroom."/>
    <n v="3350"/>
    <n v="5358"/>
    <x v="0"/>
    <x v="0"/>
    <s v="USD"/>
    <n v="1404403381"/>
    <n v="1401811381"/>
    <b v="0"/>
    <n v="133"/>
    <b v="1"/>
    <s v="theater/plays"/>
    <x v="1"/>
    <x v="6"/>
    <n v="160"/>
    <n v="40.29"/>
    <x v="3483"/>
    <d v="2014-07-03T16:03:01"/>
    <x v="1"/>
    <x v="1"/>
    <x v="1"/>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
    <n v="64.91"/>
    <x v="3484"/>
    <d v="2016-06-15T18:14:59"/>
    <x v="1"/>
    <x v="1"/>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1"/>
    <n v="55.33"/>
    <x v="3485"/>
    <d v="2016-02-02T16:38:00"/>
    <x v="1"/>
    <x v="1"/>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
    <n v="83.14"/>
    <x v="3486"/>
    <d v="2015-06-03T06:59:00"/>
    <x v="7"/>
    <x v="0"/>
    <x v="0"/>
  </r>
  <r>
    <n v="3487"/>
    <s v="Jericho Creek"/>
    <s v="Jericho Creek is an original production by Fledgling Theatre Company which will be performed at The Cockpit Theatre in July 2015"/>
    <n v="2000"/>
    <n v="2555"/>
    <x v="0"/>
    <x v="1"/>
    <s v="GBP"/>
    <n v="1435185252"/>
    <n v="1432593252"/>
    <b v="0"/>
    <n v="66"/>
    <b v="1"/>
    <s v="theater/plays"/>
    <x v="1"/>
    <x v="6"/>
    <n v="128"/>
    <n v="38.71"/>
    <x v="3487"/>
    <d v="2015-06-24T22:34:12"/>
    <x v="1"/>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
    <n v="125.38"/>
    <x v="3488"/>
    <d v="2015-04-17T16:00:00"/>
    <x v="19"/>
    <x v="5"/>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3"/>
    <n v="78.260000000000005"/>
    <x v="3489"/>
    <d v="2014-05-24T21:00:00"/>
    <x v="1"/>
    <x v="1"/>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8"/>
    <n v="47.22"/>
    <x v="3490"/>
    <d v="2016-04-13T19:15:24"/>
    <x v="1"/>
    <x v="1"/>
    <x v="1"/>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
    <n v="79.099999999999994"/>
    <x v="3491"/>
    <d v="2015-05-18T05:59:44"/>
    <x v="23"/>
    <x v="5"/>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
    <n v="114.29"/>
    <x v="3492"/>
    <d v="2015-10-26T00:13:17"/>
    <x v="6"/>
    <x v="0"/>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
    <x v="3493"/>
    <d v="2014-08-17T05:11:00"/>
    <x v="20"/>
    <x v="3"/>
    <x v="0"/>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7"/>
    <x v="3494"/>
    <d v="2016-11-26T06:00:00"/>
    <x v="62"/>
    <x v="3"/>
    <x v="0"/>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7"/>
    <n v="74.209999999999994"/>
    <x v="3495"/>
    <d v="2014-11-01T17:18:00"/>
    <x v="37"/>
    <x v="1"/>
    <x v="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
    <n v="47.85"/>
    <x v="3496"/>
    <d v="2016-09-11T20:19:26"/>
    <x v="4"/>
    <x v="0"/>
    <x v="0"/>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9"/>
    <n v="34.409999999999997"/>
    <x v="3497"/>
    <d v="2016-06-02T22:00:00"/>
    <x v="56"/>
    <x v="3"/>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
    <n v="40.24"/>
    <x v="3498"/>
    <d v="2016-05-28T21:44:00"/>
    <x v="44"/>
    <x v="6"/>
    <x v="0"/>
  </r>
  <r>
    <n v="3499"/>
    <s v="Fefu and Her Friends"/>
    <s v="Figure 8 Troupe's debut performance! A stunning piece of theatre written by premier female playwright Maria Irene Fornes."/>
    <n v="2000"/>
    <n v="2110"/>
    <x v="0"/>
    <x v="0"/>
    <s v="USD"/>
    <n v="1435733940"/>
    <n v="1431046325"/>
    <b v="0"/>
    <n v="35"/>
    <b v="1"/>
    <s v="theater/plays"/>
    <x v="1"/>
    <x v="6"/>
    <n v="106"/>
    <n v="60.29"/>
    <x v="3499"/>
    <d v="2015-07-01T06:59:00"/>
    <x v="61"/>
    <x v="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
    <n v="25.31"/>
    <x v="3500"/>
    <d v="2016-03-07T04:59:00"/>
    <x v="3"/>
    <x v="3"/>
    <x v="0"/>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1"/>
    <n v="35.950000000000003"/>
    <x v="3501"/>
    <d v="2015-09-11T18:19:55"/>
    <x v="10"/>
    <x v="5"/>
    <x v="2"/>
  </r>
  <r>
    <n v="3502"/>
    <s v="Dickhead"/>
    <s v="Dickhead is a play about one man's struggle with the dicks in his head. If you want to know more stop being a twat and put out...please"/>
    <n v="4000"/>
    <n v="4216"/>
    <x v="0"/>
    <x v="0"/>
    <s v="USD"/>
    <n v="1458100740"/>
    <n v="1456862924"/>
    <b v="0"/>
    <n v="31"/>
    <b v="1"/>
    <s v="theater/plays"/>
    <x v="1"/>
    <x v="6"/>
    <n v="105"/>
    <n v="136"/>
    <x v="3502"/>
    <d v="2016-03-16T03:59:00"/>
    <x v="18"/>
    <x v="3"/>
    <x v="0"/>
  </r>
  <r>
    <n v="3503"/>
    <s v="Tarantella"/>
    <s v="A group of Sicilian immigrants in New York struggle to deal with conflict from both within the family and from without."/>
    <n v="2500"/>
    <n v="2689"/>
    <x v="0"/>
    <x v="1"/>
    <s v="GBP"/>
    <n v="1469359728"/>
    <n v="1466767728"/>
    <b v="0"/>
    <n v="38"/>
    <b v="1"/>
    <s v="theater/plays"/>
    <x v="1"/>
    <x v="6"/>
    <n v="108"/>
    <n v="70.760000000000005"/>
    <x v="3503"/>
    <d v="2016-07-24T11:28:48"/>
    <x v="1"/>
    <x v="1"/>
    <x v="1"/>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x v="3504"/>
    <d v="2015-11-19T18:58:11"/>
    <x v="1"/>
    <x v="1"/>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4"/>
    <n v="66.510000000000005"/>
    <x v="3505"/>
    <d v="2014-05-13T04:00:00"/>
    <x v="56"/>
    <x v="3"/>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2"/>
    <n v="105"/>
    <x v="3506"/>
    <d v="2014-08-23T17:37:20"/>
    <x v="8"/>
    <x v="4"/>
    <x v="0"/>
  </r>
  <r>
    <n v="3507"/>
    <s v="The Chameleon Fools Theatre Troupe Project"/>
    <s v="Please help our troupe bring our first project from planning to reality! Join us on one exciting ride!"/>
    <n v="10000"/>
    <n v="10440"/>
    <x v="0"/>
    <x v="0"/>
    <s v="USD"/>
    <n v="1464732537"/>
    <n v="1462140537"/>
    <b v="0"/>
    <n v="72"/>
    <b v="1"/>
    <s v="theater/plays"/>
    <x v="1"/>
    <x v="6"/>
    <n v="104"/>
    <n v="145"/>
    <x v="3507"/>
    <d v="2016-05-31T22:08:57"/>
    <x v="1"/>
    <x v="1"/>
    <x v="1"/>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x v="3508"/>
    <d v="2016-05-10T21:00:00"/>
    <x v="33"/>
    <x v="5"/>
    <x v="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
    <n v="96.67"/>
    <x v="3509"/>
    <d v="2014-11-21T04:55:00"/>
    <x v="22"/>
    <x v="3"/>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1"/>
    <n v="60.33"/>
    <x v="3510"/>
    <d v="2014-07-02T14:54:06"/>
    <x v="20"/>
    <x v="3"/>
    <x v="0"/>
  </r>
  <r>
    <n v="3511"/>
    <s v="Silent Planet"/>
    <s v="The world premiere of the first full-length play by Eve Leigh, at the intimate Finborough Theatre in London."/>
    <n v="1500"/>
    <n v="1518"/>
    <x v="0"/>
    <x v="1"/>
    <s v="GBP"/>
    <n v="1415385000"/>
    <n v="1413406695"/>
    <b v="0"/>
    <n v="19"/>
    <b v="1"/>
    <s v="theater/plays"/>
    <x v="1"/>
    <x v="6"/>
    <n v="101"/>
    <n v="79.89"/>
    <x v="3511"/>
    <d v="2014-11-07T18:30:00"/>
    <x v="33"/>
    <x v="5"/>
    <x v="0"/>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
    <x v="3512"/>
    <d v="2015-04-23T11:53:12"/>
    <x v="13"/>
    <x v="6"/>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
    <n v="75.34"/>
    <x v="3513"/>
    <d v="2014-06-04T04:59:00"/>
    <x v="58"/>
    <x v="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x v="3514"/>
    <d v="2015-02-02T04:59:00"/>
    <x v="3"/>
    <x v="3"/>
    <x v="0"/>
  </r>
  <r>
    <n v="3515"/>
    <s v="Twelfth Night by William Shakespeare"/>
    <s v="We are casting an all-inclusive production of Shakespeare's Twelfth Night in a non-traditional performance space."/>
    <n v="3000"/>
    <n v="3080"/>
    <x v="0"/>
    <x v="0"/>
    <s v="USD"/>
    <n v="1433097171"/>
    <n v="1430505171"/>
    <b v="0"/>
    <n v="46"/>
    <b v="1"/>
    <s v="theater/plays"/>
    <x v="1"/>
    <x v="6"/>
    <n v="103"/>
    <n v="66.959999999999994"/>
    <x v="3515"/>
    <d v="2015-05-31T18:32:51"/>
    <x v="1"/>
    <x v="1"/>
    <x v="1"/>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
    <x v="3516"/>
    <d v="2014-09-08T03:00:00"/>
    <x v="51"/>
    <x v="0"/>
    <x v="0"/>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
    <x v="3517"/>
    <d v="2014-07-04T11:00:00"/>
    <x v="1"/>
    <x v="1"/>
    <x v="1"/>
  </r>
  <r>
    <n v="3518"/>
    <s v="BEASTS OF BAVERLY GROVE"/>
    <s v="One play.  Two theaters.  See the story from both sides and then decide for yourself - who are the BEASTS OF BAVERLY GROVE?"/>
    <n v="1500"/>
    <n v="1650.69"/>
    <x v="0"/>
    <x v="0"/>
    <s v="USD"/>
    <n v="1412259660"/>
    <n v="1410461299"/>
    <b v="0"/>
    <n v="33"/>
    <b v="1"/>
    <s v="theater/plays"/>
    <x v="1"/>
    <x v="6"/>
    <n v="110"/>
    <n v="50.02"/>
    <x v="3518"/>
    <d v="2014-10-02T14:21:00"/>
    <x v="23"/>
    <x v="5"/>
    <x v="0"/>
  </r>
  <r>
    <n v="3519"/>
    <s v="Bookstory"/>
    <s v="Bookstory is a tiny puppet musical with some very big ideas that tells the story of the story in the digital age"/>
    <n v="2000"/>
    <n v="2027"/>
    <x v="0"/>
    <x v="1"/>
    <s v="GBP"/>
    <n v="1425478950"/>
    <n v="1422886950"/>
    <b v="0"/>
    <n v="28"/>
    <b v="1"/>
    <s v="theater/plays"/>
    <x v="1"/>
    <x v="6"/>
    <n v="101"/>
    <n v="72.39"/>
    <x v="3519"/>
    <d v="2015-03-04T14:22:30"/>
    <x v="1"/>
    <x v="1"/>
    <x v="1"/>
  </r>
  <r>
    <n v="3520"/>
    <s v="Protocols"/>
    <s v="Help us to bring &quot;Protocols&quot; at the 2015 Camden Fringe. The most controversial play of the year."/>
    <n v="2000"/>
    <n v="2015"/>
    <x v="0"/>
    <x v="1"/>
    <s v="GBP"/>
    <n v="1441547220"/>
    <n v="1439322412"/>
    <b v="0"/>
    <n v="21"/>
    <b v="1"/>
    <s v="theater/plays"/>
    <x v="1"/>
    <x v="6"/>
    <n v="101"/>
    <n v="95.95"/>
    <x v="3520"/>
    <d v="2015-09-06T13:47:00"/>
    <x v="29"/>
    <x v="1"/>
    <x v="2"/>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
    <n v="45.62"/>
    <x v="3521"/>
    <d v="2014-09-29T08:40:20"/>
    <x v="1"/>
    <x v="1"/>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3"/>
    <x v="3522"/>
    <d v="2015-09-15T10:06:00"/>
    <x v="31"/>
    <x v="1"/>
    <x v="3"/>
  </r>
  <r>
    <n v="3523"/>
    <s v="Magnificence"/>
    <s v="An old play about our world. Set in 1970s England, Magnificence is a gut-wrenching story of radicalisation, idealism and pity."/>
    <n v="4000"/>
    <n v="4546"/>
    <x v="0"/>
    <x v="1"/>
    <s v="GBP"/>
    <n v="1474844400"/>
    <n v="1469871148"/>
    <b v="0"/>
    <n v="80"/>
    <b v="1"/>
    <s v="theater/plays"/>
    <x v="1"/>
    <x v="6"/>
    <n v="114"/>
    <n v="56.83"/>
    <x v="3523"/>
    <d v="2016-09-25T23:00:00"/>
    <x v="40"/>
    <x v="6"/>
    <x v="0"/>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2"/>
    <n v="137.24"/>
    <x v="3524"/>
    <d v="2014-09-13T04:00:00"/>
    <x v="18"/>
    <x v="3"/>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09999999999994"/>
    <x v="3525"/>
    <d v="2015-08-09T16:00:00"/>
    <x v="62"/>
    <x v="3"/>
    <x v="0"/>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x v="3526"/>
    <d v="2016-04-28T05:59:00"/>
    <x v="31"/>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7"/>
    <n v="81.569999999999993"/>
    <x v="3527"/>
    <d v="2015-07-11T03:59:00"/>
    <x v="37"/>
    <x v="1"/>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
    <n v="45.11"/>
    <x v="3528"/>
    <d v="2017-01-18T12:01:58"/>
    <x v="20"/>
    <x v="3"/>
    <x v="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7"/>
    <x v="3529"/>
    <d v="2015-07-13T01:00:00"/>
    <x v="23"/>
    <x v="5"/>
    <x v="0"/>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x v="3530"/>
    <d v="2016-04-10T20:00:00"/>
    <x v="31"/>
    <x v="1"/>
    <x v="3"/>
  </r>
  <r>
    <n v="3531"/>
    <s v="The Reinvention of Lily Johnson"/>
    <s v="A political comedy for a crazy election year"/>
    <n v="1000"/>
    <n v="1280"/>
    <x v="0"/>
    <x v="0"/>
    <s v="USD"/>
    <n v="1467301334"/>
    <n v="1464709334"/>
    <b v="0"/>
    <n v="26"/>
    <b v="1"/>
    <s v="theater/plays"/>
    <x v="1"/>
    <x v="6"/>
    <n v="128"/>
    <n v="49.23"/>
    <x v="3531"/>
    <d v="2016-06-30T15:42:14"/>
    <x v="1"/>
    <x v="1"/>
    <x v="1"/>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9"/>
    <n v="42.3"/>
    <x v="3532"/>
    <d v="2014-09-18T03:59:00"/>
    <x v="14"/>
    <x v="3"/>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
    <n v="78.88"/>
    <x v="3533"/>
    <d v="2015-11-11T19:16:07"/>
    <x v="1"/>
    <x v="1"/>
    <x v="1"/>
  </r>
  <r>
    <n v="3534"/>
    <s v="Night of Ashes"/>
    <s v="A Theatrical Prequel to Hell's Rebels, the current Pathfinder Adventure Path from Paizo Publishing"/>
    <n v="5000"/>
    <n v="7810"/>
    <x v="0"/>
    <x v="0"/>
    <s v="USD"/>
    <n v="1443711623"/>
    <n v="1440687623"/>
    <b v="0"/>
    <n v="204"/>
    <b v="1"/>
    <s v="theater/plays"/>
    <x v="1"/>
    <x v="6"/>
    <n v="156"/>
    <n v="38.28"/>
    <x v="3534"/>
    <d v="2015-10-01T15:00:23"/>
    <x v="6"/>
    <x v="0"/>
    <x v="0"/>
  </r>
  <r>
    <n v="3535"/>
    <s v="Twelve Angry Women"/>
    <s v="On the 60th anniversary of Twelve Angry Men, 12 female writers create 12 short pieces about what makes them angry."/>
    <n v="2000"/>
    <n v="2063"/>
    <x v="0"/>
    <x v="1"/>
    <s v="GBP"/>
    <n v="1443808800"/>
    <n v="1441120910"/>
    <b v="0"/>
    <n v="46"/>
    <b v="1"/>
    <s v="theater/plays"/>
    <x v="1"/>
    <x v="6"/>
    <n v="103"/>
    <n v="44.85"/>
    <x v="3535"/>
    <d v="2015-10-02T18:00:00"/>
    <x v="0"/>
    <x v="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
    <n v="13.53"/>
    <x v="3536"/>
    <d v="2015-12-20T11:59:00"/>
    <x v="1"/>
    <x v="1"/>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
    <n v="43.5"/>
    <x v="3537"/>
    <d v="2014-11-17T07:59:00"/>
    <x v="46"/>
    <x v="0"/>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
    <n v="30.95"/>
    <x v="3538"/>
    <d v="2016-08-17T10:05:40"/>
    <x v="31"/>
    <x v="1"/>
    <x v="3"/>
  </r>
  <r>
    <n v="3539"/>
    <s v="Chokehold"/>
    <s v="A searing new play that takes  an unflinching look at the terrible costs of police shootings in the African American community."/>
    <n v="600"/>
    <n v="718"/>
    <x v="0"/>
    <x v="0"/>
    <s v="USD"/>
    <n v="1473358122"/>
    <n v="1471543722"/>
    <b v="0"/>
    <n v="13"/>
    <b v="1"/>
    <s v="theater/plays"/>
    <x v="1"/>
    <x v="6"/>
    <n v="120"/>
    <n v="55.23"/>
    <x v="3539"/>
    <d v="2016-09-08T18:08:42"/>
    <x v="23"/>
    <x v="5"/>
    <x v="0"/>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3"/>
    <x v="3540"/>
    <d v="2016-06-26T00:04:51"/>
    <x v="1"/>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80000000000003"/>
    <x v="3541"/>
    <d v="2015-08-31T17:31:15"/>
    <x v="10"/>
    <x v="5"/>
    <x v="2"/>
  </r>
  <r>
    <n v="3542"/>
    <s v="Gifts of War"/>
    <s v="Ancient Greece. Giddy, champagne soaked debauchery celebrating the Trojan War's end leads to a shocking and deadly surprise."/>
    <n v="5500"/>
    <n v="5623"/>
    <x v="0"/>
    <x v="0"/>
    <s v="USD"/>
    <n v="1410099822"/>
    <n v="1404915822"/>
    <b v="0"/>
    <n v="85"/>
    <b v="1"/>
    <s v="theater/plays"/>
    <x v="1"/>
    <x v="6"/>
    <n v="102"/>
    <n v="66.150000000000006"/>
    <x v="3542"/>
    <d v="2014-09-07T14:23:42"/>
    <x v="13"/>
    <x v="6"/>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5"/>
    <n v="54.14"/>
    <x v="3543"/>
    <d v="2015-06-25T18:07:39"/>
    <x v="1"/>
    <x v="1"/>
    <x v="1"/>
  </r>
  <r>
    <n v="3544"/>
    <s v="Gruoch, or Lady Macbeth"/>
    <s v="Death &amp; Pretzels presents the world premiere of Paul Pasulka's Gruoch, or Lady Macbeth"/>
    <n v="2500"/>
    <n v="2500"/>
    <x v="0"/>
    <x v="0"/>
    <s v="USD"/>
    <n v="1425758257"/>
    <n v="1423166257"/>
    <b v="0"/>
    <n v="24"/>
    <b v="1"/>
    <s v="theater/plays"/>
    <x v="1"/>
    <x v="6"/>
    <n v="100"/>
    <n v="104.17"/>
    <x v="3544"/>
    <d v="2015-03-07T19:57:37"/>
    <x v="1"/>
    <x v="1"/>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
    <n v="31.38"/>
    <x v="3545"/>
    <d v="2015-04-11T19:22:39"/>
    <x v="1"/>
    <x v="1"/>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
    <n v="59.21"/>
    <x v="3546"/>
    <d v="2015-04-01T03:59:00"/>
    <x v="24"/>
    <x v="5"/>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
    <n v="119.18"/>
    <x v="3547"/>
    <d v="2016-05-14T03:59:00"/>
    <x v="19"/>
    <x v="5"/>
    <x v="0"/>
  </r>
  <r>
    <n v="3548"/>
    <s v="THE UNDERSTUDY @ WORKING STAGE"/>
    <s v="We're putting together a production of THE UNDERSTUDY by Theresa Rebeck and hope you'll help us share this story."/>
    <n v="2100"/>
    <n v="2140"/>
    <x v="0"/>
    <x v="0"/>
    <s v="USD"/>
    <n v="1457139600"/>
    <n v="1455230214"/>
    <b v="0"/>
    <n v="13"/>
    <b v="1"/>
    <s v="theater/plays"/>
    <x v="1"/>
    <x v="6"/>
    <n v="102"/>
    <n v="164.62"/>
    <x v="3548"/>
    <d v="2016-03-05T01:00:00"/>
    <x v="33"/>
    <x v="5"/>
    <x v="0"/>
  </r>
  <r>
    <n v="3549"/>
    <s v="The Munitionettes"/>
    <s v="Help us bring to life tales of hardship, danger and community of extraordinary women working in WW1 munitions factories."/>
    <n v="1000"/>
    <n v="1020"/>
    <x v="0"/>
    <x v="1"/>
    <s v="GBP"/>
    <n v="1441358873"/>
    <n v="1438939673"/>
    <b v="0"/>
    <n v="42"/>
    <b v="1"/>
    <s v="theater/plays"/>
    <x v="1"/>
    <x v="6"/>
    <n v="102"/>
    <n v="24.29"/>
    <x v="3549"/>
    <d v="2015-09-04T09:27:53"/>
    <x v="31"/>
    <x v="1"/>
    <x v="3"/>
  </r>
  <r>
    <n v="3550"/>
    <s v="MOONFACE"/>
    <s v="MOONFACE explores the formative f***k-ups of adolescence. Fresh, incisive new writing. Monologue, movement and striking naturalism."/>
    <n v="2500"/>
    <n v="2620"/>
    <x v="0"/>
    <x v="1"/>
    <s v="GBP"/>
    <n v="1462224398"/>
    <n v="1459632398"/>
    <b v="0"/>
    <n v="64"/>
    <b v="1"/>
    <s v="theater/plays"/>
    <x v="1"/>
    <x v="6"/>
    <n v="105"/>
    <n v="40.94"/>
    <x v="3550"/>
    <d v="2016-05-02T21:26:38"/>
    <x v="1"/>
    <x v="1"/>
    <x v="1"/>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2"/>
    <n v="61.1"/>
    <x v="3551"/>
    <d v="2014-05-22T22:07:00"/>
    <x v="31"/>
    <x v="1"/>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x v="3552"/>
    <d v="2014-06-28T14:05:24"/>
    <x v="1"/>
    <x v="1"/>
    <x v="1"/>
  </r>
  <r>
    <n v="3553"/>
    <s v="Coming Home"/>
    <s v="Professional actors bring to life the true stories of 5 African-Americans struggling with mental health and their search for healing."/>
    <n v="5500"/>
    <n v="5845"/>
    <x v="0"/>
    <x v="0"/>
    <s v="USD"/>
    <n v="1439337600"/>
    <n v="1436575280"/>
    <b v="0"/>
    <n v="104"/>
    <b v="1"/>
    <s v="theater/plays"/>
    <x v="1"/>
    <x v="6"/>
    <n v="106"/>
    <n v="56.2"/>
    <x v="3553"/>
    <d v="2015-08-12T00:00:00"/>
    <x v="7"/>
    <x v="0"/>
    <x v="0"/>
  </r>
  <r>
    <n v="3554"/>
    <s v="MASKS: Off-Broadway Debut"/>
    <s v="MASKS is a dramedy dealing with what it means to be alive, the reliability of identity, and what it means to suffer."/>
    <n v="5000"/>
    <n v="5671.11"/>
    <x v="0"/>
    <x v="0"/>
    <s v="USD"/>
    <n v="1423674000"/>
    <n v="1421025159"/>
    <b v="0"/>
    <n v="53"/>
    <b v="1"/>
    <s v="theater/plays"/>
    <x v="1"/>
    <x v="6"/>
    <n v="113"/>
    <n v="107"/>
    <x v="3554"/>
    <d v="2015-02-11T17:00:00"/>
    <x v="1"/>
    <x v="1"/>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3"/>
    <x v="3555"/>
    <d v="2016-11-17T11:36:34"/>
    <x v="1"/>
    <x v="1"/>
    <x v="1"/>
  </r>
  <r>
    <n v="3556"/>
    <s v="Immortal"/>
    <s v="'Immortal', a play about five English Air Bombers in WW2, is an exciting first project for the brand new Production Company, GreanTea."/>
    <n v="2200"/>
    <n v="2210"/>
    <x v="0"/>
    <x v="1"/>
    <s v="GBP"/>
    <n v="1408289724"/>
    <n v="1403105724"/>
    <b v="0"/>
    <n v="20"/>
    <b v="1"/>
    <s v="theater/plays"/>
    <x v="1"/>
    <x v="6"/>
    <n v="100"/>
    <n v="110.5"/>
    <x v="3556"/>
    <d v="2014-08-17T15:35:24"/>
    <x v="13"/>
    <x v="6"/>
    <x v="0"/>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
    <n v="179.28"/>
    <x v="3557"/>
    <d v="2014-05-05T06:38:31"/>
    <x v="51"/>
    <x v="0"/>
    <x v="0"/>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1"/>
    <x v="3558"/>
    <d v="2015-06-26T21:00:00"/>
    <x v="17"/>
    <x v="4"/>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4"/>
    <n v="43.13"/>
    <x v="3559"/>
    <d v="2015-07-31T08:58:00"/>
    <x v="24"/>
    <x v="5"/>
    <x v="0"/>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
    <n v="46.89"/>
    <x v="3560"/>
    <d v="2015-05-27T02:45:00"/>
    <x v="9"/>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
    <n v="47.41"/>
    <x v="3561"/>
    <d v="2015-08-05T18:36:00"/>
    <x v="11"/>
    <x v="3"/>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9"/>
    <n v="15.13"/>
    <x v="3562"/>
    <d v="2016-03-13T22:00:00"/>
    <x v="67"/>
    <x v="2"/>
    <x v="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
    <n v="21.1"/>
    <x v="3563"/>
    <d v="2016-08-01T19:00:00"/>
    <x v="31"/>
    <x v="1"/>
    <x v="3"/>
  </r>
  <r>
    <n v="3564"/>
    <s v="The Pillowman Aberdeen"/>
    <s v="Multi Award-Winng play THE PILLOWMAN coming to the Arts Centre Theatre, Aberdeen"/>
    <n v="1000"/>
    <n v="1005"/>
    <x v="0"/>
    <x v="1"/>
    <s v="GBP"/>
    <n v="1444060800"/>
    <n v="1440082649"/>
    <b v="0"/>
    <n v="17"/>
    <b v="1"/>
    <s v="theater/plays"/>
    <x v="1"/>
    <x v="6"/>
    <n v="101"/>
    <n v="59.12"/>
    <x v="3564"/>
    <d v="2015-10-05T16:00:00"/>
    <x v="12"/>
    <x v="4"/>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1"/>
    <n v="97.92"/>
    <x v="3565"/>
    <d v="2014-12-31T17:50:08"/>
    <x v="1"/>
    <x v="1"/>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5"/>
    <n v="55.13"/>
    <x v="3566"/>
    <d v="2015-01-23T12:11:23"/>
    <x v="1"/>
    <x v="1"/>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9"/>
    <n v="26.54"/>
    <x v="3567"/>
    <d v="2015-06-10T19:27:24"/>
    <x v="1"/>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
    <x v="3568"/>
    <d v="2014-09-17T17:46:34"/>
    <x v="1"/>
    <x v="1"/>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
    <n v="122.54"/>
    <x v="3569"/>
    <d v="2015-01-08T16:31:36"/>
    <x v="1"/>
    <x v="1"/>
    <x v="1"/>
  </r>
  <r>
    <n v="3570"/>
    <s v="The Lower Depths"/>
    <s v="Theatre Machine presents an all-new adaptation of Maxim Gorky's classic of Russian theatre, The Lower Depths."/>
    <n v="2000"/>
    <n v="2287"/>
    <x v="0"/>
    <x v="0"/>
    <s v="USD"/>
    <n v="1420009200"/>
    <n v="1417593483"/>
    <b v="0"/>
    <n v="26"/>
    <b v="1"/>
    <s v="theater/plays"/>
    <x v="1"/>
    <x v="6"/>
    <n v="114"/>
    <n v="87.96"/>
    <x v="3570"/>
    <d v="2014-12-31T07:00:00"/>
    <x v="31"/>
    <x v="1"/>
    <x v="3"/>
  </r>
  <r>
    <n v="3571"/>
    <s v="Cans at Theatre503"/>
    <s v="Support Kuleshovâ€™s first full length production; help to build the set and bring a fierce and important new play to life"/>
    <n v="1500"/>
    <n v="1831"/>
    <x v="0"/>
    <x v="1"/>
    <s v="GBP"/>
    <n v="1414701413"/>
    <n v="1412109413"/>
    <b v="0"/>
    <n v="25"/>
    <b v="1"/>
    <s v="theater/plays"/>
    <x v="1"/>
    <x v="6"/>
    <n v="122"/>
    <n v="73.239999999999995"/>
    <x v="3571"/>
    <d v="2014-10-30T20:36:53"/>
    <x v="1"/>
    <x v="1"/>
    <x v="1"/>
  </r>
  <r>
    <n v="3572"/>
    <s v="Monster"/>
    <s v="A darkly comic one woman show by Abram Rooney as part of The Camden Fringe 2015."/>
    <n v="500"/>
    <n v="500"/>
    <x v="0"/>
    <x v="1"/>
    <s v="GBP"/>
    <n v="1434894082"/>
    <n v="1432302082"/>
    <b v="0"/>
    <n v="9"/>
    <b v="1"/>
    <s v="theater/plays"/>
    <x v="1"/>
    <x v="6"/>
    <n v="100"/>
    <n v="55.56"/>
    <x v="3572"/>
    <d v="2015-06-21T13:41:22"/>
    <x v="1"/>
    <x v="1"/>
    <x v="1"/>
  </r>
  <r>
    <n v="3573"/>
    <s v="Licensed To Ill"/>
    <s v="London based theatre makers collaborating to create a new show about the history of HipHop."/>
    <n v="3000"/>
    <n v="3084"/>
    <x v="0"/>
    <x v="1"/>
    <s v="GBP"/>
    <n v="1415440846"/>
    <n v="1412845246"/>
    <b v="0"/>
    <n v="78"/>
    <b v="1"/>
    <s v="theater/plays"/>
    <x v="1"/>
    <x v="6"/>
    <n v="103"/>
    <n v="39.54"/>
    <x v="3573"/>
    <d v="2014-11-08T10:00:46"/>
    <x v="1"/>
    <x v="1"/>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
    <n v="136.78"/>
    <x v="3574"/>
    <d v="2014-11-13T23:37:28"/>
    <x v="1"/>
    <x v="1"/>
    <x v="1"/>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
    <n v="99.34"/>
    <x v="3575"/>
    <d v="2016-08-11T03:59:00"/>
    <x v="7"/>
    <x v="0"/>
    <x v="0"/>
  </r>
  <r>
    <n v="3576"/>
    <s v="Vote for Next Season's Shows!"/>
    <s v="Vote here for whatever show you want to see next year! No gimmick, no stretch goals, just a simple vote and a free ticket."/>
    <n v="100"/>
    <n v="100"/>
    <x v="0"/>
    <x v="0"/>
    <s v="USD"/>
    <n v="1480947054"/>
    <n v="1475759454"/>
    <b v="0"/>
    <n v="5"/>
    <b v="1"/>
    <s v="theater/plays"/>
    <x v="1"/>
    <x v="6"/>
    <n v="100"/>
    <n v="20"/>
    <x v="3576"/>
    <d v="2016-12-05T14:10:54"/>
    <x v="13"/>
    <x v="6"/>
    <x v="0"/>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9"/>
    <x v="3577"/>
    <d v="2015-04-26T06:28:00"/>
    <x v="15"/>
    <x v="1"/>
    <x v="2"/>
  </r>
  <r>
    <n v="3578"/>
    <s v="Home"/>
    <s v="An unsparing, slightly surreal look at the effects of the private rented sector on two young women. Based on real events."/>
    <n v="1500"/>
    <n v="1500.2"/>
    <x v="0"/>
    <x v="1"/>
    <s v="GBP"/>
    <n v="1462037777"/>
    <n v="1459445777"/>
    <b v="0"/>
    <n v="37"/>
    <b v="1"/>
    <s v="theater/plays"/>
    <x v="1"/>
    <x v="6"/>
    <n v="100"/>
    <n v="40.549999999999997"/>
    <x v="3578"/>
    <d v="2016-04-30T17:36:17"/>
    <x v="1"/>
    <x v="1"/>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
    <x v="3579"/>
    <d v="2016-03-31T17:17:36"/>
    <x v="1"/>
    <x v="1"/>
    <x v="1"/>
  </r>
  <r>
    <n v="3580"/>
    <s v="Annabel Lost"/>
    <s v="Annabel Lost combines visual art and performance poetry to tell the story of two orphaned refugees, Quetzal and Rhime."/>
    <n v="900"/>
    <n v="1025"/>
    <x v="0"/>
    <x v="0"/>
    <s v="USD"/>
    <n v="1425185940"/>
    <n v="1421900022"/>
    <b v="0"/>
    <n v="27"/>
    <b v="1"/>
    <s v="theater/plays"/>
    <x v="1"/>
    <x v="6"/>
    <n v="114"/>
    <n v="37.96"/>
    <x v="3580"/>
    <d v="2015-03-01T04:59:00"/>
    <x v="54"/>
    <x v="0"/>
    <x v="0"/>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
    <x v="3581"/>
    <d v="2014-07-30T11:18:30"/>
    <x v="22"/>
    <x v="3"/>
    <x v="0"/>
  </r>
  <r>
    <n v="3582"/>
    <s v="REALLY REALLY"/>
    <s v="A contemporary American play touching on the scorching realities of growing up in the Millennial generation."/>
    <n v="1000"/>
    <n v="2870"/>
    <x v="0"/>
    <x v="0"/>
    <s v="USD"/>
    <n v="1459822682"/>
    <n v="1458613082"/>
    <b v="0"/>
    <n v="49"/>
    <b v="1"/>
    <s v="theater/plays"/>
    <x v="1"/>
    <x v="6"/>
    <n v="287"/>
    <n v="58.57"/>
    <x v="3582"/>
    <d v="2016-04-05T02:18:02"/>
    <x v="22"/>
    <x v="3"/>
    <x v="0"/>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9"/>
    <n v="135.63"/>
    <x v="3583"/>
    <d v="2016-04-18T09:13:25"/>
    <x v="13"/>
    <x v="6"/>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6"/>
    <n v="30.94"/>
    <x v="3584"/>
    <d v="2015-07-13T07:35:44"/>
    <x v="1"/>
    <x v="1"/>
    <x v="1"/>
  </r>
  <r>
    <n v="3585"/>
    <s v="The Lost Boy (a play)"/>
    <s v="The world premiere of a play, a true story about love, loss, and a man reaching back in time as the only way to move forward."/>
    <n v="3400"/>
    <n v="4050"/>
    <x v="0"/>
    <x v="0"/>
    <s v="USD"/>
    <n v="1419181890"/>
    <n v="1416589890"/>
    <b v="0"/>
    <n v="23"/>
    <b v="1"/>
    <s v="theater/plays"/>
    <x v="1"/>
    <x v="6"/>
    <n v="119"/>
    <n v="176.09"/>
    <x v="3585"/>
    <d v="2014-12-21T17:11:30"/>
    <x v="1"/>
    <x v="1"/>
    <x v="1"/>
  </r>
  <r>
    <n v="3586"/>
    <s v="Actors &amp; Musicians who are Blind or Autistic"/>
    <s v="See Theatre In A New Light"/>
    <n v="7500"/>
    <n v="8207"/>
    <x v="0"/>
    <x v="0"/>
    <s v="USD"/>
    <n v="1474649070"/>
    <n v="1469465070"/>
    <b v="0"/>
    <n v="54"/>
    <b v="1"/>
    <s v="theater/plays"/>
    <x v="1"/>
    <x v="6"/>
    <n v="109"/>
    <n v="151.97999999999999"/>
    <x v="3586"/>
    <d v="2016-09-23T16:44:30"/>
    <x v="13"/>
    <x v="6"/>
    <x v="0"/>
  </r>
  <r>
    <n v="3587"/>
    <s v="Blue Stockings @ The Cockpit Theatre"/>
    <s v="The GSA BA (Hons) Acting class of 2016 are taking a transfer of their GSA Production to The Cockpit Theatre in London"/>
    <n v="500"/>
    <n v="633"/>
    <x v="0"/>
    <x v="1"/>
    <s v="GBP"/>
    <n v="1467054000"/>
    <n v="1463144254"/>
    <b v="0"/>
    <n v="28"/>
    <b v="1"/>
    <s v="theater/plays"/>
    <x v="1"/>
    <x v="6"/>
    <n v="127"/>
    <n v="22.61"/>
    <x v="3587"/>
    <d v="2016-06-27T19:00:00"/>
    <x v="8"/>
    <x v="4"/>
    <x v="0"/>
  </r>
  <r>
    <n v="3588"/>
    <s v="MENTAL Play short-tour 2015!"/>
    <s v="Touring the fast-paced, playful and poignant story of three twenty-somethings in a mental-health support group."/>
    <n v="200"/>
    <n v="201"/>
    <x v="0"/>
    <x v="1"/>
    <s v="GBP"/>
    <n v="1430348400"/>
    <n v="1428436410"/>
    <b v="0"/>
    <n v="11"/>
    <b v="1"/>
    <s v="theater/plays"/>
    <x v="1"/>
    <x v="6"/>
    <n v="101"/>
    <n v="18.27"/>
    <x v="3588"/>
    <d v="2015-04-29T23:00:00"/>
    <x v="24"/>
    <x v="5"/>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8"/>
    <n v="82.26"/>
    <x v="3589"/>
    <d v="2015-05-26T15:32:27"/>
    <x v="10"/>
    <x v="5"/>
    <x v="2"/>
  </r>
  <r>
    <n v="3590"/>
    <s v="The Glasshouse"/>
    <s v="Two men on trial for desertion, confined within a Glasshouse. How long can friendship last? How much can a man stand before he breaks?"/>
    <n v="5000"/>
    <n v="5003"/>
    <x v="0"/>
    <x v="1"/>
    <s v="GBP"/>
    <n v="1413792034"/>
    <n v="1411200034"/>
    <b v="0"/>
    <n v="73"/>
    <b v="1"/>
    <s v="theater/plays"/>
    <x v="1"/>
    <x v="6"/>
    <n v="100"/>
    <n v="68.53"/>
    <x v="3590"/>
    <d v="2014-10-20T08:00:34"/>
    <x v="1"/>
    <x v="1"/>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6"/>
    <x v="3591"/>
    <d v="2015-01-24T04:59:00"/>
    <x v="10"/>
    <x v="5"/>
    <x v="2"/>
  </r>
  <r>
    <n v="3592"/>
    <s v="boom- a play by Peter Sinn Nachtrieb"/>
    <s v="Sex. Fish. A COMET THAT DESTROYS THE WORLD. boom a play by Peter Sinn Nachtrieb- Feb 19-21 at The Bridge in NYC."/>
    <n v="2000"/>
    <n v="2545"/>
    <x v="0"/>
    <x v="0"/>
    <s v="USD"/>
    <n v="1423630740"/>
    <n v="1418673307"/>
    <b v="0"/>
    <n v="35"/>
    <b v="1"/>
    <s v="theater/plays"/>
    <x v="1"/>
    <x v="6"/>
    <n v="127"/>
    <n v="72.709999999999994"/>
    <x v="3592"/>
    <d v="2015-02-11T04:59:00"/>
    <x v="42"/>
    <x v="6"/>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1"/>
    <n v="77.19"/>
    <x v="3593"/>
    <d v="2015-01-05T20:26:00"/>
    <x v="6"/>
    <x v="0"/>
    <x v="0"/>
  </r>
  <r>
    <n v="3594"/>
    <s v="HEDDA"/>
    <s v="An adaptation that realizes the internal struggle of Ibsenâ€™s most renowned protagonist as she traverses a claustrophobic social world"/>
    <n v="1600"/>
    <n v="2015"/>
    <x v="0"/>
    <x v="0"/>
    <s v="USD"/>
    <n v="1472952982"/>
    <n v="1470792982"/>
    <b v="0"/>
    <n v="36"/>
    <b v="1"/>
    <s v="theater/plays"/>
    <x v="1"/>
    <x v="6"/>
    <n v="126"/>
    <n v="55.97"/>
    <x v="3594"/>
    <d v="2016-09-04T01:36:22"/>
    <x v="10"/>
    <x v="5"/>
    <x v="2"/>
  </r>
  <r>
    <n v="3595"/>
    <s v="The Flu Season"/>
    <s v="A new theatre company staging Will Eno's The Flu Season in Seattle"/>
    <n v="2600"/>
    <n v="3081"/>
    <x v="0"/>
    <x v="0"/>
    <s v="USD"/>
    <n v="1426229940"/>
    <n v="1423959123"/>
    <b v="0"/>
    <n v="62"/>
    <b v="1"/>
    <s v="theater/plays"/>
    <x v="1"/>
    <x v="6"/>
    <n v="119"/>
    <n v="49.69"/>
    <x v="3595"/>
    <d v="2015-03-13T06:59:00"/>
    <x v="29"/>
    <x v="1"/>
    <x v="2"/>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8"/>
    <n v="79"/>
    <x v="3596"/>
    <d v="2014-08-26T17:09:42"/>
    <x v="23"/>
    <x v="5"/>
    <x v="0"/>
  </r>
  <r>
    <n v="3597"/>
    <s v="Akvavit Theatre presents NOTHING OF ME by Arne Lygre"/>
    <s v="&quot;I think that I have my own will. I can stop this, I tell myself. But it's not true.&quot;"/>
    <n v="2500"/>
    <n v="2565"/>
    <x v="0"/>
    <x v="0"/>
    <s v="USD"/>
    <n v="1456984740"/>
    <n v="1455717790"/>
    <b v="0"/>
    <n v="33"/>
    <b v="1"/>
    <s v="theater/plays"/>
    <x v="1"/>
    <x v="6"/>
    <n v="103"/>
    <n v="77.73"/>
    <x v="3597"/>
    <d v="2016-03-03T05:59:00"/>
    <x v="18"/>
    <x v="3"/>
    <x v="0"/>
  </r>
  <r>
    <n v="3598"/>
    <s v="Cinderella"/>
    <s v="River City Theatre Company needs your support as we embark on our thirteenth production, CINDERELLA!"/>
    <n v="1000"/>
    <n v="1101"/>
    <x v="0"/>
    <x v="0"/>
    <s v="USD"/>
    <n v="1409720340"/>
    <n v="1408129822"/>
    <b v="0"/>
    <n v="27"/>
    <b v="1"/>
    <s v="theater/plays"/>
    <x v="1"/>
    <x v="6"/>
    <n v="110"/>
    <n v="40.78"/>
    <x v="3598"/>
    <d v="2014-09-03T04:59:00"/>
    <x v="34"/>
    <x v="3"/>
    <x v="0"/>
  </r>
  <r>
    <n v="3599"/>
    <s v="Promised Land"/>
    <s v="Help Chrysalis get this production off the ground!  An original play, we only need $500 to get this production on its feet!"/>
    <n v="500"/>
    <n v="1010"/>
    <x v="0"/>
    <x v="0"/>
    <s v="USD"/>
    <n v="1440892800"/>
    <n v="1438715077"/>
    <b v="0"/>
    <n v="17"/>
    <b v="1"/>
    <s v="theater/plays"/>
    <x v="1"/>
    <x v="6"/>
    <n v="202"/>
    <n v="59.41"/>
    <x v="3599"/>
    <d v="2015-08-30T00:00:00"/>
    <x v="29"/>
    <x v="1"/>
    <x v="2"/>
  </r>
  <r>
    <n v="3600"/>
    <s v="Pariah"/>
    <s v="The First Play From The Man Who Brought You The Black James Bond!"/>
    <n v="10"/>
    <n v="13"/>
    <x v="0"/>
    <x v="0"/>
    <s v="USD"/>
    <n v="1476390164"/>
    <n v="1473970964"/>
    <b v="0"/>
    <n v="4"/>
    <b v="1"/>
    <s v="theater/plays"/>
    <x v="1"/>
    <x v="6"/>
    <n v="130"/>
    <n v="3.25"/>
    <x v="3600"/>
    <d v="2016-10-13T20:22:44"/>
    <x v="31"/>
    <x v="1"/>
    <x v="3"/>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
    <n v="39.380000000000003"/>
    <x v="3601"/>
    <d v="2015-01-16T23:58:02"/>
    <x v="1"/>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
    <n v="81.67"/>
    <x v="3602"/>
    <d v="2016-05-17T21:27:59"/>
    <x v="13"/>
    <x v="6"/>
    <x v="0"/>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1"/>
    <n v="44.91"/>
    <x v="3603"/>
    <d v="2015-11-05T21:44:40"/>
    <x v="1"/>
    <x v="1"/>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3"/>
    <n v="49.06"/>
    <x v="3604"/>
    <d v="2016-04-29T06:59:00"/>
    <x v="72"/>
    <x v="2"/>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7"/>
    <x v="3605"/>
    <d v="2016-02-13T19:02:06"/>
    <x v="1"/>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
    <n v="61.06"/>
    <x v="3606"/>
    <d v="2016-08-14T14:30:57"/>
    <x v="1"/>
    <x v="1"/>
    <x v="1"/>
  </r>
  <r>
    <n v="3607"/>
    <s v="E15 at The Pleasance and CPT"/>
    <s v="'E15' is a verbatim project that looks at the story of the Focus E15 Campaign"/>
    <n v="550"/>
    <n v="580"/>
    <x v="0"/>
    <x v="1"/>
    <s v="GBP"/>
    <n v="1450137600"/>
    <n v="1448924882"/>
    <b v="0"/>
    <n v="20"/>
    <b v="1"/>
    <s v="theater/plays"/>
    <x v="1"/>
    <x v="6"/>
    <n v="105"/>
    <n v="29"/>
    <x v="3607"/>
    <d v="2015-12-15T00:00:00"/>
    <x v="18"/>
    <x v="3"/>
    <x v="0"/>
  </r>
  <r>
    <n v="3608"/>
    <s v="Petrification"/>
    <s v="Help us get the show on the road! Petrification is a new play about home, memory and identity and we need your help to tour."/>
    <n v="800"/>
    <n v="800"/>
    <x v="0"/>
    <x v="1"/>
    <s v="GBP"/>
    <n v="1466172000"/>
    <n v="1463418090"/>
    <b v="0"/>
    <n v="27"/>
    <b v="1"/>
    <s v="theater/plays"/>
    <x v="1"/>
    <x v="6"/>
    <n v="100"/>
    <n v="29.63"/>
    <x v="3608"/>
    <d v="2016-06-17T14:00:00"/>
    <x v="7"/>
    <x v="0"/>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
    <n v="143.1"/>
    <x v="3609"/>
    <d v="2016-03-30T22:48:05"/>
    <x v="1"/>
    <x v="1"/>
    <x v="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
    <n v="52.35"/>
    <x v="3610"/>
    <d v="2015-08-17T10:22:16"/>
    <x v="1"/>
    <x v="1"/>
    <x v="1"/>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7"/>
    <x v="3611"/>
    <d v="2015-04-08T08:53:21"/>
    <x v="1"/>
    <x v="1"/>
    <x v="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
    <n v="126.67"/>
    <x v="3612"/>
    <d v="2014-06-09T17:26:51"/>
    <x v="2"/>
    <x v="2"/>
    <x v="0"/>
  </r>
  <r>
    <n v="3613"/>
    <s v="HIS NAME IS ARTHUR HOLMBERG"/>
    <s v="a woman walks into a bar except she looks like a man and no one's serving drinks. one night only"/>
    <n v="1250"/>
    <n v="1250"/>
    <x v="0"/>
    <x v="0"/>
    <s v="USD"/>
    <n v="1403964574"/>
    <n v="1401372574"/>
    <b v="0"/>
    <n v="20"/>
    <b v="1"/>
    <s v="theater/plays"/>
    <x v="1"/>
    <x v="6"/>
    <n v="100"/>
    <n v="62.5"/>
    <x v="3613"/>
    <d v="2014-06-28T14:09:34"/>
    <x v="1"/>
    <x v="1"/>
    <x v="1"/>
  </r>
  <r>
    <n v="3614"/>
    <s v="Gruesome Playground Injuries"/>
    <s v="A production of &quot;Gruesome Playground Injuries&quot; by Rajiv Joseph July 24th-August 9th at The Bakery in Denver, CO."/>
    <n v="2500"/>
    <n v="2520"/>
    <x v="0"/>
    <x v="0"/>
    <s v="USD"/>
    <n v="1434675616"/>
    <n v="1432083616"/>
    <b v="0"/>
    <n v="71"/>
    <b v="1"/>
    <s v="theater/plays"/>
    <x v="1"/>
    <x v="6"/>
    <n v="101"/>
    <n v="35.49"/>
    <x v="3614"/>
    <d v="2015-06-19T01:00:16"/>
    <x v="1"/>
    <x v="1"/>
    <x v="1"/>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7"/>
    <n v="37.08"/>
    <x v="3615"/>
    <d v="2015-12-10T14:14:56"/>
    <x v="1"/>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5"/>
    <n v="69.33"/>
    <x v="3616"/>
    <d v="2015-03-19T21:47:44"/>
    <x v="1"/>
    <x v="1"/>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9"/>
    <n v="17.25"/>
    <x v="3617"/>
    <d v="2017-02-28T00:00:00"/>
    <x v="18"/>
    <x v="3"/>
    <x v="0"/>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
    <x v="3618"/>
    <d v="2015-06-03T15:04:10"/>
    <x v="1"/>
    <x v="1"/>
    <x v="1"/>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
    <x v="3619"/>
    <d v="2016-11-19T22:00:00"/>
    <x v="7"/>
    <x v="0"/>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
    <n v="56.07"/>
    <x v="3620"/>
    <d v="2015-03-05T04:00:00"/>
    <x v="0"/>
    <x v="0"/>
    <x v="0"/>
  </r>
  <r>
    <n v="3621"/>
    <s v="EverScape"/>
    <s v="Bare Theatre and Sonorous Road collaborate on the NC debut of  Allan Maule's gamer fantasy play that was extended in New York."/>
    <n v="3000"/>
    <n v="3292"/>
    <x v="0"/>
    <x v="0"/>
    <s v="USD"/>
    <n v="1475269200"/>
    <n v="1473200844"/>
    <b v="0"/>
    <n v="70"/>
    <b v="1"/>
    <s v="theater/plays"/>
    <x v="1"/>
    <x v="6"/>
    <n v="110"/>
    <n v="47.03"/>
    <x v="3621"/>
    <d v="2016-09-30T21:00:00"/>
    <x v="19"/>
    <x v="5"/>
    <x v="0"/>
  </r>
  <r>
    <n v="3622"/>
    <s v="Shakespeare's Pericles, Prince of Tyre"/>
    <s v="5 actors. 39 characters. 1 epic adventure. Presented by the Cradle Theatre Company."/>
    <n v="1000"/>
    <n v="1000.99"/>
    <x v="0"/>
    <x v="0"/>
    <s v="USD"/>
    <n v="1411874580"/>
    <n v="1409030371"/>
    <b v="0"/>
    <n v="21"/>
    <b v="1"/>
    <s v="theater/plays"/>
    <x v="1"/>
    <x v="6"/>
    <n v="100"/>
    <n v="47.67"/>
    <x v="3622"/>
    <d v="2014-09-28T03:23:00"/>
    <x v="16"/>
    <x v="0"/>
    <x v="0"/>
  </r>
  <r>
    <n v="3623"/>
    <s v="Since I've Been Here"/>
    <s v="An original play exploring the complications of romantic relationships in all forms."/>
    <n v="2500"/>
    <n v="3000"/>
    <x v="0"/>
    <x v="0"/>
    <s v="USD"/>
    <n v="1406358000"/>
    <n v="1404841270"/>
    <b v="0"/>
    <n v="34"/>
    <b v="1"/>
    <s v="theater/plays"/>
    <x v="1"/>
    <x v="6"/>
    <n v="120"/>
    <n v="88.24"/>
    <x v="3623"/>
    <d v="2014-07-26T07:00:00"/>
    <x v="11"/>
    <x v="3"/>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5"/>
    <n v="80.72"/>
    <x v="3624"/>
    <d v="2016-08-23T18:34:50"/>
    <x v="13"/>
    <x v="6"/>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3"/>
    <n v="39.49"/>
    <x v="3625"/>
    <d v="2015-07-02T15:39:37"/>
    <x v="1"/>
    <x v="1"/>
    <x v="1"/>
  </r>
  <r>
    <n v="3626"/>
    <s v="These are your lives."/>
    <s v="The first four-week performance run for our dance-theatre company, Geste Records, to be performed at The Yard Theatre in September."/>
    <n v="4000"/>
    <n v="4073"/>
    <x v="0"/>
    <x v="1"/>
    <s v="GBP"/>
    <n v="1408204857"/>
    <n v="1406390457"/>
    <b v="0"/>
    <n v="48"/>
    <b v="1"/>
    <s v="theater/plays"/>
    <x v="1"/>
    <x v="6"/>
    <n v="102"/>
    <n v="84.85"/>
    <x v="3626"/>
    <d v="2014-08-16T16:00:57"/>
    <x v="23"/>
    <x v="5"/>
    <x v="0"/>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7"/>
    <x v="3627"/>
    <d v="2016-05-21T03:59:00"/>
    <x v="50"/>
    <x v="6"/>
    <x v="0"/>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n v="0"/>
    <x v="3628"/>
    <d v="2015-12-13T20:59:56"/>
    <x v="13"/>
    <x v="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0"/>
    <n v="1"/>
    <x v="3629"/>
    <d v="2016-05-05T17:00:00"/>
    <x v="42"/>
    <x v="6"/>
    <x v="0"/>
  </r>
  <r>
    <n v="3630"/>
    <s v="Jeremy Kyle- The Opera"/>
    <s v="The Jeremy Kyle Show offers so much subject matter to create an opera with.  Along with his brilliant put downs it could be excellent!"/>
    <n v="3000"/>
    <n v="1"/>
    <x v="2"/>
    <x v="1"/>
    <s v="GBP"/>
    <n v="1417295990"/>
    <n v="1414700390"/>
    <b v="0"/>
    <n v="1"/>
    <b v="0"/>
    <s v="theater/musical"/>
    <x v="1"/>
    <x v="40"/>
    <n v="0"/>
    <n v="1"/>
    <x v="3630"/>
    <d v="2014-11-29T21:19:50"/>
    <x v="1"/>
    <x v="1"/>
    <x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
    <n v="147.88"/>
    <x v="3631"/>
    <d v="2014-09-23T03:59:00"/>
    <x v="10"/>
    <x v="5"/>
    <x v="2"/>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x v="3632"/>
    <d v="2014-11-23T22:29:09"/>
    <x v="20"/>
    <x v="3"/>
    <x v="0"/>
  </r>
  <r>
    <n v="3633"/>
    <s v="SMOKEY AND THE BANDIT: THE MUSICAL"/>
    <s v="SMOKEY AND THE BANDIT: THE MUSICAL_x000a_The classic film, characters and music you love, on stage, LIVE!"/>
    <n v="5000"/>
    <n v="1762"/>
    <x v="2"/>
    <x v="0"/>
    <s v="USD"/>
    <n v="1479517200"/>
    <n v="1475765867"/>
    <b v="0"/>
    <n v="31"/>
    <b v="0"/>
    <s v="theater/musical"/>
    <x v="1"/>
    <x v="40"/>
    <n v="35"/>
    <n v="56.84"/>
    <x v="3633"/>
    <d v="2016-11-19T01:00:00"/>
    <x v="38"/>
    <x v="4"/>
    <x v="0"/>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
    <n v="176.94"/>
    <x v="3634"/>
    <d v="2017-01-14T03:59:00"/>
    <x v="66"/>
    <x v="4"/>
    <x v="0"/>
  </r>
  <r>
    <n v="3635"/>
    <s v="Mary's Son"/>
    <s v="Mary's Son is a pop opera about Jesus and the hope he brings to all people."/>
    <n v="3500"/>
    <n v="1276"/>
    <x v="2"/>
    <x v="0"/>
    <s v="USD"/>
    <n v="1461186676"/>
    <n v="1458594676"/>
    <b v="0"/>
    <n v="10"/>
    <b v="0"/>
    <s v="theater/musical"/>
    <x v="1"/>
    <x v="40"/>
    <n v="36"/>
    <n v="127.6"/>
    <x v="3635"/>
    <d v="2016-04-20T21:11:16"/>
    <x v="1"/>
    <x v="1"/>
    <x v="1"/>
  </r>
  <r>
    <n v="3636"/>
    <s v="The Brother's of B-Block"/>
    <s v="The Brotherâ€™s of B-block is a musical play. A new take on &quot;OZ&quot; _x000a_The Wizard of OZ meets HBO's OZ."/>
    <n v="150000"/>
    <n v="0"/>
    <x v="2"/>
    <x v="0"/>
    <s v="USD"/>
    <n v="1442248829"/>
    <n v="1439224829"/>
    <b v="0"/>
    <n v="0"/>
    <b v="0"/>
    <s v="theater/musical"/>
    <x v="1"/>
    <x v="40"/>
    <n v="0"/>
    <n v="0"/>
    <x v="3636"/>
    <d v="2015-09-14T16:40:29"/>
    <x v="6"/>
    <x v="0"/>
    <x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1"/>
    <n v="66.14"/>
    <x v="3637"/>
    <d v="2015-01-01T16:48:55"/>
    <x v="1"/>
    <x v="1"/>
    <x v="1"/>
  </r>
  <r>
    <n v="3638"/>
    <s v="Project Hedwig and the Angry Inch"/>
    <s v="A rock and roll journey that explores love, loss, redemption, duality and ascension."/>
    <n v="3300"/>
    <n v="216"/>
    <x v="2"/>
    <x v="5"/>
    <s v="CAD"/>
    <n v="1429456132"/>
    <n v="1424275732"/>
    <b v="0"/>
    <n v="2"/>
    <b v="0"/>
    <s v="theater/musical"/>
    <x v="1"/>
    <x v="40"/>
    <n v="7"/>
    <n v="108"/>
    <x v="3638"/>
    <d v="2015-04-19T15:08:52"/>
    <x v="13"/>
    <x v="6"/>
    <x v="0"/>
  </r>
  <r>
    <n v="3639"/>
    <s v="POE!"/>
    <s v="POE is a tragicomic musical about the life and works of Edgar Poe, with Death as his therapist helping him find peace in the beyond."/>
    <n v="25000"/>
    <n v="1"/>
    <x v="2"/>
    <x v="0"/>
    <s v="USD"/>
    <n v="1475853060"/>
    <n v="1470672906"/>
    <b v="0"/>
    <n v="1"/>
    <b v="0"/>
    <s v="theater/musical"/>
    <x v="1"/>
    <x v="40"/>
    <n v="0"/>
    <n v="1"/>
    <x v="3639"/>
    <d v="2016-10-07T15:11:00"/>
    <x v="13"/>
    <x v="6"/>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6"/>
    <n v="18.329999999999998"/>
    <x v="3640"/>
    <d v="2015-05-10T18:45:30"/>
    <x v="1"/>
    <x v="1"/>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n v="0"/>
    <x v="3641"/>
    <d v="2014-10-05T05:00:00"/>
    <x v="11"/>
    <x v="3"/>
    <x v="0"/>
  </r>
  <r>
    <n v="3642"/>
    <s v="My own musical"/>
    <s v="All the world's a stage..._x000a_It is my biggest dream to perform my own, selfcreated musical with lots of kids as big as I am able to."/>
    <n v="700"/>
    <n v="15"/>
    <x v="2"/>
    <x v="12"/>
    <s v="EUR"/>
    <n v="1448902800"/>
    <n v="1445369727"/>
    <b v="0"/>
    <n v="2"/>
    <b v="0"/>
    <s v="theater/musical"/>
    <x v="1"/>
    <x v="40"/>
    <n v="2"/>
    <n v="7.5"/>
    <x v="3642"/>
    <d v="2015-11-30T17:00:00"/>
    <x v="43"/>
    <x v="4"/>
    <x v="0"/>
  </r>
  <r>
    <n v="3643"/>
    <s v="Puberty: The Musical"/>
    <s v="It feels like the first time. Like the very first time everyone's coming-of-age comes to the stage. Think 'Wicked', with bad acne."/>
    <n v="25000"/>
    <n v="0"/>
    <x v="2"/>
    <x v="0"/>
    <s v="USD"/>
    <n v="1447734439"/>
    <n v="1444274839"/>
    <b v="0"/>
    <n v="0"/>
    <b v="0"/>
    <s v="theater/musical"/>
    <x v="1"/>
    <x v="40"/>
    <n v="0"/>
    <n v="0"/>
    <x v="3643"/>
    <d v="2015-11-17T04:27:19"/>
    <x v="4"/>
    <x v="0"/>
    <x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16"/>
    <n v="68.42"/>
    <x v="3644"/>
    <d v="2016-03-08T04:59:00"/>
    <x v="31"/>
    <x v="1"/>
    <x v="3"/>
  </r>
  <r>
    <n v="3645"/>
    <s v="If the Shoe Fits"/>
    <s v="This new musical comedy empowers women and girls of all ages to be themselves in their shoes, whatever shoes they choose."/>
    <n v="1000"/>
    <n v="1"/>
    <x v="2"/>
    <x v="5"/>
    <s v="CAD"/>
    <n v="1479773838"/>
    <n v="1477178238"/>
    <b v="0"/>
    <n v="1"/>
    <b v="0"/>
    <s v="theater/musical"/>
    <x v="1"/>
    <x v="40"/>
    <n v="0"/>
    <n v="1"/>
    <x v="3645"/>
    <d v="2016-11-22T00:17:18"/>
    <x v="0"/>
    <x v="0"/>
    <x v="0"/>
  </r>
  <r>
    <n v="3646"/>
    <s v="Our Sacred Honor"/>
    <s v="Develop demo materials for new, true story of teen Revolutionary War heroes - for hybrid film/live stage musical"/>
    <n v="10000"/>
    <n v="481"/>
    <x v="2"/>
    <x v="0"/>
    <s v="USD"/>
    <n v="1434497400"/>
    <n v="1431770802"/>
    <b v="0"/>
    <n v="8"/>
    <b v="0"/>
    <s v="theater/musical"/>
    <x v="1"/>
    <x v="40"/>
    <n v="5"/>
    <n v="60.13"/>
    <x v="3646"/>
    <d v="2015-06-16T23:30:00"/>
    <x v="0"/>
    <x v="0"/>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x v="3647"/>
    <d v="2016-09-30T17:58:47"/>
    <x v="8"/>
    <x v="4"/>
    <x v="0"/>
  </r>
  <r>
    <n v="3648"/>
    <s v="Moth Theater Lives"/>
    <s v="Help Moth Live! Support Moth and its artist collective to achieve its 2014/15 season."/>
    <n v="40000"/>
    <n v="40153"/>
    <x v="0"/>
    <x v="0"/>
    <s v="USD"/>
    <n v="1412492445"/>
    <n v="1409900445"/>
    <b v="0"/>
    <n v="73"/>
    <b v="1"/>
    <s v="theater/plays"/>
    <x v="1"/>
    <x v="6"/>
    <n v="100"/>
    <n v="550.04"/>
    <x v="3648"/>
    <d v="2014-10-05T07:00:45"/>
    <x v="1"/>
    <x v="1"/>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x v="3649"/>
    <d v="2014-06-16T17:06:34"/>
    <x v="29"/>
    <x v="1"/>
    <x v="2"/>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
    <x v="3650"/>
    <d v="2016-02-02T11:29:44"/>
    <x v="23"/>
    <x v="5"/>
    <x v="0"/>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8"/>
    <x v="3651"/>
    <d v="2014-08-10T15:59:00"/>
    <x v="16"/>
    <x v="0"/>
    <x v="0"/>
  </r>
  <r>
    <n v="3652"/>
    <s v="A Midsummer Night's Dream"/>
    <s v="A new take on a classic. Under the direction of Rosanna Saracino, We are exploring the darker elements of A Midsummer Night's Dream."/>
    <n v="300"/>
    <n v="752"/>
    <x v="0"/>
    <x v="5"/>
    <s v="CAD"/>
    <n v="1472097540"/>
    <n v="1471188502"/>
    <b v="0"/>
    <n v="17"/>
    <b v="1"/>
    <s v="theater/plays"/>
    <x v="1"/>
    <x v="6"/>
    <n v="251"/>
    <n v="44.24"/>
    <x v="3652"/>
    <d v="2016-08-25T03:59:00"/>
    <x v="62"/>
    <x v="3"/>
    <x v="0"/>
  </r>
  <r>
    <n v="3653"/>
    <s v="ALLIE"/>
    <s v="ALLIE is a new dark comedy play which will premiere at the Edinburgh Festival Fringe 2015. Written and produced by Ruaraidh Murray."/>
    <n v="2000"/>
    <n v="2010"/>
    <x v="0"/>
    <x v="1"/>
    <s v="GBP"/>
    <n v="1438764207"/>
    <n v="1436172207"/>
    <b v="0"/>
    <n v="33"/>
    <b v="1"/>
    <s v="theater/plays"/>
    <x v="1"/>
    <x v="6"/>
    <n v="101"/>
    <n v="60.91"/>
    <x v="3653"/>
    <d v="2015-08-05T08:43:27"/>
    <x v="1"/>
    <x v="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
    <n v="68.84"/>
    <x v="3654"/>
    <d v="2016-04-03T17:00:00"/>
    <x v="33"/>
    <x v="5"/>
    <x v="0"/>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
    <n v="73.58"/>
    <x v="3655"/>
    <d v="2015-07-18T06:59:00"/>
    <x v="1"/>
    <x v="1"/>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6"/>
    <n v="115.02"/>
    <x v="3656"/>
    <d v="2017-02-01T22:59:00"/>
    <x v="1"/>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1"/>
    <n v="110.75"/>
    <x v="3657"/>
    <d v="2016-06-01T21:42:00"/>
    <x v="33"/>
    <x v="5"/>
    <x v="0"/>
  </r>
  <r>
    <n v="3658"/>
    <s v="Mr. Marmalade"/>
    <s v="Life is hard when your own imaginary friend can't make time for you."/>
    <n v="1500"/>
    <n v="1510"/>
    <x v="0"/>
    <x v="0"/>
    <s v="USD"/>
    <n v="1404273540"/>
    <n v="1400272580"/>
    <b v="0"/>
    <n v="20"/>
    <b v="1"/>
    <s v="theater/plays"/>
    <x v="1"/>
    <x v="6"/>
    <n v="101"/>
    <n v="75.5"/>
    <x v="3658"/>
    <d v="2014-07-02T03:59:00"/>
    <x v="55"/>
    <x v="4"/>
    <x v="0"/>
  </r>
  <r>
    <n v="3659"/>
    <s v="Reality of Love Remix (Love in Disguise)"/>
    <s v="We want you to analyze while we dramatize if people who romanticize can recognize true love in a disguise."/>
    <n v="3000"/>
    <n v="3061"/>
    <x v="0"/>
    <x v="0"/>
    <s v="USD"/>
    <n v="1426775940"/>
    <n v="1424414350"/>
    <b v="0"/>
    <n v="13"/>
    <b v="1"/>
    <s v="theater/plays"/>
    <x v="1"/>
    <x v="6"/>
    <n v="102"/>
    <n v="235.46"/>
    <x v="3659"/>
    <d v="2015-03-19T14:39:00"/>
    <x v="15"/>
    <x v="1"/>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
    <x v="3660"/>
    <d v="2014-12-23T21:08:45"/>
    <x v="10"/>
    <x v="5"/>
    <x v="2"/>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x v="3661"/>
    <d v="2016-04-10T04:00:00"/>
    <x v="33"/>
    <x v="5"/>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
    <n v="202.85"/>
    <x v="3662"/>
    <d v="2015-03-31T04:16:54"/>
    <x v="1"/>
    <x v="1"/>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x v="3663"/>
    <d v="2016-12-21T11:50:30"/>
    <x v="13"/>
    <x v="6"/>
    <x v="0"/>
  </r>
  <r>
    <n v="3664"/>
    <s v="Cubs: an Original Work"/>
    <s v="An Original Short Play: two young women search for answers about sexuality, the history they are taught, and their animal instincts."/>
    <n v="800"/>
    <n v="875"/>
    <x v="0"/>
    <x v="0"/>
    <s v="USD"/>
    <n v="1466056689"/>
    <n v="1464847089"/>
    <b v="0"/>
    <n v="19"/>
    <b v="1"/>
    <s v="theater/plays"/>
    <x v="1"/>
    <x v="6"/>
    <n v="109"/>
    <n v="46.05"/>
    <x v="3664"/>
    <d v="2016-06-16T05:58:09"/>
    <x v="22"/>
    <x v="3"/>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
    <n v="51"/>
    <x v="3665"/>
    <d v="2015-10-28T19:54:00"/>
    <x v="62"/>
    <x v="3"/>
    <x v="0"/>
  </r>
  <r>
    <n v="3666"/>
    <s v="Israel LÃ³pez @ Ojai Playwrights Conference"/>
    <s v="Artistic Internship @ Ojai Playwrights Conference"/>
    <n v="1200"/>
    <n v="1200"/>
    <x v="0"/>
    <x v="0"/>
    <s v="USD"/>
    <n v="1406185200"/>
    <n v="1404337382"/>
    <b v="0"/>
    <n v="38"/>
    <b v="1"/>
    <s v="theater/plays"/>
    <x v="1"/>
    <x v="6"/>
    <n v="100"/>
    <n v="31.58"/>
    <x v="3666"/>
    <d v="2014-07-24T07:00:00"/>
    <x v="24"/>
    <x v="5"/>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
    <n v="53.36"/>
    <x v="3667"/>
    <d v="2015-07-18T23:16:59"/>
    <x v="1"/>
    <x v="1"/>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4"/>
    <n v="36.96"/>
    <x v="3668"/>
    <d v="2015-07-23T18:33:00"/>
    <x v="33"/>
    <x v="5"/>
    <x v="0"/>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
    <n v="81.290000000000006"/>
    <x v="3669"/>
    <d v="2015-06-11T16:12:17"/>
    <x v="1"/>
    <x v="1"/>
    <x v="1"/>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10"/>
    <n v="20.079999999999998"/>
    <x v="3670"/>
    <d v="2015-05-31T23:00:00"/>
    <x v="58"/>
    <x v="3"/>
    <x v="0"/>
  </r>
  <r>
    <n v="3671"/>
    <s v="Kylie for President"/>
    <s v="Bring a touring character education play about making wise choices to elementary students in Kentuckiana. Vote Kylie for President!"/>
    <n v="3500"/>
    <n v="3530"/>
    <x v="0"/>
    <x v="0"/>
    <s v="USD"/>
    <n v="1405915140"/>
    <n v="1404140667"/>
    <b v="0"/>
    <n v="40"/>
    <b v="1"/>
    <s v="theater/plays"/>
    <x v="1"/>
    <x v="6"/>
    <n v="101"/>
    <n v="88.25"/>
    <x v="3671"/>
    <d v="2014-07-21T03:59:00"/>
    <x v="23"/>
    <x v="5"/>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2"/>
    <n v="53.44"/>
    <x v="3672"/>
    <d v="2014-09-26T22:43:04"/>
    <x v="1"/>
    <x v="1"/>
    <x v="1"/>
  </r>
  <r>
    <n v="3673"/>
    <s v="CHILD Z"/>
    <s v="Zoe is a teenage girl growing up in a deeply disturbing society. If those paid to protect her aren't listening, then who is?"/>
    <n v="4000"/>
    <n v="4545"/>
    <x v="0"/>
    <x v="1"/>
    <s v="GBP"/>
    <n v="1415191920"/>
    <n v="1412233497"/>
    <b v="0"/>
    <n v="114"/>
    <b v="1"/>
    <s v="theater/plays"/>
    <x v="1"/>
    <x v="6"/>
    <n v="114"/>
    <n v="39.869999999999997"/>
    <x v="3673"/>
    <d v="2014-11-05T12:52:00"/>
    <x v="51"/>
    <x v="0"/>
    <x v="0"/>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
    <x v="3674"/>
    <d v="2016-09-03T20:57:09"/>
    <x v="13"/>
    <x v="6"/>
    <x v="0"/>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
    <x v="3675"/>
    <d v="2016-05-15T23:00:00"/>
    <x v="56"/>
    <x v="3"/>
    <x v="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9"/>
    <n v="64.38"/>
    <x v="3676"/>
    <d v="2014-09-12T19:34:44"/>
    <x v="11"/>
    <x v="3"/>
    <x v="0"/>
  </r>
  <r>
    <n v="3677"/>
    <s v="Goldfish Memory Productions"/>
    <s v="Goldfish Memory Productions seeks at least $12,000 to begin their first 3 professional projects."/>
    <n v="12000"/>
    <n v="12348.5"/>
    <x v="0"/>
    <x v="0"/>
    <s v="USD"/>
    <n v="1404359940"/>
    <n v="1402580818"/>
    <b v="0"/>
    <n v="199"/>
    <b v="1"/>
    <s v="theater/plays"/>
    <x v="1"/>
    <x v="6"/>
    <n v="103"/>
    <n v="62.05"/>
    <x v="3677"/>
    <d v="2014-07-03T03:59:00"/>
    <x v="23"/>
    <x v="5"/>
    <x v="0"/>
  </r>
  <r>
    <n v="3678"/>
    <s v="Some big Some bang"/>
    <s v="The Ugly Collective takes Some big Some bang to the Underbelly Venues at the Edinburgh Fringe!"/>
    <n v="2000"/>
    <n v="2050"/>
    <x v="0"/>
    <x v="1"/>
    <s v="GBP"/>
    <n v="1433076298"/>
    <n v="1430052298"/>
    <b v="0"/>
    <n v="31"/>
    <b v="1"/>
    <s v="theater/plays"/>
    <x v="1"/>
    <x v="6"/>
    <n v="103"/>
    <n v="66.13"/>
    <x v="3678"/>
    <d v="2015-05-31T12:44:58"/>
    <x v="6"/>
    <x v="0"/>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
    <n v="73.400000000000006"/>
    <x v="3679"/>
    <d v="2014-07-01T04:59:00"/>
    <x v="6"/>
    <x v="0"/>
    <x v="0"/>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3"/>
    <n v="99.5"/>
    <x v="3680"/>
    <d v="2016-10-05T10:53:54"/>
    <x v="23"/>
    <x v="5"/>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2"/>
    <n v="62.17"/>
    <x v="3681"/>
    <d v="2016-01-15T15:38:10"/>
    <x v="2"/>
    <x v="2"/>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
    <n v="62.33"/>
    <x v="3682"/>
    <d v="2014-06-16T06:59:00"/>
    <x v="51"/>
    <x v="0"/>
    <x v="0"/>
  </r>
  <r>
    <n v="3683"/>
    <s v="A Krumpus Story - World Premiere"/>
    <s v="A Krumpus Story is a dark holiday comedy for anyone who wants a little more spice in their holiday fare."/>
    <n v="3500"/>
    <n v="3880"/>
    <x v="0"/>
    <x v="0"/>
    <s v="USD"/>
    <n v="1476931696"/>
    <n v="1474339696"/>
    <b v="0"/>
    <n v="66"/>
    <b v="1"/>
    <s v="theater/plays"/>
    <x v="1"/>
    <x v="6"/>
    <n v="111"/>
    <n v="58.79"/>
    <x v="3683"/>
    <d v="2016-10-20T02:48:16"/>
    <x v="1"/>
    <x v="1"/>
    <x v="1"/>
  </r>
  <r>
    <n v="3684"/>
    <s v="Cassiopeia"/>
    <s v="Thespis Theater Festival presents Cassiopeia: A romantic tale of a bride finding her way to her unknown groom before it is too late."/>
    <n v="750"/>
    <n v="1043"/>
    <x v="0"/>
    <x v="0"/>
    <s v="USD"/>
    <n v="1441167586"/>
    <n v="1438575586"/>
    <b v="0"/>
    <n v="23"/>
    <b v="1"/>
    <s v="theater/plays"/>
    <x v="1"/>
    <x v="6"/>
    <n v="139"/>
    <n v="45.35"/>
    <x v="3684"/>
    <d v="2015-09-02T04:19:46"/>
    <x v="1"/>
    <x v="1"/>
    <x v="1"/>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6"/>
    <n v="41.94"/>
    <x v="3685"/>
    <d v="2014-05-19T21:00:00"/>
    <x v="10"/>
    <x v="5"/>
    <x v="2"/>
  </r>
  <r>
    <n v="3686"/>
    <s v="Dog sees God by Bert V. Royal @ FSU"/>
    <s v="This October, in association with Rogue Productions at FSU, I will be directing a production of Dog sees God."/>
    <n v="350"/>
    <n v="355"/>
    <x v="0"/>
    <x v="0"/>
    <s v="USD"/>
    <n v="1440820740"/>
    <n v="1439567660"/>
    <b v="0"/>
    <n v="6"/>
    <b v="1"/>
    <s v="theater/plays"/>
    <x v="1"/>
    <x v="6"/>
    <n v="101"/>
    <n v="59.17"/>
    <x v="3686"/>
    <d v="2015-08-29T03:59:00"/>
    <x v="18"/>
    <x v="3"/>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
    <n v="200.49"/>
    <x v="3687"/>
    <d v="2014-06-27T05:14:15"/>
    <x v="1"/>
    <x v="1"/>
    <x v="1"/>
  </r>
  <r>
    <n v="3688"/>
    <s v="The Tulip Tree 2014"/>
    <s v="The Tulip Tree is a project I have been passionate about for 5 years. It is an unforgettable story that has never been told."/>
    <n v="3000"/>
    <n v="3275"/>
    <x v="0"/>
    <x v="1"/>
    <s v="GBP"/>
    <n v="1407524004"/>
    <n v="1404932004"/>
    <b v="0"/>
    <n v="39"/>
    <b v="1"/>
    <s v="theater/plays"/>
    <x v="1"/>
    <x v="6"/>
    <n v="109"/>
    <n v="83.97"/>
    <x v="3688"/>
    <d v="2014-08-08T18:53:24"/>
    <x v="1"/>
    <x v="1"/>
    <x v="1"/>
  </r>
  <r>
    <n v="3689"/>
    <s v="Random Us"/>
    <s v="A humorous, touching play about the joys and challenges of a married couple's tender, yet intense relationship &quot;Love is never random&quot;"/>
    <n v="3000"/>
    <n v="3550"/>
    <x v="0"/>
    <x v="0"/>
    <s v="USD"/>
    <n v="1434925500"/>
    <n v="1432410639"/>
    <b v="0"/>
    <n v="62"/>
    <b v="1"/>
    <s v="theater/plays"/>
    <x v="1"/>
    <x v="6"/>
    <n v="118"/>
    <n v="57.26"/>
    <x v="3689"/>
    <d v="2015-06-21T22:25:00"/>
    <x v="37"/>
    <x v="1"/>
    <x v="0"/>
  </r>
  <r>
    <n v="3690"/>
    <s v="We Rise"/>
    <s v="A play honoring the lives and legacies of the activists and those remembered at the 1992 ACT UP Ashes Action at The White House"/>
    <n v="1500"/>
    <n v="1800"/>
    <x v="0"/>
    <x v="0"/>
    <s v="USD"/>
    <n v="1417101683"/>
    <n v="1414506083"/>
    <b v="0"/>
    <n v="31"/>
    <b v="1"/>
    <s v="theater/plays"/>
    <x v="1"/>
    <x v="6"/>
    <n v="120"/>
    <n v="58.06"/>
    <x v="3690"/>
    <d v="2014-11-27T15:21:23"/>
    <x v="1"/>
    <x v="1"/>
    <x v="1"/>
  </r>
  <r>
    <n v="3691"/>
    <s v="Most Dangerous Man in America (WEB DuBois) by Amiri  Baraka"/>
    <s v="World Premiere of last play written by Amiri Baraka"/>
    <n v="40000"/>
    <n v="51184"/>
    <x v="0"/>
    <x v="0"/>
    <s v="USD"/>
    <n v="1425272340"/>
    <n v="1421426929"/>
    <b v="0"/>
    <n v="274"/>
    <b v="1"/>
    <s v="theater/plays"/>
    <x v="1"/>
    <x v="6"/>
    <n v="128"/>
    <n v="186.8"/>
    <x v="3691"/>
    <d v="2015-03-02T04:59:00"/>
    <x v="8"/>
    <x v="4"/>
    <x v="0"/>
  </r>
  <r>
    <n v="3692"/>
    <s v="An Evening With Durang"/>
    <s v="Help us independently produce two great comedies by Christopher Durang."/>
    <n v="1000"/>
    <n v="1260"/>
    <x v="0"/>
    <x v="0"/>
    <s v="USD"/>
    <n v="1411084800"/>
    <n v="1410304179"/>
    <b v="0"/>
    <n v="17"/>
    <b v="1"/>
    <s v="theater/plays"/>
    <x v="1"/>
    <x v="6"/>
    <n v="126"/>
    <n v="74.12"/>
    <x v="3692"/>
    <d v="2014-09-19T00:00:00"/>
    <x v="2"/>
    <x v="2"/>
    <x v="0"/>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
    <n v="30.71"/>
    <x v="3693"/>
    <d v="2015-11-30T22:30:00"/>
    <x v="37"/>
    <x v="1"/>
    <x v="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
    <n v="62.67"/>
    <x v="3694"/>
    <d v="2016-06-06T02:00:00"/>
    <x v="46"/>
    <x v="0"/>
    <x v="0"/>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
    <n v="121.36"/>
    <x v="3695"/>
    <d v="2015-01-11T20:53:30"/>
    <x v="20"/>
    <x v="3"/>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
    <x v="3696"/>
    <d v="2015-02-13T14:48:36"/>
    <x v="13"/>
    <x v="6"/>
    <x v="0"/>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x v="3697"/>
    <d v="2016-05-10T11:10:48"/>
    <x v="23"/>
    <x v="5"/>
    <x v="0"/>
  </r>
  <r>
    <n v="3698"/>
    <s v="CORIOLANUS | THE NORMAL HEART @ The Lab Theater"/>
    <s v="Two great political plays, separated in authorship by four hundred years but united in their urgency."/>
    <n v="5000"/>
    <n v="5526"/>
    <x v="0"/>
    <x v="0"/>
    <s v="USD"/>
    <n v="1456946487"/>
    <n v="1454354487"/>
    <b v="0"/>
    <n v="136"/>
    <b v="1"/>
    <s v="theater/plays"/>
    <x v="1"/>
    <x v="6"/>
    <n v="111"/>
    <n v="40.630000000000003"/>
    <x v="3698"/>
    <d v="2016-03-02T19:21:27"/>
    <x v="1"/>
    <x v="1"/>
    <x v="1"/>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1"/>
    <n v="63"/>
    <x v="3699"/>
    <d v="2014-10-15T14:26:56"/>
    <x v="1"/>
    <x v="1"/>
    <x v="1"/>
  </r>
  <r>
    <n v="3700"/>
    <s v="Generations (Senior Project)"/>
    <s v="Help me produce the play I have written for my senior project!"/>
    <n v="500"/>
    <n v="606"/>
    <x v="0"/>
    <x v="0"/>
    <s v="USD"/>
    <n v="1412092800"/>
    <n v="1409493800"/>
    <b v="0"/>
    <n v="18"/>
    <b v="1"/>
    <s v="theater/plays"/>
    <x v="1"/>
    <x v="6"/>
    <n v="121"/>
    <n v="33.67"/>
    <x v="3700"/>
    <d v="2014-09-30T16:00:00"/>
    <x v="1"/>
    <x v="1"/>
    <x v="1"/>
  </r>
  <r>
    <n v="3701"/>
    <s v="Dog Show"/>
    <s v="Part-silent film, part-thriller, Dog Show sees four actors play a community of dogs and their owners. One autumn, a killer strikes."/>
    <n v="1500"/>
    <n v="1505"/>
    <x v="0"/>
    <x v="1"/>
    <s v="GBP"/>
    <n v="1433422793"/>
    <n v="1430830793"/>
    <b v="0"/>
    <n v="39"/>
    <b v="1"/>
    <s v="theater/plays"/>
    <x v="1"/>
    <x v="6"/>
    <n v="100"/>
    <n v="38.590000000000003"/>
    <x v="3701"/>
    <d v="2015-06-04T12:59:53"/>
    <x v="1"/>
    <x v="1"/>
    <x v="1"/>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
    <n v="155.94999999999999"/>
    <x v="3702"/>
    <d v="2016-07-10T22:59:00"/>
    <x v="46"/>
    <x v="0"/>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
    <n v="43.2"/>
    <x v="3703"/>
    <d v="2016-08-13T06:59:00"/>
    <x v="21"/>
    <x v="0"/>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
    <n v="15.15"/>
    <x v="3704"/>
    <d v="2016-05-31T16:33:14"/>
    <x v="13"/>
    <x v="6"/>
    <x v="0"/>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
    <n v="83.57"/>
    <x v="3705"/>
    <d v="2014-06-23T18:00:00"/>
    <x v="23"/>
    <x v="5"/>
    <x v="0"/>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
    <n v="140"/>
    <x v="3706"/>
    <d v="2014-09-12T21:55:49"/>
    <x v="18"/>
    <x v="3"/>
    <x v="0"/>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7"/>
    <x v="3707"/>
    <d v="2016-07-22T05:26:00"/>
    <x v="23"/>
    <x v="5"/>
    <x v="0"/>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5"/>
    <x v="3708"/>
    <d v="2014-07-04T03:24:46"/>
    <x v="22"/>
    <x v="3"/>
    <x v="0"/>
  </r>
  <r>
    <n v="3709"/>
    <s v="The Ruby Darlings Show"/>
    <s v="The filthily talented Ruby and Darling, take you on a raunch-tastic musical discovery of life with a vagina. #sayno"/>
    <n v="1000"/>
    <n v="1082.5"/>
    <x v="0"/>
    <x v="1"/>
    <s v="GBP"/>
    <n v="1403715546"/>
    <n v="1401123546"/>
    <b v="0"/>
    <n v="35"/>
    <b v="1"/>
    <s v="theater/plays"/>
    <x v="1"/>
    <x v="6"/>
    <n v="108"/>
    <n v="30.93"/>
    <x v="3709"/>
    <d v="2014-06-25T16:59:06"/>
    <x v="1"/>
    <x v="1"/>
    <x v="1"/>
  </r>
  <r>
    <n v="3710"/>
    <s v="&quot;Loving Alanis&quot; Rocky Mountain Regional Premier"/>
    <s v="A comedy about, life, death, men, women, and the power of a good Kegel."/>
    <n v="1300"/>
    <n v="1835"/>
    <x v="0"/>
    <x v="0"/>
    <s v="USD"/>
    <n v="1428068988"/>
    <n v="1425908988"/>
    <b v="0"/>
    <n v="27"/>
    <b v="1"/>
    <s v="theater/plays"/>
    <x v="1"/>
    <x v="6"/>
    <n v="141"/>
    <n v="67.959999999999994"/>
    <x v="3710"/>
    <d v="2015-04-03T13:49:48"/>
    <x v="10"/>
    <x v="5"/>
    <x v="2"/>
  </r>
  <r>
    <n v="3711"/>
    <s v="The Youth Shakespeare Project 2014"/>
    <s v="Two teachers and twenty kids bring one of Shakespeare's plays to life!"/>
    <n v="500"/>
    <n v="570"/>
    <x v="0"/>
    <x v="0"/>
    <s v="USD"/>
    <n v="1402848000"/>
    <n v="1400606573"/>
    <b v="0"/>
    <n v="21"/>
    <b v="1"/>
    <s v="theater/plays"/>
    <x v="1"/>
    <x v="6"/>
    <n v="114"/>
    <n v="27.14"/>
    <x v="3711"/>
    <d v="2014-06-15T16:00:00"/>
    <x v="29"/>
    <x v="1"/>
    <x v="2"/>
  </r>
  <r>
    <n v="3712"/>
    <s v="IT'S JUST MY LIFE"/>
    <s v="Married, Single, Divorced, Straight, Gay, Transgendered, Birth Mother, Adoptive Mother.... Everyone has a story.  These are ours."/>
    <n v="7500"/>
    <n v="11530"/>
    <x v="0"/>
    <x v="0"/>
    <s v="USD"/>
    <n v="1433055540"/>
    <n v="1431230867"/>
    <b v="0"/>
    <n v="104"/>
    <b v="1"/>
    <s v="theater/plays"/>
    <x v="1"/>
    <x v="6"/>
    <n v="154"/>
    <n v="110.87"/>
    <x v="3712"/>
    <d v="2015-05-31T06:59:00"/>
    <x v="23"/>
    <x v="5"/>
    <x v="0"/>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2"/>
    <n v="106.84"/>
    <x v="3713"/>
    <d v="2016-06-04T17:42:46"/>
    <x v="20"/>
    <x v="3"/>
    <x v="0"/>
  </r>
  <r>
    <n v="3714"/>
    <s v="Expedition (to NYC)"/>
    <s v="This summer, help some of the top high school theater students from across the country come to NYC to create a world premiere play."/>
    <n v="10000"/>
    <n v="10235"/>
    <x v="0"/>
    <x v="0"/>
    <s v="USD"/>
    <n v="1432612740"/>
    <n v="1429881667"/>
    <b v="0"/>
    <n v="97"/>
    <b v="1"/>
    <s v="theater/plays"/>
    <x v="1"/>
    <x v="6"/>
    <n v="102"/>
    <n v="105.52"/>
    <x v="3714"/>
    <d v="2015-05-26T03:59:00"/>
    <x v="7"/>
    <x v="0"/>
    <x v="0"/>
  </r>
  <r>
    <n v="3715"/>
    <s v="The Inspectors Call"/>
    <s v="Vibrant contemporary political theatre, exploring the professional and human impact of the growing corporate culture in education."/>
    <n v="3500"/>
    <n v="3590"/>
    <x v="0"/>
    <x v="1"/>
    <s v="GBP"/>
    <n v="1427806320"/>
    <n v="1422834819"/>
    <b v="0"/>
    <n v="27"/>
    <b v="1"/>
    <s v="theater/plays"/>
    <x v="1"/>
    <x v="6"/>
    <n v="103"/>
    <n v="132.96"/>
    <x v="3715"/>
    <d v="2015-03-31T12:52:00"/>
    <x v="42"/>
    <x v="6"/>
    <x v="0"/>
  </r>
  <r>
    <n v="3716"/>
    <s v="Sylvia (a benefit show)"/>
    <s v="I am raising money to pay for the rights to produce Sylvia by A.R. Gurney. The show will be a fundraiser for Wayside Waifs."/>
    <n v="800"/>
    <n v="1246"/>
    <x v="0"/>
    <x v="0"/>
    <s v="USD"/>
    <n v="1453411109"/>
    <n v="1450819109"/>
    <b v="0"/>
    <n v="24"/>
    <b v="1"/>
    <s v="theater/plays"/>
    <x v="1"/>
    <x v="6"/>
    <n v="156"/>
    <n v="51.92"/>
    <x v="3716"/>
    <d v="2016-01-21T21:18:29"/>
    <x v="1"/>
    <x v="1"/>
    <x v="1"/>
  </r>
  <r>
    <n v="3717"/>
    <s v="Told Look Younger at Jermyn Street Theatre"/>
    <s v="A heart-warming comedy by award-winning writer about Love, Sex, Friendship of three old gay men in their 60s'!"/>
    <n v="4000"/>
    <n v="4030"/>
    <x v="0"/>
    <x v="1"/>
    <s v="GBP"/>
    <n v="1431204449"/>
    <n v="1428526049"/>
    <b v="0"/>
    <n v="13"/>
    <b v="1"/>
    <s v="theater/plays"/>
    <x v="1"/>
    <x v="6"/>
    <n v="101"/>
    <n v="310"/>
    <x v="3717"/>
    <d v="2015-05-09T20:47:29"/>
    <x v="0"/>
    <x v="0"/>
    <x v="0"/>
  </r>
  <r>
    <n v="3718"/>
    <s v="PUNK ROCK"/>
    <s v="William Carlisle has the world at his feet but its weight on his shoulders. He is intelligent, articulate and fucked."/>
    <n v="500"/>
    <n v="1197"/>
    <x v="0"/>
    <x v="1"/>
    <s v="GBP"/>
    <n v="1425057075"/>
    <n v="1422465075"/>
    <b v="0"/>
    <n v="46"/>
    <b v="1"/>
    <s v="theater/plays"/>
    <x v="1"/>
    <x v="6"/>
    <n v="239"/>
    <n v="26.02"/>
    <x v="3718"/>
    <d v="2015-02-27T17:11:15"/>
    <x v="1"/>
    <x v="1"/>
    <x v="1"/>
  </r>
  <r>
    <n v="3719"/>
    <s v="Corium"/>
    <s v="A new piece of physical theatre about love, regret and longing."/>
    <n v="200"/>
    <n v="420"/>
    <x v="0"/>
    <x v="1"/>
    <s v="GBP"/>
    <n v="1434994266"/>
    <n v="1432402266"/>
    <b v="0"/>
    <n v="4"/>
    <b v="1"/>
    <s v="theater/plays"/>
    <x v="1"/>
    <x v="6"/>
    <n v="210"/>
    <n v="105"/>
    <x v="3719"/>
    <d v="2015-06-22T17:31:06"/>
    <x v="1"/>
    <x v="1"/>
    <x v="1"/>
  </r>
  <r>
    <n v="3720"/>
    <s v="Lakotas and the American Theatre"/>
    <s v="Breaking the American Indian stereotype in the American Theatre."/>
    <n v="3300"/>
    <n v="3449"/>
    <x v="0"/>
    <x v="0"/>
    <s v="USD"/>
    <n v="1435881006"/>
    <n v="1433980206"/>
    <b v="0"/>
    <n v="40"/>
    <b v="1"/>
    <s v="theater/plays"/>
    <x v="1"/>
    <x v="6"/>
    <n v="105"/>
    <n v="86.23"/>
    <x v="3720"/>
    <d v="2015-07-02T23:50:06"/>
    <x v="24"/>
    <x v="5"/>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1"/>
    <n v="114.55"/>
    <x v="3721"/>
    <d v="2014-11-05T23:28:04"/>
    <x v="23"/>
    <x v="5"/>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
    <n v="47.66"/>
    <x v="3722"/>
    <d v="2016-02-11T22:59:00"/>
    <x v="1"/>
    <x v="1"/>
    <x v="1"/>
  </r>
  <r>
    <n v="3723"/>
    <s v="Beauty and the Beast"/>
    <s v="Saltmine Theatre Company present Beauty and the Beast:"/>
    <n v="4500"/>
    <n v="4592"/>
    <x v="0"/>
    <x v="1"/>
    <s v="GBP"/>
    <n v="1417374262"/>
    <n v="1414778662"/>
    <b v="0"/>
    <n v="63"/>
    <b v="1"/>
    <s v="theater/plays"/>
    <x v="1"/>
    <x v="6"/>
    <n v="102"/>
    <n v="72.89"/>
    <x v="3723"/>
    <d v="2014-11-30T19:04:22"/>
    <x v="1"/>
    <x v="1"/>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3"/>
    <n v="49.55"/>
    <x v="3724"/>
    <d v="2016-05-04T23:00:00"/>
    <x v="37"/>
    <x v="1"/>
    <x v="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x v="3725"/>
    <d v="2016-02-18T21:30:00"/>
    <x v="3"/>
    <x v="3"/>
    <x v="0"/>
  </r>
  <r>
    <n v="3726"/>
    <s v="Howard's End 3.0"/>
    <s v="A week of rehearsal culminating in a staged reading of our three-actor adaptation of &quot;Howards End,&quot; for potential producers."/>
    <n v="850"/>
    <n v="2879"/>
    <x v="0"/>
    <x v="0"/>
    <s v="USD"/>
    <n v="1461963600"/>
    <n v="1459567371"/>
    <b v="0"/>
    <n v="46"/>
    <b v="1"/>
    <s v="theater/plays"/>
    <x v="1"/>
    <x v="6"/>
    <n v="339"/>
    <n v="62.59"/>
    <x v="3726"/>
    <d v="2016-04-29T21:00:00"/>
    <x v="15"/>
    <x v="1"/>
    <x v="2"/>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1"/>
    <n v="61.06"/>
    <x v="3727"/>
    <d v="2016-10-20T04:55:00"/>
    <x v="0"/>
    <x v="0"/>
    <x v="0"/>
  </r>
  <r>
    <n v="3728"/>
    <s v="Bare Bones Shakespeare 2015-16 Season"/>
    <s v="Bare Bones Shakespeare's first season will start with a DFW school touring show: Romeo and Juliet."/>
    <n v="20000"/>
    <n v="1862"/>
    <x v="2"/>
    <x v="0"/>
    <s v="USD"/>
    <n v="1439957176"/>
    <n v="1437365176"/>
    <b v="0"/>
    <n v="31"/>
    <b v="0"/>
    <s v="theater/plays"/>
    <x v="1"/>
    <x v="6"/>
    <n v="9"/>
    <n v="60.06"/>
    <x v="3728"/>
    <d v="2015-08-19T04:06:16"/>
    <x v="1"/>
    <x v="1"/>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
    <n v="72.400000000000006"/>
    <x v="3729"/>
    <d v="2015-03-23T03:55:12"/>
    <x v="8"/>
    <x v="4"/>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x v="3730"/>
    <d v="2015-08-17T16:15:59"/>
    <x v="1"/>
    <x v="1"/>
    <x v="1"/>
  </r>
  <r>
    <n v="3731"/>
    <s v="The Rabbit on the Moon"/>
    <s v="A long distance wrong number leads to love, but with Emily flying in to finally meet, Nick somehow forgot to mention he's blind."/>
    <n v="5500"/>
    <n v="620"/>
    <x v="2"/>
    <x v="0"/>
    <s v="USD"/>
    <n v="1420860180"/>
    <n v="1418234646"/>
    <b v="0"/>
    <n v="12"/>
    <b v="0"/>
    <s v="theater/plays"/>
    <x v="1"/>
    <x v="6"/>
    <n v="11"/>
    <n v="51.67"/>
    <x v="3731"/>
    <d v="2015-01-10T03:23:00"/>
    <x v="0"/>
    <x v="0"/>
    <x v="0"/>
  </r>
  <r>
    <n v="3732"/>
    <s v="Elektra Bekent - Afstudeervoorstelling"/>
    <s v="Mijn solo voorstelling gaat over Elektra (Sophokles) en hoe zij als jongere alles beleeft en meemaakt!"/>
    <n v="850"/>
    <n v="131"/>
    <x v="2"/>
    <x v="9"/>
    <s v="EUR"/>
    <n v="1422100800"/>
    <n v="1416932133"/>
    <b v="0"/>
    <n v="4"/>
    <b v="0"/>
    <s v="theater/plays"/>
    <x v="1"/>
    <x v="6"/>
    <n v="15"/>
    <n v="32.75"/>
    <x v="3732"/>
    <d v="2015-01-24T12:00:00"/>
    <x v="13"/>
    <x v="6"/>
    <x v="0"/>
  </r>
  <r>
    <n v="3733"/>
    <s v="laughter in the hood"/>
    <s v="want to donate tickets to residents who live in the community that cant afford the 35.00 price of ticket"/>
    <n v="1500"/>
    <n v="0"/>
    <x v="2"/>
    <x v="0"/>
    <s v="USD"/>
    <n v="1429396200"/>
    <n v="1428539708"/>
    <b v="0"/>
    <n v="0"/>
    <b v="0"/>
    <s v="theater/plays"/>
    <x v="1"/>
    <x v="6"/>
    <n v="0"/>
    <n v="0"/>
    <x v="3733"/>
    <d v="2015-04-18T22:30:00"/>
    <x v="67"/>
    <x v="2"/>
    <x v="0"/>
  </r>
  <r>
    <n v="3734"/>
    <s v="Shakespeare in Sarajevo"/>
    <s v="Shakespeare's plays have an important message for the world. Bosnia needs to hear. Bring Shakespeare to Sarajevo! Fund performances!"/>
    <n v="1500"/>
    <n v="427"/>
    <x v="2"/>
    <x v="0"/>
    <s v="USD"/>
    <n v="1432589896"/>
    <n v="1427405896"/>
    <b v="0"/>
    <n v="7"/>
    <b v="0"/>
    <s v="theater/plays"/>
    <x v="1"/>
    <x v="6"/>
    <n v="28"/>
    <n v="61"/>
    <x v="3734"/>
    <d v="2015-05-25T21:38:16"/>
    <x v="13"/>
    <x v="6"/>
    <x v="0"/>
  </r>
  <r>
    <n v="3735"/>
    <s v="Women Beware Women"/>
    <s v="Young Actor's taking on a Jacobean tragedy. Family, betrayal, love, lust, sex and death."/>
    <n v="150"/>
    <n v="20"/>
    <x v="2"/>
    <x v="1"/>
    <s v="GBP"/>
    <n v="1432831089"/>
    <n v="1430239089"/>
    <b v="0"/>
    <n v="2"/>
    <b v="0"/>
    <s v="theater/plays"/>
    <x v="1"/>
    <x v="6"/>
    <n v="13"/>
    <n v="10"/>
    <x v="3735"/>
    <d v="2015-05-28T16:38:09"/>
    <x v="1"/>
    <x v="1"/>
    <x v="1"/>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
    <n v="10"/>
    <x v="3736"/>
    <d v="2015-03-23T18:00:00"/>
    <x v="54"/>
    <x v="0"/>
    <x v="0"/>
  </r>
  <r>
    <n v="3737"/>
    <s v="Measure For Measure"/>
    <s v="The ASU Theatre and Shakespeare Club presents Measure For Measure directed by Jordyn Ochser."/>
    <n v="700"/>
    <n v="150"/>
    <x v="2"/>
    <x v="0"/>
    <s v="USD"/>
    <n v="1447311540"/>
    <n v="1445358903"/>
    <b v="0"/>
    <n v="4"/>
    <b v="0"/>
    <s v="theater/plays"/>
    <x v="1"/>
    <x v="6"/>
    <n v="21"/>
    <n v="37.5"/>
    <x v="3737"/>
    <d v="2015-11-12T06:59:00"/>
    <x v="33"/>
    <x v="5"/>
    <x v="0"/>
  </r>
  <r>
    <n v="3738"/>
    <s v="'GULF' - a new play by PIVOT THEATRE"/>
    <s v="A filmic, fast-paced exploration of trust, making its debut at Camden People's Theatre this July."/>
    <n v="1500"/>
    <n v="270"/>
    <x v="2"/>
    <x v="1"/>
    <s v="GBP"/>
    <n v="1405461600"/>
    <n v="1403562705"/>
    <b v="0"/>
    <n v="6"/>
    <b v="0"/>
    <s v="theater/plays"/>
    <x v="1"/>
    <x v="6"/>
    <n v="18"/>
    <n v="45"/>
    <x v="3738"/>
    <d v="2014-07-15T22:00:00"/>
    <x v="24"/>
    <x v="5"/>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
    <n v="100.63"/>
    <x v="3739"/>
    <d v="2016-07-17T10:47:48"/>
    <x v="20"/>
    <x v="3"/>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8"/>
    <n v="25.57"/>
    <x v="3740"/>
    <d v="2014-08-12T01:53:58"/>
    <x v="1"/>
    <x v="1"/>
    <x v="1"/>
  </r>
  <r>
    <n v="3741"/>
    <s v="Open House Theater"/>
    <s v="A small community with a love for theater would like to continue. Help the children of this community continue."/>
    <n v="20000"/>
    <n v="0"/>
    <x v="2"/>
    <x v="0"/>
    <s v="USD"/>
    <n v="1450389950"/>
    <n v="1447797950"/>
    <b v="0"/>
    <n v="0"/>
    <b v="0"/>
    <s v="theater/plays"/>
    <x v="1"/>
    <x v="6"/>
    <n v="0"/>
    <n v="0"/>
    <x v="3741"/>
    <d v="2015-12-17T22:05:50"/>
    <x v="1"/>
    <x v="1"/>
    <x v="1"/>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x v="3742"/>
    <d v="2014-09-06T05:09:04"/>
    <x v="1"/>
    <x v="1"/>
    <x v="1"/>
  </r>
  <r>
    <n v="3743"/>
    <s v="Down the Mississippi"/>
    <s v="I'm taking the Adventures of Huckleberry Finn puppet show down the Mississippi River!"/>
    <n v="2200"/>
    <n v="0"/>
    <x v="2"/>
    <x v="0"/>
    <s v="USD"/>
    <n v="1404406964"/>
    <n v="1401814964"/>
    <b v="0"/>
    <n v="0"/>
    <b v="0"/>
    <s v="theater/plays"/>
    <x v="1"/>
    <x v="6"/>
    <n v="0"/>
    <n v="0"/>
    <x v="3743"/>
    <d v="2014-07-03T17:02:44"/>
    <x v="1"/>
    <x v="1"/>
    <x v="1"/>
  </r>
  <r>
    <n v="3744"/>
    <s v="The Game's Afoot - Spotlight"/>
    <s v="This summer, The Spotlight Players are celebrating Christmas in July with a presentation of Ken Ludwig's side splitting comedy."/>
    <n v="1200"/>
    <n v="0"/>
    <x v="2"/>
    <x v="0"/>
    <s v="USD"/>
    <n v="1404532740"/>
    <n v="1401823952"/>
    <b v="0"/>
    <n v="0"/>
    <b v="0"/>
    <s v="theater/plays"/>
    <x v="1"/>
    <x v="6"/>
    <n v="0"/>
    <n v="0"/>
    <x v="3744"/>
    <d v="2014-07-05T03:59:00"/>
    <x v="7"/>
    <x v="0"/>
    <x v="0"/>
  </r>
  <r>
    <n v="3745"/>
    <s v="Tyke Theatre Web Show"/>
    <s v="Tyke wants to expand her puppet theater show to weekly online web shows and is looking for backers."/>
    <n v="100"/>
    <n v="10"/>
    <x v="2"/>
    <x v="0"/>
    <s v="USD"/>
    <n v="1407689102"/>
    <n v="1405097102"/>
    <b v="0"/>
    <n v="1"/>
    <b v="0"/>
    <s v="theater/plays"/>
    <x v="1"/>
    <x v="6"/>
    <n v="10"/>
    <n v="10"/>
    <x v="3745"/>
    <d v="2014-08-10T16:45:02"/>
    <x v="1"/>
    <x v="1"/>
    <x v="1"/>
  </r>
  <r>
    <n v="3746"/>
    <s v="Stage Play Production - &quot;I Love You to Death&quot;"/>
    <s v="Generational curses CAN be broken...right?"/>
    <n v="8500"/>
    <n v="202"/>
    <x v="2"/>
    <x v="0"/>
    <s v="USD"/>
    <n v="1475918439"/>
    <n v="1473326439"/>
    <b v="0"/>
    <n v="1"/>
    <b v="0"/>
    <s v="theater/plays"/>
    <x v="1"/>
    <x v="6"/>
    <n v="2"/>
    <n v="202"/>
    <x v="3746"/>
    <d v="2016-10-08T09:20:39"/>
    <x v="1"/>
    <x v="1"/>
    <x v="1"/>
  </r>
  <r>
    <n v="3747"/>
    <s v="Counting Stars"/>
    <s v="The world premiere of an astonishing new play by acclaimed writer Atiha Sen Gupta."/>
    <n v="2500"/>
    <n v="25"/>
    <x v="2"/>
    <x v="1"/>
    <s v="GBP"/>
    <n v="1436137140"/>
    <n v="1433833896"/>
    <b v="0"/>
    <n v="1"/>
    <b v="0"/>
    <s v="theater/plays"/>
    <x v="1"/>
    <x v="6"/>
    <n v="1"/>
    <n v="25"/>
    <x v="3747"/>
    <d v="2015-07-05T22:59:00"/>
    <x v="29"/>
    <x v="1"/>
    <x v="2"/>
  </r>
  <r>
    <n v="3748"/>
    <s v="CAUCUS! THE MUSICAL"/>
    <s v="An irreverent look at the Iowa Caucuses and the oversized role this undersized state plays in the presidential election process."/>
    <n v="5000"/>
    <n v="5176"/>
    <x v="0"/>
    <x v="0"/>
    <s v="USD"/>
    <n v="1455602340"/>
    <n v="1453827436"/>
    <b v="0"/>
    <n v="52"/>
    <b v="1"/>
    <s v="theater/musical"/>
    <x v="1"/>
    <x v="40"/>
    <n v="104"/>
    <n v="99.54"/>
    <x v="3748"/>
    <d v="2016-02-16T05:59:00"/>
    <x v="23"/>
    <x v="5"/>
    <x v="0"/>
  </r>
  <r>
    <n v="3749"/>
    <s v="Dante's Capstone Project: Who am I?"/>
    <s v="A night of music, fellowship, and a reflection of my experiences over the past 4 years at Ball State University."/>
    <n v="500"/>
    <n v="525"/>
    <x v="0"/>
    <x v="0"/>
    <s v="USD"/>
    <n v="1461902340"/>
    <n v="1459220588"/>
    <b v="0"/>
    <n v="7"/>
    <b v="1"/>
    <s v="theater/musical"/>
    <x v="1"/>
    <x v="40"/>
    <n v="105"/>
    <n v="75"/>
    <x v="3749"/>
    <d v="2016-04-29T03:59:00"/>
    <x v="0"/>
    <x v="0"/>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
    <n v="215.25"/>
    <x v="3750"/>
    <d v="2015-02-10T07:59:00"/>
    <x v="37"/>
    <x v="1"/>
    <x v="0"/>
  </r>
  <r>
    <n v="3751"/>
    <s v="GGC Productions 2016"/>
    <s v="I will be performing in TWO productions to kick off the 2016 season. NEED HELP TO FUND THESE GREAT SHOWS!"/>
    <n v="1000"/>
    <n v="1326"/>
    <x v="0"/>
    <x v="0"/>
    <s v="USD"/>
    <n v="1459641073"/>
    <n v="1454460673"/>
    <b v="0"/>
    <n v="11"/>
    <b v="1"/>
    <s v="theater/musical"/>
    <x v="1"/>
    <x v="40"/>
    <n v="133"/>
    <n v="120.55"/>
    <x v="3751"/>
    <d v="2016-04-02T23:51:13"/>
    <x v="44"/>
    <x v="6"/>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7"/>
    <x v="3752"/>
    <d v="2016-10-16T21:00:00"/>
    <x v="4"/>
    <x v="0"/>
    <x v="0"/>
  </r>
  <r>
    <n v="3753"/>
    <s v="Wagner in English"/>
    <s v="An English-language production of the opera TannhÃ¤user. Some of the greatest songs ever composed, now with lyrics we can understand."/>
    <n v="5000"/>
    <n v="5167"/>
    <x v="0"/>
    <x v="0"/>
    <s v="USD"/>
    <n v="1433289600"/>
    <n v="1430768800"/>
    <b v="0"/>
    <n v="30"/>
    <b v="1"/>
    <s v="theater/musical"/>
    <x v="1"/>
    <x v="40"/>
    <n v="103"/>
    <n v="172.23"/>
    <x v="3753"/>
    <d v="2015-06-03T00:00:00"/>
    <x v="1"/>
    <x v="1"/>
    <x v="1"/>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
    <x v="3754"/>
    <d v="2014-07-26T04:59:00"/>
    <x v="54"/>
    <x v="0"/>
    <x v="0"/>
  </r>
  <r>
    <n v="3755"/>
    <s v="Retro Rhapsody"/>
    <s v="We have formed an innovative company that aims to create musical comedic performances suitable for a range of venues."/>
    <n v="550"/>
    <n v="713"/>
    <x v="0"/>
    <x v="1"/>
    <s v="GBP"/>
    <n v="1460753307"/>
    <n v="1458161307"/>
    <b v="0"/>
    <n v="28"/>
    <b v="1"/>
    <s v="theater/musical"/>
    <x v="1"/>
    <x v="40"/>
    <n v="130"/>
    <n v="25.46"/>
    <x v="3755"/>
    <d v="2016-04-15T20:48:27"/>
    <x v="1"/>
    <x v="1"/>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
    <n v="267.64999999999998"/>
    <x v="3756"/>
    <d v="2014-06-11T19:33:18"/>
    <x v="1"/>
    <x v="1"/>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9"/>
    <n v="75.959999999999994"/>
    <x v="3757"/>
    <d v="2014-12-01T20:25:15"/>
    <x v="20"/>
    <x v="3"/>
    <x v="0"/>
  </r>
  <r>
    <n v="3758"/>
    <s v="Luigi's Ladies"/>
    <s v="LUIGI'S LADIES: an original one-woman musical comedy"/>
    <n v="1500"/>
    <n v="1535"/>
    <x v="0"/>
    <x v="0"/>
    <s v="USD"/>
    <n v="1400475600"/>
    <n v="1397819938"/>
    <b v="0"/>
    <n v="26"/>
    <b v="1"/>
    <s v="theater/musical"/>
    <x v="1"/>
    <x v="40"/>
    <n v="102"/>
    <n v="59.04"/>
    <x v="3758"/>
    <d v="2014-05-19T05:00:00"/>
    <x v="0"/>
    <x v="0"/>
    <x v="0"/>
  </r>
  <r>
    <n v="3759"/>
    <s v="Pared Down Productions"/>
    <s v="A production company specializing in small-scale musicals"/>
    <n v="4000"/>
    <n v="4409.7700000000004"/>
    <x v="0"/>
    <x v="0"/>
    <s v="USD"/>
    <n v="1440556553"/>
    <n v="1435372553"/>
    <b v="0"/>
    <n v="88"/>
    <b v="1"/>
    <s v="theater/musical"/>
    <x v="1"/>
    <x v="40"/>
    <n v="110"/>
    <n v="50.11"/>
    <x v="3759"/>
    <d v="2015-08-26T02:35:53"/>
    <x v="13"/>
    <x v="6"/>
    <x v="0"/>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
    <n v="55.5"/>
    <x v="3760"/>
    <d v="2014-05-05T12:36:26"/>
    <x v="10"/>
    <x v="5"/>
    <x v="2"/>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7"/>
    <x v="3761"/>
    <d v="2015-08-10T23:00:00"/>
    <x v="26"/>
    <x v="6"/>
    <x v="0"/>
  </r>
  <r>
    <n v="3762"/>
    <s v="iolite the musical"/>
    <s v="We are trying to raise money to perform a musical we have written, called &quot;Iolite&quot;, at the Edinburgh Fringe in 2015."/>
    <n v="1250"/>
    <n v="1328"/>
    <x v="0"/>
    <x v="1"/>
    <s v="GBP"/>
    <n v="1438543889"/>
    <n v="1436383889"/>
    <b v="0"/>
    <n v="28"/>
    <b v="1"/>
    <s v="theater/musical"/>
    <x v="1"/>
    <x v="40"/>
    <n v="106"/>
    <n v="47.43"/>
    <x v="3762"/>
    <d v="2015-08-02T19:31:29"/>
    <x v="10"/>
    <x v="5"/>
    <x v="2"/>
  </r>
  <r>
    <n v="3763"/>
    <s v="[title of show] â€” The Chicago Storefront Premiere"/>
    <s v="A musical about two guys writing a musical about...two guys writing a musical."/>
    <n v="5000"/>
    <n v="5000"/>
    <x v="0"/>
    <x v="0"/>
    <s v="USD"/>
    <n v="1427907626"/>
    <n v="1425319226"/>
    <b v="0"/>
    <n v="77"/>
    <b v="1"/>
    <s v="theater/musical"/>
    <x v="1"/>
    <x v="40"/>
    <n v="100"/>
    <n v="64.94"/>
    <x v="3763"/>
    <d v="2015-04-01T17:00:26"/>
    <x v="1"/>
    <x v="1"/>
    <x v="1"/>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6"/>
    <x v="3764"/>
    <d v="2016-05-29T00:36:00"/>
    <x v="20"/>
    <x v="3"/>
    <x v="0"/>
  </r>
  <r>
    <n v="3765"/>
    <s v="Before and After"/>
    <s v="An new musical from Laura Grill &amp; Misha Chowdhury about relationships, Relationships, and the moments that change everything."/>
    <n v="7000"/>
    <n v="7942"/>
    <x v="0"/>
    <x v="0"/>
    <s v="USD"/>
    <n v="1406745482"/>
    <n v="1404153482"/>
    <b v="0"/>
    <n v="107"/>
    <b v="1"/>
    <s v="theater/musical"/>
    <x v="1"/>
    <x v="40"/>
    <n v="113"/>
    <n v="74.22"/>
    <x v="3765"/>
    <d v="2014-07-30T18:38:02"/>
    <x v="1"/>
    <x v="1"/>
    <x v="1"/>
  </r>
  <r>
    <n v="3766"/>
    <s v="Held Momentarily The Musical Takes FringeNYC"/>
    <s v="Trapped on a stalled New York subway, seven strangers realize it's not just the train that's stuck."/>
    <n v="10000"/>
    <n v="10265.01"/>
    <x v="0"/>
    <x v="0"/>
    <s v="USD"/>
    <n v="1404360045"/>
    <n v="1401336045"/>
    <b v="0"/>
    <n v="96"/>
    <b v="1"/>
    <s v="theater/musical"/>
    <x v="1"/>
    <x v="40"/>
    <n v="103"/>
    <n v="106.93"/>
    <x v="3766"/>
    <d v="2014-07-03T04:00:45"/>
    <x v="6"/>
    <x v="0"/>
    <x v="0"/>
  </r>
  <r>
    <n v="3767"/>
    <s v="Accidental Artists Lab"/>
    <s v="A ragtag crew collaborating on a live performance for the first time, with music as their medium and NYC as their inspiration."/>
    <n v="2000"/>
    <n v="2335"/>
    <x v="0"/>
    <x v="0"/>
    <s v="USD"/>
    <n v="1425185940"/>
    <n v="1423960097"/>
    <b v="0"/>
    <n v="56"/>
    <b v="1"/>
    <s v="theater/musical"/>
    <x v="1"/>
    <x v="40"/>
    <n v="117"/>
    <n v="41.7"/>
    <x v="3767"/>
    <d v="2015-03-01T04:59:00"/>
    <x v="22"/>
    <x v="3"/>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8"/>
    <n v="74.239999999999995"/>
    <x v="3768"/>
    <d v="2014-06-12T17:28:10"/>
    <x v="1"/>
    <x v="1"/>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
    <x v="3769"/>
    <d v="2016-04-15T14:21:19"/>
    <x v="1"/>
    <x v="1"/>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x v="3770"/>
    <d v="2015-06-13T22:20:10"/>
    <x v="1"/>
    <x v="1"/>
    <x v="1"/>
  </r>
  <r>
    <n v="3771"/>
    <s v="COME OUT SWINGIN'!"/>
    <s v="I would like to make a demo recording of six songs from COME OUT SWINGIN'!"/>
    <n v="1000"/>
    <n v="1460"/>
    <x v="0"/>
    <x v="0"/>
    <s v="USD"/>
    <n v="1463529600"/>
    <n v="1462307652"/>
    <b v="0"/>
    <n v="38"/>
    <b v="1"/>
    <s v="theater/musical"/>
    <x v="1"/>
    <x v="40"/>
    <n v="146"/>
    <n v="38.42"/>
    <x v="3771"/>
    <d v="2016-05-18T00:00:00"/>
    <x v="18"/>
    <x v="3"/>
    <x v="0"/>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
    <n v="166.97"/>
    <x v="3772"/>
    <d v="2016-11-29T06:00:00"/>
    <x v="23"/>
    <x v="5"/>
    <x v="0"/>
  </r>
  <r>
    <n v="3773"/>
    <s v="Dundee: A Hip-Hopera"/>
    <s v="A dramatic hip-hopera, inspired from monologues written by the performers."/>
    <n v="5000"/>
    <n v="5410"/>
    <x v="0"/>
    <x v="0"/>
    <s v="USD"/>
    <n v="1479175680"/>
    <n v="1476317247"/>
    <b v="0"/>
    <n v="57"/>
    <b v="1"/>
    <s v="theater/musical"/>
    <x v="1"/>
    <x v="40"/>
    <n v="108"/>
    <n v="94.91"/>
    <x v="3773"/>
    <d v="2016-11-15T02:08:00"/>
    <x v="16"/>
    <x v="0"/>
    <x v="0"/>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x v="3774"/>
    <d v="2015-04-09T19:00:55"/>
    <x v="14"/>
    <x v="3"/>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
    <n v="143.21"/>
    <x v="3775"/>
    <d v="2015-04-09T04:00:00"/>
    <x v="31"/>
    <x v="1"/>
    <x v="3"/>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7"/>
    <n v="90.82"/>
    <x v="3776"/>
    <d v="2014-08-01T01:00:00"/>
    <x v="54"/>
    <x v="0"/>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
    <n v="48.54"/>
    <x v="3777"/>
    <d v="2014-09-27T04:00:00"/>
    <x v="24"/>
    <x v="5"/>
    <x v="0"/>
  </r>
  <r>
    <n v="3778"/>
    <s v="Give a Puppet a Hand"/>
    <s v="Sponsor an AVENUE Q puppet for The Barn Players April 2015 production."/>
    <n v="2400"/>
    <n v="2521"/>
    <x v="0"/>
    <x v="0"/>
    <s v="USD"/>
    <n v="1423942780"/>
    <n v="1418758780"/>
    <b v="0"/>
    <n v="36"/>
    <b v="1"/>
    <s v="theater/musical"/>
    <x v="1"/>
    <x v="40"/>
    <n v="105"/>
    <n v="70.03"/>
    <x v="3778"/>
    <d v="2015-02-14T19:39:40"/>
    <x v="13"/>
    <x v="6"/>
    <x v="0"/>
  </r>
  <r>
    <n v="3779"/>
    <s v="&quot;The Last Adam&quot; A New Musical, NYC reading"/>
    <s v="A fresh, re-telling of the Jesus story for a new generation."/>
    <n v="15000"/>
    <n v="15597"/>
    <x v="0"/>
    <x v="0"/>
    <s v="USD"/>
    <n v="1459010340"/>
    <n v="1456421940"/>
    <b v="0"/>
    <n v="115"/>
    <b v="1"/>
    <s v="theater/musical"/>
    <x v="1"/>
    <x v="40"/>
    <n v="104"/>
    <n v="135.63"/>
    <x v="3779"/>
    <d v="2016-03-26T16:39:00"/>
    <x v="1"/>
    <x v="1"/>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x v="3780"/>
    <d v="2015-07-13T20:06:00"/>
    <x v="7"/>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10"/>
    <n v="94.9"/>
    <x v="3781"/>
    <d v="2014-09-08T21:11:25"/>
    <x v="10"/>
    <x v="5"/>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2"/>
    <n v="75.37"/>
    <x v="3782"/>
    <d v="2016-07-24T23:00:00"/>
    <x v="37"/>
    <x v="1"/>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9"/>
    <n v="64.459999999999994"/>
    <x v="3783"/>
    <d v="2016-03-15T16:00:00"/>
    <x v="19"/>
    <x v="5"/>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x v="3784"/>
    <d v="2016-07-10T23:32:12"/>
    <x v="1"/>
    <x v="1"/>
    <x v="1"/>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1"/>
    <n v="100.5"/>
    <x v="3785"/>
    <d v="2016-08-02T10:03:00"/>
    <x v="9"/>
    <x v="0"/>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1"/>
    <n v="93.77"/>
    <x v="3786"/>
    <d v="2016-05-27T00:54:35"/>
    <x v="1"/>
    <x v="1"/>
    <x v="1"/>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
    <n v="35.1"/>
    <x v="3787"/>
    <d v="2015-07-11T03:59:00"/>
    <x v="37"/>
    <x v="1"/>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1"/>
    <n v="500"/>
    <x v="3788"/>
    <d v="2015-12-23T16:18:00"/>
    <x v="31"/>
    <x v="1"/>
    <x v="3"/>
  </r>
  <r>
    <n v="3789"/>
    <s v="Austen a New Musical Play"/>
    <s v="This fabulous new play explores the little known love life of England's most famous romantic novelist, Jane Austen."/>
    <n v="3550"/>
    <n v="116"/>
    <x v="2"/>
    <x v="1"/>
    <s v="GBP"/>
    <n v="1434395418"/>
    <n v="1431630618"/>
    <b v="0"/>
    <n v="4"/>
    <b v="0"/>
    <s v="theater/musical"/>
    <x v="1"/>
    <x v="40"/>
    <n v="3"/>
    <n v="29"/>
    <x v="3789"/>
    <d v="2015-06-15T19:10:18"/>
    <x v="7"/>
    <x v="0"/>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n v="0"/>
    <x v="3790"/>
    <d v="2016-11-22T17:00:23"/>
    <x v="1"/>
    <x v="1"/>
    <x v="1"/>
  </r>
  <r>
    <n v="3791"/>
    <s v="Spin! at The Cumming Playhouse"/>
    <s v="Spin! is an original musical comedy-drama presented by Blue Palm Productions."/>
    <n v="1500"/>
    <n v="0"/>
    <x v="2"/>
    <x v="0"/>
    <s v="USD"/>
    <n v="1404664592"/>
    <n v="1399480592"/>
    <b v="0"/>
    <n v="0"/>
    <b v="0"/>
    <s v="theater/musical"/>
    <x v="1"/>
    <x v="40"/>
    <n v="0"/>
    <n v="0"/>
    <x v="3791"/>
    <d v="2014-07-06T16:36:32"/>
    <x v="13"/>
    <x v="6"/>
    <x v="0"/>
  </r>
  <r>
    <n v="3792"/>
    <s v="BorikÃ©n: The Show"/>
    <s v="A cultural and historic journey through Puerto Rico's music and dance!"/>
    <n v="12500"/>
    <n v="35"/>
    <x v="2"/>
    <x v="0"/>
    <s v="USD"/>
    <n v="1436957022"/>
    <n v="1434365022"/>
    <b v="0"/>
    <n v="2"/>
    <b v="0"/>
    <s v="theater/musical"/>
    <x v="1"/>
    <x v="40"/>
    <n v="0"/>
    <n v="17.5"/>
    <x v="3792"/>
    <d v="2015-07-15T10:43:42"/>
    <x v="1"/>
    <x v="1"/>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60"/>
    <n v="174"/>
    <x v="3793"/>
    <d v="2014-12-16T22:32:09"/>
    <x v="23"/>
    <x v="5"/>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x v="3794"/>
    <d v="2015-06-07T13:55:54"/>
    <x v="1"/>
    <x v="1"/>
    <x v="1"/>
  </r>
  <r>
    <n v="3795"/>
    <s v="Duodeca"/>
    <s v="Poppin Productions are currently entering the development stage of their very first production -  &quot;Duodeca&quot;."/>
    <n v="600"/>
    <n v="10"/>
    <x v="2"/>
    <x v="1"/>
    <s v="GBP"/>
    <n v="1440801000"/>
    <n v="1437042490"/>
    <b v="0"/>
    <n v="2"/>
    <b v="0"/>
    <s v="theater/musical"/>
    <x v="1"/>
    <x v="40"/>
    <n v="2"/>
    <n v="5"/>
    <x v="3795"/>
    <d v="2015-08-28T22:30:00"/>
    <x v="41"/>
    <x v="4"/>
    <x v="0"/>
  </r>
  <r>
    <n v="3796"/>
    <s v="A Staged Reading of &quot;CALL ME TANIA&quot;"/>
    <s v="Part Psychological Thriller - Part Heartbreaking Drama - Part Spectacular Farce - 100% New American Musical Theatre"/>
    <n v="22500"/>
    <n v="1"/>
    <x v="2"/>
    <x v="0"/>
    <s v="USD"/>
    <n v="1484354556"/>
    <n v="1479170556"/>
    <b v="0"/>
    <n v="1"/>
    <b v="0"/>
    <s v="theater/musical"/>
    <x v="1"/>
    <x v="40"/>
    <n v="0"/>
    <n v="1"/>
    <x v="3796"/>
    <d v="2017-01-14T00:42:36"/>
    <x v="13"/>
    <x v="6"/>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90"/>
    <n v="145.41"/>
    <x v="3797"/>
    <d v="2015-04-20T21:09:25"/>
    <x v="1"/>
    <x v="1"/>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
    <n v="205"/>
    <x v="3798"/>
    <d v="2014-08-10T17:20:48"/>
    <x v="1"/>
    <x v="1"/>
    <x v="1"/>
  </r>
  <r>
    <n v="3799"/>
    <s v="A Story Once Told"/>
    <s v="An original musical on it's way to the stage in Minneapolis, MN. Feel free to ask any questions."/>
    <n v="10000"/>
    <n v="402"/>
    <x v="2"/>
    <x v="0"/>
    <s v="USD"/>
    <n v="1457734843"/>
    <n v="1455142843"/>
    <b v="0"/>
    <n v="4"/>
    <b v="0"/>
    <s v="theater/musical"/>
    <x v="1"/>
    <x v="40"/>
    <n v="4"/>
    <n v="100.5"/>
    <x v="3799"/>
    <d v="2016-03-11T22:20:43"/>
    <x v="1"/>
    <x v="1"/>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
    <n v="55.06"/>
    <x v="3800"/>
    <d v="2015-01-11T04:59:00"/>
    <x v="16"/>
    <x v="0"/>
    <x v="0"/>
  </r>
  <r>
    <n v="3801"/>
    <s v="The Imaginary A Musical"/>
    <s v="The Imaginary : A Musical is a new musical adaptation based on the novel written by A.F. Harrold.       TheImaginaryAMusical.com"/>
    <n v="5000"/>
    <n v="426"/>
    <x v="2"/>
    <x v="0"/>
    <s v="USD"/>
    <n v="1420215216"/>
    <n v="1417536816"/>
    <b v="0"/>
    <n v="9"/>
    <b v="0"/>
    <s v="theater/musical"/>
    <x v="1"/>
    <x v="40"/>
    <n v="9"/>
    <n v="47.33"/>
    <x v="3801"/>
    <d v="2015-01-02T16:13:36"/>
    <x v="0"/>
    <x v="0"/>
    <x v="0"/>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n v="0"/>
    <x v="3802"/>
    <d v="2015-10-22T03:01:46"/>
    <x v="1"/>
    <x v="1"/>
    <x v="1"/>
  </r>
  <r>
    <n v="3803"/>
    <s v="Benjamin Button the Musical Concept Album"/>
    <s v="A fully orchestrated concept album of Benjamin Button the Musical!"/>
    <n v="12000"/>
    <n v="2358"/>
    <x v="2"/>
    <x v="0"/>
    <s v="USD"/>
    <n v="1457133568"/>
    <n v="1454541568"/>
    <b v="0"/>
    <n v="40"/>
    <b v="0"/>
    <s v="theater/musical"/>
    <x v="1"/>
    <x v="40"/>
    <n v="20"/>
    <n v="58.95"/>
    <x v="3803"/>
    <d v="2016-03-04T23:19:28"/>
    <x v="1"/>
    <x v="1"/>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n v="0"/>
    <x v="3804"/>
    <d v="2016-07-31T07:00:00"/>
    <x v="57"/>
    <x v="6"/>
    <x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0"/>
    <n v="1.5"/>
    <x v="3805"/>
    <d v="2014-09-27T21:17:20"/>
    <x v="13"/>
    <x v="6"/>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0"/>
    <n v="5"/>
    <x v="3806"/>
    <d v="2014-06-29T06:13:01"/>
    <x v="20"/>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
    <n v="50.56"/>
    <x v="3807"/>
    <d v="2015-04-03T21:48:59"/>
    <x v="5"/>
    <x v="2"/>
    <x v="0"/>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7"/>
    <x v="3808"/>
    <d v="2015-04-25T09:53:39"/>
    <x v="13"/>
    <x v="6"/>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
    <n v="53.29"/>
    <x v="3809"/>
    <d v="2014-07-30T23:00:00"/>
    <x v="39"/>
    <x v="4"/>
    <x v="0"/>
  </r>
  <r>
    <n v="3810"/>
    <s v="Romeo &amp; Juliet"/>
    <s v="Theater students of UMass present a large-scale theater collaboration that will revolutionize the way you see Shakespeare."/>
    <n v="1500"/>
    <n v="1826"/>
    <x v="0"/>
    <x v="0"/>
    <s v="USD"/>
    <n v="1426965758"/>
    <n v="1424377358"/>
    <b v="0"/>
    <n v="26"/>
    <b v="1"/>
    <s v="theater/plays"/>
    <x v="1"/>
    <x v="6"/>
    <n v="122"/>
    <n v="70.23"/>
    <x v="3810"/>
    <d v="2015-03-21T19:22:38"/>
    <x v="1"/>
    <x v="1"/>
    <x v="1"/>
  </r>
  <r>
    <n v="3811"/>
    <s v="The Merchant of Venice"/>
    <s v="The University of Exeter Shakespeare Society is touring its acclaimed show The Merchant of Venice to Stratford-upon-Avon!"/>
    <n v="250"/>
    <n v="825"/>
    <x v="0"/>
    <x v="1"/>
    <s v="GBP"/>
    <n v="1464692400"/>
    <n v="1461769373"/>
    <b v="0"/>
    <n v="19"/>
    <b v="1"/>
    <s v="theater/plays"/>
    <x v="1"/>
    <x v="6"/>
    <n v="330"/>
    <n v="43.42"/>
    <x v="3811"/>
    <d v="2016-05-31T11:00:00"/>
    <x v="51"/>
    <x v="0"/>
    <x v="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10"/>
    <n v="199.18"/>
    <x v="3812"/>
    <d v="2015-06-01T03:59:00"/>
    <x v="55"/>
    <x v="4"/>
    <x v="0"/>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1"/>
    <n v="78.52"/>
    <x v="3813"/>
    <d v="2016-06-14T21:43:00"/>
    <x v="54"/>
    <x v="0"/>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
    <n v="61.82"/>
    <x v="3814"/>
    <d v="2015-04-01T03:59:00"/>
    <x v="46"/>
    <x v="0"/>
    <x v="0"/>
  </r>
  <r>
    <n v="3815"/>
    <s v="The Canterbury Shakespeare Festival - first season"/>
    <s v="Come and help us make the Canterbury Shakespeare Festival a reality"/>
    <n v="1000"/>
    <n v="1000.01"/>
    <x v="0"/>
    <x v="1"/>
    <s v="GBP"/>
    <n v="1440111600"/>
    <n v="1437545657"/>
    <b v="0"/>
    <n v="20"/>
    <b v="1"/>
    <s v="theater/plays"/>
    <x v="1"/>
    <x v="6"/>
    <n v="100"/>
    <n v="50"/>
    <x v="3815"/>
    <d v="2015-08-20T23:00:00"/>
    <x v="37"/>
    <x v="1"/>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
    <n v="48.34"/>
    <x v="3816"/>
    <d v="2014-07-17T16:33:43"/>
    <x v="1"/>
    <x v="1"/>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
    <n v="107.25"/>
    <x v="3817"/>
    <d v="2015-10-24T03:59:00"/>
    <x v="3"/>
    <x v="3"/>
    <x v="0"/>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x v="3818"/>
    <d v="2015-03-12T19:13:02"/>
    <x v="1"/>
    <x v="1"/>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
    <n v="40.92"/>
    <x v="3819"/>
    <d v="2015-07-17T21:02:00"/>
    <x v="11"/>
    <x v="3"/>
    <x v="0"/>
  </r>
  <r>
    <n v="3820"/>
    <s v="TUSENTACK THEATRE"/>
    <s v="Tusentack Theatre is a professional theatre company providing opportunities to adults who access Mental Health Services."/>
    <n v="300"/>
    <n v="430"/>
    <x v="0"/>
    <x v="1"/>
    <s v="GBP"/>
    <n v="1436110717"/>
    <n v="1433518717"/>
    <b v="0"/>
    <n v="20"/>
    <b v="1"/>
    <s v="theater/plays"/>
    <x v="1"/>
    <x v="6"/>
    <n v="143"/>
    <n v="21.5"/>
    <x v="3820"/>
    <d v="2015-07-05T15:38:37"/>
    <x v="1"/>
    <x v="1"/>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5"/>
    <n v="79.540000000000006"/>
    <x v="3821"/>
    <d v="2016-01-04T04:20:07"/>
    <x v="7"/>
    <x v="0"/>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
    <n v="72.38"/>
    <x v="3822"/>
    <d v="2016-01-19T22:59:00"/>
    <x v="44"/>
    <x v="6"/>
    <x v="0"/>
  </r>
  <r>
    <n v="3823"/>
    <s v="FEED"/>
    <s v="Feed, a new play by Garrett Markgraf (based on the novel by M.T. Anderson), Directed by Anna Marck at Oakland University."/>
    <n v="2500"/>
    <n v="2650"/>
    <x v="0"/>
    <x v="0"/>
    <s v="USD"/>
    <n v="1437364740"/>
    <n v="1434405044"/>
    <b v="0"/>
    <n v="41"/>
    <b v="1"/>
    <s v="theater/plays"/>
    <x v="1"/>
    <x v="6"/>
    <n v="106"/>
    <n v="64.63"/>
    <x v="3823"/>
    <d v="2015-07-20T03:59:00"/>
    <x v="6"/>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
    <x v="3824"/>
    <d v="2016-08-01T13:41:00"/>
    <x v="56"/>
    <x v="3"/>
    <x v="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
    <n v="107.57"/>
    <x v="3825"/>
    <d v="2015-06-17T01:40:14"/>
    <x v="23"/>
    <x v="5"/>
    <x v="0"/>
  </r>
  <r>
    <n v="3826"/>
    <s v="DAY OF THE DOG by Blue Sparrow Theatre Company"/>
    <s v="This is the story about the Westons. One family who live with mental illness on a daily basis."/>
    <n v="600"/>
    <n v="715"/>
    <x v="0"/>
    <x v="1"/>
    <s v="GBP"/>
    <n v="1430993394"/>
    <n v="1428401394"/>
    <b v="0"/>
    <n v="26"/>
    <b v="1"/>
    <s v="theater/plays"/>
    <x v="1"/>
    <x v="6"/>
    <n v="119"/>
    <n v="27.5"/>
    <x v="3826"/>
    <d v="2015-05-07T10:09:54"/>
    <x v="1"/>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3"/>
    <n v="70.459999999999994"/>
    <x v="3827"/>
    <d v="2015-03-27T00:00:00"/>
    <x v="59"/>
    <x v="6"/>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
    <x v="3828"/>
    <d v="2014-12-31T13:39:47"/>
    <x v="13"/>
    <x v="6"/>
    <x v="0"/>
  </r>
  <r>
    <n v="3829"/>
    <s v="Returning Home."/>
    <s v="A play that illustrates the symptoms of PTSD, shows its effect on families, and demonstrates some of the difficulties of treating it."/>
    <n v="500"/>
    <n v="501"/>
    <x v="0"/>
    <x v="0"/>
    <s v="USD"/>
    <n v="1472676371"/>
    <n v="1470948371"/>
    <b v="0"/>
    <n v="8"/>
    <b v="1"/>
    <s v="theater/plays"/>
    <x v="1"/>
    <x v="6"/>
    <n v="100"/>
    <n v="62.63"/>
    <x v="3829"/>
    <d v="2016-08-31T20:46:11"/>
    <x v="20"/>
    <x v="3"/>
    <x v="0"/>
  </r>
  <r>
    <n v="3830"/>
    <s v="Run Away"/>
    <s v="The Aeon Theatre company is producing another original play by Parker Hale at the Manhattan Reportory Theatre"/>
    <n v="100"/>
    <n v="225"/>
    <x v="0"/>
    <x v="0"/>
    <s v="USD"/>
    <n v="1464371211"/>
    <n v="1463161611"/>
    <b v="0"/>
    <n v="3"/>
    <b v="1"/>
    <s v="theater/plays"/>
    <x v="1"/>
    <x v="6"/>
    <n v="225"/>
    <n v="75"/>
    <x v="3830"/>
    <d v="2016-05-27T17:46:51"/>
    <x v="22"/>
    <x v="3"/>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
    <n v="58.9"/>
    <x v="3831"/>
    <d v="2014-11-05T21:22:25"/>
    <x v="23"/>
    <x v="5"/>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5"/>
    <n v="139.56"/>
    <x v="3832"/>
    <d v="2016-02-20T02:45:35"/>
    <x v="8"/>
    <x v="4"/>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7"/>
    <n v="70"/>
    <x v="3833"/>
    <d v="2014-12-01T19:09:00"/>
    <x v="62"/>
    <x v="3"/>
    <x v="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
    <n v="57.39"/>
    <x v="3834"/>
    <d v="2015-06-18T10:41:07"/>
    <x v="1"/>
    <x v="1"/>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x v="3835"/>
    <d v="2016-04-21T22:36:48"/>
    <x v="23"/>
    <x v="5"/>
    <x v="0"/>
  </r>
  <r>
    <n v="3836"/>
    <s v="Home (The Place Where My Stuff Resides)"/>
    <s v="&quot;The surveyor said the foundation was shaky&quot;. A woman finds what it means to rebuild her marriage."/>
    <n v="800"/>
    <n v="900"/>
    <x v="0"/>
    <x v="0"/>
    <s v="USD"/>
    <n v="1470197340"/>
    <n v="1467497652"/>
    <b v="0"/>
    <n v="14"/>
    <b v="1"/>
    <s v="theater/plays"/>
    <x v="1"/>
    <x v="6"/>
    <n v="113"/>
    <n v="64.290000000000006"/>
    <x v="3836"/>
    <d v="2016-08-03T04:09:00"/>
    <x v="7"/>
    <x v="0"/>
    <x v="0"/>
  </r>
  <r>
    <n v="3837"/>
    <s v="Farcical Elements Presents Boeing-Boeing"/>
    <s v="A high-flying French farce with the thrust of a well-tuned jet engine"/>
    <n v="2000"/>
    <n v="2042"/>
    <x v="0"/>
    <x v="1"/>
    <s v="GBP"/>
    <n v="1435947758"/>
    <n v="1432837358"/>
    <b v="0"/>
    <n v="17"/>
    <b v="1"/>
    <s v="theater/plays"/>
    <x v="1"/>
    <x v="6"/>
    <n v="102"/>
    <n v="120.12"/>
    <x v="3837"/>
    <d v="2015-07-03T18:22:38"/>
    <x v="9"/>
    <x v="0"/>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1"/>
    <n v="1008.24"/>
    <x v="3838"/>
    <d v="2015-05-22T17:03:29"/>
    <x v="1"/>
    <x v="1"/>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
    <n v="63.28"/>
    <x v="3839"/>
    <d v="2015-07-30T03:25:24"/>
    <x v="13"/>
    <x v="6"/>
    <x v="0"/>
  </r>
  <r>
    <n v="3840"/>
    <s v="Tonight I'll be April"/>
    <s v="A gritty play looking at a modern day relationship, highlighting issues of mental health and abuse suffered by men."/>
    <n v="1"/>
    <n v="65"/>
    <x v="0"/>
    <x v="1"/>
    <s v="GBP"/>
    <n v="1459180229"/>
    <n v="1457023829"/>
    <b v="0"/>
    <n v="3"/>
    <b v="1"/>
    <s v="theater/plays"/>
    <x v="1"/>
    <x v="6"/>
    <n v="6500"/>
    <n v="21.67"/>
    <x v="3840"/>
    <d v="2016-03-28T15:50:29"/>
    <x v="10"/>
    <x v="5"/>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9"/>
    <n v="25.65"/>
    <x v="3841"/>
    <d v="2014-07-20T18:51:27"/>
    <x v="13"/>
    <x v="6"/>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2"/>
    <n v="47.7"/>
    <x v="3842"/>
    <d v="2014-05-11T11:50:52"/>
    <x v="1"/>
    <x v="1"/>
    <x v="1"/>
  </r>
  <r>
    <n v="3843"/>
    <s v="Vengeance Can Wait"/>
    <s v="Vengeance Can Wait navigates Japanese sub-culture as it charts a dark, twisted and touching, â€œdifferentâ€ kind of love story."/>
    <n v="5000"/>
    <n v="1065"/>
    <x v="2"/>
    <x v="0"/>
    <s v="USD"/>
    <n v="1401587064"/>
    <n v="1399427064"/>
    <b v="1"/>
    <n v="19"/>
    <b v="0"/>
    <s v="theater/plays"/>
    <x v="1"/>
    <x v="6"/>
    <n v="21"/>
    <n v="56.05"/>
    <x v="3843"/>
    <d v="2014-06-01T01:44:24"/>
    <x v="10"/>
    <x v="5"/>
    <x v="2"/>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
    <n v="81.319999999999993"/>
    <x v="3844"/>
    <d v="2014-06-03T06:59:00"/>
    <x v="15"/>
    <x v="1"/>
    <x v="2"/>
  </r>
  <r>
    <n v="3845"/>
    <s v="Marilyn Madness &amp; Me"/>
    <s v="He met Marilyn. He became obsessed with Norma Jean. That changed everything._x000a__x000a_                                A play by Frank Furino"/>
    <n v="40000"/>
    <n v="842"/>
    <x v="2"/>
    <x v="0"/>
    <s v="USD"/>
    <n v="1443711774"/>
    <n v="1441119774"/>
    <b v="1"/>
    <n v="12"/>
    <b v="0"/>
    <s v="theater/plays"/>
    <x v="1"/>
    <x v="6"/>
    <n v="2"/>
    <n v="70.17"/>
    <x v="3845"/>
    <d v="2015-10-01T15:02:54"/>
    <x v="1"/>
    <x v="1"/>
    <x v="1"/>
  </r>
  <r>
    <n v="3846"/>
    <s v="My Insane Shakespeare"/>
    <s v="My Insane Shakespeare. An original play by Arthur Elbakyan premiering October 13th at United Solo, New York City."/>
    <n v="7000"/>
    <n v="189"/>
    <x v="2"/>
    <x v="0"/>
    <s v="USD"/>
    <n v="1412405940"/>
    <n v="1409721542"/>
    <b v="1"/>
    <n v="8"/>
    <b v="0"/>
    <s v="theater/plays"/>
    <x v="1"/>
    <x v="6"/>
    <n v="3"/>
    <n v="23.63"/>
    <x v="3846"/>
    <d v="2014-10-04T06:59:00"/>
    <x v="0"/>
    <x v="0"/>
    <x v="0"/>
  </r>
  <r>
    <n v="3847"/>
    <s v="Madame X"/>
    <s v="The production of the original play &quot;Madame X&quot; by Amanda Davison. Inspired by the painting by John Singer Sargent."/>
    <n v="10500"/>
    <n v="1697"/>
    <x v="2"/>
    <x v="0"/>
    <s v="USD"/>
    <n v="1437283391"/>
    <n v="1433395391"/>
    <b v="1"/>
    <n v="9"/>
    <b v="0"/>
    <s v="theater/plays"/>
    <x v="1"/>
    <x v="6"/>
    <n v="16"/>
    <n v="188.56"/>
    <x v="3847"/>
    <d v="2015-07-19T05:23:11"/>
    <x v="8"/>
    <x v="4"/>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
    <n v="49.51"/>
    <x v="3848"/>
    <d v="2015-10-18T19:36:29"/>
    <x v="1"/>
    <x v="1"/>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
    <n v="75.459999999999994"/>
    <x v="3849"/>
    <d v="2015-06-11T18:24:44"/>
    <x v="1"/>
    <x v="1"/>
    <x v="1"/>
  </r>
  <r>
    <n v="3850"/>
    <s v="The Vagina Monologues 2015"/>
    <s v="V-Day is a global activist movement to end violence against women and girls."/>
    <n v="1000"/>
    <n v="38"/>
    <x v="2"/>
    <x v="0"/>
    <s v="USD"/>
    <n v="1420081143"/>
    <n v="1417489143"/>
    <b v="1"/>
    <n v="4"/>
    <b v="0"/>
    <s v="theater/plays"/>
    <x v="1"/>
    <x v="6"/>
    <n v="4"/>
    <n v="9.5"/>
    <x v="3850"/>
    <d v="2015-01-01T02:59:03"/>
    <x v="1"/>
    <x v="1"/>
    <x v="1"/>
  </r>
  <r>
    <n v="3851"/>
    <s v="Waving Goodbye"/>
    <s v="A play about the horrible choices we have to make every day. Should we take a risk, or take the road most travelled?"/>
    <n v="2500"/>
    <n v="852"/>
    <x v="2"/>
    <x v="1"/>
    <s v="GBP"/>
    <n v="1437129179"/>
    <n v="1434537179"/>
    <b v="1"/>
    <n v="24"/>
    <b v="0"/>
    <s v="theater/plays"/>
    <x v="1"/>
    <x v="6"/>
    <n v="34"/>
    <n v="35.5"/>
    <x v="3851"/>
    <d v="2015-07-17T10:32:59"/>
    <x v="1"/>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
    <n v="10"/>
    <x v="3852"/>
    <d v="2015-03-27T03:34:36"/>
    <x v="10"/>
    <x v="5"/>
    <x v="2"/>
  </r>
  <r>
    <n v="3853"/>
    <s v="The Original Laughter Therapist"/>
    <s v="A dose of One-woman &quot;Dramedy&quot; to cure those daily blues is just what the doctor ordered!"/>
    <n v="100000"/>
    <n v="26"/>
    <x v="2"/>
    <x v="0"/>
    <s v="USD"/>
    <n v="1409602178"/>
    <n v="1406578178"/>
    <b v="0"/>
    <n v="2"/>
    <b v="0"/>
    <s v="theater/plays"/>
    <x v="1"/>
    <x v="6"/>
    <n v="0"/>
    <n v="13"/>
    <x v="3853"/>
    <d v="2014-09-01T20:09:38"/>
    <x v="6"/>
    <x v="0"/>
    <x v="0"/>
  </r>
  <r>
    <n v="3854"/>
    <s v="The Case Of Soghomon Tehlirian"/>
    <s v="A play dedicated to the 100th anniversary of the Armenian Genocide."/>
    <n v="11000"/>
    <n v="1788"/>
    <x v="2"/>
    <x v="0"/>
    <s v="USD"/>
    <n v="1431206058"/>
    <n v="1428614058"/>
    <b v="0"/>
    <n v="20"/>
    <b v="0"/>
    <s v="theater/plays"/>
    <x v="1"/>
    <x v="6"/>
    <n v="16"/>
    <n v="89.4"/>
    <x v="3854"/>
    <d v="2015-05-09T21:14:18"/>
    <x v="1"/>
    <x v="1"/>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3"/>
    <n v="25"/>
    <x v="3855"/>
    <d v="2015-03-26T22:17:51"/>
    <x v="1"/>
    <x v="1"/>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
    <n v="1"/>
    <x v="3856"/>
    <d v="2015-03-08T16:50:03"/>
    <x v="1"/>
    <x v="1"/>
    <x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
    <n v="65"/>
    <x v="3857"/>
    <d v="2014-08-01T17:12:00"/>
    <x v="33"/>
    <x v="5"/>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x v="3858"/>
    <d v="2015-05-22T21:00:00"/>
    <x v="11"/>
    <x v="3"/>
    <x v="0"/>
  </r>
  <r>
    <n v="3859"/>
    <s v="What Dreams Were Made Of"/>
    <s v="This is a play that will have each and everyone that sees it thinking about the dreams they had growing up. It's a dramady"/>
    <n v="2500"/>
    <n v="1"/>
    <x v="2"/>
    <x v="0"/>
    <s v="USD"/>
    <n v="1403730000"/>
    <n v="1401485207"/>
    <b v="0"/>
    <n v="1"/>
    <b v="0"/>
    <s v="theater/plays"/>
    <x v="1"/>
    <x v="6"/>
    <n v="0"/>
    <n v="1"/>
    <x v="3859"/>
    <d v="2014-06-25T21:00:00"/>
    <x v="29"/>
    <x v="1"/>
    <x v="2"/>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8"/>
    <n v="81.540000000000006"/>
    <x v="3860"/>
    <d v="2014-08-12T15:51:50"/>
    <x v="1"/>
    <x v="1"/>
    <x v="1"/>
  </r>
  <r>
    <n v="3861"/>
    <s v="READY OR NOT HERE I COME"/>
    <s v="THE COMING OF THE LORD!"/>
    <n v="2000"/>
    <n v="100"/>
    <x v="2"/>
    <x v="0"/>
    <s v="USD"/>
    <n v="1415828820"/>
    <n v="1412258977"/>
    <b v="0"/>
    <n v="1"/>
    <b v="0"/>
    <s v="theater/plays"/>
    <x v="1"/>
    <x v="6"/>
    <n v="5"/>
    <n v="100"/>
    <x v="3861"/>
    <d v="2014-11-12T21:47:00"/>
    <x v="43"/>
    <x v="4"/>
    <x v="0"/>
  </r>
  <r>
    <n v="3862"/>
    <s v="The Container Play"/>
    <s v="The hit immersive theatre experience of England comes to Corpus Christi!"/>
    <n v="7500"/>
    <n v="1"/>
    <x v="2"/>
    <x v="0"/>
    <s v="USD"/>
    <n v="1473699540"/>
    <n v="1472451356"/>
    <b v="0"/>
    <n v="1"/>
    <b v="0"/>
    <s v="theater/plays"/>
    <x v="1"/>
    <x v="6"/>
    <n v="0"/>
    <n v="1"/>
    <x v="3862"/>
    <d v="2016-09-12T16:59:00"/>
    <x v="22"/>
    <x v="3"/>
    <x v="0"/>
  </r>
  <r>
    <n v="3863"/>
    <s v="Umma Yemaya"/>
    <s v="Umma Yemaya is  a play that examines the challenges of unconventional love. The Lady  and the Artist create their own world for love."/>
    <n v="6000"/>
    <n v="0"/>
    <x v="2"/>
    <x v="0"/>
    <s v="USD"/>
    <n v="1446739905"/>
    <n v="1441552305"/>
    <b v="0"/>
    <n v="0"/>
    <b v="0"/>
    <s v="theater/plays"/>
    <x v="1"/>
    <x v="6"/>
    <n v="0"/>
    <n v="0"/>
    <x v="3863"/>
    <d v="2015-11-05T16:11:45"/>
    <x v="13"/>
    <x v="6"/>
    <x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
    <n v="20"/>
    <x v="3864"/>
    <d v="2015-11-17T22:24:14"/>
    <x v="1"/>
    <x v="1"/>
    <x v="1"/>
  </r>
  <r>
    <n v="3865"/>
    <s v="Fellatia's-Fantastic-Fun-Time-Show"/>
    <s v="Sissy Entertainment delivers a delicious cabaret that blends comedic monologue, song, and traditional sketch comedy."/>
    <n v="2413"/>
    <n v="650"/>
    <x v="2"/>
    <x v="5"/>
    <s v="CAD"/>
    <n v="1409376600"/>
    <n v="1405957098"/>
    <b v="0"/>
    <n v="14"/>
    <b v="0"/>
    <s v="theater/plays"/>
    <x v="1"/>
    <x v="6"/>
    <n v="27"/>
    <n v="46.43"/>
    <x v="3865"/>
    <d v="2014-08-30T05:30:00"/>
    <x v="4"/>
    <x v="0"/>
    <x v="0"/>
  </r>
  <r>
    <n v="3866"/>
    <s v="a feminine ending, brought to you by the East End Theatre Co"/>
    <s v="A funny, moving, witty piece about a girl, her oboe, and her dreams."/>
    <n v="2000"/>
    <n v="11"/>
    <x v="2"/>
    <x v="0"/>
    <s v="USD"/>
    <n v="1458703740"/>
    <n v="1454453021"/>
    <b v="0"/>
    <n v="2"/>
    <b v="0"/>
    <s v="theater/plays"/>
    <x v="1"/>
    <x v="6"/>
    <n v="1"/>
    <n v="5.5"/>
    <x v="3866"/>
    <d v="2016-03-23T03:29:00"/>
    <x v="39"/>
    <x v="4"/>
    <x v="0"/>
  </r>
  <r>
    <n v="3867"/>
    <s v="RUSSIAN PLAY &quot;HOW TO BE BRAVE&quot;"/>
    <s v="What do you know about Russian Culture? Our project helps the American children to find out about Russian literature."/>
    <n v="2000"/>
    <n v="251"/>
    <x v="2"/>
    <x v="0"/>
    <s v="USD"/>
    <n v="1466278339"/>
    <n v="1463686339"/>
    <b v="0"/>
    <n v="5"/>
    <b v="0"/>
    <s v="theater/plays"/>
    <x v="1"/>
    <x v="6"/>
    <n v="13"/>
    <n v="50.2"/>
    <x v="3867"/>
    <d v="2016-06-18T19:32:19"/>
    <x v="1"/>
    <x v="1"/>
    <x v="1"/>
  </r>
  <r>
    <n v="3868"/>
    <s v="1000 words (Canceled)"/>
    <s v="New collection of music by Scott Evan Davis!"/>
    <n v="5000"/>
    <n v="10"/>
    <x v="1"/>
    <x v="1"/>
    <s v="GBP"/>
    <n v="1410191405"/>
    <n v="1408031405"/>
    <b v="0"/>
    <n v="1"/>
    <b v="0"/>
    <s v="theater/musical"/>
    <x v="1"/>
    <x v="40"/>
    <n v="0"/>
    <n v="10"/>
    <x v="3868"/>
    <d v="2014-09-08T15:50:05"/>
    <x v="10"/>
    <x v="5"/>
    <x v="2"/>
  </r>
  <r>
    <n v="3869"/>
    <s v="The Masturbation Musical (Canceled)"/>
    <s v="A Musical about 3 women who pursue their Pleasure and end up finding themselves."/>
    <n v="13111"/>
    <n v="452"/>
    <x v="1"/>
    <x v="0"/>
    <s v="USD"/>
    <n v="1426302660"/>
    <n v="1423761792"/>
    <b v="0"/>
    <n v="15"/>
    <b v="0"/>
    <s v="theater/musical"/>
    <x v="1"/>
    <x v="40"/>
    <n v="3"/>
    <n v="30.13"/>
    <x v="3869"/>
    <d v="2015-03-14T03:11:00"/>
    <x v="1"/>
    <x v="1"/>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x v="3870"/>
    <d v="2014-07-03T04:07:58"/>
    <x v="1"/>
    <x v="1"/>
    <x v="1"/>
  </r>
  <r>
    <n v="3871"/>
    <s v="Pocket Monsters: A Musical Parody (Canceled)"/>
    <s v="Our musical is finally ready to come to life, and we're raising funds to help make that happen!"/>
    <n v="1500"/>
    <n v="40"/>
    <x v="1"/>
    <x v="0"/>
    <s v="USD"/>
    <n v="1490809450"/>
    <n v="1485629050"/>
    <b v="0"/>
    <n v="3"/>
    <b v="0"/>
    <s v="theater/musical"/>
    <x v="1"/>
    <x v="40"/>
    <n v="3"/>
    <n v="13.33"/>
    <x v="3871"/>
    <d v="2017-03-29T17:44:10"/>
    <x v="13"/>
    <x v="6"/>
    <x v="0"/>
  </r>
  <r>
    <n v="3872"/>
    <s v="Shining Star Players (Canceled)"/>
    <s v="We are a brand new theatrical teen production company, and we need enough money to put on our first musical production."/>
    <n v="15000"/>
    <n v="0"/>
    <x v="1"/>
    <x v="0"/>
    <s v="USD"/>
    <n v="1439522996"/>
    <n v="1435202996"/>
    <b v="0"/>
    <n v="0"/>
    <b v="0"/>
    <s v="theater/musical"/>
    <x v="1"/>
    <x v="40"/>
    <n v="0"/>
    <n v="0"/>
    <x v="3872"/>
    <d v="2015-08-14T03:29:56"/>
    <x v="39"/>
    <x v="4"/>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n v="0"/>
    <x v="3873"/>
    <d v="2015-10-08T16:42:15"/>
    <x v="1"/>
    <x v="1"/>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n v="0"/>
    <x v="3874"/>
    <d v="2015-01-24T01:00:00"/>
    <x v="23"/>
    <x v="5"/>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n v="0"/>
    <x v="3875"/>
    <d v="2016-09-03T10:00:00"/>
    <x v="75"/>
    <x v="2"/>
    <x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3"/>
    <n v="44.76"/>
    <x v="3876"/>
    <d v="2016-02-02T14:58:48"/>
    <x v="1"/>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5"/>
    <n v="88.64"/>
    <x v="3877"/>
    <d v="2016-12-08T16:15:52"/>
    <x v="1"/>
    <x v="1"/>
    <x v="1"/>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0"/>
    <n v="10"/>
    <x v="3878"/>
    <d v="2015-06-30T03:59:00"/>
    <x v="0"/>
    <x v="0"/>
    <x v="0"/>
  </r>
  <r>
    <n v="3879"/>
    <s v="Theatre 'Portable' Royal (Canceled)"/>
    <s v="Theatre â€˜Portableâ€™ Royal is a portable, fully working, 40 seater theatre which will tour the UK and beyond!"/>
    <n v="15000"/>
    <n v="0"/>
    <x v="1"/>
    <x v="1"/>
    <s v="GBP"/>
    <n v="1422218396"/>
    <n v="1419626396"/>
    <b v="0"/>
    <n v="0"/>
    <b v="0"/>
    <s v="theater/musical"/>
    <x v="1"/>
    <x v="40"/>
    <n v="0"/>
    <n v="0"/>
    <x v="3879"/>
    <d v="2015-01-25T20:39:56"/>
    <x v="1"/>
    <x v="1"/>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
    <n v="57.65"/>
    <x v="3880"/>
    <d v="2014-07-30T23:00:00"/>
    <x v="6"/>
    <x v="0"/>
    <x v="0"/>
  </r>
  <r>
    <n v="3881"/>
    <s v="My Real Mother's Name is... (Canceled)"/>
    <s v="A musical journey coming to the Blue Venue at the 2017 Orlando Fringe Festival!"/>
    <n v="500"/>
    <n v="25"/>
    <x v="1"/>
    <x v="0"/>
    <s v="USD"/>
    <n v="1487550399"/>
    <n v="1484958399"/>
    <b v="0"/>
    <n v="1"/>
    <b v="0"/>
    <s v="theater/musical"/>
    <x v="1"/>
    <x v="40"/>
    <n v="5"/>
    <n v="25"/>
    <x v="3881"/>
    <d v="2017-02-20T00:26:39"/>
    <x v="1"/>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n v="0"/>
    <x v="3882"/>
    <d v="2016-01-31T23:03:00"/>
    <x v="15"/>
    <x v="1"/>
    <x v="2"/>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n v="0"/>
    <x v="3883"/>
    <d v="2014-09-02T14:27:49"/>
    <x v="1"/>
    <x v="1"/>
    <x v="1"/>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n v="0"/>
    <x v="3884"/>
    <d v="2015-03-27T17:59:52"/>
    <x v="10"/>
    <x v="5"/>
    <x v="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n v="0"/>
    <x v="3885"/>
    <d v="2016-05-09T22:49:51"/>
    <x v="1"/>
    <x v="1"/>
    <x v="1"/>
  </r>
  <r>
    <n v="3886"/>
    <s v="a (Canceled)"/>
    <n v="1"/>
    <n v="10000"/>
    <n v="0"/>
    <x v="1"/>
    <x v="2"/>
    <s v="AUD"/>
    <n v="1418275702"/>
    <n v="1415683702"/>
    <b v="0"/>
    <n v="0"/>
    <b v="0"/>
    <s v="theater/musical"/>
    <x v="1"/>
    <x v="40"/>
    <n v="0"/>
    <n v="0"/>
    <x v="3886"/>
    <d v="2014-12-11T05:28:22"/>
    <x v="1"/>
    <x v="1"/>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2"/>
    <n v="17.5"/>
    <x v="3887"/>
    <d v="2015-05-01T22:00:00"/>
    <x v="12"/>
    <x v="4"/>
    <x v="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
    <n v="38.71"/>
    <x v="3888"/>
    <d v="2017-02-26T13:05:58"/>
    <x v="1"/>
    <x v="1"/>
    <x v="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
    <n v="13.11"/>
    <x v="3889"/>
    <d v="2015-01-04T23:26:00"/>
    <x v="0"/>
    <x v="0"/>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7"/>
    <n v="315.5"/>
    <x v="3890"/>
    <d v="2015-08-15T18:12:24"/>
    <x v="13"/>
    <x v="6"/>
    <x v="0"/>
  </r>
  <r>
    <n v="3891"/>
    <s v="Out of the Box: A Mime Story"/>
    <s v="A comedy about a mime who dreams of becoming a stand up comedian."/>
    <n v="800"/>
    <n v="260"/>
    <x v="2"/>
    <x v="0"/>
    <s v="USD"/>
    <n v="1427086740"/>
    <n v="1424488244"/>
    <b v="0"/>
    <n v="7"/>
    <b v="0"/>
    <s v="theater/plays"/>
    <x v="1"/>
    <x v="6"/>
    <n v="33"/>
    <n v="37.14"/>
    <x v="3891"/>
    <d v="2015-03-23T04:59:00"/>
    <x v="1"/>
    <x v="1"/>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n v="0"/>
    <x v="3892"/>
    <d v="2014-08-24T07:00:00"/>
    <x v="35"/>
    <x v="2"/>
    <x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2"/>
    <n v="128.27000000000001"/>
    <x v="3893"/>
    <d v="2014-07-01T06:00:00"/>
    <x v="17"/>
    <x v="4"/>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
    <n v="47.27"/>
    <x v="3894"/>
    <d v="2016-12-06T04:59:00"/>
    <x v="0"/>
    <x v="0"/>
    <x v="0"/>
  </r>
  <r>
    <n v="3895"/>
    <s v="Vestige"/>
    <s v="A Transgender makeup artist calls into question the loyalty of her best friend in a 1980's circus while dealing with her dying mother."/>
    <n v="1000"/>
    <n v="50"/>
    <x v="2"/>
    <x v="0"/>
    <s v="USD"/>
    <n v="1425103218"/>
    <n v="1422424818"/>
    <b v="0"/>
    <n v="1"/>
    <b v="0"/>
    <s v="theater/plays"/>
    <x v="1"/>
    <x v="6"/>
    <n v="5"/>
    <n v="50"/>
    <x v="3895"/>
    <d v="2015-02-28T06:00:18"/>
    <x v="0"/>
    <x v="0"/>
    <x v="0"/>
  </r>
  <r>
    <n v="3896"/>
    <s v="Yorick and Company"/>
    <s v="Yorick and Co. is a comedy about a struggling theatre company whose mysterious benefactor starts haunting the show!"/>
    <n v="1600"/>
    <n v="170"/>
    <x v="2"/>
    <x v="0"/>
    <s v="USD"/>
    <n v="1402979778"/>
    <n v="1401770178"/>
    <b v="0"/>
    <n v="4"/>
    <b v="0"/>
    <s v="theater/plays"/>
    <x v="1"/>
    <x v="6"/>
    <n v="11"/>
    <n v="42.5"/>
    <x v="3896"/>
    <d v="2014-06-17T04:36:18"/>
    <x v="22"/>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8"/>
    <n v="44"/>
    <x v="3897"/>
    <d v="2015-01-08T20:58:03"/>
    <x v="1"/>
    <x v="1"/>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3"/>
    <n v="50.88"/>
    <x v="3898"/>
    <d v="2015-08-17T16:00:00"/>
    <x v="4"/>
    <x v="0"/>
    <x v="0"/>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
    <n v="62.5"/>
    <x v="3899"/>
    <d v="2014-08-12T18:36:01"/>
    <x v="20"/>
    <x v="3"/>
    <x v="0"/>
  </r>
  <r>
    <n v="3900"/>
    <s v="HUB Theatre Group presents John Logan's RED"/>
    <s v="HUB Theatre Group collaborates with local artists to present John Logan's RED to the community."/>
    <n v="2500"/>
    <n v="135"/>
    <x v="2"/>
    <x v="0"/>
    <s v="USD"/>
    <n v="1433988791"/>
    <n v="1431396791"/>
    <b v="0"/>
    <n v="5"/>
    <b v="0"/>
    <s v="theater/plays"/>
    <x v="1"/>
    <x v="6"/>
    <n v="5"/>
    <n v="27"/>
    <x v="3900"/>
    <d v="2015-06-11T02:13:11"/>
    <x v="1"/>
    <x v="1"/>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1"/>
    <n v="25"/>
    <x v="3901"/>
    <d v="2015-12-19T19:49:59"/>
    <x v="4"/>
    <x v="0"/>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9"/>
    <n v="47.26"/>
    <x v="3902"/>
    <d v="2016-11-14T12:14:02"/>
    <x v="10"/>
    <x v="5"/>
    <x v="2"/>
  </r>
  <r>
    <n v="3903"/>
    <s v="Know Thy Law"/>
    <s v="Based on the novel â€œKnow Thy Lawâ€, this powerful play gives the insight and understanding of the power of knowing the law of the land."/>
    <n v="1500"/>
    <n v="0"/>
    <x v="2"/>
    <x v="0"/>
    <s v="USD"/>
    <n v="1439581080"/>
    <n v="1435709765"/>
    <b v="0"/>
    <n v="0"/>
    <b v="0"/>
    <s v="theater/plays"/>
    <x v="1"/>
    <x v="6"/>
    <n v="0"/>
    <n v="0"/>
    <x v="3903"/>
    <d v="2015-08-14T19:38:00"/>
    <x v="38"/>
    <x v="4"/>
    <x v="0"/>
  </r>
  <r>
    <n v="3904"/>
    <s v="Black America from Prophets to Pimps"/>
    <s v="A play that will cover 4000 years of black history."/>
    <n v="10000"/>
    <n v="3"/>
    <x v="2"/>
    <x v="0"/>
    <s v="USD"/>
    <n v="1429074240"/>
    <n v="1427866200"/>
    <b v="0"/>
    <n v="2"/>
    <b v="0"/>
    <s v="theater/plays"/>
    <x v="1"/>
    <x v="6"/>
    <n v="0"/>
    <n v="1.5"/>
    <x v="3904"/>
    <d v="2015-04-15T05:04:00"/>
    <x v="22"/>
    <x v="3"/>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2"/>
    <n v="24.71"/>
    <x v="3905"/>
    <d v="2015-06-11T23:00:00"/>
    <x v="17"/>
    <x v="4"/>
    <x v="0"/>
  </r>
  <r>
    <n v="3906"/>
    <s v="First Draft Theatre"/>
    <s v="We will workshop, stage and develop new writing, devised work and adaptations. A joyful leap into the possibilities of an idea!"/>
    <n v="1500"/>
    <n v="1010"/>
    <x v="2"/>
    <x v="1"/>
    <s v="GBP"/>
    <n v="1435325100"/>
    <n v="1432072893"/>
    <b v="0"/>
    <n v="16"/>
    <b v="0"/>
    <s v="theater/plays"/>
    <x v="1"/>
    <x v="6"/>
    <n v="67"/>
    <n v="63.13"/>
    <x v="3906"/>
    <d v="2015-06-26T13:25:00"/>
    <x v="54"/>
    <x v="0"/>
    <x v="0"/>
  </r>
  <r>
    <n v="3907"/>
    <s v="Burqa&amp;Rifle: A Drama: Two Women, Two Cultues, Two Histories"/>
    <s v="Burqa&amp;Rifle dramatizes the  encounter between two women -- a vigilante and a convert to Islam."/>
    <n v="1000"/>
    <n v="153"/>
    <x v="2"/>
    <x v="0"/>
    <s v="USD"/>
    <n v="1414354080"/>
    <n v="1411587606"/>
    <b v="0"/>
    <n v="4"/>
    <b v="0"/>
    <s v="theater/plays"/>
    <x v="1"/>
    <x v="6"/>
    <n v="15"/>
    <n v="38.25"/>
    <x v="3907"/>
    <d v="2014-10-26T20:08:00"/>
    <x v="7"/>
    <x v="0"/>
    <x v="0"/>
  </r>
  <r>
    <n v="3908"/>
    <s v="Unconscious Subconscious"/>
    <s v="Death splits apart twin brothers in a questionable car accident. They shared dreams, and now they must share trials in the unknown."/>
    <n v="750"/>
    <n v="65"/>
    <x v="2"/>
    <x v="0"/>
    <s v="USD"/>
    <n v="1406603696"/>
    <n v="1405307696"/>
    <b v="0"/>
    <n v="4"/>
    <b v="0"/>
    <s v="theater/plays"/>
    <x v="1"/>
    <x v="6"/>
    <n v="9"/>
    <n v="16.25"/>
    <x v="3908"/>
    <d v="2014-07-29T03:14:56"/>
    <x v="18"/>
    <x v="3"/>
    <x v="0"/>
  </r>
  <r>
    <n v="3909"/>
    <s v="Woman2Woman"/>
    <s v="I am trying to put on a gospel comedy stage play that is full of laughter and life lessons as well that will change your life forever,"/>
    <n v="60000"/>
    <n v="135"/>
    <x v="2"/>
    <x v="0"/>
    <s v="USD"/>
    <n v="1410424642"/>
    <n v="1407832642"/>
    <b v="0"/>
    <n v="4"/>
    <b v="0"/>
    <s v="theater/plays"/>
    <x v="1"/>
    <x v="6"/>
    <n v="0"/>
    <n v="33.75"/>
    <x v="3909"/>
    <d v="2014-09-11T08:37:22"/>
    <x v="1"/>
    <x v="1"/>
    <x v="1"/>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
    <n v="61.67"/>
    <x v="3910"/>
    <d v="2015-09-07T18:09:57"/>
    <x v="1"/>
    <x v="1"/>
    <x v="1"/>
  </r>
  <r>
    <n v="3911"/>
    <s v="Ministers of Grace"/>
    <s v="â€˜Ministers of Graceâ€™ imagines what the movie Ghostbusters would be like if written by William Shakespeare."/>
    <n v="8000"/>
    <n v="2993"/>
    <x v="2"/>
    <x v="0"/>
    <s v="USD"/>
    <n v="1417033777"/>
    <n v="1414438177"/>
    <b v="0"/>
    <n v="36"/>
    <b v="0"/>
    <s v="theater/plays"/>
    <x v="1"/>
    <x v="6"/>
    <n v="37"/>
    <n v="83.14"/>
    <x v="3911"/>
    <d v="2014-11-26T20:29:37"/>
    <x v="1"/>
    <x v="1"/>
    <x v="1"/>
  </r>
  <r>
    <n v="3912"/>
    <s v="JoLee Productions"/>
    <s v="Producing &amp; directing Jake's Women by Neil Simon opening July 9 and running through July 26 for Sonoma Arts Live"/>
    <n v="15000"/>
    <n v="1"/>
    <x v="2"/>
    <x v="0"/>
    <s v="USD"/>
    <n v="1429936500"/>
    <n v="1424759330"/>
    <b v="0"/>
    <n v="1"/>
    <b v="0"/>
    <s v="theater/plays"/>
    <x v="1"/>
    <x v="6"/>
    <n v="0"/>
    <n v="1"/>
    <x v="3912"/>
    <d v="2015-04-25T04:35:00"/>
    <x v="13"/>
    <x v="6"/>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6000000000001"/>
    <x v="3913"/>
    <d v="2015-11-30T06:04:09"/>
    <x v="1"/>
    <x v="1"/>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
    <n v="33.67"/>
    <x v="3914"/>
    <d v="2015-05-10T22:59:00"/>
    <x v="20"/>
    <x v="3"/>
    <x v="0"/>
  </r>
  <r>
    <n v="3915"/>
    <s v="Hardcross"/>
    <s v="Following the enormous success of Hardcross, we are looking for new ways to bring this wonderful play to a wider audience."/>
    <n v="1500"/>
    <n v="5"/>
    <x v="2"/>
    <x v="1"/>
    <s v="GBP"/>
    <n v="1464824309"/>
    <n v="1462232309"/>
    <b v="0"/>
    <n v="1"/>
    <b v="0"/>
    <s v="theater/plays"/>
    <x v="1"/>
    <x v="6"/>
    <n v="0"/>
    <n v="5"/>
    <x v="3915"/>
    <d v="2016-06-01T23:38:29"/>
    <x v="1"/>
    <x v="1"/>
    <x v="1"/>
  </r>
  <r>
    <n v="3916"/>
    <s v="Final exam"/>
    <s v="We're a small group of University students who need a little help making our final exam production the best product possible."/>
    <n v="2000"/>
    <n v="0"/>
    <x v="2"/>
    <x v="8"/>
    <s v="DKK"/>
    <n v="1464952752"/>
    <n v="1462360752"/>
    <b v="0"/>
    <n v="0"/>
    <b v="0"/>
    <s v="theater/plays"/>
    <x v="1"/>
    <x v="6"/>
    <n v="0"/>
    <n v="0"/>
    <x v="3916"/>
    <d v="2016-06-03T11:19:12"/>
    <x v="1"/>
    <x v="1"/>
    <x v="1"/>
  </r>
  <r>
    <n v="3917"/>
    <s v="Romeo and Juliet by Cry of Curs"/>
    <s v="We place the actors and script to the fore, with productions stripped down to barest level, aiming to make theatre accessible."/>
    <n v="3500"/>
    <n v="10"/>
    <x v="2"/>
    <x v="1"/>
    <s v="GBP"/>
    <n v="1410439161"/>
    <n v="1407847161"/>
    <b v="0"/>
    <n v="1"/>
    <b v="0"/>
    <s v="theater/plays"/>
    <x v="1"/>
    <x v="6"/>
    <n v="0"/>
    <n v="10"/>
    <x v="3917"/>
    <d v="2014-09-11T12:39:21"/>
    <x v="1"/>
    <x v="1"/>
    <x v="1"/>
  </r>
  <r>
    <n v="3918"/>
    <s v="The Singing Teacher"/>
    <s v="A fantastic new comedy coming to the West End 2014.  An Alan Ayckbourn meets Richard Curtis style comedy. Who knew singing was therapy!"/>
    <n v="60000"/>
    <n v="120"/>
    <x v="2"/>
    <x v="1"/>
    <s v="GBP"/>
    <n v="1407168000"/>
    <n v="1406131023"/>
    <b v="0"/>
    <n v="3"/>
    <b v="0"/>
    <s v="theater/plays"/>
    <x v="1"/>
    <x v="6"/>
    <n v="0"/>
    <n v="40"/>
    <x v="3918"/>
    <d v="2014-08-04T16:00:00"/>
    <x v="56"/>
    <x v="3"/>
    <x v="0"/>
  </r>
  <r>
    <n v="3919"/>
    <s v="After The Blue"/>
    <s v="Two sisters living in a Cornish seaside town attempt to hide and escape from a life- circle of deceit, abuse, incest and revenge."/>
    <n v="5000"/>
    <n v="90"/>
    <x v="2"/>
    <x v="1"/>
    <s v="GBP"/>
    <n v="1453075200"/>
    <n v="1450628773"/>
    <b v="0"/>
    <n v="3"/>
    <b v="0"/>
    <s v="theater/plays"/>
    <x v="1"/>
    <x v="6"/>
    <n v="2"/>
    <n v="30"/>
    <x v="3919"/>
    <d v="2016-01-18T00:00:00"/>
    <x v="37"/>
    <x v="1"/>
    <x v="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
    <n v="45"/>
    <x v="3920"/>
    <d v="2016-11-13T10:17:40"/>
    <x v="1"/>
    <x v="1"/>
    <x v="1"/>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n v="0"/>
    <x v="3921"/>
    <d v="2014-10-26T18:00:00"/>
    <x v="56"/>
    <x v="3"/>
    <x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
    <n v="10.17"/>
    <x v="3922"/>
    <d v="2015-03-02T23:00:00"/>
    <x v="8"/>
    <x v="4"/>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
    <n v="81.41"/>
    <x v="3923"/>
    <d v="2015-04-09T23:31:11"/>
    <x v="3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
    <n v="57.25"/>
    <x v="3924"/>
    <d v="2014-06-26T23:02:02"/>
    <x v="1"/>
    <x v="1"/>
    <x v="1"/>
  </r>
  <r>
    <n v="3925"/>
    <s v="Help Save High School Theater"/>
    <s v="Help Save High School Theater Program_x000a_Your donations will be used to purchase props, build sets, and costumes."/>
    <n v="150"/>
    <n v="15"/>
    <x v="2"/>
    <x v="0"/>
    <s v="USD"/>
    <n v="1406753639"/>
    <n v="1404161639"/>
    <b v="0"/>
    <n v="3"/>
    <b v="0"/>
    <s v="theater/plays"/>
    <x v="1"/>
    <x v="6"/>
    <n v="10"/>
    <n v="5"/>
    <x v="3925"/>
    <d v="2014-07-30T20:53:59"/>
    <x v="1"/>
    <x v="1"/>
    <x v="1"/>
  </r>
  <r>
    <n v="3926"/>
    <s v="Caryl Churchill's 'Top Girls' - NSW HSC Text"/>
    <s v="Producing syllabus-relevant theatre targeted to HSC students on the NSW Central Coast"/>
    <n v="5000"/>
    <n v="15"/>
    <x v="2"/>
    <x v="2"/>
    <s v="AUD"/>
    <n v="1419645748"/>
    <n v="1417053748"/>
    <b v="0"/>
    <n v="1"/>
    <b v="0"/>
    <s v="theater/plays"/>
    <x v="1"/>
    <x v="6"/>
    <n v="0"/>
    <n v="15"/>
    <x v="3926"/>
    <d v="2014-12-27T02:02:28"/>
    <x v="1"/>
    <x v="1"/>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x v="3927"/>
    <d v="2014-08-09T06:25:04"/>
    <x v="1"/>
    <x v="1"/>
    <x v="1"/>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
    <n v="93"/>
    <x v="3928"/>
    <d v="2015-10-16T04:59:00"/>
    <x v="31"/>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
    <n v="32.36"/>
    <x v="3929"/>
    <d v="2016-09-18T19:51:05"/>
    <x v="1"/>
    <x v="1"/>
    <x v="1"/>
  </r>
  <r>
    <n v="3930"/>
    <s v="Foundry Theatre Brisbane"/>
    <s v="We are a new and exciting semi-pro  theatre company who will support &amp; hire local actors &amp; writers in Brisbane &amp; Queensland."/>
    <n v="10000"/>
    <n v="0"/>
    <x v="2"/>
    <x v="2"/>
    <s v="AUD"/>
    <n v="1459490400"/>
    <n v="1457078868"/>
    <b v="0"/>
    <n v="0"/>
    <b v="0"/>
    <s v="theater/plays"/>
    <x v="1"/>
    <x v="6"/>
    <n v="0"/>
    <n v="0"/>
    <x v="3930"/>
    <d v="2016-04-01T06:00:00"/>
    <x v="31"/>
    <x v="1"/>
    <x v="3"/>
  </r>
  <r>
    <n v="3931"/>
    <s v="Still I Weep"/>
    <s v="An original stage play designed to bring to light the long-term effects on adult survivors of childhood sexual abuse. We do survive!"/>
    <n v="8000"/>
    <n v="0"/>
    <x v="2"/>
    <x v="0"/>
    <s v="USD"/>
    <n v="1441510707"/>
    <n v="1439350707"/>
    <b v="0"/>
    <n v="0"/>
    <b v="0"/>
    <s v="theater/plays"/>
    <x v="1"/>
    <x v="6"/>
    <n v="0"/>
    <n v="0"/>
    <x v="3931"/>
    <d v="2015-09-06T03:38:27"/>
    <x v="10"/>
    <x v="5"/>
    <x v="2"/>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0"/>
    <n v="1"/>
    <x v="3932"/>
    <d v="2016-03-16T03:02:44"/>
    <x v="1"/>
    <x v="1"/>
    <x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6"/>
    <n v="91.83"/>
    <x v="3933"/>
    <d v="2016-07-17T00:43:00"/>
    <x v="1"/>
    <x v="1"/>
    <x v="1"/>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
    <x v="3934"/>
    <d v="2015-10-01T13:00:00"/>
    <x v="8"/>
    <x v="4"/>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4"/>
    <n v="57.17"/>
    <x v="3935"/>
    <d v="2015-10-04T15:45:46"/>
    <x v="13"/>
    <x v="6"/>
    <x v="0"/>
  </r>
  <r>
    <n v="3936"/>
    <s v="End Breast Cancer"/>
    <s v="This stage play is a true story about one woman's fight against breast cancer while still having to deal with the adversities of life."/>
    <n v="20000"/>
    <n v="0"/>
    <x v="2"/>
    <x v="0"/>
    <s v="USD"/>
    <n v="1480576720"/>
    <n v="1477981120"/>
    <b v="0"/>
    <n v="0"/>
    <b v="0"/>
    <s v="theater/plays"/>
    <x v="1"/>
    <x v="6"/>
    <n v="0"/>
    <n v="0"/>
    <x v="3936"/>
    <d v="2016-12-01T07:18:40"/>
    <x v="1"/>
    <x v="1"/>
    <x v="1"/>
  </r>
  <r>
    <n v="3937"/>
    <s v="Fever - a workshop production"/>
    <s v="Support the artists of the new play FEVER: a story of love, friendship and sonnets. Donate to help us develop this production!"/>
    <n v="2885"/>
    <n v="2485"/>
    <x v="2"/>
    <x v="0"/>
    <s v="USD"/>
    <n v="1468249760"/>
    <n v="1465830560"/>
    <b v="0"/>
    <n v="10"/>
    <b v="0"/>
    <s v="theater/plays"/>
    <x v="1"/>
    <x v="6"/>
    <n v="86"/>
    <n v="248.5"/>
    <x v="3937"/>
    <d v="2016-07-11T15:09:20"/>
    <x v="31"/>
    <x v="1"/>
    <x v="3"/>
  </r>
  <r>
    <n v="3938"/>
    <s v="Broken Alley â€”Â Year 3"/>
    <s v="We Kickstarted Broken Alley Theatre in the summer of 2013. It's been an amazing two years. This year, BATx goes bigger than ever."/>
    <n v="3255"/>
    <n v="397"/>
    <x v="2"/>
    <x v="0"/>
    <s v="USD"/>
    <n v="1435441454"/>
    <n v="1432763054"/>
    <b v="0"/>
    <n v="5"/>
    <b v="0"/>
    <s v="theater/plays"/>
    <x v="1"/>
    <x v="6"/>
    <n v="12"/>
    <n v="79.400000000000006"/>
    <x v="3938"/>
    <d v="2015-06-27T21:44:14"/>
    <x v="0"/>
    <x v="0"/>
    <x v="0"/>
  </r>
  <r>
    <n v="3939"/>
    <s v="'Potter.' Funding 2015"/>
    <s v="'Potter.' is a parody of the popular Harry Potter series allowing aspiring actors a chance to work in a professional production."/>
    <n v="5000"/>
    <n v="5"/>
    <x v="2"/>
    <x v="2"/>
    <s v="AUD"/>
    <n v="1412656200"/>
    <n v="1412328979"/>
    <b v="0"/>
    <n v="1"/>
    <b v="0"/>
    <s v="theater/plays"/>
    <x v="1"/>
    <x v="6"/>
    <n v="0"/>
    <n v="5"/>
    <x v="3939"/>
    <d v="2014-10-07T04:30:00"/>
    <x v="27"/>
    <x v="2"/>
    <x v="0"/>
  </r>
  <r>
    <n v="3940"/>
    <s v="Attraction"/>
    <s v="A Stage Play that will bring you to the edge of your seat , leave you thinkin and will also have you laughing while enjoyin the talent"/>
    <n v="5000"/>
    <n v="11"/>
    <x v="2"/>
    <x v="0"/>
    <s v="USD"/>
    <n v="1420199351"/>
    <n v="1416311351"/>
    <b v="0"/>
    <n v="2"/>
    <b v="0"/>
    <s v="theater/plays"/>
    <x v="1"/>
    <x v="6"/>
    <n v="0"/>
    <n v="5.5"/>
    <x v="3940"/>
    <d v="2015-01-02T11:49:11"/>
    <x v="8"/>
    <x v="4"/>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1"/>
    <n v="25"/>
    <x v="3941"/>
    <d v="2014-11-25T01:00:00"/>
    <x v="31"/>
    <x v="1"/>
    <x v="3"/>
  </r>
  <r>
    <n v="3942"/>
    <s v="Epic Proportions"/>
    <s v="In the 30's, two brothers, Benny and Phil, who go to the Arizona desert to be extras in a huge Biblical epic. Riotous comedy!"/>
    <n v="1200"/>
    <n v="0"/>
    <x v="2"/>
    <x v="0"/>
    <s v="USD"/>
    <n v="1434490914"/>
    <n v="1429306914"/>
    <b v="0"/>
    <n v="0"/>
    <b v="0"/>
    <s v="theater/plays"/>
    <x v="1"/>
    <x v="6"/>
    <n v="0"/>
    <n v="0"/>
    <x v="3942"/>
    <d v="2015-06-16T21:41:54"/>
    <x v="13"/>
    <x v="6"/>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6"/>
    <n v="137.08000000000001"/>
    <x v="3943"/>
    <d v="2015-11-02T16:50:00"/>
    <x v="0"/>
    <x v="0"/>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n v="0"/>
    <x v="3944"/>
    <d v="2015-08-27T15:54:35"/>
    <x v="1"/>
    <x v="1"/>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
    <n v="5"/>
    <x v="3945"/>
    <d v="2015-05-15T19:14:28"/>
    <x v="1"/>
    <x v="1"/>
    <x v="1"/>
  </r>
  <r>
    <n v="3946"/>
    <s v="DR. Mecurio's Mythical Marvels &amp; Beastiry"/>
    <s v="Dr. Mecurio's is an original work of fantasy designed and written for the stage."/>
    <n v="6000"/>
    <n v="195"/>
    <x v="2"/>
    <x v="0"/>
    <s v="USD"/>
    <n v="1425110400"/>
    <n v="1422388822"/>
    <b v="0"/>
    <n v="5"/>
    <b v="0"/>
    <s v="theater/plays"/>
    <x v="1"/>
    <x v="6"/>
    <n v="3"/>
    <n v="39"/>
    <x v="3946"/>
    <d v="2015-02-28T08:00:00"/>
    <x v="7"/>
    <x v="0"/>
    <x v="0"/>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
    <n v="50.5"/>
    <x v="3947"/>
    <d v="2016-10-02T03:25:44"/>
    <x v="1"/>
    <x v="1"/>
    <x v="1"/>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n v="0"/>
    <x v="3948"/>
    <d v="2014-09-07T07:48:43"/>
    <x v="13"/>
    <x v="6"/>
    <x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6"/>
    <n v="49.28"/>
    <x v="3949"/>
    <d v="2015-02-11T02:53:41"/>
    <x v="1"/>
    <x v="1"/>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1"/>
    <n v="25"/>
    <x v="3950"/>
    <d v="2016-04-08T18:35:00"/>
    <x v="37"/>
    <x v="1"/>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0"/>
    <n v="1"/>
    <x v="3951"/>
    <d v="2016-05-03T18:49:02"/>
    <x v="13"/>
    <x v="6"/>
    <x v="0"/>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0"/>
    <n v="25"/>
    <x v="3952"/>
    <d v="2015-10-26T18:58:10"/>
    <x v="13"/>
    <x v="6"/>
    <x v="0"/>
  </r>
  <r>
    <n v="3953"/>
    <s v="A Time Pirate's Love"/>
    <s v="Actors and actresses are needed to help me create a stage play. A stage play needs to be adapted from the book I wrote."/>
    <n v="17600"/>
    <n v="0"/>
    <x v="2"/>
    <x v="0"/>
    <s v="USD"/>
    <n v="1469834940"/>
    <n v="1467162586"/>
    <b v="0"/>
    <n v="0"/>
    <b v="0"/>
    <s v="theater/plays"/>
    <x v="1"/>
    <x v="6"/>
    <n v="0"/>
    <n v="0"/>
    <x v="3953"/>
    <d v="2016-07-29T23:29:00"/>
    <x v="1"/>
    <x v="1"/>
    <x v="1"/>
  </r>
  <r>
    <n v="3954"/>
    <s v="City of Joy"/>
    <s v="Despite hunger and conditions of a Calcutta slum, the people there know that life is precious. They have named it â€˜City of Joy.â€™"/>
    <n v="25000"/>
    <n v="0"/>
    <x v="2"/>
    <x v="5"/>
    <s v="CAD"/>
    <n v="1405352264"/>
    <n v="1400168264"/>
    <b v="0"/>
    <n v="0"/>
    <b v="0"/>
    <s v="theater/plays"/>
    <x v="1"/>
    <x v="6"/>
    <n v="0"/>
    <n v="0"/>
    <x v="3954"/>
    <d v="2014-07-14T15:37:44"/>
    <x v="13"/>
    <x v="6"/>
    <x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
    <n v="53.13"/>
    <x v="3955"/>
    <d v="2015-11-28T21:22:21"/>
    <x v="1"/>
    <x v="1"/>
    <x v="1"/>
  </r>
  <r>
    <n v="3956"/>
    <s v="The Woman in Me"/>
    <s v="This saucy stage play chronicles the highs and lows of my life involving gangs, drugs and prison. The story is a transforming ministry."/>
    <n v="5500"/>
    <n v="0"/>
    <x v="2"/>
    <x v="0"/>
    <s v="USD"/>
    <n v="1461543600"/>
    <n v="1459203727"/>
    <b v="0"/>
    <n v="0"/>
    <b v="0"/>
    <s v="theater/plays"/>
    <x v="1"/>
    <x v="6"/>
    <n v="0"/>
    <n v="0"/>
    <x v="3956"/>
    <d v="2016-04-25T00:20:00"/>
    <x v="31"/>
    <x v="1"/>
    <x v="3"/>
  </r>
  <r>
    <n v="3957"/>
    <s v="Yada.Yada.Yada. An Unauthorized Seinfeld Event. 9 in 90"/>
    <s v="A play about something, or maybe nothing. Four actors depicting all 9 seasons of Seinfeld in 90 minutes."/>
    <n v="28000"/>
    <n v="7"/>
    <x v="2"/>
    <x v="0"/>
    <s v="USD"/>
    <n v="1468020354"/>
    <n v="1464045954"/>
    <b v="0"/>
    <n v="1"/>
    <b v="0"/>
    <s v="theater/plays"/>
    <x v="1"/>
    <x v="6"/>
    <n v="0"/>
    <n v="7"/>
    <x v="3957"/>
    <d v="2016-07-08T23:25:54"/>
    <x v="12"/>
    <x v="4"/>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
    <n v="40.06"/>
    <x v="3958"/>
    <d v="2014-08-02T14:00:00"/>
    <x v="46"/>
    <x v="0"/>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
    <n v="24.33"/>
    <x v="3959"/>
    <d v="2014-09-28T18:55:56"/>
    <x v="1"/>
    <x v="1"/>
    <x v="1"/>
  </r>
  <r>
    <n v="3960"/>
    <s v="In The Time of New York"/>
    <s v="You are closer to your dreams than what you expect, your demons will always wait for you to realize them, theyâ€™ll torture you Manny."/>
    <n v="3000"/>
    <n v="45"/>
    <x v="2"/>
    <x v="0"/>
    <s v="USD"/>
    <n v="1451852256"/>
    <n v="1449260256"/>
    <b v="0"/>
    <n v="4"/>
    <b v="0"/>
    <s v="theater/plays"/>
    <x v="1"/>
    <x v="6"/>
    <n v="2"/>
    <n v="11.25"/>
    <x v="3960"/>
    <d v="2016-01-03T20:17:36"/>
    <x v="1"/>
    <x v="1"/>
    <x v="1"/>
  </r>
  <r>
    <n v="3961"/>
    <s v="New Edinburgh play"/>
    <s v="I've written a fun new play exploring the reality of gay stereotypes in 2014 - with accommodation and venue hire it needs some dough :)"/>
    <n v="5000"/>
    <n v="21"/>
    <x v="2"/>
    <x v="1"/>
    <s v="GBP"/>
    <n v="1399584210"/>
    <n v="1397683410"/>
    <b v="0"/>
    <n v="2"/>
    <b v="0"/>
    <s v="theater/plays"/>
    <x v="1"/>
    <x v="6"/>
    <n v="0"/>
    <n v="10.5"/>
    <x v="3961"/>
    <d v="2014-05-08T21:23:30"/>
    <x v="24"/>
    <x v="5"/>
    <x v="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
    <n v="15"/>
    <x v="3962"/>
    <d v="2015-11-28T14:54:54"/>
    <x v="10"/>
    <x v="5"/>
    <x v="2"/>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n v="0"/>
    <x v="3963"/>
    <d v="2015-11-18T04:41:57"/>
    <x v="1"/>
    <x v="1"/>
    <x v="1"/>
  </r>
  <r>
    <n v="3964"/>
    <s v="MAMA'Z BA-B: The StagePlay"/>
    <s v="&quot;MAMA'Z BA-B&quot; is the story of Marcus Williams who struggles to find a place for himself as a young black male."/>
    <n v="2000"/>
    <n v="126"/>
    <x v="2"/>
    <x v="0"/>
    <s v="USD"/>
    <n v="1429460386"/>
    <n v="1424279986"/>
    <b v="0"/>
    <n v="3"/>
    <b v="0"/>
    <s v="theater/plays"/>
    <x v="1"/>
    <x v="6"/>
    <n v="6"/>
    <n v="42"/>
    <x v="3964"/>
    <d v="2015-04-19T16:19:46"/>
    <x v="13"/>
    <x v="6"/>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
    <n v="71.25"/>
    <x v="3965"/>
    <d v="2016-04-14T04:39:40"/>
    <x v="13"/>
    <x v="6"/>
    <x v="0"/>
  </r>
  <r>
    <n v="3966"/>
    <s v="Moroccan National Debate Team"/>
    <s v="MNDT will be the first Moroccan Team in history to participate in the WSDC. the worldâ€™s biggest high school debate tournament."/>
    <n v="7500"/>
    <n v="45"/>
    <x v="2"/>
    <x v="0"/>
    <s v="USD"/>
    <n v="1406170740"/>
    <n v="1402506278"/>
    <b v="0"/>
    <n v="2"/>
    <b v="0"/>
    <s v="theater/plays"/>
    <x v="1"/>
    <x v="6"/>
    <n v="1"/>
    <n v="22.5"/>
    <x v="3966"/>
    <d v="2014-07-24T02:59:00"/>
    <x v="41"/>
    <x v="4"/>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
    <n v="41"/>
    <x v="3967"/>
    <d v="2017-03-06T06:58:27"/>
    <x v="1"/>
    <x v="1"/>
    <x v="1"/>
  </r>
  <r>
    <n v="3968"/>
    <s v="Scarlet Letters (a play with songs)"/>
    <s v="&quot;On the breast of her gown, in fine red cloth, appeared the letter A.&quot; But what about the rest of the alphabet?"/>
    <n v="5000"/>
    <n v="527"/>
    <x v="2"/>
    <x v="0"/>
    <s v="USD"/>
    <n v="1463945673"/>
    <n v="1458761673"/>
    <b v="0"/>
    <n v="11"/>
    <b v="0"/>
    <s v="theater/plays"/>
    <x v="1"/>
    <x v="6"/>
    <n v="11"/>
    <n v="47.91"/>
    <x v="3968"/>
    <d v="2016-05-22T19:34:33"/>
    <x v="13"/>
    <x v="6"/>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
    <n v="35.17"/>
    <x v="3969"/>
    <d v="2016-08-29T03:55:00"/>
    <x v="2"/>
    <x v="2"/>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0"/>
    <n v="5.5"/>
    <x v="3970"/>
    <d v="2016-04-17T20:43:31"/>
    <x v="1"/>
    <x v="1"/>
    <x v="1"/>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1"/>
    <n v="22.67"/>
    <x v="3971"/>
    <d v="2014-07-21T12:52:06"/>
    <x v="1"/>
    <x v="1"/>
    <x v="1"/>
  </r>
  <r>
    <n v="3972"/>
    <s v="Valkyrie Theatre Company"/>
    <s v="We're a horror based theatre company in Oklahoma City beginning our first season of shows."/>
    <n v="1000"/>
    <n v="211"/>
    <x v="2"/>
    <x v="0"/>
    <s v="USD"/>
    <n v="1423186634"/>
    <n v="1418002634"/>
    <b v="0"/>
    <n v="8"/>
    <b v="0"/>
    <s v="theater/plays"/>
    <x v="1"/>
    <x v="6"/>
    <n v="21"/>
    <n v="26.38"/>
    <x v="3972"/>
    <d v="2015-02-06T01:37:14"/>
    <x v="13"/>
    <x v="6"/>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
    <n v="105.54"/>
    <x v="3973"/>
    <d v="2016-05-09T04:00:00"/>
    <x v="1"/>
    <x v="1"/>
    <x v="1"/>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
    <x v="3974"/>
    <d v="2016-06-02T13:07:28"/>
    <x v="1"/>
    <x v="1"/>
    <x v="1"/>
  </r>
  <r>
    <n v="3975"/>
    <s v="Moon Over Mangroves"/>
    <s v="Four homeless Key West men are to be given a boat, but fates twist until only the moon and mangroves witness their earthly demise."/>
    <n v="678"/>
    <n v="0"/>
    <x v="2"/>
    <x v="0"/>
    <s v="USD"/>
    <n v="1468442898"/>
    <n v="1465850898"/>
    <b v="0"/>
    <n v="0"/>
    <b v="0"/>
    <s v="theater/plays"/>
    <x v="1"/>
    <x v="6"/>
    <n v="0"/>
    <n v="0"/>
    <x v="3975"/>
    <d v="2016-07-13T20:48:18"/>
    <x v="1"/>
    <x v="1"/>
    <x v="1"/>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8"/>
    <n v="62"/>
    <x v="3976"/>
    <d v="2014-08-01T07:00:00"/>
    <x v="24"/>
    <x v="5"/>
    <x v="0"/>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
    <n v="217.5"/>
    <x v="3977"/>
    <d v="2016-07-22T18:55:32"/>
    <x v="1"/>
    <x v="1"/>
    <x v="1"/>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1"/>
    <n v="26.75"/>
    <x v="3978"/>
    <d v="2015-01-31T15:25:53"/>
    <x v="13"/>
    <x v="6"/>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2"/>
    <n v="18.329999999999998"/>
    <x v="3979"/>
    <d v="2015-03-29T20:00:00"/>
    <x v="33"/>
    <x v="5"/>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90000000000006"/>
    <x v="3980"/>
    <d v="2014-07-05T14:22:27"/>
    <x v="1"/>
    <x v="1"/>
    <x v="1"/>
  </r>
  <r>
    <n v="3981"/>
    <s v="BEIRUT, LADY OF LEBANON"/>
    <s v="A Theatrical Production Celebrating the Lebanese Culture and the Human Spirit in Time of War."/>
    <n v="30000"/>
    <n v="1225"/>
    <x v="2"/>
    <x v="0"/>
    <s v="USD"/>
    <n v="1468729149"/>
    <n v="1463545149"/>
    <b v="0"/>
    <n v="7"/>
    <b v="0"/>
    <s v="theater/plays"/>
    <x v="1"/>
    <x v="6"/>
    <n v="4"/>
    <n v="175"/>
    <x v="3981"/>
    <d v="2016-07-17T04:19:09"/>
    <x v="13"/>
    <x v="6"/>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x v="3982"/>
    <d v="2015-07-07T19:26:20"/>
    <x v="13"/>
    <x v="6"/>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5"/>
    <n v="84.28"/>
    <x v="3983"/>
    <d v="2014-05-20T06:59:00"/>
    <x v="7"/>
    <x v="0"/>
    <x v="0"/>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
    <n v="9.5"/>
    <x v="3984"/>
    <d v="2014-11-08T00:00:00"/>
    <x v="0"/>
    <x v="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
    <n v="33.74"/>
    <x v="3985"/>
    <d v="2016-02-20T21:05:00"/>
    <x v="23"/>
    <x v="5"/>
    <x v="0"/>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10"/>
    <n v="37.54"/>
    <x v="3986"/>
    <d v="2016-05-06T13:04:00"/>
    <x v="37"/>
    <x v="1"/>
    <x v="0"/>
  </r>
  <r>
    <n v="3987"/>
    <s v="Write Now 5"/>
    <s v="Write Now 5 is a new writing festival in south east London promoting new work from emerging playwrights."/>
    <n v="400"/>
    <n v="151"/>
    <x v="2"/>
    <x v="1"/>
    <s v="GBP"/>
    <n v="1400278290"/>
    <n v="1399414290"/>
    <b v="0"/>
    <n v="13"/>
    <b v="0"/>
    <s v="theater/plays"/>
    <x v="1"/>
    <x v="6"/>
    <n v="38"/>
    <n v="11.62"/>
    <x v="3987"/>
    <d v="2014-05-16T22:11:30"/>
    <x v="2"/>
    <x v="2"/>
    <x v="0"/>
  </r>
  <r>
    <n v="3988"/>
    <s v="Folk-Tales: What Stories Do Your Folks Tell?"/>
    <s v="An evening of of stories based both in myth and truth."/>
    <n v="1500"/>
    <n v="32"/>
    <x v="2"/>
    <x v="0"/>
    <s v="USD"/>
    <n v="1440813413"/>
    <n v="1439517413"/>
    <b v="0"/>
    <n v="4"/>
    <b v="0"/>
    <s v="theater/plays"/>
    <x v="1"/>
    <x v="6"/>
    <n v="2"/>
    <n v="8"/>
    <x v="3988"/>
    <d v="2015-08-29T01:56:53"/>
    <x v="18"/>
    <x v="3"/>
    <x v="0"/>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n v="0"/>
    <x v="3989"/>
    <d v="2015-11-08T18:59:41"/>
    <x v="1"/>
    <x v="1"/>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
    <n v="23"/>
    <x v="3990"/>
    <d v="2016-03-02T16:08:13"/>
    <x v="1"/>
    <x v="1"/>
    <x v="1"/>
  </r>
  <r>
    <n v="3991"/>
    <s v="NTACTheatre - North Texas Actor's Collaborative Theatre"/>
    <s v="North Texas first actor-driven theatre company needs your help"/>
    <n v="500"/>
    <n v="100"/>
    <x v="2"/>
    <x v="0"/>
    <s v="USD"/>
    <n v="1433086082"/>
    <n v="1430494082"/>
    <b v="0"/>
    <n v="1"/>
    <b v="0"/>
    <s v="theater/plays"/>
    <x v="1"/>
    <x v="6"/>
    <n v="20"/>
    <n v="100"/>
    <x v="3991"/>
    <d v="2015-05-31T15:28:02"/>
    <x v="1"/>
    <x v="1"/>
    <x v="1"/>
  </r>
  <r>
    <n v="3992"/>
    <s v="Tearing Down Cabrini-Green, a dynamic social commentary."/>
    <s v="A richly textured and intellectually powerful social commentary about family, community and America."/>
    <n v="10000"/>
    <n v="541"/>
    <x v="2"/>
    <x v="0"/>
    <s v="USD"/>
    <n v="1449876859"/>
    <n v="1444689259"/>
    <b v="0"/>
    <n v="9"/>
    <b v="0"/>
    <s v="theater/plays"/>
    <x v="1"/>
    <x v="6"/>
    <n v="5"/>
    <n v="60.11"/>
    <x v="3992"/>
    <d v="2015-12-11T23:34:19"/>
    <x v="13"/>
    <x v="6"/>
    <x v="0"/>
  </r>
  <r>
    <n v="3993"/>
    <s v="Invincible Diamonds: A Survivor's Guide"/>
    <s v="I am seeking to turn my collection of urban poetry into a stage play. My desire is to inspire victims to heal."/>
    <n v="50000"/>
    <n v="3"/>
    <x v="2"/>
    <x v="0"/>
    <s v="USD"/>
    <n v="1431549912"/>
    <n v="1428957912"/>
    <b v="0"/>
    <n v="1"/>
    <b v="0"/>
    <s v="theater/plays"/>
    <x v="1"/>
    <x v="6"/>
    <n v="0"/>
    <n v="3"/>
    <x v="3993"/>
    <d v="2015-05-13T20:45:12"/>
    <x v="1"/>
    <x v="1"/>
    <x v="1"/>
  </r>
  <r>
    <n v="3994"/>
    <s v="Poles Apart - A Play in 2 Acts"/>
    <s v="Is Henson willing to dare risk a theatrical speaking tour of his North Pole adventures...and more?"/>
    <n v="2000"/>
    <n v="5"/>
    <x v="2"/>
    <x v="0"/>
    <s v="USD"/>
    <n v="1405761690"/>
    <n v="1403169690"/>
    <b v="0"/>
    <n v="1"/>
    <b v="0"/>
    <s v="theater/plays"/>
    <x v="1"/>
    <x v="6"/>
    <n v="0"/>
    <n v="5"/>
    <x v="3994"/>
    <d v="2014-07-19T09:21:30"/>
    <x v="1"/>
    <x v="1"/>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x v="3995"/>
    <d v="2015-02-14T11:27:00"/>
    <x v="1"/>
    <x v="1"/>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7"/>
    <n v="29.24"/>
    <x v="3996"/>
    <d v="2014-11-20T16:04:00"/>
    <x v="58"/>
    <x v="3"/>
    <x v="0"/>
  </r>
  <r>
    <n v="3997"/>
    <s v="'Working Play Title'"/>
    <s v="We aim to produce a Professional Published Play for two days in October 2015 on Fri 30th &amp; Sat 31st with three performances in total."/>
    <n v="3000"/>
    <n v="0"/>
    <x v="2"/>
    <x v="1"/>
    <s v="GBP"/>
    <n v="1428222221"/>
    <n v="1425633821"/>
    <b v="0"/>
    <n v="0"/>
    <b v="0"/>
    <s v="theater/plays"/>
    <x v="1"/>
    <x v="6"/>
    <n v="0"/>
    <n v="0"/>
    <x v="3997"/>
    <d v="2015-04-05T08:23:41"/>
    <x v="1"/>
    <x v="1"/>
    <x v="1"/>
  </r>
  <r>
    <n v="3998"/>
    <s v="Forsaken Angels-A New Play"/>
    <s v="Forsaken Angels, a powerful new play by William Leary, author of DCMTA's Best Of 2014 Play Masquerade."/>
    <n v="1250"/>
    <n v="715"/>
    <x v="2"/>
    <x v="0"/>
    <s v="USD"/>
    <n v="1427580426"/>
    <n v="1424992026"/>
    <b v="0"/>
    <n v="12"/>
    <b v="0"/>
    <s v="theater/plays"/>
    <x v="1"/>
    <x v="6"/>
    <n v="57"/>
    <n v="59.58"/>
    <x v="3998"/>
    <d v="2015-03-28T22:07:06"/>
    <x v="1"/>
    <x v="1"/>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7"/>
    <n v="82.57"/>
    <x v="3999"/>
    <d v="2014-08-31T19:51:49"/>
    <x v="4"/>
    <x v="0"/>
    <x v="0"/>
  </r>
  <r>
    <n v="4000"/>
    <s v="The Escorts"/>
    <s v="An Enticing Trip into the World of Assisted Dying"/>
    <n v="8000"/>
    <n v="10"/>
    <x v="2"/>
    <x v="0"/>
    <s v="USD"/>
    <n v="1462631358"/>
    <n v="1457450958"/>
    <b v="0"/>
    <n v="1"/>
    <b v="0"/>
    <s v="theater/plays"/>
    <x v="1"/>
    <x v="6"/>
    <n v="0"/>
    <n v="10"/>
    <x v="4000"/>
    <d v="2016-05-07T14:29:18"/>
    <x v="13"/>
    <x v="6"/>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8"/>
    <n v="32.36"/>
    <x v="4001"/>
    <d v="2017-03-01T19:00:00"/>
    <x v="20"/>
    <x v="3"/>
    <x v="0"/>
  </r>
  <r>
    <n v="4002"/>
    <s v="Terry Pratchett's Wyrd Sisters"/>
    <s v="Bring Wyrd Sisters, a comedy of Shakespearean proportions, to small-town Texas. Loosely parodies the â€œScottish Play.â€"/>
    <n v="1250"/>
    <n v="23"/>
    <x v="2"/>
    <x v="0"/>
    <s v="USD"/>
    <n v="1411779761"/>
    <n v="1409187761"/>
    <b v="0"/>
    <n v="4"/>
    <b v="0"/>
    <s v="theater/plays"/>
    <x v="1"/>
    <x v="6"/>
    <n v="2"/>
    <n v="5.75"/>
    <x v="4002"/>
    <d v="2014-09-27T01:02:41"/>
    <x v="1"/>
    <x v="1"/>
    <x v="1"/>
  </r>
  <r>
    <n v="4003"/>
    <s v="MAMA BA-B: The Stage Play"/>
    <s v="&quot;MAMA'Z BA-B&quot; is the story of Marcus Williams who struggles to find a place for himself as a young black male."/>
    <n v="2000"/>
    <n v="201"/>
    <x v="2"/>
    <x v="0"/>
    <s v="USD"/>
    <n v="1424009147"/>
    <n v="1421417147"/>
    <b v="0"/>
    <n v="2"/>
    <b v="0"/>
    <s v="theater/plays"/>
    <x v="1"/>
    <x v="6"/>
    <n v="10"/>
    <n v="100.5"/>
    <x v="4003"/>
    <d v="2015-02-15T14:05:47"/>
    <x v="1"/>
    <x v="1"/>
    <x v="1"/>
  </r>
  <r>
    <n v="4004"/>
    <s v="South Florida Tours"/>
    <s v="Help Launch The Queen Into South Florida!"/>
    <n v="500"/>
    <n v="1"/>
    <x v="2"/>
    <x v="0"/>
    <s v="USD"/>
    <n v="1412740457"/>
    <n v="1410148457"/>
    <b v="0"/>
    <n v="1"/>
    <b v="0"/>
    <s v="theater/plays"/>
    <x v="1"/>
    <x v="6"/>
    <n v="0"/>
    <n v="1"/>
    <x v="4004"/>
    <d v="2014-10-08T03:54:17"/>
    <x v="1"/>
    <x v="1"/>
    <x v="1"/>
  </r>
  <r>
    <n v="4005"/>
    <s v="Bringing more Art to the Community"/>
    <s v="Help us bring more Art to the Community. It's our second production, Fences by August Wilson. Help us make it a success!"/>
    <n v="3000"/>
    <n v="40"/>
    <x v="2"/>
    <x v="0"/>
    <s v="USD"/>
    <n v="1413832985"/>
    <n v="1408648985"/>
    <b v="0"/>
    <n v="2"/>
    <b v="0"/>
    <s v="theater/plays"/>
    <x v="1"/>
    <x v="6"/>
    <n v="1"/>
    <n v="20"/>
    <x v="4005"/>
    <d v="2014-10-20T19:23:05"/>
    <x v="13"/>
    <x v="6"/>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0"/>
    <n v="2"/>
    <x v="4006"/>
    <d v="2016-02-16T18:33:07"/>
    <x v="10"/>
    <x v="5"/>
    <x v="2"/>
  </r>
  <r>
    <n v="4007"/>
    <s v="POLES APART - A PLAY IN 2 ACTS"/>
    <s v="Is the public ready to hear Matt's story? Is he willing to risk public speaking and the waning reputation among his own race?"/>
    <n v="2000"/>
    <n v="5"/>
    <x v="2"/>
    <x v="0"/>
    <s v="USD"/>
    <n v="1409070480"/>
    <n v="1406572381"/>
    <b v="0"/>
    <n v="1"/>
    <b v="0"/>
    <s v="theater/plays"/>
    <x v="1"/>
    <x v="6"/>
    <n v="0"/>
    <n v="5"/>
    <x v="4007"/>
    <d v="2014-08-26T16:28:00"/>
    <x v="37"/>
    <x v="1"/>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x v="4008"/>
    <d v="2015-07-22T23:08:27"/>
    <x v="1"/>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4"/>
    <n v="25"/>
    <x v="4009"/>
    <d v="2014-09-09T16:49:20"/>
    <x v="4"/>
    <x v="0"/>
    <x v="0"/>
  </r>
  <r>
    <n v="4010"/>
    <s v="The Connection Play 2014"/>
    <s v="JUNTO Productions is proud to present our first production, the premiere of The Connection, a play by Jeffrey Paul."/>
    <n v="7200"/>
    <n v="1742"/>
    <x v="2"/>
    <x v="0"/>
    <s v="USD"/>
    <n v="1414348166"/>
    <n v="1412879366"/>
    <b v="0"/>
    <n v="38"/>
    <b v="0"/>
    <s v="theater/plays"/>
    <x v="1"/>
    <x v="6"/>
    <n v="24"/>
    <n v="45.84"/>
    <x v="4010"/>
    <d v="2014-10-26T18:29:26"/>
    <x v="3"/>
    <x v="3"/>
    <x v="0"/>
  </r>
  <r>
    <n v="4011"/>
    <s v="Just Bryan, a radio drama"/>
    <s v="Radio drama about a failed comedian with the help of his Dictaphone friend Alan, tries to become a success whilst fighting his demons."/>
    <n v="250"/>
    <n v="19"/>
    <x v="2"/>
    <x v="1"/>
    <s v="GBP"/>
    <n v="1422450278"/>
    <n v="1419858278"/>
    <b v="0"/>
    <n v="4"/>
    <b v="0"/>
    <s v="theater/plays"/>
    <x v="1"/>
    <x v="6"/>
    <n v="8"/>
    <n v="4.75"/>
    <x v="4011"/>
    <d v="2015-01-28T13:04:38"/>
    <x v="1"/>
    <x v="1"/>
    <x v="1"/>
  </r>
  <r>
    <n v="4012"/>
    <s v="The Butterfly Catcher"/>
    <s v="LEELA IS A 14 YEAR OLD GIRL. JONAH IS A 56 YEAR OLD MAN. IT'S BEEN GOING ON FOR 3 YEARS. HERE COMES THE NIGHT OF VIOLENT RECKONING."/>
    <n v="575"/>
    <n v="0"/>
    <x v="2"/>
    <x v="1"/>
    <s v="GBP"/>
    <n v="1430571849"/>
    <n v="1427979849"/>
    <b v="0"/>
    <n v="0"/>
    <b v="0"/>
    <s v="theater/plays"/>
    <x v="1"/>
    <x v="6"/>
    <n v="0"/>
    <n v="0"/>
    <x v="4012"/>
    <d v="2015-05-02T13:04:09"/>
    <x v="1"/>
    <x v="1"/>
    <x v="1"/>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
    <n v="13"/>
    <x v="4013"/>
    <d v="2015-02-16T07:13:43"/>
    <x v="1"/>
    <x v="1"/>
    <x v="1"/>
  </r>
  <r>
    <n v="4014"/>
    <s v="Ministry theater"/>
    <s v="I am trying to put together a ministry theater company for junior / high schoolers that which puts on free shows in the SoCal area."/>
    <n v="9000"/>
    <n v="0"/>
    <x v="2"/>
    <x v="0"/>
    <s v="USD"/>
    <n v="1457157269"/>
    <n v="1455861269"/>
    <b v="0"/>
    <n v="0"/>
    <b v="0"/>
    <s v="theater/plays"/>
    <x v="1"/>
    <x v="6"/>
    <n v="0"/>
    <n v="0"/>
    <x v="4014"/>
    <d v="2016-03-05T05:54:29"/>
    <x v="18"/>
    <x v="3"/>
    <x v="0"/>
  </r>
  <r>
    <n v="4015"/>
    <s v="Shakespeare In The Park"/>
    <s v="FREE Shakespeare In the Park in Bergen County, NJ on July 24, 25, 31, and August 1. We need your support to help keep our show FREE"/>
    <n v="7000"/>
    <n v="1"/>
    <x v="2"/>
    <x v="0"/>
    <s v="USD"/>
    <n v="1437331463"/>
    <n v="1434739463"/>
    <b v="0"/>
    <n v="1"/>
    <b v="0"/>
    <s v="theater/plays"/>
    <x v="1"/>
    <x v="6"/>
    <n v="0"/>
    <n v="1"/>
    <x v="4015"/>
    <d v="2015-07-19T18:44:23"/>
    <x v="1"/>
    <x v="1"/>
    <x v="1"/>
  </r>
  <r>
    <n v="4016"/>
    <s v="MENTAL Play"/>
    <s v="A new play and project exploring challenges faced by young adults struggling with mental health issues in contemporary Britain."/>
    <n v="500"/>
    <n v="70"/>
    <x v="2"/>
    <x v="1"/>
    <s v="GBP"/>
    <n v="1410987400"/>
    <n v="1408395400"/>
    <b v="0"/>
    <n v="7"/>
    <b v="0"/>
    <s v="theater/plays"/>
    <x v="1"/>
    <x v="6"/>
    <n v="14"/>
    <n v="10"/>
    <x v="4016"/>
    <d v="2014-09-17T20:56:40"/>
    <x v="1"/>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
    <n v="52.5"/>
    <x v="4017"/>
    <d v="2014-09-04T16:07:54"/>
    <x v="1"/>
    <x v="1"/>
    <x v="1"/>
  </r>
  <r>
    <n v="4018"/>
    <s v="Time Please Fringe"/>
    <s v="Funding for a production of Time Please at the Brighton Fringe 2017... and beyond."/>
    <n v="1500"/>
    <n v="130"/>
    <x v="2"/>
    <x v="1"/>
    <s v="GBP"/>
    <n v="1475877108"/>
    <n v="1473285108"/>
    <b v="0"/>
    <n v="4"/>
    <b v="0"/>
    <s v="theater/plays"/>
    <x v="1"/>
    <x v="6"/>
    <n v="9"/>
    <n v="32.5"/>
    <x v="4018"/>
    <d v="2016-10-07T21:51:48"/>
    <x v="1"/>
    <x v="1"/>
    <x v="1"/>
  </r>
  <r>
    <n v="4019"/>
    <s v="We Don't Play Fight"/>
    <s v="Finally a crossover of the arts takes place! Theater &amp; LIVE Pro Wrestling. A unique story featuring TV Pro Wrestling without the TV."/>
    <n v="3500"/>
    <n v="29"/>
    <x v="2"/>
    <x v="0"/>
    <s v="USD"/>
    <n v="1460737680"/>
    <n v="1455725596"/>
    <b v="0"/>
    <n v="4"/>
    <b v="0"/>
    <s v="theater/plays"/>
    <x v="1"/>
    <x v="6"/>
    <n v="1"/>
    <n v="7.25"/>
    <x v="4019"/>
    <d v="2016-04-15T16:28:00"/>
    <x v="42"/>
    <x v="6"/>
    <x v="0"/>
  </r>
  <r>
    <n v="4020"/>
    <s v="Those That Fly"/>
    <s v="Having lived her whole life in the midst of a civil war, 11 year old Leyla dreams of being a pilot so she may fly her family to safety."/>
    <n v="600"/>
    <n v="100"/>
    <x v="2"/>
    <x v="0"/>
    <s v="USD"/>
    <n v="1427168099"/>
    <n v="1424579699"/>
    <b v="0"/>
    <n v="3"/>
    <b v="0"/>
    <s v="theater/plays"/>
    <x v="1"/>
    <x v="6"/>
    <n v="17"/>
    <n v="33.33"/>
    <x v="4020"/>
    <d v="2015-03-24T03:34:59"/>
    <x v="1"/>
    <x v="1"/>
    <x v="1"/>
  </r>
  <r>
    <n v="4021"/>
    <s v="Angels in Houston"/>
    <s v="Help a group of actors end bigotry in Houston, TX by supporting a  full production of Angels in America."/>
    <n v="15000"/>
    <n v="125"/>
    <x v="2"/>
    <x v="0"/>
    <s v="USD"/>
    <n v="1414360358"/>
    <n v="1409176358"/>
    <b v="0"/>
    <n v="2"/>
    <b v="0"/>
    <s v="theater/plays"/>
    <x v="1"/>
    <x v="6"/>
    <n v="1"/>
    <n v="62.5"/>
    <x v="4021"/>
    <d v="2014-10-26T21:52:38"/>
    <x v="13"/>
    <x v="6"/>
    <x v="0"/>
  </r>
  <r>
    <n v="4022"/>
    <s v="The Merchant of Venice as Shakespeare Heard It"/>
    <s v="Help us produce a video of the first Original Pronunciation Merchant of Venice."/>
    <n v="18000"/>
    <n v="12521"/>
    <x v="2"/>
    <x v="0"/>
    <s v="USD"/>
    <n v="1422759240"/>
    <n v="1418824867"/>
    <b v="0"/>
    <n v="197"/>
    <b v="0"/>
    <s v="theater/plays"/>
    <x v="1"/>
    <x v="6"/>
    <n v="70"/>
    <n v="63.56"/>
    <x v="4022"/>
    <d v="2015-02-01T02:54:00"/>
    <x v="12"/>
    <x v="4"/>
    <x v="0"/>
  </r>
  <r>
    <n v="4023"/>
    <s v="Forgive &amp; Forget"/>
    <s v="An original gospel stage play that explores the pain and hurt caused by those who struggle to forgive others!"/>
    <n v="7000"/>
    <n v="0"/>
    <x v="2"/>
    <x v="0"/>
    <s v="USD"/>
    <n v="1458860363"/>
    <n v="1454975963"/>
    <b v="0"/>
    <n v="0"/>
    <b v="0"/>
    <s v="theater/plays"/>
    <x v="1"/>
    <x v="6"/>
    <n v="0"/>
    <n v="0"/>
    <x v="4023"/>
    <d v="2016-03-24T22:59:23"/>
    <x v="8"/>
    <x v="4"/>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
    <n v="10"/>
    <x v="4024"/>
    <d v="2015-08-31T16:04:57"/>
    <x v="1"/>
    <x v="1"/>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x v="4025"/>
    <d v="2015-07-26T05:42:16"/>
    <x v="13"/>
    <x v="6"/>
    <x v="0"/>
  </r>
  <r>
    <n v="4026"/>
    <s v="Speak to my Soul: A Montage of Voices"/>
    <s v="This is a play that voices that stories of the black experience in America using spoken word, song and dance."/>
    <n v="4000"/>
    <n v="0"/>
    <x v="2"/>
    <x v="0"/>
    <s v="USD"/>
    <n v="1449247439"/>
    <n v="1444059839"/>
    <b v="0"/>
    <n v="0"/>
    <b v="0"/>
    <s v="theater/plays"/>
    <x v="1"/>
    <x v="6"/>
    <n v="0"/>
    <n v="0"/>
    <x v="4026"/>
    <d v="2015-12-04T16:43:59"/>
    <x v="13"/>
    <x v="6"/>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
    <n v="30.71"/>
    <x v="4027"/>
    <d v="2017-02-23T01:00:00"/>
    <x v="23"/>
    <x v="5"/>
    <x v="0"/>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
    <n v="51"/>
    <x v="4028"/>
    <d v="2014-06-05T22:31:40"/>
    <x v="1"/>
    <x v="1"/>
    <x v="1"/>
  </r>
  <r>
    <n v="4029"/>
    <s v="Next 2 the Stage"/>
    <s v="A theater complex that educates as we entertain.  We will provide shows that inspire and theater classes that motivate."/>
    <n v="20000"/>
    <n v="0"/>
    <x v="2"/>
    <x v="0"/>
    <s v="USD"/>
    <n v="1450053370"/>
    <n v="1447461370"/>
    <b v="0"/>
    <n v="0"/>
    <b v="0"/>
    <s v="theater/plays"/>
    <x v="1"/>
    <x v="6"/>
    <n v="0"/>
    <n v="0"/>
    <x v="4029"/>
    <d v="2015-12-14T00:36:10"/>
    <x v="1"/>
    <x v="1"/>
    <x v="1"/>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7"/>
    <x v="4030"/>
    <d v="2016-02-03T18:49:00"/>
    <x v="37"/>
    <x v="1"/>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n v="0"/>
    <x v="4031"/>
    <d v="2014-12-18T15:02:44"/>
    <x v="39"/>
    <x v="4"/>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7"/>
    <n v="59"/>
    <x v="4032"/>
    <d v="2015-12-15T20:25:16"/>
    <x v="13"/>
    <x v="6"/>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6"/>
    <n v="65.34"/>
    <x v="4033"/>
    <d v="2016-10-02T09:00:00"/>
    <x v="0"/>
    <x v="0"/>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
    <n v="100"/>
    <x v="4034"/>
    <d v="2015-04-03T21:44:10"/>
    <x v="1"/>
    <x v="1"/>
    <x v="1"/>
  </r>
  <r>
    <n v="4035"/>
    <s v="The Lost Boy"/>
    <s v="&quot;Stories are where you go to look for the truth of your own life.&quot; (Frank Delaney)"/>
    <n v="10000"/>
    <n v="3685"/>
    <x v="2"/>
    <x v="0"/>
    <s v="USD"/>
    <n v="1413925887"/>
    <n v="1411333887"/>
    <b v="0"/>
    <n v="25"/>
    <b v="0"/>
    <s v="theater/plays"/>
    <x v="1"/>
    <x v="6"/>
    <n v="37"/>
    <n v="147.4"/>
    <x v="4035"/>
    <d v="2014-10-21T21:11:27"/>
    <x v="1"/>
    <x v="1"/>
    <x v="1"/>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
    <n v="166.06"/>
    <x v="4036"/>
    <d v="2014-07-01T22:30:00"/>
    <x v="3"/>
    <x v="3"/>
    <x v="0"/>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
    <n v="40"/>
    <x v="4037"/>
    <d v="2016-05-24T14:25:00"/>
    <x v="3"/>
    <x v="3"/>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
    <n v="75.25"/>
    <x v="4038"/>
    <d v="2014-10-17T19:10:10"/>
    <x v="13"/>
    <x v="6"/>
    <x v="0"/>
  </r>
  <r>
    <n v="4039"/>
    <s v="Defiant Entertainment presents: The Park Bench"/>
    <s v="Help stage an original One Act Play that brings awareness to Alzheimer's in its debut performance."/>
    <n v="500"/>
    <n v="300"/>
    <x v="2"/>
    <x v="0"/>
    <s v="USD"/>
    <n v="1448949540"/>
    <n v="1446048367"/>
    <b v="0"/>
    <n v="5"/>
    <b v="0"/>
    <s v="theater/plays"/>
    <x v="1"/>
    <x v="6"/>
    <n v="60"/>
    <n v="60"/>
    <x v="4039"/>
    <d v="2015-12-01T05:59:00"/>
    <x v="51"/>
    <x v="0"/>
    <x v="0"/>
  </r>
  <r>
    <n v="4040"/>
    <s v="The Last Encore Musical"/>
    <s v="This nationally published book, set in the 70â€™s, tells the untold story of singers and a friendly reunion visit turning bad."/>
    <n v="8000"/>
    <n v="2500"/>
    <x v="2"/>
    <x v="0"/>
    <s v="USD"/>
    <n v="1437188400"/>
    <n v="1432100004"/>
    <b v="0"/>
    <n v="2"/>
    <b v="0"/>
    <s v="theater/plays"/>
    <x v="1"/>
    <x v="6"/>
    <n v="31"/>
    <n v="1250"/>
    <x v="4040"/>
    <d v="2015-07-18T03:00:00"/>
    <x v="44"/>
    <x v="6"/>
    <x v="0"/>
  </r>
  <r>
    <n v="4041"/>
    <s v="In the Land of Gold"/>
    <s v="A bold, colouful, vibrant play centred around the last remaining monarchy of Africa."/>
    <n v="5000"/>
    <n v="21"/>
    <x v="2"/>
    <x v="1"/>
    <s v="GBP"/>
    <n v="1473160954"/>
    <n v="1467976954"/>
    <b v="0"/>
    <n v="2"/>
    <b v="0"/>
    <s v="theater/plays"/>
    <x v="1"/>
    <x v="6"/>
    <n v="0"/>
    <n v="10.5"/>
    <x v="4041"/>
    <d v="2016-09-06T11:22:34"/>
    <x v="13"/>
    <x v="6"/>
    <x v="0"/>
  </r>
  <r>
    <n v="4042"/>
    <s v="Messages"/>
    <s v="Acting group and production for inner city youth, about inner city youth. The problems and stuation that they see everyday."/>
    <n v="10000"/>
    <n v="21"/>
    <x v="2"/>
    <x v="0"/>
    <s v="USD"/>
    <n v="1421781360"/>
    <n v="1419213664"/>
    <b v="0"/>
    <n v="3"/>
    <b v="0"/>
    <s v="theater/plays"/>
    <x v="1"/>
    <x v="6"/>
    <n v="0"/>
    <n v="7"/>
    <x v="4042"/>
    <d v="2015-01-20T19:16:00"/>
    <x v="37"/>
    <x v="1"/>
    <x v="0"/>
  </r>
  <r>
    <n v="4043"/>
    <s v="Not making potato salad here!"/>
    <s v="This could be my last play, need to bring my son out to see it before it's over.  Need to fly him here from BC"/>
    <n v="300"/>
    <n v="0"/>
    <x v="2"/>
    <x v="5"/>
    <s v="CAD"/>
    <n v="1416524325"/>
    <n v="1415228325"/>
    <b v="0"/>
    <n v="0"/>
    <b v="0"/>
    <s v="theater/plays"/>
    <x v="1"/>
    <x v="6"/>
    <n v="0"/>
    <n v="0"/>
    <x v="4043"/>
    <d v="2014-11-20T22:58:45"/>
    <x v="18"/>
    <x v="3"/>
    <x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8"/>
    <n v="56.25"/>
    <x v="4044"/>
    <d v="2015-04-10T05:00:00"/>
    <x v="1"/>
    <x v="1"/>
    <x v="1"/>
  </r>
  <r>
    <n v="4045"/>
    <s v="The Hostages"/>
    <s v="&quot;The Hostages&quot; is about a bank robbery gone wrong, as we learn more about each characters, we question who are the actually hostages..."/>
    <n v="5000"/>
    <n v="1"/>
    <x v="2"/>
    <x v="2"/>
    <s v="AUD"/>
    <n v="1408596589"/>
    <n v="1406004589"/>
    <b v="0"/>
    <n v="1"/>
    <b v="0"/>
    <s v="theater/plays"/>
    <x v="1"/>
    <x v="6"/>
    <n v="0"/>
    <n v="1"/>
    <x v="4045"/>
    <d v="2014-08-21T04:49:49"/>
    <x v="1"/>
    <x v="1"/>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
    <n v="38.33"/>
    <x v="4046"/>
    <d v="2014-10-22T15:36:50"/>
    <x v="1"/>
    <x v="1"/>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
    <n v="27.5"/>
    <x v="4047"/>
    <d v="2015-01-11T01:00:00"/>
    <x v="19"/>
    <x v="5"/>
    <x v="0"/>
  </r>
  <r>
    <n v="4048"/>
    <s v="Speechless"/>
    <s v="The unspoken story of growing up disabled with cerebral palsy and no speech. This inclusive company fights ignorance using dark humour."/>
    <n v="17000"/>
    <n v="3001"/>
    <x v="2"/>
    <x v="1"/>
    <s v="GBP"/>
    <n v="1460373187"/>
    <n v="1457352787"/>
    <b v="0"/>
    <n v="91"/>
    <b v="0"/>
    <s v="theater/plays"/>
    <x v="1"/>
    <x v="6"/>
    <n v="18"/>
    <n v="32.979999999999997"/>
    <x v="4048"/>
    <d v="2016-04-11T11:13:07"/>
    <x v="6"/>
    <x v="0"/>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
    <n v="16"/>
    <x v="4049"/>
    <d v="2015-07-14T23:00:15"/>
    <x v="1"/>
    <x v="1"/>
    <x v="1"/>
  </r>
  <r>
    <n v="4050"/>
    <s v="Ø¢Ù…ÙŠÙ† (Amen)"/>
    <s v="Amen is an important jarring story about the repercussions of reporting the war from the front lines and the war that follows them home"/>
    <n v="1500"/>
    <n v="1"/>
    <x v="2"/>
    <x v="0"/>
    <s v="USD"/>
    <n v="1414077391"/>
    <n v="1411485391"/>
    <b v="0"/>
    <n v="1"/>
    <b v="0"/>
    <s v="theater/plays"/>
    <x v="1"/>
    <x v="6"/>
    <n v="0"/>
    <n v="1"/>
    <x v="4050"/>
    <d v="2014-10-23T15:16:31"/>
    <x v="1"/>
    <x v="1"/>
    <x v="1"/>
  </r>
  <r>
    <n v="4051"/>
    <s v="Phantom of the Kun Opera"/>
    <s v="It is a heart-breaking life story of Wu family who tries to preserve the gem of Chinese Kun Opera through generations."/>
    <n v="500"/>
    <n v="0"/>
    <x v="2"/>
    <x v="0"/>
    <s v="USD"/>
    <n v="1399618380"/>
    <n v="1399058797"/>
    <b v="0"/>
    <n v="0"/>
    <b v="0"/>
    <s v="theater/plays"/>
    <x v="1"/>
    <x v="6"/>
    <n v="0"/>
    <n v="0"/>
    <x v="4051"/>
    <d v="2014-05-09T06:53:00"/>
    <x v="5"/>
    <x v="2"/>
    <x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8"/>
    <n v="86.62"/>
    <x v="4052"/>
    <d v="2014-10-13T21:05:16"/>
    <x v="13"/>
    <x v="6"/>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x v="4053"/>
    <d v="2014-11-15T20:00:00"/>
    <x v="1"/>
    <x v="1"/>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n v="0"/>
    <x v="4054"/>
    <d v="2016-10-01T04:00:00"/>
    <x v="0"/>
    <x v="0"/>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8"/>
    <n v="41.95"/>
    <x v="4055"/>
    <d v="2014-06-19T15:33:51"/>
    <x v="1"/>
    <x v="1"/>
    <x v="1"/>
  </r>
  <r>
    <n v="4056"/>
    <s v="American Pride"/>
    <s v="American Pride is a play centered on the Poetry of one Iraq War veteran, and follows her journey through war and back home."/>
    <n v="1500"/>
    <n v="795"/>
    <x v="2"/>
    <x v="0"/>
    <s v="USD"/>
    <n v="1467575940"/>
    <n v="1465856639"/>
    <b v="0"/>
    <n v="9"/>
    <b v="0"/>
    <s v="theater/plays"/>
    <x v="1"/>
    <x v="6"/>
    <n v="53"/>
    <n v="88.33"/>
    <x v="4056"/>
    <d v="2016-07-03T19:59:00"/>
    <x v="20"/>
    <x v="3"/>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
    <n v="129.16999999999999"/>
    <x v="4057"/>
    <d v="2015-11-25T23:00:00"/>
    <x v="33"/>
    <x v="5"/>
    <x v="0"/>
  </r>
  <r>
    <n v="4058"/>
    <s v="Secret of Shahrazad (World Premier)"/>
    <s v="Help reveal the beauty of Islamic culture by launching this new adventure play celebrating Persian music, dance, and lore."/>
    <n v="3750"/>
    <n v="95"/>
    <x v="2"/>
    <x v="0"/>
    <s v="USD"/>
    <n v="1459483140"/>
    <n v="1458178044"/>
    <b v="0"/>
    <n v="4"/>
    <b v="0"/>
    <s v="theater/plays"/>
    <x v="1"/>
    <x v="6"/>
    <n v="3"/>
    <n v="23.75"/>
    <x v="4058"/>
    <d v="2016-04-01T03:59:00"/>
    <x v="18"/>
    <x v="3"/>
    <x v="0"/>
  </r>
  <r>
    <n v="4059"/>
    <s v="The Million Dollar Shot"/>
    <s v="A very Canadian children's play inspired by the tradition of British pantomimes like Aladdin, and the Nutcracker."/>
    <n v="10000"/>
    <n v="250"/>
    <x v="2"/>
    <x v="5"/>
    <s v="CAD"/>
    <n v="1410836400"/>
    <n v="1408116152"/>
    <b v="0"/>
    <n v="7"/>
    <b v="0"/>
    <s v="theater/plays"/>
    <x v="1"/>
    <x v="6"/>
    <n v="3"/>
    <n v="35.71"/>
    <x v="4059"/>
    <d v="2014-09-16T03:00:00"/>
    <x v="7"/>
    <x v="0"/>
    <x v="0"/>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3"/>
    <n v="57"/>
    <x v="4060"/>
    <d v="2014-06-23T16:00:00"/>
    <x v="51"/>
    <x v="0"/>
    <x v="0"/>
  </r>
  <r>
    <n v="4061"/>
    <s v="PRODUCE the Stage Play SKYLAR'S SYNDROME by Gavin Kayner"/>
    <s v="SKYLAR'S SYNDROME is a tremendous psychodrama by master playwright Gavin Kayner!"/>
    <n v="525"/>
    <n v="0"/>
    <x v="2"/>
    <x v="0"/>
    <s v="USD"/>
    <n v="1461205423"/>
    <n v="1456025023"/>
    <b v="0"/>
    <n v="0"/>
    <b v="0"/>
    <s v="theater/plays"/>
    <x v="1"/>
    <x v="6"/>
    <n v="0"/>
    <n v="0"/>
    <x v="4061"/>
    <d v="2016-04-21T02:23:43"/>
    <x v="13"/>
    <x v="6"/>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
    <n v="163.33000000000001"/>
    <x v="4062"/>
    <d v="2016-07-02T17:44:28"/>
    <x v="1"/>
    <x v="1"/>
    <x v="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
    <n v="15"/>
    <x v="4063"/>
    <d v="2014-06-27T16:21:24"/>
    <x v="1"/>
    <x v="1"/>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
    <n v="64.17"/>
    <x v="4064"/>
    <d v="2015-04-29T14:07:06"/>
    <x v="1"/>
    <x v="1"/>
    <x v="1"/>
  </r>
  <r>
    <n v="4065"/>
    <s v="A Midsummer's Night's Dream"/>
    <s v="A classical/ fantasy version of midsummers done by professionally trained actors in Tulsa!"/>
    <n v="4000"/>
    <n v="27"/>
    <x v="2"/>
    <x v="0"/>
    <s v="USD"/>
    <n v="1407883811"/>
    <n v="1405291811"/>
    <b v="0"/>
    <n v="4"/>
    <b v="0"/>
    <s v="theater/plays"/>
    <x v="1"/>
    <x v="6"/>
    <n v="1"/>
    <n v="6.75"/>
    <x v="4065"/>
    <d v="2014-08-12T22:50:11"/>
    <x v="1"/>
    <x v="1"/>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
    <n v="25"/>
    <x v="4066"/>
    <d v="2016-05-19T00:56:28"/>
    <x v="1"/>
    <x v="1"/>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1"/>
    <n v="179.12"/>
    <x v="4067"/>
    <d v="2015-09-28T02:49:10"/>
    <x v="4"/>
    <x v="0"/>
    <x v="0"/>
  </r>
  <r>
    <n v="4068"/>
    <s v="Produce BELLE DAME SANS MERCI a stage play"/>
    <s v="Be a PRODUCER of the Original stage play BELLE DAME SANS MERCI by Michael Fenlason! :-) :-( !"/>
    <n v="3495"/>
    <n v="34.950000000000003"/>
    <x v="2"/>
    <x v="0"/>
    <s v="USD"/>
    <n v="1484348700"/>
    <n v="1481756855"/>
    <b v="0"/>
    <n v="1"/>
    <b v="0"/>
    <s v="theater/plays"/>
    <x v="1"/>
    <x v="6"/>
    <n v="1"/>
    <n v="34.950000000000003"/>
    <x v="4068"/>
    <d v="2017-01-13T23:05:00"/>
    <x v="1"/>
    <x v="1"/>
    <x v="1"/>
  </r>
  <r>
    <n v="4069"/>
    <s v="The Pendulum Swings"/>
    <s v="'The Pendulum Swings' is a three-act dark comedy that sees Frank and Michael await their execution on Death Row."/>
    <n v="1250"/>
    <n v="430"/>
    <x v="2"/>
    <x v="1"/>
    <s v="GBP"/>
    <n v="1425124800"/>
    <n v="1421596356"/>
    <b v="0"/>
    <n v="13"/>
    <b v="0"/>
    <s v="theater/plays"/>
    <x v="1"/>
    <x v="6"/>
    <n v="34"/>
    <n v="33.08"/>
    <x v="4069"/>
    <d v="2015-02-28T12:00:00"/>
    <x v="43"/>
    <x v="4"/>
    <x v="0"/>
  </r>
  <r>
    <n v="4070"/>
    <s v="Southern Utah University: V-Day 2015"/>
    <s v="V-Day Southern Utah University 2015 and Second Studio Players presents: The Vagina Monologues"/>
    <n v="1000"/>
    <n v="165"/>
    <x v="2"/>
    <x v="0"/>
    <s v="USD"/>
    <n v="1425178800"/>
    <n v="1422374420"/>
    <b v="0"/>
    <n v="6"/>
    <b v="0"/>
    <s v="theater/plays"/>
    <x v="1"/>
    <x v="6"/>
    <n v="17"/>
    <n v="27.5"/>
    <x v="4070"/>
    <d v="2015-03-01T03:00:00"/>
    <x v="16"/>
    <x v="0"/>
    <x v="0"/>
  </r>
  <r>
    <n v="4071"/>
    <s v="ATEMPORAL"/>
    <s v="ExÃ¡men final de alumnos del Centro de CapacitaciÃ³n de la ANDA. Son extractos de obras: El JardÃ­n de los CerezoS, Madre Coraje y Casa"/>
    <n v="20000"/>
    <n v="0"/>
    <x v="2"/>
    <x v="14"/>
    <s v="MXN"/>
    <n v="1482779931"/>
    <n v="1480187931"/>
    <b v="0"/>
    <n v="0"/>
    <b v="0"/>
    <s v="theater/plays"/>
    <x v="1"/>
    <x v="6"/>
    <n v="0"/>
    <n v="0"/>
    <x v="4071"/>
    <d v="2016-12-26T19:18:51"/>
    <x v="1"/>
    <x v="1"/>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
    <n v="2"/>
    <x v="4072"/>
    <d v="2014-08-21T18:35:11"/>
    <x v="13"/>
    <x v="6"/>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
    <n v="18.5"/>
    <x v="4073"/>
    <d v="2015-05-09T04:00:00"/>
    <x v="57"/>
    <x v="6"/>
    <x v="0"/>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7"/>
    <n v="35"/>
    <x v="4074"/>
    <d v="2015-11-05T14:16:15"/>
    <x v="1"/>
    <x v="1"/>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9"/>
    <n v="44.31"/>
    <x v="4075"/>
    <d v="2014-06-30T17:28:00"/>
    <x v="43"/>
    <x v="4"/>
    <x v="0"/>
  </r>
  <r>
    <n v="4076"/>
    <s v="The Walls of Jericho ( A Voice for Warrior Families)"/>
    <s v="A play to raise awareness about the effects of mental illness on a military family in the Cold War area."/>
    <n v="700"/>
    <n v="0"/>
    <x v="2"/>
    <x v="0"/>
    <s v="USD"/>
    <n v="1413921060"/>
    <n v="1411499149"/>
    <b v="0"/>
    <n v="0"/>
    <b v="0"/>
    <s v="theater/plays"/>
    <x v="1"/>
    <x v="6"/>
    <n v="0"/>
    <n v="0"/>
    <x v="4076"/>
    <d v="2014-10-21T19:51:00"/>
    <x v="31"/>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9"/>
    <n v="222.5"/>
    <x v="4077"/>
    <d v="2016-12-21T17:03:14"/>
    <x v="1"/>
    <x v="1"/>
    <x v="1"/>
  </r>
  <r>
    <n v="4078"/>
    <s v="Theatre Memoire"/>
    <s v="Theatre Memoire are a High Wycombe based theatre company. Performing plays about multi-culturalism and interconectedness."/>
    <n v="250"/>
    <n v="0"/>
    <x v="2"/>
    <x v="1"/>
    <s v="GBP"/>
    <n v="1485543242"/>
    <n v="1482951242"/>
    <b v="0"/>
    <n v="0"/>
    <b v="0"/>
    <s v="theater/plays"/>
    <x v="1"/>
    <x v="6"/>
    <n v="0"/>
    <n v="0"/>
    <x v="4078"/>
    <d v="2017-01-27T18:54:02"/>
    <x v="1"/>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
    <n v="5"/>
    <x v="4079"/>
    <d v="2016-06-19T22:32:01"/>
    <x v="1"/>
    <x v="1"/>
    <x v="1"/>
  </r>
  <r>
    <n v="4080"/>
    <s v="Uncommonnotions"/>
    <s v="&quot;Uncommonnotion&quot;. is a collections of short humors stories, I want to develop into plays, interest has been shown in this idea."/>
    <n v="3000"/>
    <n v="0"/>
    <x v="2"/>
    <x v="0"/>
    <s v="USD"/>
    <n v="1465930440"/>
    <n v="1463849116"/>
    <b v="0"/>
    <n v="0"/>
    <b v="0"/>
    <s v="theater/plays"/>
    <x v="1"/>
    <x v="6"/>
    <n v="0"/>
    <n v="0"/>
    <x v="4080"/>
    <d v="2016-06-14T18:54:00"/>
    <x v="19"/>
    <x v="5"/>
    <x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6"/>
    <n v="29.17"/>
    <x v="4081"/>
    <d v="2015-03-08T12:57:05"/>
    <x v="1"/>
    <x v="1"/>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x v="4082"/>
    <d v="2015-11-14T23:00:00"/>
    <x v="18"/>
    <x v="3"/>
    <x v="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2"/>
    <n v="126.5"/>
    <x v="4083"/>
    <d v="2016-01-14T18:16:56"/>
    <x v="1"/>
    <x v="1"/>
    <x v="1"/>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
    <n v="10"/>
    <x v="4084"/>
    <d v="2016-10-09T10:28:26"/>
    <x v="1"/>
    <x v="1"/>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
    <n v="10"/>
    <x v="4085"/>
    <d v="2015-03-24T03:59:00"/>
    <x v="37"/>
    <x v="1"/>
    <x v="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5"/>
    <n v="9.4"/>
    <x v="4086"/>
    <d v="2015-11-21T04:00:00"/>
    <x v="10"/>
    <x v="5"/>
    <x v="2"/>
  </r>
  <r>
    <n v="4087"/>
    <s v="Stage Production &quot;The Nail Shop&quot;"/>
    <s v="Comedy Stage Play"/>
    <n v="9600"/>
    <n v="0"/>
    <x v="2"/>
    <x v="0"/>
    <s v="USD"/>
    <n v="1468777786"/>
    <n v="1466185786"/>
    <b v="0"/>
    <n v="0"/>
    <b v="0"/>
    <s v="theater/plays"/>
    <x v="1"/>
    <x v="6"/>
    <n v="0"/>
    <n v="0"/>
    <x v="4087"/>
    <d v="2016-07-17T17:49:46"/>
    <x v="1"/>
    <x v="1"/>
    <x v="1"/>
  </r>
  <r>
    <n v="4088"/>
    <s v="Community Theatre Project-Children's Show (Arthur)"/>
    <s v="Young persons theatre company working in deprived area seeking funding for children's theatrical production."/>
    <n v="2000"/>
    <n v="216"/>
    <x v="2"/>
    <x v="1"/>
    <s v="GBP"/>
    <n v="1421403960"/>
    <n v="1418827324"/>
    <b v="0"/>
    <n v="3"/>
    <b v="0"/>
    <s v="theater/plays"/>
    <x v="1"/>
    <x v="6"/>
    <n v="11"/>
    <n v="72"/>
    <x v="4088"/>
    <d v="2015-01-16T10:26:00"/>
    <x v="1"/>
    <x v="1"/>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5"/>
    <n v="30"/>
    <x v="4089"/>
    <d v="2015-05-31T17:35:00"/>
    <x v="16"/>
    <x v="0"/>
    <x v="0"/>
  </r>
  <r>
    <n v="4090"/>
    <s v="&quot; Sweet O'l Mama &quot; Theater Production"/>
    <s v="A gripping re-enactment of a true breast cancer survival story, highlighted with inspiration and laughter!"/>
    <n v="1000"/>
    <n v="32"/>
    <x v="2"/>
    <x v="0"/>
    <s v="USD"/>
    <n v="1438959600"/>
    <n v="1437754137"/>
    <b v="0"/>
    <n v="3"/>
    <b v="0"/>
    <s v="theater/plays"/>
    <x v="1"/>
    <x v="6"/>
    <n v="3"/>
    <n v="10.67"/>
    <x v="4090"/>
    <d v="2015-08-07T15:00:00"/>
    <x v="22"/>
    <x v="3"/>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3"/>
    <n v="25.5"/>
    <x v="4091"/>
    <d v="2015-01-16T12:09:11"/>
    <x v="1"/>
    <x v="1"/>
    <x v="1"/>
  </r>
  <r>
    <n v="4092"/>
    <s v="A CRY FOR HELP"/>
    <s v="&quot;A Cry for Help is Riveting, Inspiring, and Mesmerizing. You will laugh, cry, and be thinking about your own Cry for Help&quot;"/>
    <n v="110000"/>
    <n v="20"/>
    <x v="2"/>
    <x v="0"/>
    <s v="USD"/>
    <n v="1428205247"/>
    <n v="1423024847"/>
    <b v="0"/>
    <n v="1"/>
    <b v="0"/>
    <s v="theater/plays"/>
    <x v="1"/>
    <x v="6"/>
    <n v="0"/>
    <n v="20"/>
    <x v="4092"/>
    <d v="2015-04-05T03:40:47"/>
    <x v="13"/>
    <x v="6"/>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
    <n v="15"/>
    <x v="4093"/>
    <d v="2015-08-22T19:34:53"/>
    <x v="13"/>
    <x v="6"/>
    <x v="0"/>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7"/>
    <n v="91.25"/>
    <x v="4094"/>
    <d v="2014-10-22T04:59:00"/>
    <x v="38"/>
    <x v="4"/>
    <x v="0"/>
  </r>
  <r>
    <n v="4095"/>
    <s v="LOPE ENAMORADO"/>
    <s v="Proyecto teatral dirigido por MartÃ­n Acosta que habla y reflexiona sobre el amor y su naturaleza."/>
    <n v="30000"/>
    <n v="800"/>
    <x v="2"/>
    <x v="14"/>
    <s v="MXN"/>
    <n v="1482108350"/>
    <n v="1479516350"/>
    <b v="0"/>
    <n v="1"/>
    <b v="0"/>
    <s v="theater/plays"/>
    <x v="1"/>
    <x v="6"/>
    <n v="3"/>
    <n v="800"/>
    <x v="4095"/>
    <d v="2016-12-19T00:45:50"/>
    <x v="1"/>
    <x v="1"/>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
    <n v="80"/>
    <x v="4096"/>
    <d v="2017-02-28T08:51:00"/>
    <x v="38"/>
    <x v="4"/>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n v="0"/>
    <x v="4097"/>
    <d v="2016-01-31T23:55:00"/>
    <x v="59"/>
    <x v="6"/>
    <x v="0"/>
  </r>
  <r>
    <n v="4098"/>
    <s v="Life is simple"/>
    <s v="Community Youth play, written by and performed by the youth about finding joy in the simple things in life"/>
    <n v="75000"/>
    <n v="0"/>
    <x v="2"/>
    <x v="0"/>
    <s v="USD"/>
    <n v="1465060797"/>
    <n v="1462468797"/>
    <b v="0"/>
    <n v="0"/>
    <b v="0"/>
    <s v="theater/plays"/>
    <x v="1"/>
    <x v="6"/>
    <n v="0"/>
    <n v="0"/>
    <x v="4098"/>
    <d v="2016-06-04T17:19:57"/>
    <x v="1"/>
    <x v="1"/>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
    <n v="50"/>
    <x v="4099"/>
    <d v="2016-09-02T20:24:33"/>
    <x v="8"/>
    <x v="4"/>
    <x v="0"/>
  </r>
  <r>
    <n v="4100"/>
    <s v="America is at the Mall: A Play in Three Acts"/>
    <s v="How does war change a family?  A peek into one family's kitchen as their soldier fights in Iraq."/>
    <n v="270"/>
    <n v="0"/>
    <x v="2"/>
    <x v="0"/>
    <s v="USD"/>
    <n v="1414205990"/>
    <n v="1413341990"/>
    <b v="0"/>
    <n v="0"/>
    <b v="0"/>
    <s v="theater/plays"/>
    <x v="1"/>
    <x v="6"/>
    <n v="0"/>
    <n v="0"/>
    <x v="4100"/>
    <d v="2014-10-25T02:59:50"/>
    <x v="2"/>
    <x v="2"/>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n v="0"/>
    <x v="4101"/>
    <d v="2017-01-25T21:41:22"/>
    <x v="1"/>
    <x v="1"/>
    <x v="1"/>
  </r>
  <r>
    <n v="4102"/>
    <s v="4th Wall Theatre Project"/>
    <s v="Local Community theater to get up and running in the Idaho Falls area. Something new, something different!"/>
    <n v="500"/>
    <n v="137"/>
    <x v="2"/>
    <x v="0"/>
    <s v="USD"/>
    <n v="1463343673"/>
    <n v="1460751673"/>
    <b v="0"/>
    <n v="6"/>
    <b v="0"/>
    <s v="theater/plays"/>
    <x v="1"/>
    <x v="6"/>
    <n v="27"/>
    <n v="22.83"/>
    <x v="4102"/>
    <d v="2016-05-15T20:21:13"/>
    <x v="1"/>
    <x v="1"/>
    <x v="1"/>
  </r>
  <r>
    <n v="4103"/>
    <s v="Weather Men"/>
    <s v="Weather Men is a play, written by Nathan Black.  A comedy/drama that explores the question of 'why people stay together?'"/>
    <n v="1000"/>
    <n v="100"/>
    <x v="2"/>
    <x v="0"/>
    <s v="USD"/>
    <n v="1440613920"/>
    <n v="1435953566"/>
    <b v="0"/>
    <n v="6"/>
    <b v="0"/>
    <s v="theater/plays"/>
    <x v="1"/>
    <x v="6"/>
    <n v="10"/>
    <n v="16.670000000000002"/>
    <x v="4103"/>
    <d v="2015-08-26T18:32:00"/>
    <x v="61"/>
    <x v="6"/>
    <x v="0"/>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
    <n v="45.79"/>
    <x v="4104"/>
    <d v="2016-10-27T06:40:34"/>
    <x v="1"/>
    <x v="1"/>
    <x v="1"/>
  </r>
  <r>
    <n v="4105"/>
    <s v="Â¡LlÃ©vame!"/>
    <s v="Buscamos finalizar el proceso de producciÃ³n de un espectÃ¡culo de payaso y con Ã©l, activar espacios pÃºblicos para la escena clown."/>
    <n v="33000"/>
    <n v="2300"/>
    <x v="2"/>
    <x v="14"/>
    <s v="MXN"/>
    <n v="1482711309"/>
    <n v="1479860109"/>
    <b v="0"/>
    <n v="6"/>
    <b v="0"/>
    <s v="theater/plays"/>
    <x v="1"/>
    <x v="6"/>
    <n v="7"/>
    <n v="383.33"/>
    <x v="4105"/>
    <d v="2016-12-26T00:15:09"/>
    <x v="16"/>
    <x v="0"/>
    <x v="0"/>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1"/>
    <n v="106.97"/>
    <x v="4106"/>
    <d v="2015-04-02T01:00:00"/>
    <x v="41"/>
    <x v="4"/>
    <x v="0"/>
  </r>
  <r>
    <n v="4107"/>
    <s v="Sacrifice"/>
    <s v="A new dramatic comedy dealing with a father's unwillingness to let go of his past causes major problems for the future of his daughter."/>
    <n v="2000"/>
    <n v="41"/>
    <x v="2"/>
    <x v="0"/>
    <s v="USD"/>
    <n v="1411596001"/>
    <n v="1409608801"/>
    <b v="0"/>
    <n v="4"/>
    <b v="0"/>
    <s v="theater/plays"/>
    <x v="1"/>
    <x v="6"/>
    <n v="2"/>
    <n v="10.25"/>
    <x v="4107"/>
    <d v="2014-09-24T22:00:01"/>
    <x v="33"/>
    <x v="5"/>
    <x v="0"/>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2"/>
    <n v="59"/>
    <x v="4108"/>
    <d v="2017-03-03T05:00:00"/>
    <x v="1"/>
    <x v="1"/>
    <x v="1"/>
  </r>
  <r>
    <n v="4109"/>
    <s v="Jack the Lad"/>
    <s v="Jack the Lad - a new play that explores how far the boundaries of friendship will stretch when morality and loyalties clash."/>
    <n v="500"/>
    <n v="0"/>
    <x v="2"/>
    <x v="1"/>
    <s v="GBP"/>
    <n v="1448805404"/>
    <n v="1446209804"/>
    <b v="0"/>
    <n v="0"/>
    <b v="0"/>
    <s v="theater/plays"/>
    <x v="1"/>
    <x v="6"/>
    <n v="0"/>
    <n v="0"/>
    <x v="4109"/>
    <d v="2015-11-29T13:56:44"/>
    <x v="1"/>
    <x v="1"/>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9"/>
    <n v="14.33"/>
    <x v="4110"/>
    <d v="2016-07-21T15:02:31"/>
    <x v="13"/>
    <x v="6"/>
    <x v="0"/>
  </r>
  <r>
    <n v="4111"/>
    <s v="REBORN IN LOVE"/>
    <s v="REBORN IN LOVE is the sequel to REBORN FROM ABOVE: A Tale of Eternal Love.  This is part two, of a One-Act play series."/>
    <n v="3000"/>
    <n v="94"/>
    <x v="2"/>
    <x v="0"/>
    <s v="USD"/>
    <n v="1424747740"/>
    <n v="1422155740"/>
    <b v="0"/>
    <n v="6"/>
    <b v="0"/>
    <s v="theater/plays"/>
    <x v="1"/>
    <x v="6"/>
    <n v="3"/>
    <n v="15.67"/>
    <x v="4111"/>
    <d v="2015-02-24T03:15:40"/>
    <x v="1"/>
    <x v="1"/>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
    <n v="1"/>
    <x v="4112"/>
    <d v="2016-02-28T00:00:00"/>
    <x v="3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
    <n v="1"/>
    <x v="4113"/>
    <d v="2016-01-08T06:34:00"/>
    <x v="34"/>
    <x v="3"/>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137"/>
    <n v="63.92"/>
    <x v="0"/>
    <d v="2015-07-23T03:00:00"/>
    <n v="31"/>
    <s v="31 to 40 days"/>
    <s v="Not Needed"/>
    <x v="0"/>
  </r>
  <r>
    <n v="1"/>
    <s v="FannibalFest Fan Convention"/>
    <s v="A Hannibal TV Show Fan Convention and Art Collective"/>
    <n v="10275"/>
    <n v="14653"/>
    <x v="0"/>
    <s v="US"/>
    <s v="USD"/>
    <n v="1488464683"/>
    <n v="1485872683"/>
    <b v="0"/>
    <n v="79"/>
    <b v="1"/>
    <s v="film &amp; video/television"/>
    <x v="0"/>
    <s v="television"/>
    <n v="143"/>
    <n v="185.48"/>
    <x v="1"/>
    <d v="2017-03-02T14:24:43"/>
    <n v="30"/>
    <s v="26 to 30 days"/>
    <s v="30 days"/>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05"/>
    <n v="15"/>
    <x v="2"/>
    <d v="2016-02-15T16:51:23"/>
    <n v="10"/>
    <s v="Less than 10 days"/>
    <s v="Not Needed"/>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n v="104"/>
    <n v="69.27"/>
    <x v="3"/>
    <d v="2014-08-07T12:21:47"/>
    <n v="30"/>
    <s v="26 to 30 days"/>
    <s v="30 days"/>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23"/>
    <n v="190.55"/>
    <x v="4"/>
    <d v="2015-12-19T20:01:19"/>
    <n v="30"/>
    <s v="26 to 30 days"/>
    <s v="30 days"/>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110"/>
    <n v="93.4"/>
    <x v="5"/>
    <d v="2016-07-29T05:35:00"/>
    <n v="17"/>
    <s v="11 to 20 days"/>
    <s v="Not Needed"/>
    <x v="2"/>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06"/>
    <n v="146.88"/>
    <x v="6"/>
    <d v="2014-06-14T01:44:10"/>
    <n v="10"/>
    <s v="Less than 10 days"/>
    <s v="Not Needed"/>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01"/>
    <n v="159.82"/>
    <x v="7"/>
    <d v="2016-07-05T01:07:47"/>
    <n v="40"/>
    <s v="31 to 40 days"/>
    <s v="Not Needed"/>
    <x v="2"/>
  </r>
  <r>
    <n v="8"/>
    <s v="Sizzling in the Kitchen Flynn Style"/>
    <s v="Help us raise the funds to film our pilot episode!"/>
    <n v="3500"/>
    <n v="3501.52"/>
    <x v="0"/>
    <s v="US"/>
    <s v="USD"/>
    <n v="1460754000"/>
    <n v="1460155212"/>
    <b v="0"/>
    <n v="12"/>
    <b v="1"/>
    <s v="film &amp; video/television"/>
    <x v="0"/>
    <s v="television"/>
    <n v="100"/>
    <n v="291.79000000000002"/>
    <x v="8"/>
    <d v="2016-04-15T21:00:00"/>
    <n v="7"/>
    <s v="Less than 10 days"/>
    <s v="Not Needed"/>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126"/>
    <n v="31.5"/>
    <x v="9"/>
    <d v="2016-04-17T02:29:04"/>
    <n v="30"/>
    <s v="26 to 30 days"/>
    <s v="30 days"/>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01"/>
    <n v="158.68"/>
    <x v="10"/>
    <d v="2014-06-25T01:37:59"/>
    <n v="35"/>
    <s v="31 to 40 days"/>
    <s v="Not Needed"/>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121"/>
    <n v="80.33"/>
    <x v="11"/>
    <d v="2016-08-22T03:00:00"/>
    <n v="32"/>
    <s v="31 to 40 days"/>
    <s v="Not Needed"/>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165"/>
    <n v="59.96"/>
    <x v="12"/>
    <d v="2014-07-16T03:00:00"/>
    <n v="45"/>
    <s v="41 to 50 days"/>
    <s v="Not Needed"/>
    <x v="3"/>
  </r>
  <r>
    <n v="13"/>
    <s v="Can't Go Home"/>
    <s v="A travel series hosted by touring musicians that profiles a different American city in each episode."/>
    <n v="3500"/>
    <n v="5599"/>
    <x v="0"/>
    <s v="US"/>
    <s v="USD"/>
    <n v="1466713620"/>
    <n v="1463588109"/>
    <b v="0"/>
    <n v="51"/>
    <b v="1"/>
    <s v="film &amp; video/television"/>
    <x v="0"/>
    <s v="television"/>
    <n v="160"/>
    <n v="109.78"/>
    <x v="13"/>
    <d v="2016-06-23T20:27:00"/>
    <n v="36"/>
    <s v="31 to 40 days"/>
    <s v="Not Needed"/>
    <x v="2"/>
  </r>
  <r>
    <n v="14"/>
    <s v="3010 | Sci-fi Series"/>
    <s v="A highly charged post apocalyptic sci fi series that pulls no punches!"/>
    <n v="6000"/>
    <n v="6056"/>
    <x v="0"/>
    <s v="AU"/>
    <s v="AUD"/>
    <n v="1405259940"/>
    <n v="1403051888"/>
    <b v="0"/>
    <n v="41"/>
    <b v="1"/>
    <s v="film &amp; video/television"/>
    <x v="0"/>
    <s v="television"/>
    <n v="101"/>
    <n v="147.71"/>
    <x v="14"/>
    <d v="2014-07-13T13:59:00"/>
    <n v="25"/>
    <s v="21 to 25 days"/>
    <s v="26-27 days"/>
    <x v="3"/>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107"/>
    <n v="21.76"/>
    <x v="15"/>
    <d v="2015-09-27T20:14:00"/>
    <n v="18"/>
    <s v="11 to 20 days"/>
    <s v="Not Needed"/>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00"/>
    <n v="171.84"/>
    <x v="16"/>
    <d v="2014-06-16T05:30:00"/>
    <n v="46"/>
    <s v="41 to 50 days"/>
    <s v="Not Needed"/>
    <x v="3"/>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101"/>
    <n v="41.94"/>
    <x v="17"/>
    <d v="2014-11-04T18:33:42"/>
    <n v="30"/>
    <s v="26 to 30 days"/>
    <s v="30 days"/>
    <x v="3"/>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106"/>
    <n v="93.26"/>
    <x v="18"/>
    <d v="2014-09-17T13:00:56"/>
    <n v="30"/>
    <s v="26 to 30 days"/>
    <s v="30 days"/>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145"/>
    <n v="56.14"/>
    <x v="19"/>
    <d v="2015-07-20T19:35:34"/>
    <n v="30"/>
    <s v="26 to 30 days"/>
    <s v="30 days"/>
    <x v="0"/>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100"/>
    <n v="80.16"/>
    <x v="20"/>
    <d v="2015-09-13T18:11:52"/>
    <n v="60"/>
    <s v="Greater than 40 days"/>
    <s v="Not Needed"/>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09"/>
    <n v="199.9"/>
    <x v="21"/>
    <d v="2014-09-26T15:03:09"/>
    <n v="30"/>
    <s v="26 to 30 days"/>
    <s v="30 days"/>
    <x v="3"/>
  </r>
  <r>
    <n v="22"/>
    <s v="CREATURES OF HABIT!"/>
    <s v="Meet Gary, and Troy: Two unlikely friends that investigate &quot;strange phenomenon&quot;."/>
    <n v="350"/>
    <n v="410"/>
    <x v="0"/>
    <s v="US"/>
    <s v="USD"/>
    <n v="1420099140"/>
    <n v="1418766740"/>
    <b v="0"/>
    <n v="8"/>
    <b v="1"/>
    <s v="film &amp; video/television"/>
    <x v="0"/>
    <s v="television"/>
    <n v="117"/>
    <n v="51.25"/>
    <x v="22"/>
    <d v="2015-01-01T07:59:00"/>
    <n v="16"/>
    <s v="11 to 20 days"/>
    <s v="Not Needed"/>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19"/>
    <n v="103.04"/>
    <x v="23"/>
    <d v="2015-04-30T15:20:00"/>
    <n v="27"/>
    <s v="26 to 30 days"/>
    <s v="26-27 days"/>
    <x v="0"/>
  </r>
  <r>
    <n v="24"/>
    <s v="Bring STL Up Late to TV"/>
    <s v="STL Up Late is a weekly late night comedy talk show for St. Louis television."/>
    <n v="35000"/>
    <n v="38082.69"/>
    <x v="0"/>
    <s v="US"/>
    <s v="USD"/>
    <n v="1442345940"/>
    <n v="1439494863"/>
    <b v="0"/>
    <n v="574"/>
    <b v="1"/>
    <s v="film &amp; video/television"/>
    <x v="0"/>
    <s v="television"/>
    <n v="109"/>
    <n v="66.349999999999994"/>
    <x v="24"/>
    <d v="2015-09-15T19:39:00"/>
    <n v="33"/>
    <s v="31 to 40 days"/>
    <s v="Not Needed"/>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133"/>
    <n v="57.14"/>
    <x v="25"/>
    <d v="2016-01-09T00:36:01"/>
    <n v="60"/>
    <s v="Greater than 40 days"/>
    <s v="Not Needed"/>
    <x v="0"/>
  </r>
  <r>
    <n v="26"/>
    <s v="You, Me &amp; Sicily:  Part I Editing"/>
    <s v="Highlighting Sicily's points of light: its extraordinary people. Editing phase is now underway!!!"/>
    <n v="1250"/>
    <n v="1940"/>
    <x v="0"/>
    <s v="US"/>
    <s v="USD"/>
    <n v="1408278144"/>
    <n v="1404822144"/>
    <b v="0"/>
    <n v="19"/>
    <b v="1"/>
    <s v="film &amp; video/television"/>
    <x v="0"/>
    <s v="television"/>
    <n v="155"/>
    <n v="102.11"/>
    <x v="26"/>
    <d v="2014-08-17T12:22:24"/>
    <n v="40"/>
    <s v="31 to 40 days"/>
    <s v="Not Needed"/>
    <x v="3"/>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12"/>
    <n v="148.97"/>
    <x v="27"/>
    <d v="2014-11-16T04:57:13"/>
    <n v="30"/>
    <s v="26 to 30 days"/>
    <s v="30 days"/>
    <x v="3"/>
  </r>
  <r>
    <n v="28"/>
    <s v="John Earle Dog Training Concept Development Reel"/>
    <s v="John and Brian are on a quest to change people's lives and rehabilitate dogs."/>
    <n v="12000"/>
    <n v="12042"/>
    <x v="0"/>
    <s v="US"/>
    <s v="USD"/>
    <n v="1450307284"/>
    <n v="1447715284"/>
    <b v="0"/>
    <n v="71"/>
    <b v="1"/>
    <s v="film &amp; video/television"/>
    <x v="0"/>
    <s v="television"/>
    <n v="100"/>
    <n v="169.61"/>
    <x v="28"/>
    <d v="2015-12-16T23:08:04"/>
    <n v="30"/>
    <s v="26 to 30 days"/>
    <s v="30 days"/>
    <x v="0"/>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123"/>
    <n v="31.62"/>
    <x v="29"/>
    <d v="2014-07-22T16:09:28"/>
    <n v="30"/>
    <s v="26 to 30 days"/>
    <s v="30 days"/>
    <x v="3"/>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101"/>
    <n v="76.45"/>
    <x v="30"/>
    <d v="2014-08-21T07:01:55"/>
    <n v="30"/>
    <s v="26 to 30 days"/>
    <s v="30 days"/>
    <x v="3"/>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00"/>
    <n v="13"/>
    <x v="31"/>
    <d v="2016-01-25T19:00:34"/>
    <n v="18"/>
    <s v="11 to 20 days"/>
    <s v="Not Needed"/>
    <x v="2"/>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100"/>
    <n v="320.45"/>
    <x v="32"/>
    <d v="2016-05-13T03:59:00"/>
    <n v="42"/>
    <s v="41 to 50 days"/>
    <s v="Not Needed"/>
    <x v="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102"/>
    <n v="83.75"/>
    <x v="33"/>
    <d v="2015-11-08T16:51:41"/>
    <n v="30"/>
    <s v="26 to 30 days"/>
    <s v="30 days"/>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130"/>
    <n v="49.88"/>
    <x v="34"/>
    <d v="2014-08-05T07:43:21"/>
    <n v="15"/>
    <s v="11 to 20 days"/>
    <s v="Not Needed"/>
    <x v="3"/>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167"/>
    <n v="59.46"/>
    <x v="35"/>
    <d v="2015-04-28T00:00:00"/>
    <n v="24"/>
    <s v="21 to 25 days"/>
    <s v="Not Needed"/>
    <x v="0"/>
  </r>
  <r>
    <n v="36"/>
    <s v="THE LISTENING BOX"/>
    <s v="A modern day priest makes an unusual discovery, setting off a chain of events."/>
    <n v="6000"/>
    <n v="8529"/>
    <x v="0"/>
    <s v="US"/>
    <s v="USD"/>
    <n v="1428128525"/>
    <n v="1425540125"/>
    <b v="0"/>
    <n v="44"/>
    <b v="1"/>
    <s v="film &amp; video/television"/>
    <x v="0"/>
    <s v="television"/>
    <n v="142"/>
    <n v="193.84"/>
    <x v="36"/>
    <d v="2015-04-04T06:22:05"/>
    <n v="30"/>
    <s v="26 to 30 days"/>
    <s v="30 days"/>
    <x v="0"/>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83"/>
    <n v="159.51"/>
    <x v="37"/>
    <d v="2015-02-27T16:37:59"/>
    <n v="30"/>
    <s v="26 to 30 days"/>
    <s v="30 days"/>
    <x v="0"/>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110"/>
    <n v="41.68"/>
    <x v="38"/>
    <d v="2013-05-11T01:22:24"/>
    <n v="30"/>
    <s v="26 to 30 days"/>
    <s v="30 days"/>
    <x v="4"/>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31"/>
    <n v="150.9"/>
    <x v="39"/>
    <d v="2014-05-25T22:59:00"/>
    <n v="30"/>
    <s v="26 to 30 days"/>
    <s v="30 days"/>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01"/>
    <n v="126.69"/>
    <x v="40"/>
    <d v="2014-06-19T04:00:00"/>
    <n v="20"/>
    <s v="11 to 20 days"/>
    <s v="Not Needed"/>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0"/>
    <n v="105.26"/>
    <x v="41"/>
    <d v="2014-10-05T13:39:14"/>
    <n v="30"/>
    <s v="26 to 30 days"/>
    <s v="30 days"/>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42"/>
    <n v="117.51"/>
    <x v="42"/>
    <d v="2014-12-28T15:20:26"/>
    <n v="30"/>
    <s v="26 to 30 days"/>
    <s v="30 days"/>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309"/>
    <n v="117.36"/>
    <x v="43"/>
    <d v="2014-07-13T00:00:00"/>
    <n v="31"/>
    <s v="31 to 40 days"/>
    <s v="Not Needed"/>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00"/>
    <n v="133.33000000000001"/>
    <x v="44"/>
    <d v="2014-10-07T02:22:17"/>
    <n v="45"/>
    <s v="41 to 50 days"/>
    <s v="Not Needed"/>
    <x v="3"/>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120"/>
    <n v="98.36"/>
    <x v="45"/>
    <d v="2016-04-27T14:58:27"/>
    <n v="30"/>
    <s v="26 to 30 days"/>
    <s v="30 days"/>
    <x v="2"/>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04"/>
    <n v="194.44"/>
    <x v="46"/>
    <d v="2015-12-15T23:09:34"/>
    <n v="30"/>
    <s v="26 to 30 days"/>
    <s v="30 days"/>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108"/>
    <n v="76.87"/>
    <x v="47"/>
    <d v="2014-12-19T20:40:07"/>
    <n v="60"/>
    <s v="Greater than 40 days"/>
    <s v="Not Needed"/>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108"/>
    <n v="56.82"/>
    <x v="48"/>
    <d v="2015-03-01T12:00:00"/>
    <n v="31"/>
    <s v="31 to 40 days"/>
    <s v="Not Needed"/>
    <x v="0"/>
  </r>
  <r>
    <n v="49"/>
    <s v="Driving Jersey - Season Five"/>
    <s v="Driving Jersey is real people telling real stories."/>
    <n v="12000"/>
    <n v="12000"/>
    <x v="0"/>
    <s v="US"/>
    <s v="USD"/>
    <n v="1445660045"/>
    <n v="1443068045"/>
    <b v="0"/>
    <n v="87"/>
    <b v="1"/>
    <s v="film &amp; video/television"/>
    <x v="0"/>
    <s v="television"/>
    <n v="100"/>
    <n v="137.93"/>
    <x v="49"/>
    <d v="2015-10-24T04:14:05"/>
    <n v="30"/>
    <s v="26 to 30 days"/>
    <s v="30 days"/>
    <x v="0"/>
  </r>
  <r>
    <n v="50"/>
    <s v="The Love Lounge"/>
    <s v="A brand new dating show which helps one lucky lady find her Mr Right with difficult decisions to make along the way."/>
    <n v="600"/>
    <n v="600"/>
    <x v="0"/>
    <s v="GB"/>
    <s v="GBP"/>
    <n v="1422637200"/>
    <n v="1419271458"/>
    <b v="0"/>
    <n v="22"/>
    <b v="1"/>
    <s v="film &amp; video/television"/>
    <x v="0"/>
    <s v="television"/>
    <n v="100"/>
    <n v="27.27"/>
    <x v="50"/>
    <d v="2015-01-30T17:00:00"/>
    <n v="39"/>
    <s v="31 to 40 days"/>
    <s v="Not Needed"/>
    <x v="3"/>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28"/>
    <n v="118.34"/>
    <x v="51"/>
    <d v="2015-08-10T22:17:17"/>
    <n v="30"/>
    <s v="26 to 30 days"/>
    <s v="30 days"/>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116"/>
    <n v="223.48"/>
    <x v="52"/>
    <d v="2014-07-17T16:50:46"/>
    <n v="30"/>
    <s v="26 to 30 days"/>
    <s v="30 days"/>
    <x v="3"/>
  </r>
  <r>
    <n v="53"/>
    <s v="Rolling out Vegan Mashup's Season 2"/>
    <s v="Delicious TV's Vegan Mashup launching season two on public television"/>
    <n v="3000"/>
    <n v="3289"/>
    <x v="0"/>
    <s v="US"/>
    <s v="USD"/>
    <n v="1396648800"/>
    <n v="1395407445"/>
    <b v="0"/>
    <n v="117"/>
    <b v="1"/>
    <s v="film &amp; video/television"/>
    <x v="0"/>
    <s v="television"/>
    <n v="110"/>
    <n v="28.11"/>
    <x v="53"/>
    <d v="2014-04-04T22:00:00"/>
    <n v="14"/>
    <s v="11 to 20 days"/>
    <s v="Not Needed"/>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01"/>
    <n v="194.23"/>
    <x v="54"/>
    <d v="2015-12-25T17:07:01"/>
    <n v="30"/>
    <s v="26 to 30 days"/>
    <s v="30 days"/>
    <x v="0"/>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9"/>
    <n v="128.94999999999999"/>
    <x v="55"/>
    <d v="2016-05-27T23:15:16"/>
    <n v="21"/>
    <s v="21 to 25 days"/>
    <s v="Not Needed"/>
    <x v="2"/>
  </r>
  <r>
    <n v="56"/>
    <s v="Voxwomen Cycling Show"/>
    <s v="We want to see more women's cycling on TV - and we need your help to make it happen!"/>
    <n v="8000"/>
    <n v="8581"/>
    <x v="0"/>
    <s v="GB"/>
    <s v="GBP"/>
    <n v="1433779200"/>
    <n v="1432559424"/>
    <b v="0"/>
    <n v="174"/>
    <b v="1"/>
    <s v="film &amp; video/television"/>
    <x v="0"/>
    <s v="television"/>
    <n v="107"/>
    <n v="49.32"/>
    <x v="56"/>
    <d v="2015-06-08T16:00:00"/>
    <n v="14"/>
    <s v="11 to 20 days"/>
    <s v="Not Needed"/>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102"/>
    <n v="221.52"/>
    <x v="57"/>
    <d v="2015-04-25T19:59:22"/>
    <n v="30"/>
    <s v="26 to 30 days"/>
    <s v="30 days"/>
    <x v="0"/>
  </r>
  <r>
    <n v="58"/>
    <s v="Gloaming"/>
    <s v="Alex thought he knew how the world worked. You live, you die and it's over. He was very, very wrong."/>
    <n v="10000"/>
    <n v="10291"/>
    <x v="0"/>
    <s v="US"/>
    <s v="USD"/>
    <n v="1416423172"/>
    <n v="1413827572"/>
    <b v="0"/>
    <n v="75"/>
    <b v="1"/>
    <s v="film &amp; video/television"/>
    <x v="0"/>
    <s v="television"/>
    <n v="103"/>
    <n v="137.21"/>
    <x v="58"/>
    <d v="2014-11-19T18:52:52"/>
    <n v="30"/>
    <s v="26 to 30 days"/>
    <s v="30 days"/>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100"/>
    <n v="606.82000000000005"/>
    <x v="59"/>
    <d v="2015-09-14T21:00:00"/>
    <n v="31"/>
    <s v="31 to 40 days"/>
    <s v="Not Needed"/>
    <x v="0"/>
  </r>
  <r>
    <n v="60"/>
    <s v="Ever Since - Short Film"/>
    <s v="Set in a beautiful but desolate world, we see how loneliness can lead to friendship in unconventional ways."/>
    <n v="4500"/>
    <n v="4648.33"/>
    <x v="0"/>
    <s v="GB"/>
    <s v="GBP"/>
    <n v="1395532800"/>
    <n v="1393882717"/>
    <b v="0"/>
    <n v="108"/>
    <b v="1"/>
    <s v="film &amp; video/shorts"/>
    <x v="0"/>
    <s v="shorts"/>
    <n v="103"/>
    <n v="43.04"/>
    <x v="60"/>
    <d v="2014-03-23T00:00:00"/>
    <n v="20"/>
    <s v="11 to 20 days"/>
    <s v="Not Needed"/>
    <x v="3"/>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148"/>
    <n v="322.39"/>
    <x v="61"/>
    <d v="2013-06-06T19:32:37"/>
    <n v="22"/>
    <s v="21 to 25 days"/>
    <s v="Not Needed"/>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155"/>
    <n v="96.71"/>
    <x v="62"/>
    <d v="2013-03-03T19:11:18"/>
    <n v="25"/>
    <s v="21 to 25 days"/>
    <s v="26-27 days"/>
    <x v="4"/>
  </r>
  <r>
    <n v="63"/>
    <s v="The Attic"/>
    <s v="The Attic is my first short film.  Please help me with post production and distribution so that I can let it out into the world"/>
    <n v="2000"/>
    <n v="2270.37"/>
    <x v="0"/>
    <s v="US"/>
    <s v="USD"/>
    <n v="1388206740"/>
    <n v="1386194013"/>
    <b v="0"/>
    <n v="64"/>
    <b v="1"/>
    <s v="film &amp; video/shorts"/>
    <x v="0"/>
    <s v="shorts"/>
    <n v="114"/>
    <n v="35.47"/>
    <x v="63"/>
    <d v="2013-12-28T04:59:00"/>
    <n v="24"/>
    <s v="21 to 25 days"/>
    <s v="Not Needed"/>
    <x v="4"/>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173"/>
    <n v="86.67"/>
    <x v="64"/>
    <d v="2013-07-08T00:26:21"/>
    <n v="30"/>
    <s v="26 to 30 days"/>
    <s v="30 days"/>
    <x v="4"/>
  </r>
  <r>
    <n v="65"/>
    <s v="Hello World - Post Production Funds"/>
    <s v="Help finish the short film Hello World. The story of an android in the broken home of a father &amp; son."/>
    <n v="7000"/>
    <n v="7527"/>
    <x v="0"/>
    <s v="CA"/>
    <s v="CAD"/>
    <n v="1407736740"/>
    <n v="1405453354"/>
    <b v="0"/>
    <n v="57"/>
    <b v="1"/>
    <s v="film &amp; video/shorts"/>
    <x v="0"/>
    <s v="shorts"/>
    <n v="108"/>
    <n v="132.05000000000001"/>
    <x v="65"/>
    <d v="2014-08-11T05:59:00"/>
    <n v="27"/>
    <s v="26 to 30 days"/>
    <s v="26-27 days"/>
    <x v="3"/>
  </r>
  <r>
    <n v="66"/>
    <s v="A Stagnant Fever: Short Film"/>
    <s v="A dark comedy set in the '60s about clinical depression and one night stands."/>
    <n v="2000"/>
    <n v="2372"/>
    <x v="0"/>
    <s v="US"/>
    <s v="USD"/>
    <n v="1468873420"/>
    <n v="1466281420"/>
    <b v="0"/>
    <n v="26"/>
    <b v="1"/>
    <s v="film &amp; video/shorts"/>
    <x v="0"/>
    <s v="shorts"/>
    <n v="119"/>
    <n v="91.23"/>
    <x v="66"/>
    <d v="2016-07-18T20:23:40"/>
    <n v="30"/>
    <s v="26 to 30 days"/>
    <s v="30 days"/>
    <x v="2"/>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
    <n v="116.25"/>
    <x v="67"/>
    <d v="2012-07-15T14:00:04"/>
    <n v="30"/>
    <s v="26 to 30 days"/>
    <s v="30 days"/>
    <x v="5"/>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127"/>
    <n v="21.19"/>
    <x v="68"/>
    <d v="2014-02-23T13:39:51"/>
    <n v="30"/>
    <s v="26 to 30 days"/>
    <s v="30 days"/>
    <x v="3"/>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111"/>
    <n v="62.33"/>
    <x v="69"/>
    <d v="2011-10-02T06:59:00"/>
    <n v="32"/>
    <s v="31 to 40 days"/>
    <s v="Not Needed"/>
    <x v="6"/>
  </r>
  <r>
    <n v="70"/>
    <s v="Scraps"/>
    <s v="Maggie barely survives a deranged baptism by her mother only to be born again to a string of foster parents. Things can always be worse"/>
    <n v="500"/>
    <n v="636"/>
    <x v="0"/>
    <s v="US"/>
    <s v="USD"/>
    <n v="1315171845"/>
    <n v="1309987845"/>
    <b v="0"/>
    <n v="17"/>
    <b v="1"/>
    <s v="film &amp; video/shorts"/>
    <x v="0"/>
    <s v="shorts"/>
    <n v="127"/>
    <n v="37.409999999999997"/>
    <x v="70"/>
    <d v="2011-09-04T21:30:45"/>
    <n v="60"/>
    <s v="Greater than 40 days"/>
    <s v="Not Needed"/>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124"/>
    <n v="69.72"/>
    <x v="71"/>
    <d v="2012-05-28T06:30:57"/>
    <n v="60"/>
    <s v="Greater than 40 days"/>
    <s v="Not Needed"/>
    <x v="5"/>
  </r>
  <r>
    <n v="72"/>
    <s v="Trickle"/>
    <s v="A young man forced to live back home after an automobile accident leaves him to rediscover what it means to be a part of his family."/>
    <n v="2200"/>
    <n v="2385"/>
    <x v="0"/>
    <s v="US"/>
    <s v="USD"/>
    <n v="1352937600"/>
    <n v="1351210481"/>
    <b v="0"/>
    <n v="41"/>
    <b v="1"/>
    <s v="film &amp; video/shorts"/>
    <x v="0"/>
    <s v="shorts"/>
    <n v="108"/>
    <n v="58.17"/>
    <x v="72"/>
    <d v="2012-11-15T00:00:00"/>
    <n v="20"/>
    <s v="11 to 20 days"/>
    <s v="Not Needed"/>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100"/>
    <n v="50"/>
    <x v="73"/>
    <d v="2011-05-03T03:59:00"/>
    <n v="79"/>
    <s v="Greater than 40 days"/>
    <s v="Not Needed"/>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13"/>
    <n v="19.47"/>
    <x v="74"/>
    <d v="2016-01-21T11:41:35"/>
    <n v="30"/>
    <s v="26 to 30 days"/>
    <s v="30 days"/>
    <x v="0"/>
  </r>
  <r>
    <n v="75"/>
    <s v="&quot;DAD&quot; - A USC Short Film"/>
    <s v="A teenager named Charlie discovers something new about himself while coping with the loss of his father."/>
    <n v="3500"/>
    <n v="4040"/>
    <x v="0"/>
    <s v="US"/>
    <s v="USD"/>
    <n v="1366693272"/>
    <n v="1364101272"/>
    <b v="0"/>
    <n v="47"/>
    <b v="1"/>
    <s v="film &amp; video/shorts"/>
    <x v="0"/>
    <s v="shorts"/>
    <n v="115"/>
    <n v="85.96"/>
    <x v="75"/>
    <d v="2013-04-23T05:01:12"/>
    <n v="30"/>
    <s v="26 to 30 days"/>
    <s v="30 days"/>
    <x v="4"/>
  </r>
  <r>
    <n v="76"/>
    <s v="Star Wars: Insidious"/>
    <s v="Karn A'Mor has awoken bloodied on a distant battlefield with no memory of his past! JOIN THE RESISTANCE and find out more..."/>
    <n v="300"/>
    <n v="460"/>
    <x v="0"/>
    <s v="US"/>
    <s v="USD"/>
    <n v="1325007358"/>
    <n v="1319819758"/>
    <b v="0"/>
    <n v="15"/>
    <b v="1"/>
    <s v="film &amp; video/shorts"/>
    <x v="0"/>
    <s v="shorts"/>
    <n v="153"/>
    <n v="30.67"/>
    <x v="76"/>
    <d v="2011-12-27T17:35:58"/>
    <n v="60"/>
    <s v="Greater than 40 days"/>
    <s v="Not Needed"/>
    <x v="6"/>
  </r>
  <r>
    <n v="77"/>
    <s v="Jonah and the Crab"/>
    <s v="A short film about a boy searching for companionship in a hermit crab he finds on the beach."/>
    <n v="400"/>
    <n v="1570"/>
    <x v="0"/>
    <s v="US"/>
    <s v="USD"/>
    <n v="1337569140"/>
    <n v="1332991717"/>
    <b v="0"/>
    <n v="26"/>
    <b v="1"/>
    <s v="film &amp; video/shorts"/>
    <x v="0"/>
    <s v="shorts"/>
    <n v="393"/>
    <n v="60.38"/>
    <x v="77"/>
    <d v="2012-05-21T02:59:00"/>
    <n v="53"/>
    <s v="Greater than 40 days"/>
    <s v="Not Needed"/>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2702"/>
    <n v="38.6"/>
    <x v="78"/>
    <d v="2016-09-01T17:32:01"/>
    <n v="10"/>
    <s v="Less than 10 days"/>
    <s v="Not Needed"/>
    <x v="2"/>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127"/>
    <n v="40.270000000000003"/>
    <x v="79"/>
    <d v="2014-04-25T18:38:13"/>
    <n v="30"/>
    <s v="26 to 30 days"/>
    <s v="30 days"/>
    <x v="3"/>
  </r>
  <r>
    <n v="80"/>
    <s v="Swingers Anonymous"/>
    <s v="What would you do if you ended up at a swingers party with two dead bodies and $20,000 in drug money?"/>
    <n v="12000"/>
    <n v="12870"/>
    <x v="0"/>
    <s v="US"/>
    <s v="USD"/>
    <n v="1386640856"/>
    <n v="1383616856"/>
    <b v="0"/>
    <n v="47"/>
    <b v="1"/>
    <s v="film &amp; video/shorts"/>
    <x v="0"/>
    <s v="shorts"/>
    <n v="107"/>
    <n v="273.83"/>
    <x v="80"/>
    <d v="2013-12-10T02:00:56"/>
    <n v="35"/>
    <s v="31 to 40 days"/>
    <s v="Not Needed"/>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198"/>
    <n v="53.04"/>
    <x v="81"/>
    <d v="2012-07-14T03:02:00"/>
    <n v="4"/>
    <s v="Less than 10 days"/>
    <s v="Not Needed"/>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100"/>
    <n v="40.01"/>
    <x v="82"/>
    <d v="2011-10-09T19:41:01"/>
    <n v="30"/>
    <s v="26 to 30 days"/>
    <s v="30 days"/>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03"/>
    <n v="15.77"/>
    <x v="83"/>
    <d v="2015-02-22T11:30:00"/>
    <n v="15"/>
    <s v="11 to 20 days"/>
    <s v="Not Needed"/>
    <x v="0"/>
  </r>
  <r>
    <n v="84"/>
    <s v="Redemption - Short Film"/>
    <s v="&quot;A sociopath crosses paths with the person he must confront about his wife's murder, it might be himself&quot;"/>
    <n v="500"/>
    <n v="500"/>
    <x v="0"/>
    <s v="US"/>
    <s v="USD"/>
    <n v="1305483086"/>
    <n v="1302891086"/>
    <b v="0"/>
    <n v="7"/>
    <b v="1"/>
    <s v="film &amp; video/shorts"/>
    <x v="0"/>
    <s v="shorts"/>
    <n v="100"/>
    <n v="71.430000000000007"/>
    <x v="84"/>
    <d v="2011-05-15T18:11:26"/>
    <n v="30"/>
    <s v="26 to 30 days"/>
    <s v="30 days"/>
    <x v="6"/>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126"/>
    <n v="71.709999999999994"/>
    <x v="85"/>
    <d v="2011-09-23T03:00:37"/>
    <n v="30"/>
    <s v="26 to 30 days"/>
    <s v="30 days"/>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106"/>
    <n v="375.76"/>
    <x v="86"/>
    <d v="2015-12-27T14:20:45"/>
    <n v="74"/>
    <s v="Greater than 40 days"/>
    <s v="Not Needed"/>
    <x v="0"/>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5"/>
    <n v="104.6"/>
    <x v="87"/>
    <d v="2010-06-03T01:41:00"/>
    <n v="10"/>
    <s v="Less than 10 days"/>
    <s v="Not Needed"/>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103"/>
    <n v="60"/>
    <x v="88"/>
    <d v="2014-06-22T15:48:51"/>
    <n v="26"/>
    <s v="26 to 30 days"/>
    <s v="26-27 days"/>
    <x v="3"/>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15"/>
    <n v="123.29"/>
    <x v="89"/>
    <d v="2013-06-02T18:03:12"/>
    <n v="25"/>
    <s v="21 to 25 days"/>
    <s v="26-27 days"/>
    <x v="4"/>
  </r>
  <r>
    <n v="90"/>
    <s v="Help Get the Short Film Interior Design into Film Festivals!"/>
    <s v="We're looking for funding to help submit a short film to film festivals."/>
    <n v="500"/>
    <n v="502"/>
    <x v="0"/>
    <s v="US"/>
    <s v="USD"/>
    <n v="1310454499"/>
    <n v="1307862499"/>
    <b v="0"/>
    <n v="16"/>
    <b v="1"/>
    <s v="film &amp; video/shorts"/>
    <x v="0"/>
    <s v="shorts"/>
    <n v="100"/>
    <n v="31.38"/>
    <x v="90"/>
    <d v="2011-07-12T07:08:19"/>
    <n v="30"/>
    <s v="26 to 30 days"/>
    <s v="30 days"/>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120"/>
    <n v="78.260000000000005"/>
    <x v="91"/>
    <d v="2011-05-17T09:39:24"/>
    <n v="61"/>
    <s v="Greater than 40 days"/>
    <s v="Not Needed"/>
    <x v="6"/>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05"/>
    <n v="122.33"/>
    <x v="92"/>
    <d v="2017-02-01T08:00:00"/>
    <n v="46"/>
    <s v="41 to 50 days"/>
    <s v="Not Needed"/>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111"/>
    <n v="73.73"/>
    <x v="93"/>
    <d v="2012-07-03T21:00:00"/>
    <n v="28"/>
    <s v="26 to 30 days"/>
    <s v="28 to 29 days"/>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104"/>
    <n v="21.67"/>
    <x v="94"/>
    <d v="2014-04-07T17:13:42"/>
    <n v="20"/>
    <s v="11 to 20 days"/>
    <s v="Not Needed"/>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131"/>
    <n v="21.9"/>
    <x v="95"/>
    <d v="2012-02-26T00:07:21"/>
    <n v="30"/>
    <s v="26 to 30 days"/>
    <s v="30 days"/>
    <x v="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115"/>
    <n v="50.59"/>
    <x v="96"/>
    <d v="2010-08-01T03:00:00"/>
    <n v="67"/>
    <s v="Greater than 40 days"/>
    <s v="Not Needed"/>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106"/>
    <n v="53.13"/>
    <x v="97"/>
    <d v="2011-07-12T03:14:42"/>
    <n v="30"/>
    <s v="26 to 30 days"/>
    <s v="30 days"/>
    <x v="6"/>
  </r>
  <r>
    <n v="98"/>
    <s v="CUT OUT"/>
    <s v="&quot;Cut Out&quot; tells the story of a young woman who befriends a neighborhood teen and finds herself involved with gang violence."/>
    <n v="3200"/>
    <n v="3400"/>
    <x v="0"/>
    <s v="US"/>
    <s v="USD"/>
    <n v="1354923000"/>
    <n v="1351796674"/>
    <b v="0"/>
    <n v="60"/>
    <b v="1"/>
    <s v="film &amp; video/shorts"/>
    <x v="0"/>
    <s v="shorts"/>
    <n v="106"/>
    <n v="56.67"/>
    <x v="98"/>
    <d v="2012-12-07T23:30:00"/>
    <n v="36"/>
    <s v="31 to 40 days"/>
    <s v="Not Needed"/>
    <x v="5"/>
  </r>
  <r>
    <n v="99"/>
    <s v="BEAT: An Original Short Film"/>
    <s v="A feminist tale of two girls finally giving a &quot;Nice Guy&quot; what he truly deserves. Also, dancing!"/>
    <n v="1500"/>
    <n v="1590.29"/>
    <x v="0"/>
    <s v="US"/>
    <s v="USD"/>
    <n v="1390426799"/>
    <n v="1387834799"/>
    <b v="0"/>
    <n v="39"/>
    <b v="1"/>
    <s v="film &amp; video/shorts"/>
    <x v="0"/>
    <s v="shorts"/>
    <n v="106"/>
    <n v="40.78"/>
    <x v="99"/>
    <d v="2014-01-22T21:39:59"/>
    <n v="30"/>
    <s v="26 to 30 days"/>
    <s v="30 days"/>
    <x v="4"/>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00"/>
    <n v="192.31"/>
    <x v="100"/>
    <d v="2012-11-04T19:04:46"/>
    <n v="20"/>
    <s v="11 to 20 days"/>
    <s v="Not Needed"/>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n v="100"/>
    <x v="101"/>
    <d v="2013-01-24T18:38:30"/>
    <n v="24"/>
    <s v="21 to 25 days"/>
    <s v="Not Needed"/>
    <x v="5"/>
  </r>
  <r>
    <n v="102"/>
    <s v="Dear God No!"/>
    <s v="A gang of outlaw bikers pull a home invasion on a disgraced Anthropologist hiding a secret locked in his cabin basement."/>
    <n v="6000"/>
    <n v="7665"/>
    <x v="0"/>
    <s v="US"/>
    <s v="USD"/>
    <n v="1293073733"/>
    <n v="1290481733"/>
    <b v="0"/>
    <n v="65"/>
    <b v="1"/>
    <s v="film &amp; video/shorts"/>
    <x v="0"/>
    <s v="shorts"/>
    <n v="128"/>
    <n v="117.92"/>
    <x v="102"/>
    <d v="2010-12-23T03:08:53"/>
    <n v="30"/>
    <s v="26 to 30 days"/>
    <s v="30 days"/>
    <x v="7"/>
  </r>
  <r>
    <n v="103"/>
    <s v="I'M TWENTY SOMETHING"/>
    <s v="Three friends in their twenties are trying to do the impossible - have fun on a casual Friday night."/>
    <n v="1300"/>
    <n v="1367"/>
    <x v="0"/>
    <s v="GB"/>
    <s v="GBP"/>
    <n v="1394220030"/>
    <n v="1392232830"/>
    <b v="0"/>
    <n v="49"/>
    <b v="1"/>
    <s v="film &amp; video/shorts"/>
    <x v="0"/>
    <s v="shorts"/>
    <n v="105"/>
    <n v="27.9"/>
    <x v="103"/>
    <d v="2014-03-07T19:20:30"/>
    <n v="23"/>
    <s v="21 to 25 days"/>
    <s v="Not Needed"/>
    <x v="3"/>
  </r>
  <r>
    <n v="104"/>
    <s v="Good 'Ol Trumpet"/>
    <s v="UCF short film about an old man, his love for music, and his misplaced trumpet.  "/>
    <n v="500"/>
    <n v="600"/>
    <x v="0"/>
    <s v="US"/>
    <s v="USD"/>
    <n v="1301792400"/>
    <n v="1299775266"/>
    <b v="0"/>
    <n v="10"/>
    <b v="1"/>
    <s v="film &amp; video/shorts"/>
    <x v="0"/>
    <s v="shorts"/>
    <n v="120"/>
    <n v="60"/>
    <x v="104"/>
    <d v="2011-04-03T01:00:00"/>
    <n v="24"/>
    <s v="21 to 25 days"/>
    <s v="Not Needed"/>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107"/>
    <n v="39.380000000000003"/>
    <x v="105"/>
    <d v="2016-05-14T00:00:00"/>
    <n v="19"/>
    <s v="11 to 20 days"/>
    <s v="Not Needed"/>
    <x v="2"/>
  </r>
  <r>
    <n v="106"/>
    <s v="LOST WEEKEND"/>
    <s v="A Boy. A Girl. A Car. A Serial Killer."/>
    <n v="5000"/>
    <n v="5025"/>
    <x v="0"/>
    <s v="US"/>
    <s v="USD"/>
    <n v="1333391901"/>
    <n v="1332182301"/>
    <b v="0"/>
    <n v="27"/>
    <b v="1"/>
    <s v="film &amp; video/shorts"/>
    <x v="0"/>
    <s v="shorts"/>
    <n v="101"/>
    <n v="186.11"/>
    <x v="106"/>
    <d v="2012-04-02T18:38:21"/>
    <n v="14"/>
    <s v="11 to 20 days"/>
    <s v="Not Needed"/>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02"/>
    <n v="111.38"/>
    <x v="107"/>
    <d v="2011-04-24T23:34:47"/>
    <n v="22"/>
    <s v="21 to 25 days"/>
    <s v="Not Needed"/>
    <x v="6"/>
  </r>
  <r>
    <n v="108"/>
    <s v="GLASS: A Love Story"/>
    <s v="When a man can't find love, his Google GLASS does the searching for him. A short film shot with Google Glass."/>
    <n v="1500"/>
    <n v="3700"/>
    <x v="0"/>
    <s v="US"/>
    <s v="USD"/>
    <n v="1370011370"/>
    <n v="1364827370"/>
    <b v="0"/>
    <n v="47"/>
    <b v="1"/>
    <s v="film &amp; video/shorts"/>
    <x v="0"/>
    <s v="shorts"/>
    <n v="247"/>
    <n v="78.72"/>
    <x v="108"/>
    <d v="2013-05-31T14:42:50"/>
    <n v="60"/>
    <s v="Greater than 40 days"/>
    <s v="Not Needed"/>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220"/>
    <n v="46.7"/>
    <x v="109"/>
    <d v="2011-02-26T00:37:10"/>
    <n v="30"/>
    <s v="26 to 30 days"/>
    <s v="30 days"/>
    <x v="6"/>
  </r>
  <r>
    <n v="110"/>
    <s v="Earlids"/>
    <s v="Lee, an awkward teenager with sound-blocking earlids, must confront his self-isolation after a girl moves in next door."/>
    <n v="1300"/>
    <n v="1700"/>
    <x v="0"/>
    <s v="US"/>
    <s v="USD"/>
    <n v="1384408740"/>
    <n v="1381445253"/>
    <b v="0"/>
    <n v="26"/>
    <b v="1"/>
    <s v="film &amp; video/shorts"/>
    <x v="0"/>
    <s v="shorts"/>
    <n v="131"/>
    <n v="65.38"/>
    <x v="110"/>
    <d v="2013-11-14T05:59:00"/>
    <n v="35"/>
    <s v="31 to 40 days"/>
    <s v="Not Needed"/>
    <x v="4"/>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55"/>
    <n v="102.08"/>
    <x v="111"/>
    <d v="2015-05-31T07:59:47"/>
    <n v="30"/>
    <s v="26 to 30 days"/>
    <s v="30 days"/>
    <x v="0"/>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104"/>
    <n v="64.2"/>
    <x v="112"/>
    <d v="2014-04-13T02:00:00"/>
    <n v="24"/>
    <s v="21 to 25 days"/>
    <s v="Not Needed"/>
    <x v="3"/>
  </r>
  <r>
    <n v="113"/>
    <s v="&quot;The First Day&quot; by Julia Othmer- Music Video"/>
    <s v="A living memorial for all those dealing with trauma, grief and loss."/>
    <n v="5000"/>
    <n v="7050"/>
    <x v="0"/>
    <s v="US"/>
    <s v="USD"/>
    <n v="1312642800"/>
    <n v="1311963128"/>
    <b v="0"/>
    <n v="78"/>
    <b v="1"/>
    <s v="film &amp; video/shorts"/>
    <x v="0"/>
    <s v="shorts"/>
    <n v="141"/>
    <n v="90.38"/>
    <x v="113"/>
    <d v="2011-08-06T15:00:00"/>
    <n v="8"/>
    <s v="Less than 10 days"/>
    <s v="Not Needed"/>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103"/>
    <n v="88.57"/>
    <x v="114"/>
    <d v="2012-01-13T06:34:48"/>
    <n v="60"/>
    <s v="Greater than 40 days"/>
    <s v="Not Needed"/>
    <x v="6"/>
  </r>
  <r>
    <n v="115"/>
    <s v="The World's Greatest Lover"/>
    <s v="Never judge a book (or a lover) by their cover."/>
    <n v="450"/>
    <n v="632"/>
    <x v="0"/>
    <s v="US"/>
    <s v="USD"/>
    <n v="1328377444"/>
    <n v="1326217444"/>
    <b v="0"/>
    <n v="22"/>
    <b v="1"/>
    <s v="film &amp; video/shorts"/>
    <x v="0"/>
    <s v="shorts"/>
    <n v="140"/>
    <n v="28.73"/>
    <x v="115"/>
    <d v="2012-02-04T17:44:04"/>
    <n v="25"/>
    <s v="21 to 25 days"/>
    <s v="26-27 days"/>
    <x v="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114"/>
    <n v="69.790000000000006"/>
    <x v="116"/>
    <d v="2011-04-08T10:55:55"/>
    <n v="46"/>
    <s v="41 to 50 days"/>
    <s v="Not Needed"/>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00"/>
    <n v="167.49"/>
    <x v="117"/>
    <d v="2010-06-09T19:00:00"/>
    <n v="90"/>
    <s v="Greater than 40 days"/>
    <s v="Not Needed"/>
    <x v="7"/>
  </r>
  <r>
    <n v="118"/>
    <s v="DENOUNCED - A Short Film"/>
    <s v="When a ruthless hit-man is 'denounced' from the mafia, his old enemies declare war."/>
    <n v="5000"/>
    <n v="5651.58"/>
    <x v="0"/>
    <s v="US"/>
    <s v="USD"/>
    <n v="1311902236"/>
    <n v="1309310236"/>
    <b v="0"/>
    <n v="39"/>
    <b v="1"/>
    <s v="film &amp; video/shorts"/>
    <x v="0"/>
    <s v="shorts"/>
    <n v="113"/>
    <n v="144.91"/>
    <x v="118"/>
    <d v="2011-07-29T01:17:16"/>
    <n v="30"/>
    <s v="26 to 30 days"/>
    <s v="30 days"/>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105"/>
    <n v="91.84"/>
    <x v="119"/>
    <d v="2011-08-13T23:00:00"/>
    <n v="29"/>
    <s v="26 to 30 days"/>
    <s v="Not Needed"/>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0"/>
    <n v="10"/>
    <x v="120"/>
    <d v="2016-10-03T01:11:47"/>
    <n v="30"/>
    <s v="26 to 30 days"/>
    <s v="30 days"/>
    <x v="2"/>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0"/>
    <n v="1"/>
    <x v="121"/>
    <d v="2015-04-18T10:16:00"/>
    <n v="16"/>
    <s v="11 to 20 days"/>
    <s v="Not Needed"/>
    <x v="0"/>
  </r>
  <r>
    <n v="122"/>
    <s v="The Time Jumper (Canceled)"/>
    <s v="My ambition for this knows no bounds.  Seeing Sephoria in a live-action is a dream of mine."/>
    <n v="100000000"/>
    <n v="0"/>
    <x v="1"/>
    <s v="US"/>
    <s v="USD"/>
    <n v="1476094907"/>
    <n v="1470910907"/>
    <b v="0"/>
    <n v="0"/>
    <b v="0"/>
    <s v="film &amp; video/science fiction"/>
    <x v="0"/>
    <s v="science fiction"/>
    <n v="0"/>
    <n v="0"/>
    <x v="122"/>
    <d v="2016-10-10T10:21:47"/>
    <n v="60"/>
    <s v="Greater than 40 days"/>
    <s v="Not Needed"/>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0"/>
    <n v="25.17"/>
    <x v="123"/>
    <d v="2014-10-28T22:00:00"/>
    <n v="36"/>
    <s v="31 to 40 days"/>
    <s v="Not Needed"/>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n v="0"/>
    <x v="124"/>
    <d v="2015-05-15T22:17:22"/>
    <n v="25"/>
    <s v="21 to 25 days"/>
    <s v="26-27 days"/>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4"/>
    <n v="11.67"/>
    <x v="125"/>
    <d v="2017-02-03T23:51:20"/>
    <n v="60"/>
    <s v="Greater than 40 days"/>
    <s v="Not Needed"/>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6"/>
    <n v="106.69"/>
    <x v="126"/>
    <d v="2015-06-11T02:00:00"/>
    <n v="31"/>
    <s v="31 to 40 days"/>
    <s v="Not Needed"/>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2"/>
    <n v="47.5"/>
    <x v="127"/>
    <d v="2015-04-03T13:59:01"/>
    <n v="30"/>
    <s v="26 to 30 days"/>
    <s v="30 days"/>
    <x v="0"/>
  </r>
  <r>
    <n v="128"/>
    <s v="Ralphi3 (Canceled)"/>
    <s v="A Science Fiction film filled with entertainment and Excitement"/>
    <n v="100000"/>
    <n v="1867"/>
    <x v="1"/>
    <s v="US"/>
    <s v="USD"/>
    <n v="1476941293"/>
    <n v="1473917293"/>
    <b v="0"/>
    <n v="6"/>
    <b v="0"/>
    <s v="film &amp; video/science fiction"/>
    <x v="0"/>
    <s v="science fiction"/>
    <n v="2"/>
    <n v="311.17"/>
    <x v="128"/>
    <d v="2016-10-20T05:28:13"/>
    <n v="35"/>
    <s v="31 to 40 days"/>
    <s v="Not Needed"/>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n v="0"/>
    <x v="129"/>
    <d v="2014-10-30T22:29:43"/>
    <n v="60"/>
    <s v="Greater than 40 days"/>
    <s v="Not Needed"/>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n v="0"/>
    <x v="130"/>
    <d v="2014-06-16T20:16:00"/>
    <n v="28"/>
    <s v="26 to 30 days"/>
    <s v="28 to 29 days"/>
    <x v="3"/>
  </r>
  <r>
    <n v="131"/>
    <s v="I (Canceled)"/>
    <s v="I"/>
    <n v="1200"/>
    <n v="0"/>
    <x v="1"/>
    <s v="US"/>
    <s v="USD"/>
    <n v="1467763200"/>
    <n v="1466453161"/>
    <b v="0"/>
    <n v="0"/>
    <b v="0"/>
    <s v="film &amp; video/science fiction"/>
    <x v="0"/>
    <s v="science fiction"/>
    <n v="0"/>
    <n v="0"/>
    <x v="131"/>
    <d v="2016-07-06T00:00:00"/>
    <n v="16"/>
    <s v="11 to 20 days"/>
    <s v="Not Needed"/>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10"/>
    <n v="94.51"/>
    <x v="132"/>
    <d v="2014-11-07T20:30:07"/>
    <n v="45"/>
    <s v="41 to 50 days"/>
    <s v="Not Needed"/>
    <x v="3"/>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n v="0"/>
    <x v="133"/>
    <d v="2016-05-31T17:31:00"/>
    <n v="30"/>
    <s v="26 to 30 days"/>
    <s v="30 days"/>
    <x v="2"/>
  </r>
  <r>
    <n v="134"/>
    <s v="MARLEY'S GHOST (AMBASSADORS OF STEAM) (Canceled)"/>
    <s v="steampunk  remake of &quot;a Christmas carol&quot;"/>
    <n v="5000"/>
    <n v="0"/>
    <x v="1"/>
    <s v="US"/>
    <s v="USD"/>
    <n v="1441386000"/>
    <n v="1438811418"/>
    <b v="0"/>
    <n v="0"/>
    <b v="0"/>
    <s v="film &amp; video/science fiction"/>
    <x v="0"/>
    <s v="science fiction"/>
    <n v="0"/>
    <n v="0"/>
    <x v="134"/>
    <d v="2015-09-04T17:00:00"/>
    <n v="30"/>
    <s v="26 to 30 days"/>
    <s v="30 days"/>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13"/>
    <n v="80.599999999999994"/>
    <x v="135"/>
    <d v="2014-07-01T19:00:00"/>
    <n v="33"/>
    <s v="31 to 40 days"/>
    <s v="Not Needed"/>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n v="0"/>
    <x v="136"/>
    <d v="2015-05-16T10:16:00"/>
    <n v="44"/>
    <s v="41 to 50 days"/>
    <s v="Not Needed"/>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n v="0"/>
    <x v="137"/>
    <d v="2015-10-12T13:46:33"/>
    <n v="50"/>
    <s v="41 to 50 days"/>
    <s v="Not Needed"/>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3"/>
    <n v="81.239999999999995"/>
    <x v="138"/>
    <d v="2015-08-01T04:59:00"/>
    <n v="31"/>
    <s v="31 to 40 days"/>
    <s v="Not Needed"/>
    <x v="0"/>
  </r>
  <r>
    <n v="139"/>
    <s v="Roman Dead (Canceled)"/>
    <s v="When  Rome is infected with a zombie plague, Lucius Agrippa and a small group fights for survival"/>
    <n v="500"/>
    <n v="500"/>
    <x v="1"/>
    <s v="US"/>
    <s v="USD"/>
    <n v="1436738772"/>
    <n v="1435874772"/>
    <b v="0"/>
    <n v="1"/>
    <b v="0"/>
    <s v="film &amp; video/science fiction"/>
    <x v="0"/>
    <s v="science fiction"/>
    <n v="100"/>
    <n v="500"/>
    <x v="139"/>
    <d v="2015-07-12T22:06:12"/>
    <n v="10"/>
    <s v="Less than 10 days"/>
    <s v="Not Needed"/>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n v="0"/>
    <x v="140"/>
    <d v="2015-03-20T03:45:32"/>
    <n v="30"/>
    <s v="26 to 30 days"/>
    <s v="30 days"/>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11"/>
    <n v="46.18"/>
    <x v="141"/>
    <d v="2015-05-31T03:40:23"/>
    <n v="45"/>
    <s v="41 to 50 days"/>
    <s v="Not Needed"/>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0"/>
    <n v="10"/>
    <x v="142"/>
    <d v="2014-11-16T22:26:18"/>
    <n v="21"/>
    <s v="21 to 25 days"/>
    <s v="Not Needed"/>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n v="0"/>
    <x v="143"/>
    <d v="2016-09-03T05:55:00"/>
    <n v="57"/>
    <s v="Greater than 40 days"/>
    <s v="Not Needed"/>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28"/>
    <n v="55.95"/>
    <x v="144"/>
    <d v="2015-04-13T17:17:52"/>
    <n v="60"/>
    <s v="Greater than 40 days"/>
    <s v="Not Needed"/>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8"/>
    <n v="37.56"/>
    <x v="145"/>
    <d v="2015-08-11T13:00:52"/>
    <n v="27"/>
    <s v="26 to 30 days"/>
    <s v="26-27 days"/>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1"/>
    <n v="38.33"/>
    <x v="146"/>
    <d v="2017-01-18T00:23:18"/>
    <n v="60"/>
    <s v="Greater than 40 days"/>
    <s v="Not Needed"/>
    <x v="2"/>
  </r>
  <r>
    <n v="147"/>
    <s v="Consumed (Static Air) (Canceled)"/>
    <s v="Film makers catch live footage beyond their wildest dreams."/>
    <n v="7000"/>
    <n v="0"/>
    <x v="1"/>
    <s v="GB"/>
    <s v="GBP"/>
    <n v="1420741080"/>
    <n v="1417026340"/>
    <b v="0"/>
    <n v="0"/>
    <b v="0"/>
    <s v="film &amp; video/science fiction"/>
    <x v="0"/>
    <s v="science fiction"/>
    <n v="0"/>
    <n v="0"/>
    <x v="147"/>
    <d v="2015-01-08T18:18:00"/>
    <n v="43"/>
    <s v="41 to 50 days"/>
    <s v="Not Needed"/>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0"/>
    <n v="20"/>
    <x v="148"/>
    <d v="2016-02-27T06:45:36"/>
    <n v="30"/>
    <s v="26 to 30 days"/>
    <s v="30 days"/>
    <x v="2"/>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
    <n v="15.33"/>
    <x v="149"/>
    <d v="2014-12-25T08:00:00"/>
    <n v="30"/>
    <s v="26 to 30 days"/>
    <s v="30 days"/>
    <x v="3"/>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23"/>
    <n v="449.43"/>
    <x v="150"/>
    <d v="2015-05-26T03:53:02"/>
    <n v="60"/>
    <s v="Greater than 40 days"/>
    <s v="Not Needed"/>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0"/>
    <n v="28"/>
    <x v="151"/>
    <d v="2015-06-18T13:13:11"/>
    <n v="60"/>
    <s v="Greater than 40 days"/>
    <s v="Not Needed"/>
    <x v="0"/>
  </r>
  <r>
    <n v="152"/>
    <s v="The Great Dark (Canceled)"/>
    <s v="The Great Dark is a journey through the unimaginable...and un foreseeable..."/>
    <n v="380000"/>
    <n v="30"/>
    <x v="1"/>
    <s v="US"/>
    <s v="USD"/>
    <n v="1411437100"/>
    <n v="1408845100"/>
    <b v="0"/>
    <n v="2"/>
    <b v="0"/>
    <s v="film &amp; video/science fiction"/>
    <x v="0"/>
    <s v="science fiction"/>
    <n v="0"/>
    <n v="15"/>
    <x v="152"/>
    <d v="2014-09-23T01:51:40"/>
    <n v="30"/>
    <s v="26 to 30 days"/>
    <s v="30 days"/>
    <x v="3"/>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1"/>
    <n v="35.9"/>
    <x v="153"/>
    <d v="2014-12-02T15:04:04"/>
    <n v="42"/>
    <s v="41 to 50 days"/>
    <s v="Not Needed"/>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3"/>
    <n v="13.33"/>
    <x v="154"/>
    <d v="2015-06-03T13:08:15"/>
    <n v="43"/>
    <s v="41 to 50 days"/>
    <s v="Not Needed"/>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0"/>
    <n v="20.25"/>
    <x v="155"/>
    <d v="2015-07-23T13:25:35"/>
    <n v="40"/>
    <s v="31 to 40 days"/>
    <s v="Not Needed"/>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5"/>
    <n v="119"/>
    <x v="156"/>
    <d v="2014-08-03T02:59:56"/>
    <n v="60"/>
    <s v="Greater than 40 days"/>
    <s v="Not Needed"/>
    <x v="3"/>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0"/>
    <n v="4"/>
    <x v="157"/>
    <d v="2016-02-26T21:52:52"/>
    <n v="30"/>
    <s v="26 to 30 days"/>
    <s v="30 days"/>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n v="0"/>
    <x v="158"/>
    <d v="2014-10-22T01:50:28"/>
    <n v="30"/>
    <s v="26 to 30 days"/>
    <s v="30 days"/>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0"/>
    <n v="10"/>
    <x v="159"/>
    <d v="2016-07-03T10:25:45"/>
    <n v="40"/>
    <s v="31 to 40 days"/>
    <s v="Not Needed"/>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n v="0"/>
    <x v="160"/>
    <d v="2015-08-15T21:54:51"/>
    <n v="60"/>
    <s v="Greater than 40 days"/>
    <s v="Not Needed"/>
    <x v="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0"/>
    <n v="5"/>
    <x v="161"/>
    <d v="2014-07-02T16:29:55"/>
    <n v="30"/>
    <s v="26 to 30 days"/>
    <s v="30 days"/>
    <x v="3"/>
  </r>
  <r>
    <n v="162"/>
    <s v="See It My Way"/>
    <s v="This film follows a young man who has had only a troubled family life. He turns to all the wrong things and life falls apart."/>
    <n v="2800"/>
    <n v="435"/>
    <x v="2"/>
    <s v="US"/>
    <s v="USD"/>
    <n v="1408232520"/>
    <n v="1405393356"/>
    <b v="0"/>
    <n v="10"/>
    <b v="0"/>
    <s v="film &amp; video/drama"/>
    <x v="0"/>
    <s v="drama"/>
    <n v="16"/>
    <n v="43.5"/>
    <x v="162"/>
    <d v="2014-08-16T23:42:00"/>
    <n v="32"/>
    <s v="31 to 40 days"/>
    <s v="Not Needed"/>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n v="0"/>
    <x v="163"/>
    <d v="2015-10-01T00:00:00"/>
    <n v="35"/>
    <s v="31 to 40 days"/>
    <s v="Not Needed"/>
    <x v="0"/>
  </r>
  <r>
    <n v="164"/>
    <s v="Angelix"/>
    <s v="Two cousins are caught up in the private war between warrior class angels and demons. You may be caught up too and not realize it yet."/>
    <n v="120000"/>
    <n v="640"/>
    <x v="2"/>
    <s v="US"/>
    <s v="USD"/>
    <n v="1411150701"/>
    <n v="1405966701"/>
    <b v="0"/>
    <n v="7"/>
    <b v="0"/>
    <s v="film &amp; video/drama"/>
    <x v="0"/>
    <s v="drama"/>
    <n v="1"/>
    <n v="91.43"/>
    <x v="164"/>
    <d v="2014-09-19T18:18:21"/>
    <n v="60"/>
    <s v="Greater than 40 days"/>
    <s v="Not Needed"/>
    <x v="3"/>
  </r>
  <r>
    <n v="165"/>
    <s v="NET"/>
    <s v="A teacher. A boy. The beach and a heatwave that drove them all insane."/>
    <n v="17000"/>
    <n v="0"/>
    <x v="2"/>
    <s v="GB"/>
    <s v="GBP"/>
    <n v="1452613724"/>
    <n v="1450021724"/>
    <b v="0"/>
    <n v="0"/>
    <b v="0"/>
    <s v="film &amp; video/drama"/>
    <x v="0"/>
    <s v="drama"/>
    <n v="0"/>
    <n v="0"/>
    <x v="165"/>
    <d v="2016-01-12T15:48:44"/>
    <n v="30"/>
    <s v="26 to 30 days"/>
    <s v="30 days"/>
    <x v="0"/>
  </r>
  <r>
    <n v="166"/>
    <s v="Pressure"/>
    <s v="A young teen makes a bad decision after joining gang and the film expresses his choices that led him to that point."/>
    <n v="5000"/>
    <n v="3000"/>
    <x v="2"/>
    <s v="US"/>
    <s v="USD"/>
    <n v="1484531362"/>
    <n v="1481939362"/>
    <b v="0"/>
    <n v="1"/>
    <b v="0"/>
    <s v="film &amp; video/drama"/>
    <x v="0"/>
    <s v="drama"/>
    <n v="60"/>
    <n v="3000"/>
    <x v="166"/>
    <d v="2017-01-16T01:49:22"/>
    <n v="30"/>
    <s v="26 to 30 days"/>
    <s v="30 days"/>
    <x v="2"/>
  </r>
  <r>
    <n v="167"/>
    <s v="Past"/>
    <s v="A young man experiences a tragedy and has the opportunity to go back and learn from his mistakes and find out his true self."/>
    <n v="110000"/>
    <n v="11"/>
    <x v="2"/>
    <s v="US"/>
    <s v="USD"/>
    <n v="1438726535"/>
    <n v="1433542535"/>
    <b v="0"/>
    <n v="2"/>
    <b v="0"/>
    <s v="film &amp; video/drama"/>
    <x v="0"/>
    <s v="drama"/>
    <n v="0"/>
    <n v="5.5"/>
    <x v="167"/>
    <d v="2015-08-04T22:15:35"/>
    <n v="60"/>
    <s v="Greater than 40 days"/>
    <s v="Not Needed"/>
    <x v="0"/>
  </r>
  <r>
    <n v="168"/>
    <s v="Moving On"/>
    <s v="A homeless Gulf War 2 vet, and Congressional Medal of Honor recipient fights for his sanity on the mean streets of Albuquerque."/>
    <n v="8000"/>
    <n v="325"/>
    <x v="2"/>
    <s v="US"/>
    <s v="USD"/>
    <n v="1426791770"/>
    <n v="1424203370"/>
    <b v="0"/>
    <n v="3"/>
    <b v="0"/>
    <s v="film &amp; video/drama"/>
    <x v="0"/>
    <s v="drama"/>
    <n v="4"/>
    <n v="108.33"/>
    <x v="168"/>
    <d v="2015-03-19T19:02:50"/>
    <n v="30"/>
    <s v="26 to 30 days"/>
    <s v="30 days"/>
    <x v="0"/>
  </r>
  <r>
    <n v="169"/>
    <s v="Family"/>
    <s v="Family is a short film about a father and son and two brothers who were separated by the Korean war and finally reunite after 60 years."/>
    <n v="2500"/>
    <n v="560"/>
    <x v="2"/>
    <s v="GB"/>
    <s v="GBP"/>
    <n v="1413634059"/>
    <n v="1411042059"/>
    <b v="0"/>
    <n v="10"/>
    <b v="0"/>
    <s v="film &amp; video/drama"/>
    <x v="0"/>
    <s v="drama"/>
    <n v="22"/>
    <n v="56"/>
    <x v="169"/>
    <d v="2014-10-18T12:07:39"/>
    <n v="30"/>
    <s v="26 to 30 days"/>
    <s v="30 days"/>
    <x v="3"/>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
    <n v="32.5"/>
    <x v="170"/>
    <d v="2015-08-30T05:28:00"/>
    <n v="30"/>
    <s v="26 to 30 days"/>
    <s v="30 days"/>
    <x v="0"/>
  </r>
  <r>
    <n v="171"/>
    <s v="IRL: Gamers Unite"/>
    <s v="Team Mayhem, a local small town gang of gamers who are enlisted   to save the world from the new great evil known as Prowler."/>
    <n v="50000"/>
    <n v="1"/>
    <x v="2"/>
    <s v="US"/>
    <s v="USD"/>
    <n v="1470975614"/>
    <n v="1465791614"/>
    <b v="0"/>
    <n v="1"/>
    <b v="0"/>
    <s v="film &amp; video/drama"/>
    <x v="0"/>
    <s v="drama"/>
    <n v="0"/>
    <n v="1"/>
    <x v="171"/>
    <d v="2016-08-12T04:20:14"/>
    <n v="60"/>
    <s v="Greater than 40 days"/>
    <s v="Not Needed"/>
    <x v="2"/>
  </r>
  <r>
    <n v="172"/>
    <s v="The Blind Dolphin Story"/>
    <s v="A short film on the rarest mammal and the second most endangered freshwater river dolphin, in Pakistan."/>
    <n v="95000"/>
    <n v="0"/>
    <x v="2"/>
    <s v="US"/>
    <s v="USD"/>
    <n v="1426753723"/>
    <n v="1423733323"/>
    <b v="0"/>
    <n v="0"/>
    <b v="0"/>
    <s v="film &amp; video/drama"/>
    <x v="0"/>
    <s v="drama"/>
    <n v="0"/>
    <n v="0"/>
    <x v="172"/>
    <d v="2015-03-19T08:28:43"/>
    <n v="35"/>
    <s v="31 to 40 days"/>
    <s v="Not Needed"/>
    <x v="0"/>
  </r>
  <r>
    <n v="173"/>
    <s v="7 Sins"/>
    <s v="This is a film inspired by Quentin Tarantino, I want to make a film thats entertaining yet gritty. 7 Sins is in pre-production."/>
    <n v="1110"/>
    <n v="0"/>
    <x v="2"/>
    <s v="GB"/>
    <s v="GBP"/>
    <n v="1425131108"/>
    <n v="1422539108"/>
    <b v="0"/>
    <n v="0"/>
    <b v="0"/>
    <s v="film &amp; video/drama"/>
    <x v="0"/>
    <s v="drama"/>
    <n v="0"/>
    <n v="0"/>
    <x v="173"/>
    <d v="2015-02-28T13:45:08"/>
    <n v="30"/>
    <s v="26 to 30 days"/>
    <s v="30 days"/>
    <x v="0"/>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n v="0"/>
    <x v="174"/>
    <d v="2015-05-08T18:12:56"/>
    <n v="60"/>
    <s v="Greater than 40 days"/>
    <s v="Not Needed"/>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6"/>
    <n v="49.88"/>
    <x v="175"/>
    <d v="2014-08-29T18:40:11"/>
    <n v="25"/>
    <s v="21 to 25 days"/>
    <s v="26-27 days"/>
    <x v="3"/>
  </r>
  <r>
    <n v="176"/>
    <s v="Silent Monster"/>
    <s v="I'm seeking funding to finish my short film, Silent Monster, to bring awareness to teenage bullying as well as teenage violence."/>
    <n v="1500"/>
    <n v="0"/>
    <x v="2"/>
    <s v="US"/>
    <s v="USD"/>
    <n v="1438803999"/>
    <n v="1436211999"/>
    <b v="0"/>
    <n v="0"/>
    <b v="0"/>
    <s v="film &amp; video/drama"/>
    <x v="0"/>
    <s v="drama"/>
    <n v="0"/>
    <n v="0"/>
    <x v="176"/>
    <d v="2015-08-05T19:46:39"/>
    <n v="30"/>
    <s v="26 to 30 days"/>
    <s v="30 days"/>
    <x v="0"/>
  </r>
  <r>
    <n v="177"/>
    <s v="The Good Samaritan"/>
    <s v="I'm making a modern day version of the bible story &quot; The Good Samaritan&quot;"/>
    <n v="450"/>
    <n v="180"/>
    <x v="2"/>
    <s v="US"/>
    <s v="USD"/>
    <n v="1427155726"/>
    <n v="1425690526"/>
    <b v="0"/>
    <n v="7"/>
    <b v="0"/>
    <s v="film &amp; video/drama"/>
    <x v="0"/>
    <s v="drama"/>
    <n v="40"/>
    <n v="25.71"/>
    <x v="177"/>
    <d v="2015-03-24T00:08:46"/>
    <n v="17"/>
    <s v="11 to 20 days"/>
    <s v="Not Needed"/>
    <x v="0"/>
  </r>
  <r>
    <n v="178"/>
    <s v="El viaje de LucÃ­a"/>
    <s v="El viaje de LucÃ­a es un largometraje de ficciÃ³n con temÃ¡tica sobre el cÃ¡ncer infantil."/>
    <n v="500000"/>
    <n v="0"/>
    <x v="2"/>
    <s v="ES"/>
    <s v="EUR"/>
    <n v="1448582145"/>
    <n v="1445986545"/>
    <b v="0"/>
    <n v="0"/>
    <b v="0"/>
    <s v="film &amp; video/drama"/>
    <x v="0"/>
    <s v="drama"/>
    <n v="0"/>
    <n v="0"/>
    <x v="178"/>
    <d v="2015-11-26T23:55:45"/>
    <n v="30"/>
    <s v="26 to 30 days"/>
    <s v="30 days"/>
    <x v="0"/>
  </r>
  <r>
    <n v="179"/>
    <s v="Sustain: A Film About Survival"/>
    <s v="A feature-length film about how three people survive in a diseased world."/>
    <n v="1000"/>
    <n v="200"/>
    <x v="2"/>
    <s v="US"/>
    <s v="USD"/>
    <n v="1457056555"/>
    <n v="1454464555"/>
    <b v="0"/>
    <n v="2"/>
    <b v="0"/>
    <s v="film &amp; video/drama"/>
    <x v="0"/>
    <s v="drama"/>
    <n v="20"/>
    <n v="100"/>
    <x v="179"/>
    <d v="2016-03-04T01:55:55"/>
    <n v="30"/>
    <s v="26 to 30 days"/>
    <s v="30 days"/>
    <x v="2"/>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3"/>
    <n v="30.85"/>
    <x v="180"/>
    <d v="2015-04-13T19:00:00"/>
    <n v="40"/>
    <s v="31 to 40 days"/>
    <s v="Not Needed"/>
    <x v="0"/>
  </r>
  <r>
    <n v="181"/>
    <s v="Immemorial"/>
    <s v="Christina has been suffering with flash backs and some very disturbing nightmares and realises that it is more than just nightmares."/>
    <n v="3423"/>
    <n v="722"/>
    <x v="2"/>
    <s v="GB"/>
    <s v="GBP"/>
    <n v="1434995295"/>
    <n v="1432403295"/>
    <b v="0"/>
    <n v="4"/>
    <b v="0"/>
    <s v="film &amp; video/drama"/>
    <x v="0"/>
    <s v="drama"/>
    <n v="21"/>
    <n v="180.5"/>
    <x v="181"/>
    <d v="2015-06-22T17:48:15"/>
    <n v="30"/>
    <s v="26 to 30 days"/>
    <s v="30 days"/>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n v="0"/>
    <x v="182"/>
    <d v="2017-01-07T00:17:12"/>
    <n v="30"/>
    <s v="26 to 30 days"/>
    <s v="30 days"/>
    <x v="2"/>
  </r>
  <r>
    <n v="183"/>
    <s v="Three Little Words"/>
    <s v="Don't kill me until I meet my Dad"/>
    <n v="12500"/>
    <n v="4482"/>
    <x v="2"/>
    <s v="GB"/>
    <s v="GBP"/>
    <n v="1417033610"/>
    <n v="1414438010"/>
    <b v="0"/>
    <n v="12"/>
    <b v="0"/>
    <s v="film &amp; video/drama"/>
    <x v="0"/>
    <s v="drama"/>
    <n v="36"/>
    <n v="373.5"/>
    <x v="183"/>
    <d v="2014-11-26T20:26:50"/>
    <n v="30"/>
    <s v="26 to 30 days"/>
    <s v="30 days"/>
    <x v="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3"/>
    <n v="25.5"/>
    <x v="184"/>
    <d v="2014-09-01T03:59:00"/>
    <n v="58"/>
    <s v="Greater than 40 days"/>
    <s v="Not Needed"/>
    <x v="3"/>
  </r>
  <r>
    <n v="185"/>
    <s v="BLANK Short Movie"/>
    <s v="Love has no boundaries!"/>
    <n v="40000"/>
    <n v="2200"/>
    <x v="2"/>
    <s v="NO"/>
    <s v="NOK"/>
    <n v="1471557139"/>
    <n v="1468965139"/>
    <b v="0"/>
    <n v="10"/>
    <b v="0"/>
    <s v="film &amp; video/drama"/>
    <x v="0"/>
    <s v="drama"/>
    <n v="6"/>
    <n v="220"/>
    <x v="185"/>
    <d v="2016-08-18T21:52:19"/>
    <n v="30"/>
    <s v="26 to 30 days"/>
    <s v="30 days"/>
    <x v="2"/>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n v="0"/>
    <x v="186"/>
    <d v="2017-03-03T20:00:00"/>
    <n v="30"/>
    <s v="26 to 30 days"/>
    <s v="30 days"/>
    <x v="1"/>
  </r>
  <r>
    <n v="187"/>
    <s v="The Imbalanced Heart of a Symmetric Mind (film)"/>
    <s v="A young man suffering from a severe case of OCD embarks on a road trip to find peace of mind."/>
    <n v="5000"/>
    <n v="800"/>
    <x v="2"/>
    <s v="US"/>
    <s v="USD"/>
    <n v="1437461940"/>
    <n v="1435383457"/>
    <b v="0"/>
    <n v="5"/>
    <b v="0"/>
    <s v="film &amp; video/drama"/>
    <x v="0"/>
    <s v="drama"/>
    <n v="16"/>
    <n v="160"/>
    <x v="187"/>
    <d v="2015-07-21T06:59:00"/>
    <n v="24"/>
    <s v="21 to 25 days"/>
    <s v="Not Needed"/>
    <x v="0"/>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n v="0"/>
    <x v="188"/>
    <d v="2014-09-05T04:23:35"/>
    <n v="30"/>
    <s v="26 to 30 days"/>
    <s v="30 days"/>
    <x v="3"/>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0"/>
    <n v="69"/>
    <x v="189"/>
    <d v="2016-09-03T16:34:37"/>
    <n v="60"/>
    <s v="Greater than 40 days"/>
    <s v="Not Needed"/>
    <x v="2"/>
  </r>
  <r>
    <n v="190"/>
    <s v="REGIONRAT, the movie"/>
    <s v="Because hope can be a 4 letter word"/>
    <n v="12000"/>
    <n v="50"/>
    <x v="2"/>
    <s v="US"/>
    <s v="USD"/>
    <n v="1466091446"/>
    <n v="1465227446"/>
    <b v="0"/>
    <n v="1"/>
    <b v="0"/>
    <s v="film &amp; video/drama"/>
    <x v="0"/>
    <s v="drama"/>
    <n v="0"/>
    <n v="50"/>
    <x v="190"/>
    <d v="2016-06-16T15:37:26"/>
    <n v="10"/>
    <s v="Less than 10 days"/>
    <s v="Not Needed"/>
    <x v="2"/>
  </r>
  <r>
    <n v="191"/>
    <s v="Trillion: Feature Film"/>
    <s v="A young boy passionate about Astronomy and Chemistry tracks down an astroid that scientists said would never hit earth."/>
    <n v="5000"/>
    <n v="250"/>
    <x v="2"/>
    <s v="AU"/>
    <s v="AUD"/>
    <n v="1443782138"/>
    <n v="1440326138"/>
    <b v="0"/>
    <n v="3"/>
    <b v="0"/>
    <s v="film &amp; video/drama"/>
    <x v="0"/>
    <s v="drama"/>
    <n v="5"/>
    <n v="83.33"/>
    <x v="191"/>
    <d v="2015-10-02T10:35:38"/>
    <n v="40"/>
    <s v="31 to 40 days"/>
    <s v="Not Needed"/>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0"/>
    <n v="5.67"/>
    <x v="192"/>
    <d v="2014-10-17T19:00:32"/>
    <n v="30"/>
    <s v="26 to 30 days"/>
    <s v="30 days"/>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n v="0"/>
    <x v="193"/>
    <d v="2014-11-28T23:26:06"/>
    <n v="60"/>
    <s v="Greater than 40 days"/>
    <s v="Not Needed"/>
    <x v="3"/>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0"/>
    <n v="1"/>
    <x v="194"/>
    <d v="2016-03-06T23:55:31"/>
    <n v="60"/>
    <s v="Greater than 40 days"/>
    <s v="Not Needed"/>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n v="0"/>
    <x v="195"/>
    <d v="2015-07-10T16:05:32"/>
    <n v="60"/>
    <s v="Greater than 40 days"/>
    <s v="Not Needed"/>
    <x v="0"/>
  </r>
  <r>
    <n v="196"/>
    <s v="Thunder Under Control"/>
    <s v="A moving short film about a retired female boxer who develops a relationship with a young journalist who idolises her"/>
    <n v="3500"/>
    <n v="1465"/>
    <x v="2"/>
    <s v="GB"/>
    <s v="GBP"/>
    <n v="1444510800"/>
    <n v="1442062898"/>
    <b v="0"/>
    <n v="19"/>
    <b v="0"/>
    <s v="film &amp; video/drama"/>
    <x v="0"/>
    <s v="drama"/>
    <n v="42"/>
    <n v="77.11"/>
    <x v="196"/>
    <d v="2015-10-10T21:00:00"/>
    <n v="28"/>
    <s v="26 to 30 days"/>
    <s v="28 to 29 days"/>
    <x v="0"/>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10"/>
    <n v="32.75"/>
    <x v="197"/>
    <d v="2017-02-17T21:00:00"/>
    <n v="42"/>
    <s v="41 to 50 days"/>
    <s v="Not Needed"/>
    <x v="1"/>
  </r>
  <r>
    <n v="198"/>
    <s v="Nine Lives"/>
    <s v="Nine Lives is a story of one woman's survival of EIGHT near deaths and her love for one man as an influence to fight for the NINTH."/>
    <n v="25000"/>
    <n v="279"/>
    <x v="2"/>
    <s v="US"/>
    <s v="USD"/>
    <n v="1412500322"/>
    <n v="1409908322"/>
    <b v="0"/>
    <n v="6"/>
    <b v="0"/>
    <s v="film &amp; video/drama"/>
    <x v="0"/>
    <s v="drama"/>
    <n v="1"/>
    <n v="46.5"/>
    <x v="198"/>
    <d v="2014-10-05T09:12:02"/>
    <n v="30"/>
    <s v="26 to 30 days"/>
    <s v="30 days"/>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n v="0"/>
    <x v="199"/>
    <d v="2016-09-01T02:58:22"/>
    <n v="30"/>
    <s v="26 to 30 days"/>
    <s v="30 days"/>
    <x v="2"/>
  </r>
  <r>
    <n v="200"/>
    <s v="The Crossing Shore"/>
    <s v="A film dedicated to an AAF Pilot's struggle to survive behind enemy lines during WWII."/>
    <n v="6000"/>
    <n v="1571.55"/>
    <x v="2"/>
    <s v="US"/>
    <s v="USD"/>
    <n v="1410746403"/>
    <n v="1408154403"/>
    <b v="0"/>
    <n v="18"/>
    <b v="0"/>
    <s v="film &amp; video/drama"/>
    <x v="0"/>
    <s v="drama"/>
    <n v="26"/>
    <n v="87.31"/>
    <x v="200"/>
    <d v="2014-09-15T02:00:03"/>
    <n v="30"/>
    <s v="26 to 30 days"/>
    <s v="30 days"/>
    <x v="3"/>
  </r>
  <r>
    <n v="201"/>
    <s v="Life of Change"/>
    <s v="Everyone has a choice. Can two college students get past their differences to save the life of a man whom they've never met before?"/>
    <n v="650"/>
    <n v="380"/>
    <x v="2"/>
    <s v="US"/>
    <s v="USD"/>
    <n v="1423424329"/>
    <n v="1421696329"/>
    <b v="0"/>
    <n v="7"/>
    <b v="0"/>
    <s v="film &amp; video/drama"/>
    <x v="0"/>
    <s v="drama"/>
    <n v="58"/>
    <n v="54.29"/>
    <x v="201"/>
    <d v="2015-02-08T19:38:49"/>
    <n v="20"/>
    <s v="11 to 20 days"/>
    <s v="Not Needed"/>
    <x v="0"/>
  </r>
  <r>
    <n v="202"/>
    <s v="Modern Gangsters"/>
    <s v="new web series created by jonney terry"/>
    <n v="6000"/>
    <n v="0"/>
    <x v="2"/>
    <s v="US"/>
    <s v="USD"/>
    <n v="1444337940"/>
    <n v="1441750564"/>
    <b v="0"/>
    <n v="0"/>
    <b v="0"/>
    <s v="film &amp; video/drama"/>
    <x v="0"/>
    <s v="drama"/>
    <n v="0"/>
    <n v="0"/>
    <x v="202"/>
    <d v="2015-10-08T20:59:00"/>
    <n v="30"/>
    <s v="26 to 30 days"/>
    <s v="30 days"/>
    <x v="0"/>
  </r>
  <r>
    <n v="203"/>
    <s v="TheM"/>
    <s v="We are aiming to make a Web Series based on Youth Culture and the misrepresentation of socially stereotyped people."/>
    <n v="2500"/>
    <n v="746"/>
    <x v="2"/>
    <s v="GB"/>
    <s v="GBP"/>
    <n v="1422562864"/>
    <n v="1417378864"/>
    <b v="0"/>
    <n v="8"/>
    <b v="0"/>
    <s v="film &amp; video/drama"/>
    <x v="0"/>
    <s v="drama"/>
    <n v="30"/>
    <n v="93.25"/>
    <x v="203"/>
    <d v="2015-01-29T20:21:04"/>
    <n v="60"/>
    <s v="Greater than 40 days"/>
    <s v="Not Needed"/>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51"/>
    <n v="117.68"/>
    <x v="204"/>
    <d v="2016-08-04T14:00:03"/>
    <n v="30"/>
    <s v="26 to 30 days"/>
    <s v="30 days"/>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16"/>
    <n v="76.47"/>
    <x v="205"/>
    <d v="2015-10-06T15:10:22"/>
    <n v="35"/>
    <s v="31 to 40 days"/>
    <s v="Not Needed"/>
    <x v="0"/>
  </r>
  <r>
    <n v="206"/>
    <s v="Blood Bond Movie Development"/>
    <s v="A love story featuring adoption,struggle,dysfunction,grace, healing, and restoration."/>
    <n v="12700"/>
    <n v="0"/>
    <x v="2"/>
    <s v="US"/>
    <s v="USD"/>
    <n v="1470441983"/>
    <n v="1468627583"/>
    <b v="0"/>
    <n v="0"/>
    <b v="0"/>
    <s v="film &amp; video/drama"/>
    <x v="0"/>
    <s v="drama"/>
    <n v="0"/>
    <n v="0"/>
    <x v="206"/>
    <d v="2016-08-06T00:06:23"/>
    <n v="21"/>
    <s v="21 to 25 days"/>
    <s v="Not Needed"/>
    <x v="2"/>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5"/>
    <n v="163.85"/>
    <x v="207"/>
    <d v="2015-01-04T04:43:58"/>
    <n v="30"/>
    <s v="26 to 30 days"/>
    <s v="30 days"/>
    <x v="3"/>
  </r>
  <r>
    <n v="208"/>
    <s v="OLIVIA"/>
    <s v="A young woman's journey from Africa to Australia where she finds heaven on earth, love and tragedy. Within her tragedy she saves lives."/>
    <n v="50000"/>
    <n v="0"/>
    <x v="2"/>
    <s v="AU"/>
    <s v="AUD"/>
    <n v="1418719967"/>
    <n v="1416127967"/>
    <b v="0"/>
    <n v="0"/>
    <b v="0"/>
    <s v="film &amp; video/drama"/>
    <x v="0"/>
    <s v="drama"/>
    <n v="0"/>
    <n v="0"/>
    <x v="208"/>
    <d v="2014-12-16T08:52:47"/>
    <n v="30"/>
    <s v="26 to 30 days"/>
    <s v="30 days"/>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n v="0"/>
    <x v="209"/>
    <d v="2015-07-10T22:08:55"/>
    <n v="30"/>
    <s v="26 to 30 days"/>
    <s v="30 days"/>
    <x v="0"/>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25"/>
    <n v="91.82"/>
    <x v="210"/>
    <d v="2015-10-01T05:00:00"/>
    <n v="29"/>
    <s v="26 to 30 days"/>
    <s v="Not Needed"/>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45"/>
    <n v="185.83"/>
    <x v="211"/>
    <d v="2015-09-19T03:50:17"/>
    <n v="30"/>
    <s v="26 to 30 days"/>
    <s v="30 days"/>
    <x v="0"/>
  </r>
  <r>
    <n v="212"/>
    <s v="The Ecstasy of Vengeance - Feature Length Film"/>
    <s v="This film is a fictional crime drama following the events of a heist that ended in bloodshed."/>
    <n v="6300"/>
    <n v="1"/>
    <x v="2"/>
    <s v="US"/>
    <s v="USD"/>
    <n v="1460837320"/>
    <n v="1455656920"/>
    <b v="0"/>
    <n v="1"/>
    <b v="0"/>
    <s v="film &amp; video/drama"/>
    <x v="0"/>
    <s v="drama"/>
    <n v="0"/>
    <n v="1"/>
    <x v="212"/>
    <d v="2016-04-16T20:08:40"/>
    <n v="60"/>
    <s v="Greater than 40 days"/>
    <s v="Not Needed"/>
    <x v="2"/>
  </r>
  <r>
    <n v="213"/>
    <s v="Hart Blvd. A feature film by Andrew Greve"/>
    <s v="A family dramedy about a grandfather  and grandson who are both on their path to redemption."/>
    <n v="50000"/>
    <n v="20"/>
    <x v="2"/>
    <s v="US"/>
    <s v="USD"/>
    <n v="1439734001"/>
    <n v="1437142547"/>
    <b v="0"/>
    <n v="1"/>
    <b v="0"/>
    <s v="film &amp; video/drama"/>
    <x v="0"/>
    <s v="drama"/>
    <n v="0"/>
    <n v="20"/>
    <x v="213"/>
    <d v="2015-08-16T14:06:41"/>
    <n v="30"/>
    <s v="26 to 30 days"/>
    <s v="30 days"/>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0"/>
    <n v="1"/>
    <x v="214"/>
    <d v="2015-03-06T15:22:29"/>
    <n v="60"/>
    <s v="Greater than 40 days"/>
    <s v="Not Needed"/>
    <x v="0"/>
  </r>
  <r>
    <n v="215"/>
    <s v="Invisible Scars"/>
    <s v="A short drama based on a true events. Story of a British Soldier who comes back home suffering from Post Traumatic Stress Disorder."/>
    <n v="4400"/>
    <n v="10"/>
    <x v="2"/>
    <s v="GB"/>
    <s v="GBP"/>
    <n v="1455753540"/>
    <n v="1452058282"/>
    <b v="0"/>
    <n v="1"/>
    <b v="0"/>
    <s v="film &amp; video/drama"/>
    <x v="0"/>
    <s v="drama"/>
    <n v="0"/>
    <n v="10"/>
    <x v="215"/>
    <d v="2016-02-17T23:59:00"/>
    <n v="42"/>
    <s v="41 to 50 days"/>
    <s v="Not Needed"/>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56"/>
    <n v="331.54"/>
    <x v="216"/>
    <d v="2015-04-22T22:00:37"/>
    <n v="50"/>
    <s v="41 to 50 days"/>
    <s v="Not Needed"/>
    <x v="0"/>
  </r>
  <r>
    <n v="217"/>
    <s v="Bitch"/>
    <s v="A roadmovie by paw"/>
    <n v="100000"/>
    <n v="11943"/>
    <x v="2"/>
    <s v="SE"/>
    <s v="SEK"/>
    <n v="1419780149"/>
    <n v="1417101749"/>
    <b v="0"/>
    <n v="38"/>
    <b v="0"/>
    <s v="film &amp; video/drama"/>
    <x v="0"/>
    <s v="drama"/>
    <n v="12"/>
    <n v="314.29000000000002"/>
    <x v="217"/>
    <d v="2014-12-28T15:22:29"/>
    <n v="31"/>
    <s v="31 to 40 days"/>
    <s v="Not Needed"/>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2"/>
    <n v="100"/>
    <x v="218"/>
    <d v="2015-05-15T15:04:49"/>
    <n v="60"/>
    <s v="Greater than 40 days"/>
    <s v="Not Needed"/>
    <x v="0"/>
  </r>
  <r>
    <n v="219"/>
    <s v="True Colors"/>
    <s v="An hour-long pilot about a group of suburban LGBT teens coming of age in the early 90's."/>
    <n v="50000"/>
    <n v="8815"/>
    <x v="2"/>
    <s v="US"/>
    <s v="USD"/>
    <n v="1459493940"/>
    <n v="1456732225"/>
    <b v="0"/>
    <n v="76"/>
    <b v="0"/>
    <s v="film &amp; video/drama"/>
    <x v="0"/>
    <s v="drama"/>
    <n v="18"/>
    <n v="115.99"/>
    <x v="219"/>
    <d v="2016-04-01T06:59:00"/>
    <n v="32"/>
    <s v="31 to 40 days"/>
    <s v="Not Needed"/>
    <x v="2"/>
  </r>
  <r>
    <n v="220"/>
    <s v="LA VIE"/>
    <s v="A Freelancer abandons everything to chase after his dream of being &quot;great&quot; escape to Bangkok and return to his home-world."/>
    <n v="50000"/>
    <n v="360"/>
    <x v="2"/>
    <s v="US"/>
    <s v="USD"/>
    <n v="1440101160"/>
    <n v="1436542030"/>
    <b v="0"/>
    <n v="3"/>
    <b v="0"/>
    <s v="film &amp; video/drama"/>
    <x v="0"/>
    <s v="drama"/>
    <n v="1"/>
    <n v="120"/>
    <x v="220"/>
    <d v="2015-08-20T20:06:00"/>
    <n v="41"/>
    <s v="41 to 50 days"/>
    <s v="Not Needed"/>
    <x v="0"/>
  </r>
  <r>
    <n v="221"/>
    <s v="Archetypes"/>
    <s v="Film about Schizophrenia with Surreal Twists!"/>
    <n v="50000"/>
    <n v="0"/>
    <x v="2"/>
    <s v="US"/>
    <s v="USD"/>
    <n v="1427569564"/>
    <n v="1422389164"/>
    <b v="0"/>
    <n v="0"/>
    <b v="0"/>
    <s v="film &amp; video/drama"/>
    <x v="0"/>
    <s v="drama"/>
    <n v="0"/>
    <n v="0"/>
    <x v="221"/>
    <d v="2015-03-28T19:06:04"/>
    <n v="60"/>
    <s v="Greater than 40 days"/>
    <s v="Not Needed"/>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13"/>
    <n v="65"/>
    <x v="222"/>
    <d v="2015-03-27T02:39:00"/>
    <n v="59"/>
    <s v="Greater than 40 days"/>
    <s v="Not Needed"/>
    <x v="0"/>
  </r>
  <r>
    <n v="223"/>
    <s v="The Pass"/>
    <s v="An old man, a U.S Marine Corps veteran remembers his combat experience in the battle of Toktong Pass 1950, during the Korean War."/>
    <n v="1500000"/>
    <n v="0"/>
    <x v="2"/>
    <s v="US"/>
    <s v="USD"/>
    <n v="1463879100"/>
    <n v="1461287350"/>
    <b v="0"/>
    <n v="0"/>
    <b v="0"/>
    <s v="film &amp; video/drama"/>
    <x v="0"/>
    <s v="drama"/>
    <n v="0"/>
    <n v="0"/>
    <x v="223"/>
    <d v="2016-05-22T01:05:00"/>
    <n v="30"/>
    <s v="26 to 30 days"/>
    <s v="30 days"/>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n v="0"/>
    <x v="224"/>
    <d v="2015-07-10T05:38:46"/>
    <n v="60"/>
    <s v="Greater than 40 days"/>
    <s v="Not Needed"/>
    <x v="0"/>
  </r>
  <r>
    <n v="225"/>
    <s v="Backpage Shawty"/>
    <s v="I'm creating a &quot;Lifetime&quot; type drama film about a girl who uses backpage for money, but trying to turn her life around."/>
    <n v="200"/>
    <n v="0"/>
    <x v="2"/>
    <s v="US"/>
    <s v="USD"/>
    <n v="1460153054"/>
    <n v="1457564654"/>
    <b v="0"/>
    <n v="0"/>
    <b v="0"/>
    <s v="film &amp; video/drama"/>
    <x v="0"/>
    <s v="drama"/>
    <n v="0"/>
    <n v="0"/>
    <x v="225"/>
    <d v="2016-04-08T22:04:14"/>
    <n v="30"/>
    <s v="26 to 30 days"/>
    <s v="30 days"/>
    <x v="2"/>
  </r>
  <r>
    <n v="226"/>
    <s v="MAGGIE Film"/>
    <s v="A TRUE STORY OF DOMESTIC VILOLENCE THAT SEEKS TO OFFER THE VIEWER OUTLEST OF SUPPORT."/>
    <n v="29000"/>
    <n v="250"/>
    <x v="2"/>
    <s v="GB"/>
    <s v="GBP"/>
    <n v="1433064540"/>
    <n v="1428854344"/>
    <b v="0"/>
    <n v="2"/>
    <b v="0"/>
    <s v="film &amp; video/drama"/>
    <x v="0"/>
    <s v="drama"/>
    <n v="1"/>
    <n v="125"/>
    <x v="226"/>
    <d v="2015-05-31T09:29:00"/>
    <n v="49"/>
    <s v="41 to 50 days"/>
    <s v="Not Needed"/>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n v="0"/>
    <x v="227"/>
    <d v="2015-07-09T21:27:21"/>
    <n v="30"/>
    <s v="26 to 30 days"/>
    <s v="30 days"/>
    <x v="0"/>
  </r>
  <r>
    <n v="228"/>
    <s v="Facets of a Geek life"/>
    <s v="I am making a film from one one of my books called facets of a Geek life."/>
    <n v="8000"/>
    <n v="0"/>
    <x v="2"/>
    <s v="GB"/>
    <s v="GBP"/>
    <n v="1433176105"/>
    <n v="1427992105"/>
    <b v="0"/>
    <n v="0"/>
    <b v="0"/>
    <s v="film &amp; video/drama"/>
    <x v="0"/>
    <s v="drama"/>
    <n v="0"/>
    <n v="0"/>
    <x v="228"/>
    <d v="2015-06-01T16:28:25"/>
    <n v="60"/>
    <s v="Greater than 40 days"/>
    <s v="Not Needed"/>
    <x v="0"/>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n v="0"/>
    <x v="229"/>
    <d v="2016-02-13T22:24:57"/>
    <n v="30"/>
    <s v="26 to 30 days"/>
    <s v="30 days"/>
    <x v="2"/>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0"/>
    <n v="30"/>
    <x v="230"/>
    <d v="2015-06-04T18:39:11"/>
    <n v="30"/>
    <s v="26 to 30 days"/>
    <s v="30 days"/>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n v="0"/>
    <x v="231"/>
    <d v="2016-01-02T23:00:51"/>
    <n v="30"/>
    <s v="26 to 30 days"/>
    <s v="30 days"/>
    <x v="0"/>
  </r>
  <r>
    <n v="232"/>
    <s v="#noblurredlines"/>
    <s v="A high-impact, high-quality resource to address, for young people and youth-related professionals, the issue of sexual consent."/>
    <n v="4000"/>
    <n v="110"/>
    <x v="2"/>
    <s v="GB"/>
    <s v="GBP"/>
    <n v="1425066546"/>
    <n v="1422474546"/>
    <b v="0"/>
    <n v="7"/>
    <b v="0"/>
    <s v="film &amp; video/drama"/>
    <x v="0"/>
    <s v="drama"/>
    <n v="3"/>
    <n v="15.71"/>
    <x v="232"/>
    <d v="2015-02-27T19:49:06"/>
    <n v="30"/>
    <s v="26 to 30 days"/>
    <s v="30 days"/>
    <x v="0"/>
  </r>
  <r>
    <n v="233"/>
    <s v="Area 4 - The Film"/>
    <s v="â€œArea 4â€ revolves around Frank Hammond, a counselor at a high school, who discovers the scandals that took place."/>
    <n v="350000"/>
    <n v="0"/>
    <x v="2"/>
    <s v="US"/>
    <s v="USD"/>
    <n v="1475185972"/>
    <n v="1472593972"/>
    <b v="0"/>
    <n v="0"/>
    <b v="0"/>
    <s v="film &amp; video/drama"/>
    <x v="0"/>
    <s v="drama"/>
    <n v="0"/>
    <n v="0"/>
    <x v="233"/>
    <d v="2016-09-29T21:52:52"/>
    <n v="30"/>
    <s v="26 to 30 days"/>
    <s v="30 days"/>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40"/>
    <n v="80.2"/>
    <x v="234"/>
    <d v="2015-06-21T00:50:59"/>
    <n v="40"/>
    <s v="31 to 40 days"/>
    <s v="Not Needed"/>
    <x v="0"/>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n v="0"/>
    <x v="235"/>
    <d v="2015-07-09T21:48:17"/>
    <n v="30"/>
    <s v="26 to 30 days"/>
    <s v="30 days"/>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n v="0"/>
    <x v="236"/>
    <d v="2016-01-05T00:00:00"/>
    <n v="53"/>
    <s v="Greater than 40 days"/>
    <s v="Not Needed"/>
    <x v="0"/>
  </r>
  <r>
    <n v="237"/>
    <s v="Making The Choice"/>
    <s v="Making The Choice is a christian short film series."/>
    <n v="15000"/>
    <n v="50"/>
    <x v="2"/>
    <s v="US"/>
    <s v="USD"/>
    <n v="1457445069"/>
    <n v="1452261069"/>
    <b v="0"/>
    <n v="1"/>
    <b v="0"/>
    <s v="film &amp; video/drama"/>
    <x v="0"/>
    <s v="drama"/>
    <n v="0"/>
    <n v="50"/>
    <x v="237"/>
    <d v="2016-03-08T13:51:09"/>
    <n v="60"/>
    <s v="Greater than 40 days"/>
    <s v="Not Needed"/>
    <x v="2"/>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n v="0"/>
    <x v="238"/>
    <d v="2016-12-30T09:00:00"/>
    <n v="21"/>
    <s v="21 to 25 days"/>
    <s v="Not Needed"/>
    <x v="2"/>
  </r>
  <r>
    <n v="239"/>
    <s v="Filthy - Short Film"/>
    <s v="Lovers Clint and Eli convey their conflicting perspectives of guilt and remorse while in the desolate Australian bush."/>
    <n v="1000"/>
    <n v="250"/>
    <x v="2"/>
    <s v="AU"/>
    <s v="AUD"/>
    <n v="1446984000"/>
    <n v="1445308730"/>
    <b v="0"/>
    <n v="5"/>
    <b v="0"/>
    <s v="film &amp; video/drama"/>
    <x v="0"/>
    <s v="drama"/>
    <n v="25"/>
    <n v="50"/>
    <x v="239"/>
    <d v="2015-11-08T12:00:00"/>
    <n v="19"/>
    <s v="11 to 20 days"/>
    <s v="Not Needed"/>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08"/>
    <n v="117.85"/>
    <x v="240"/>
    <d v="2013-05-05T17:00:11"/>
    <n v="45"/>
    <s v="41 to 50 days"/>
    <s v="Not Needed"/>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13"/>
    <n v="109.04"/>
    <x v="241"/>
    <d v="2014-12-21T16:45:04"/>
    <n v="45"/>
    <s v="41 to 50 days"/>
    <s v="Not Needed"/>
    <x v="3"/>
  </r>
  <r>
    <n v="242"/>
    <s v="Hardwater"/>
    <s v="An unprecedented feature-length documentary film about Maine's tribal, oft-misunderstood ice fishing sub-culture."/>
    <n v="13000"/>
    <n v="14750"/>
    <x v="0"/>
    <s v="US"/>
    <s v="USD"/>
    <n v="1324381790"/>
    <n v="1321357790"/>
    <b v="1"/>
    <n v="202"/>
    <b v="1"/>
    <s v="film &amp; video/documentary"/>
    <x v="0"/>
    <s v="documentary"/>
    <n v="113"/>
    <n v="73.02"/>
    <x v="242"/>
    <d v="2011-12-20T11:49:50"/>
    <n v="35"/>
    <s v="31 to 40 days"/>
    <s v="Not Needed"/>
    <x v="6"/>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103"/>
    <n v="78.2"/>
    <x v="243"/>
    <d v="2014-02-22T01:08:24"/>
    <n v="30"/>
    <s v="26 to 30 days"/>
    <s v="30 days"/>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114"/>
    <n v="47.4"/>
    <x v="244"/>
    <d v="2010-03-16T07:06:00"/>
    <n v="40"/>
    <s v="31 to 40 days"/>
    <s v="Not Needed"/>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104"/>
    <n v="54.02"/>
    <x v="245"/>
    <d v="2012-08-16T01:16:25"/>
    <n v="30"/>
    <s v="26 to 30 days"/>
    <s v="30 days"/>
    <x v="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305"/>
    <n v="68.489999999999995"/>
    <x v="246"/>
    <d v="2010-12-18T09:43:25"/>
    <n v="50"/>
    <s v="41 to 50 days"/>
    <s v="Not Needed"/>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34"/>
    <n v="108.15"/>
    <x v="247"/>
    <d v="2010-10-16T03:39:00"/>
    <n v="37"/>
    <s v="31 to 40 days"/>
    <s v="Not Needed"/>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101"/>
    <n v="589.95000000000005"/>
    <x v="248"/>
    <d v="2012-01-07T18:35:09"/>
    <n v="45"/>
    <s v="41 to 50 days"/>
    <s v="Not Needed"/>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113"/>
    <n v="48.05"/>
    <x v="249"/>
    <d v="2010-08-22T17:40:00"/>
    <n v="80"/>
    <s v="Greater than 40 days"/>
    <s v="Not Needed"/>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106"/>
    <n v="72.48"/>
    <x v="250"/>
    <d v="2013-06-06T13:34:51"/>
    <n v="30"/>
    <s v="26 to 30 days"/>
    <s v="30 days"/>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126"/>
    <n v="57.08"/>
    <x v="251"/>
    <d v="2012-05-16T19:00:00"/>
    <n v="32"/>
    <s v="31 to 40 days"/>
    <s v="Not Needed"/>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185"/>
    <n v="85.44"/>
    <x v="252"/>
    <d v="2010-06-01T03:59:00"/>
    <n v="64"/>
    <s v="Greater than 40 days"/>
    <s v="Not Needed"/>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101"/>
    <n v="215.86"/>
    <x v="253"/>
    <d v="2012-02-15T15:37:15"/>
    <n v="30"/>
    <s v="26 to 30 days"/>
    <s v="30 days"/>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117"/>
    <n v="89.39"/>
    <x v="254"/>
    <d v="2015-10-17T02:00:00"/>
    <n v="31"/>
    <s v="31 to 40 days"/>
    <s v="Not Needed"/>
    <x v="0"/>
  </r>
  <r>
    <n v="255"/>
    <s v="xoxosms: a documentary about love in the 21st century"/>
    <s v="xoxosms is a documentary about first love, long distance and Skype."/>
    <n v="8000"/>
    <n v="8538.66"/>
    <x v="0"/>
    <s v="US"/>
    <s v="USD"/>
    <n v="1300275482"/>
    <n v="1297687082"/>
    <b v="1"/>
    <n v="188"/>
    <b v="1"/>
    <s v="film &amp; video/documentary"/>
    <x v="0"/>
    <s v="documentary"/>
    <n v="107"/>
    <n v="45.42"/>
    <x v="255"/>
    <d v="2011-03-16T11:38:02"/>
    <n v="30"/>
    <s v="26 to 30 days"/>
    <s v="30 days"/>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139"/>
    <n v="65.760000000000005"/>
    <x v="256"/>
    <d v="2013-03-16T18:27:47"/>
    <n v="30"/>
    <s v="26 to 30 days"/>
    <s v="30 days"/>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107"/>
    <n v="66.7"/>
    <x v="257"/>
    <d v="2016-05-19T15:02:42"/>
    <n v="30"/>
    <s v="26 to 30 days"/>
    <s v="30 days"/>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191"/>
    <n v="83.35"/>
    <x v="258"/>
    <d v="2011-06-18T01:14:26"/>
    <n v="30"/>
    <s v="26 to 30 days"/>
    <s v="30 days"/>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32"/>
    <n v="105.05"/>
    <x v="259"/>
    <d v="2015-04-08T17:42:49"/>
    <n v="30"/>
    <s v="26 to 30 days"/>
    <s v="30 days"/>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06"/>
    <n v="120.91"/>
    <x v="260"/>
    <d v="2010-07-17T09:59:00"/>
    <n v="46"/>
    <s v="41 to 50 days"/>
    <s v="Not Needed"/>
    <x v="7"/>
  </r>
  <r>
    <n v="261"/>
    <s v="Empires: The Film"/>
    <s v="Empires explores the impact of networks on histories and philosophies of political thought."/>
    <n v="20000"/>
    <n v="21480"/>
    <x v="0"/>
    <s v="US"/>
    <s v="USD"/>
    <n v="1339080900"/>
    <n v="1334783704"/>
    <b v="1"/>
    <n v="220"/>
    <b v="1"/>
    <s v="film &amp; video/documentary"/>
    <x v="0"/>
    <s v="documentary"/>
    <n v="107"/>
    <n v="97.64"/>
    <x v="261"/>
    <d v="2012-06-07T14:55:00"/>
    <n v="50"/>
    <s v="41 to 50 days"/>
    <s v="Not Needed"/>
    <x v="5"/>
  </r>
  <r>
    <n v="262"/>
    <s v="The Last Cosmonaut"/>
    <s v="He can never die. He will live forever. He is the last cosmonaut, and this is his story."/>
    <n v="2500"/>
    <n v="6000"/>
    <x v="0"/>
    <s v="US"/>
    <s v="USD"/>
    <n v="1298699828"/>
    <n v="1294811828"/>
    <b v="1"/>
    <n v="145"/>
    <b v="1"/>
    <s v="film &amp; video/documentary"/>
    <x v="0"/>
    <s v="documentary"/>
    <n v="240"/>
    <n v="41.38"/>
    <x v="262"/>
    <d v="2011-02-26T05:57:08"/>
    <n v="45"/>
    <s v="41 to 50 days"/>
    <s v="Not Needed"/>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118"/>
    <n v="30.65"/>
    <x v="263"/>
    <d v="2012-09-27T22:54:54"/>
    <n v="30"/>
    <s v="26 to 30 days"/>
    <s v="30 days"/>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118"/>
    <n v="64.95"/>
    <x v="264"/>
    <d v="2012-05-11T14:53:15"/>
    <n v="30"/>
    <s v="26 to 30 days"/>
    <s v="30 days"/>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111"/>
    <n v="95.78"/>
    <x v="265"/>
    <d v="2010-05-10T20:16:00"/>
    <n v="41"/>
    <s v="41 to 50 days"/>
    <s v="Not Needed"/>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146"/>
    <n v="40.42"/>
    <x v="266"/>
    <d v="2010-04-23T03:51:00"/>
    <n v="86"/>
    <s v="Greater than 40 days"/>
    <s v="Not Needed"/>
    <x v="7"/>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132"/>
    <n v="78.58"/>
    <x v="267"/>
    <d v="2014-06-25T10:51:39"/>
    <n v="30"/>
    <s v="26 to 30 days"/>
    <s v="30 days"/>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111"/>
    <n v="50.18"/>
    <x v="268"/>
    <d v="2011-11-07T04:39:38"/>
    <n v="45"/>
    <s v="41 to 50 days"/>
    <s v="Not Needed"/>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147"/>
    <n v="92.25"/>
    <x v="269"/>
    <d v="2017-02-22T04:43:42"/>
    <n v="30"/>
    <s v="26 to 30 days"/>
    <s v="30 days"/>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153"/>
    <n v="57.54"/>
    <x v="270"/>
    <d v="2011-05-25T04:00:00"/>
    <n v="51"/>
    <s v="Greater than 40 days"/>
    <s v="Not Needed"/>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5"/>
    <n v="109.42"/>
    <x v="271"/>
    <d v="2014-01-02T08:00:00"/>
    <n v="29"/>
    <s v="26 to 30 days"/>
    <s v="Not Needed"/>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177"/>
    <n v="81.89"/>
    <x v="272"/>
    <d v="2010-04-28T18:49:00"/>
    <n v="61"/>
    <s v="Greater than 40 days"/>
    <s v="Not Needed"/>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108"/>
    <n v="45.67"/>
    <x v="273"/>
    <d v="2011-07-03T11:57:46"/>
    <n v="30"/>
    <s v="26 to 30 days"/>
    <s v="30 days"/>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156"/>
    <n v="55.22"/>
    <x v="274"/>
    <d v="2012-04-05T06:59:00"/>
    <n v="35"/>
    <s v="31 to 40 days"/>
    <s v="Not Needed"/>
    <x v="5"/>
  </r>
  <r>
    <n v="275"/>
    <s v="Finding the Funk"/>
    <s v="A journey through the origins and influence of funk music from James Brown to D'Angelo we are FINDING THE FUNK!"/>
    <n v="20000"/>
    <n v="21679"/>
    <x v="0"/>
    <s v="US"/>
    <s v="USD"/>
    <n v="1352511966"/>
    <n v="1349916366"/>
    <b v="1"/>
    <n v="332"/>
    <b v="1"/>
    <s v="film &amp; video/documentary"/>
    <x v="0"/>
    <s v="documentary"/>
    <n v="108"/>
    <n v="65.3"/>
    <x v="275"/>
    <d v="2012-11-10T01:46:06"/>
    <n v="30"/>
    <s v="26 to 30 days"/>
    <s v="30 days"/>
    <x v="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148"/>
    <n v="95.23"/>
    <x v="276"/>
    <d v="2012-04-28T00:57:54"/>
    <n v="60"/>
    <s v="Greater than 40 days"/>
    <s v="Not Needed"/>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110"/>
    <n v="75.44"/>
    <x v="277"/>
    <d v="2015-05-23T21:23:39"/>
    <n v="30"/>
    <s v="26 to 30 days"/>
    <s v="30 days"/>
    <x v="0"/>
  </r>
  <r>
    <n v="278"/>
    <s v="The Babushkas of Chernobyl"/>
    <s v="An unlikely story of spirit, defiance and beauty from the most contaminated place on Earth"/>
    <n v="27000"/>
    <n v="40594"/>
    <x v="0"/>
    <s v="US"/>
    <s v="USD"/>
    <n v="1350003539"/>
    <n v="1347411539"/>
    <b v="1"/>
    <n v="415"/>
    <b v="1"/>
    <s v="film &amp; video/documentary"/>
    <x v="0"/>
    <s v="documentary"/>
    <n v="150"/>
    <n v="97.82"/>
    <x v="278"/>
    <d v="2012-10-12T00:58:59"/>
    <n v="30"/>
    <s v="26 to 30 days"/>
    <s v="30 days"/>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157"/>
    <n v="87.69"/>
    <x v="279"/>
    <d v="2017-02-27T02:01:00"/>
    <n v="34"/>
    <s v="31 to 40 days"/>
    <s v="Not Needed"/>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156"/>
    <n v="54.75"/>
    <x v="280"/>
    <d v="2014-05-30T14:10:35"/>
    <n v="45"/>
    <s v="41 to 50 days"/>
    <s v="Not Needed"/>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121"/>
    <n v="83.95"/>
    <x v="281"/>
    <d v="2009-08-10T19:26:00"/>
    <n v="85"/>
    <s v="Greater than 40 days"/>
    <s v="Not Needed"/>
    <x v="8"/>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101"/>
    <n v="254.39"/>
    <x v="282"/>
    <d v="2010-02-22T22:00:00"/>
    <n v="37"/>
    <s v="31 to 40 days"/>
    <s v="Not Needed"/>
    <x v="7"/>
  </r>
  <r>
    <n v="283"/>
    <s v="SOLE SURVIVOR"/>
    <s v="What is the impact of survivorship on the human condition?"/>
    <n v="18000"/>
    <n v="20569.05"/>
    <x v="0"/>
    <s v="US"/>
    <s v="USD"/>
    <n v="1306904340"/>
    <n v="1305219744"/>
    <b v="1"/>
    <n v="202"/>
    <b v="1"/>
    <s v="film &amp; video/documentary"/>
    <x v="0"/>
    <s v="documentary"/>
    <n v="114"/>
    <n v="101.83"/>
    <x v="283"/>
    <d v="2011-06-01T04:59:00"/>
    <n v="20"/>
    <s v="11 to 20 days"/>
    <s v="Not Needed"/>
    <x v="6"/>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105"/>
    <n v="55.07"/>
    <x v="284"/>
    <d v="2012-01-21T17:43:00"/>
    <n v="25"/>
    <s v="21 to 25 days"/>
    <s v="26-27 days"/>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229"/>
    <n v="56.9"/>
    <x v="285"/>
    <d v="2013-09-19T18:08:48"/>
    <n v="30"/>
    <s v="26 to 30 days"/>
    <s v="30 days"/>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09"/>
    <n v="121.28"/>
    <x v="286"/>
    <d v="2013-03-25T18:35:24"/>
    <n v="45"/>
    <s v="41 to 50 days"/>
    <s v="Not Needed"/>
    <x v="4"/>
  </r>
  <r>
    <n v="287"/>
    <s v="In Country: A Documentary Film (POSTPRODUCTION)"/>
    <s v="War is hell. Why would anyone want to spend their weekends there?"/>
    <n v="15000"/>
    <n v="26445"/>
    <x v="0"/>
    <s v="US"/>
    <s v="USD"/>
    <n v="1351828800"/>
    <n v="1349160018"/>
    <b v="1"/>
    <n v="290"/>
    <b v="1"/>
    <s v="film &amp; video/documentary"/>
    <x v="0"/>
    <s v="documentary"/>
    <n v="176"/>
    <n v="91.19"/>
    <x v="287"/>
    <d v="2012-11-02T04:00:00"/>
    <n v="31"/>
    <s v="31 to 40 days"/>
    <s v="Not Needed"/>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03"/>
    <n v="115.45"/>
    <x v="288"/>
    <d v="2012-06-26T04:03:13"/>
    <n v="35"/>
    <s v="31 to 40 days"/>
    <s v="Not Needed"/>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105"/>
    <n v="67.77"/>
    <x v="289"/>
    <d v="2013-11-02T10:57:14"/>
    <n v="30"/>
    <s v="26 to 30 days"/>
    <s v="30 days"/>
    <x v="4"/>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107"/>
    <n v="28.58"/>
    <x v="290"/>
    <d v="2011-02-02T07:59:00"/>
    <n v="50"/>
    <s v="41 to 50 days"/>
    <s v="Not Needed"/>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120"/>
    <n v="46.88"/>
    <x v="291"/>
    <d v="2013-05-01T00:01:00"/>
    <n v="19"/>
    <s v="11 to 20 days"/>
    <s v="Not Needed"/>
    <x v="4"/>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02"/>
    <n v="154.41999999999999"/>
    <x v="292"/>
    <d v="2011-10-29T03:59:00"/>
    <n v="33"/>
    <s v="31 to 40 days"/>
    <s v="Not Needed"/>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101"/>
    <n v="201.22"/>
    <x v="293"/>
    <d v="2014-04-20T16:01:54"/>
    <n v="30"/>
    <s v="26 to 30 days"/>
    <s v="30 days"/>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n v="100"/>
    <x v="294"/>
    <d v="2010-07-19T16:00:00"/>
    <n v="35"/>
    <s v="31 to 40 days"/>
    <s v="Not Needed"/>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33"/>
    <n v="100.08"/>
    <x v="295"/>
    <d v="2013-11-01T00:00:00"/>
    <n v="60"/>
    <s v="Greater than 40 days"/>
    <s v="Not Needed"/>
    <x v="4"/>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119"/>
    <n v="230.09"/>
    <x v="296"/>
    <d v="2012-09-07T11:24:43"/>
    <n v="25"/>
    <s v="21 to 25 days"/>
    <s v="26-27 days"/>
    <x v="5"/>
  </r>
  <r>
    <n v="297"/>
    <s v="Who Owns Yoga?"/>
    <s v="Who Owns Yoga? is a feature length documentary film that explores the changing nature of yoga in the modern world."/>
    <n v="20000"/>
    <n v="20128"/>
    <x v="0"/>
    <s v="US"/>
    <s v="USD"/>
    <n v="1430452740"/>
    <n v="1427390901"/>
    <b v="1"/>
    <n v="142"/>
    <b v="1"/>
    <s v="film &amp; video/documentary"/>
    <x v="0"/>
    <s v="documentary"/>
    <n v="101"/>
    <n v="141.75"/>
    <x v="297"/>
    <d v="2015-05-01T03:59:00"/>
    <n v="36"/>
    <s v="31 to 40 days"/>
    <s v="Not Needed"/>
    <x v="0"/>
  </r>
  <r>
    <n v="298"/>
    <s v="DisHonesty - A Documentary Feature Film"/>
    <s v="The truth is, we all lie - and by &quot;we,&quot; we mean everyone!"/>
    <n v="126000"/>
    <n v="137254.84"/>
    <x v="0"/>
    <s v="US"/>
    <s v="USD"/>
    <n v="1399669200"/>
    <n v="1394536048"/>
    <b v="1"/>
    <n v="2436"/>
    <b v="1"/>
    <s v="film &amp; video/documentary"/>
    <x v="0"/>
    <s v="documentary"/>
    <n v="109"/>
    <n v="56.34"/>
    <x v="298"/>
    <d v="2014-05-09T21:00:00"/>
    <n v="59"/>
    <s v="Greater than 40 days"/>
    <s v="Not Needed"/>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179"/>
    <n v="73.34"/>
    <x v="299"/>
    <d v="2010-11-17T06:24:20"/>
    <n v="30"/>
    <s v="26 to 30 days"/>
    <s v="30 days"/>
    <x v="7"/>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102"/>
    <n v="85.34"/>
    <x v="300"/>
    <d v="2011-04-24T23:02:18"/>
    <n v="31"/>
    <s v="31 to 40 days"/>
    <s v="Not Needed"/>
    <x v="6"/>
  </r>
  <r>
    <n v="301"/>
    <s v="WORLD FAIR"/>
    <s v="A film about personal memory, amateur cinematography, and visions of the future at the 1939 New York World's Fair."/>
    <n v="13000"/>
    <n v="15435.55"/>
    <x v="0"/>
    <s v="US"/>
    <s v="USD"/>
    <n v="1363711335"/>
    <n v="1360258935"/>
    <b v="1"/>
    <n v="251"/>
    <b v="1"/>
    <s v="film &amp; video/documentary"/>
    <x v="0"/>
    <s v="documentary"/>
    <n v="119"/>
    <n v="61.5"/>
    <x v="301"/>
    <d v="2013-03-19T16:42:15"/>
    <n v="40"/>
    <s v="31 to 40 days"/>
    <s v="Not Needed"/>
    <x v="4"/>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100"/>
    <n v="93.02"/>
    <x v="302"/>
    <d v="2012-02-24T20:33:58"/>
    <n v="30"/>
    <s v="26 to 30 days"/>
    <s v="30 days"/>
    <x v="5"/>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137"/>
    <n v="50.29"/>
    <x v="303"/>
    <d v="2012-06-02T01:42:26"/>
    <n v="30"/>
    <s v="26 to 30 days"/>
    <s v="30 days"/>
    <x v="5"/>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232"/>
    <n v="106.43"/>
    <x v="304"/>
    <d v="2012-09-01T02:00:00"/>
    <n v="39"/>
    <s v="31 to 40 days"/>
    <s v="Not Needed"/>
    <x v="5"/>
  </r>
  <r>
    <n v="305"/>
    <s v="My Friend Mott-ly"/>
    <s v="A documentary that I am making about the difficult, but inspiring, life of a late friend of mine."/>
    <n v="7500"/>
    <n v="9775"/>
    <x v="0"/>
    <s v="US"/>
    <s v="USD"/>
    <n v="1331392049"/>
    <n v="1328800049"/>
    <b v="1"/>
    <n v="189"/>
    <b v="1"/>
    <s v="film &amp; video/documentary"/>
    <x v="0"/>
    <s v="documentary"/>
    <n v="130"/>
    <n v="51.72"/>
    <x v="305"/>
    <d v="2012-03-10T15:07:29"/>
    <n v="30"/>
    <s v="26 to 30 days"/>
    <s v="30 days"/>
    <x v="5"/>
  </r>
  <r>
    <n v="306"/>
    <s v="Escape/Artist: The Jason Escape Documentary"/>
    <s v="A feature-length documentary on the life of Boston escape artist Jason Escape."/>
    <n v="1000"/>
    <n v="2929"/>
    <x v="0"/>
    <s v="US"/>
    <s v="USD"/>
    <n v="1363806333"/>
    <n v="1362081933"/>
    <b v="1"/>
    <n v="80"/>
    <b v="1"/>
    <s v="film &amp; video/documentary"/>
    <x v="0"/>
    <s v="documentary"/>
    <n v="293"/>
    <n v="36.61"/>
    <x v="306"/>
    <d v="2013-03-20T19:05:33"/>
    <n v="20"/>
    <s v="11 to 20 days"/>
    <s v="Not Needed"/>
    <x v="4"/>
  </r>
  <r>
    <n v="307"/>
    <s v="Grammar Revolution"/>
    <s v="Why is grammar important?"/>
    <n v="22000"/>
    <n v="24490"/>
    <x v="0"/>
    <s v="US"/>
    <s v="USD"/>
    <n v="1360276801"/>
    <n v="1357684801"/>
    <b v="1"/>
    <n v="576"/>
    <b v="1"/>
    <s v="film &amp; video/documentary"/>
    <x v="0"/>
    <s v="documentary"/>
    <n v="111"/>
    <n v="42.52"/>
    <x v="307"/>
    <d v="2013-02-07T22:40:01"/>
    <n v="30"/>
    <s v="26 to 30 days"/>
    <s v="30 days"/>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106"/>
    <n v="62.71"/>
    <x v="308"/>
    <d v="2011-03-10T16:40:10"/>
    <n v="45"/>
    <s v="41 to 50 days"/>
    <s v="Not Needed"/>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119"/>
    <n v="89.96"/>
    <x v="309"/>
    <d v="2012-09-03T18:02:14"/>
    <n v="21"/>
    <s v="21 to 25 days"/>
    <s v="Not Needed"/>
    <x v="5"/>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104"/>
    <n v="28.92"/>
    <x v="310"/>
    <d v="2011-10-20T02:00:00"/>
    <n v="15"/>
    <s v="11 to 20 days"/>
    <s v="Not Needed"/>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04"/>
    <n v="138.80000000000001"/>
    <x v="311"/>
    <d v="2012-01-01T07:59:00"/>
    <n v="41"/>
    <s v="41 to 50 days"/>
    <s v="Not Needed"/>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112"/>
    <n v="61.3"/>
    <x v="312"/>
    <d v="2013-04-14T21:03:52"/>
    <n v="30"/>
    <s v="26 to 30 days"/>
    <s v="30 days"/>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105"/>
    <n v="80.2"/>
    <x v="313"/>
    <d v="2010-08-11T15:59:00"/>
    <n v="44"/>
    <s v="41 to 50 days"/>
    <s v="Not Needed"/>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85"/>
    <n v="32.1"/>
    <x v="314"/>
    <d v="2013-03-01T19:59:48"/>
    <n v="30"/>
    <s v="26 to 30 days"/>
    <s v="30 days"/>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101"/>
    <n v="200.89"/>
    <x v="315"/>
    <d v="2012-08-22T18:32:14"/>
    <n v="30"/>
    <s v="26 to 30 days"/>
    <s v="30 days"/>
    <x v="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14"/>
    <n v="108.01"/>
    <x v="316"/>
    <d v="2014-12-11T04:59:00"/>
    <n v="34"/>
    <s v="31 to 40 days"/>
    <s v="Not Needed"/>
    <x v="3"/>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101"/>
    <n v="95.7"/>
    <x v="317"/>
    <d v="2013-12-11T16:14:43"/>
    <n v="30"/>
    <s v="26 to 30 days"/>
    <s v="30 days"/>
    <x v="4"/>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283"/>
    <n v="49.88"/>
    <x v="318"/>
    <d v="2013-03-26T23:55:51"/>
    <n v="29"/>
    <s v="26 to 30 days"/>
    <s v="Not Needed"/>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3"/>
    <n v="110.47"/>
    <x v="319"/>
    <d v="2010-02-02T07:59:00"/>
    <n v="88"/>
    <s v="Greater than 40 days"/>
    <s v="Not Needed"/>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07"/>
    <n v="134.91"/>
    <x v="320"/>
    <d v="2015-12-22T23:00:00"/>
    <n v="29"/>
    <s v="26 to 30 days"/>
    <s v="Not Needed"/>
    <x v="0"/>
  </r>
  <r>
    <n v="321"/>
    <s v="An Impossible Project"/>
    <s v="The more digital the world, the more analog our dreams._x000a_A feature documentary shot on 35mm film."/>
    <n v="35000"/>
    <n v="35932"/>
    <x v="0"/>
    <s v="DE"/>
    <s v="EUR"/>
    <n v="1478605386"/>
    <n v="1475577786"/>
    <b v="1"/>
    <n v="337"/>
    <b v="1"/>
    <s v="film &amp; video/documentary"/>
    <x v="0"/>
    <s v="documentary"/>
    <n v="103"/>
    <n v="106.62"/>
    <x v="321"/>
    <d v="2016-11-08T11:43:06"/>
    <n v="35"/>
    <s v="31 to 40 days"/>
    <s v="Not Needed"/>
    <x v="2"/>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08"/>
    <n v="145.04"/>
    <x v="322"/>
    <d v="2016-05-13T13:40:48"/>
    <n v="30"/>
    <s v="26 to 30 days"/>
    <s v="30 days"/>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23"/>
    <n v="114.59"/>
    <x v="323"/>
    <d v="2016-12-21T07:59:00"/>
    <n v="28"/>
    <s v="26 to 30 days"/>
    <s v="28 to 29 days"/>
    <x v="2"/>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2"/>
    <n v="105.32"/>
    <x v="324"/>
    <d v="2015-08-01T15:01:48"/>
    <n v="33"/>
    <s v="31 to 40 days"/>
    <s v="Not Needed"/>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104"/>
    <n v="70.92"/>
    <x v="325"/>
    <d v="2016-12-20T04:30:33"/>
    <n v="35"/>
    <s v="31 to 40 days"/>
    <s v="Not Needed"/>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13"/>
    <n v="147.16999999999999"/>
    <x v="326"/>
    <d v="2017-03-14T22:57:00"/>
    <n v="33"/>
    <s v="31 to 40 days"/>
    <s v="Not Needed"/>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36"/>
    <n v="160.47"/>
    <x v="327"/>
    <d v="2015-03-22T08:00:00"/>
    <n v="27"/>
    <s v="26 to 30 days"/>
    <s v="26-27 days"/>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04"/>
    <n v="156.05000000000001"/>
    <x v="328"/>
    <d v="2015-11-01T04:00:00"/>
    <n v="31"/>
    <s v="31 to 40 days"/>
    <s v="Not Needed"/>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106"/>
    <n v="63.17"/>
    <x v="329"/>
    <d v="2015-11-07T04:00:00"/>
    <n v="24"/>
    <s v="21 to 25 days"/>
    <s v="Not Needed"/>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2"/>
    <n v="104.82"/>
    <x v="330"/>
    <d v="2013-05-17T03:59:00"/>
    <n v="32"/>
    <s v="31 to 40 days"/>
    <s v="Not Needed"/>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107"/>
    <n v="97.36"/>
    <x v="331"/>
    <d v="2016-06-17T13:57:14"/>
    <n v="31"/>
    <s v="31 to 40 days"/>
    <s v="Not Needed"/>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113"/>
    <n v="203.63"/>
    <x v="332"/>
    <d v="2015-10-28T08:00:00"/>
    <n v="42"/>
    <s v="41 to 50 days"/>
    <s v="Not Needed"/>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25"/>
    <n v="188.31"/>
    <x v="333"/>
    <d v="2016-04-07T14:16:31"/>
    <n v="30"/>
    <s v="26 to 30 days"/>
    <s v="30 days"/>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01"/>
    <n v="146.65"/>
    <x v="334"/>
    <d v="2015-05-15T19:00:00"/>
    <n v="38"/>
    <s v="31 to 40 days"/>
    <s v="Not Needed"/>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3"/>
    <n v="109.19"/>
    <x v="335"/>
    <d v="2015-05-08T22:00:00"/>
    <n v="31"/>
    <s v="31 to 40 days"/>
    <s v="Not Needed"/>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117"/>
    <n v="59.25"/>
    <x v="336"/>
    <d v="2015-11-13T15:18:38"/>
    <n v="30"/>
    <s v="26 to 30 days"/>
    <s v="30 days"/>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101"/>
    <n v="97.9"/>
    <x v="337"/>
    <d v="2015-03-14T02:05:08"/>
    <n v="30"/>
    <s v="26 to 30 days"/>
    <s v="30 days"/>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110"/>
    <n v="70"/>
    <x v="338"/>
    <d v="2016-09-03T01:00:00"/>
    <n v="57"/>
    <s v="Greater than 40 days"/>
    <s v="Not Needed"/>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108"/>
    <n v="72.87"/>
    <x v="339"/>
    <d v="2015-04-29T18:14:28"/>
    <n v="30"/>
    <s v="26 to 30 days"/>
    <s v="30 days"/>
    <x v="0"/>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25"/>
    <n v="146.35"/>
    <x v="340"/>
    <d v="2017-03-08T21:00:00"/>
    <n v="30"/>
    <s v="26 to 30 days"/>
    <s v="30 days"/>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107"/>
    <n v="67.91"/>
    <x v="341"/>
    <d v="2014-10-01T03:59:00"/>
    <n v="19"/>
    <s v="11 to 20 days"/>
    <s v="Not Needed"/>
    <x v="3"/>
  </r>
  <r>
    <n v="342"/>
    <s v="BREAKING A MONSTER a film about the band Unlocking The Truth"/>
    <s v="BREAKING A MONSTER needs your help to play in THEATERS!"/>
    <n v="55000"/>
    <n v="55201.52"/>
    <x v="0"/>
    <s v="US"/>
    <s v="USD"/>
    <n v="1461955465"/>
    <n v="1459363465"/>
    <b v="1"/>
    <n v="325"/>
    <b v="1"/>
    <s v="film &amp; video/documentary"/>
    <x v="0"/>
    <s v="documentary"/>
    <n v="100"/>
    <n v="169.85"/>
    <x v="342"/>
    <d v="2016-04-29T18:44:25"/>
    <n v="30"/>
    <s v="26 to 30 days"/>
    <s v="30 days"/>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102"/>
    <n v="58.41"/>
    <x v="343"/>
    <d v="2014-11-14T03:00:00"/>
    <n v="31"/>
    <s v="31 to 40 days"/>
    <s v="Not Needed"/>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02"/>
    <n v="119.99"/>
    <x v="344"/>
    <d v="2015-06-01T02:20:00"/>
    <n v="45"/>
    <s v="41 to 50 days"/>
    <s v="Not Needed"/>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123"/>
    <n v="99.86"/>
    <x v="345"/>
    <d v="2015-05-20T22:39:50"/>
    <n v="30"/>
    <s v="26 to 30 days"/>
    <s v="30 days"/>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170"/>
    <n v="90.58"/>
    <x v="346"/>
    <d v="2015-10-14T12:00:21"/>
    <n v="30"/>
    <s v="26 to 30 days"/>
    <s v="30 days"/>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2"/>
    <n v="117.77"/>
    <x v="347"/>
    <d v="2015-11-14T12:53:29"/>
    <n v="30"/>
    <s v="26 to 30 days"/>
    <s v="30 days"/>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103"/>
    <n v="86.55"/>
    <x v="348"/>
    <d v="2015-08-21T14:05:16"/>
    <n v="30"/>
    <s v="26 to 30 days"/>
    <s v="30 days"/>
    <x v="0"/>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107"/>
    <n v="71.900000000000006"/>
    <x v="349"/>
    <d v="2017-02-24T11:58:28"/>
    <n v="30"/>
    <s v="26 to 30 days"/>
    <s v="30 days"/>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15"/>
    <n v="129.82"/>
    <x v="350"/>
    <d v="2016-09-11T03:59:00"/>
    <n v="38"/>
    <s v="31 to 40 days"/>
    <s v="Not Needed"/>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127"/>
    <n v="44.91"/>
    <x v="351"/>
    <d v="2016-04-07T22:09:14"/>
    <n v="40"/>
    <s v="31 to 40 days"/>
    <s v="Not Needed"/>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117"/>
    <n v="40.76"/>
    <x v="352"/>
    <d v="2014-10-08T04:01:08"/>
    <n v="30"/>
    <s v="26 to 30 days"/>
    <s v="30 days"/>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9"/>
    <n v="103.52"/>
    <x v="353"/>
    <d v="2015-11-19T20:00:19"/>
    <n v="30"/>
    <s v="26 to 30 days"/>
    <s v="30 days"/>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04"/>
    <n v="125.45"/>
    <x v="354"/>
    <d v="2016-04-08T18:52:01"/>
    <n v="30"/>
    <s v="26 to 30 days"/>
    <s v="30 days"/>
    <x v="2"/>
  </r>
  <r>
    <n v="355"/>
    <s v="REZA ABDOH -Theatre Visionary"/>
    <s v="A documentary film about the late REZA ABDOH and his performance company DAR A LUZ."/>
    <n v="35000"/>
    <n v="40690"/>
    <x v="0"/>
    <s v="US"/>
    <s v="USD"/>
    <n v="1417420994"/>
    <n v="1414738994"/>
    <b v="1"/>
    <n v="165"/>
    <b v="1"/>
    <s v="film &amp; video/documentary"/>
    <x v="0"/>
    <s v="documentary"/>
    <n v="116"/>
    <n v="246.61"/>
    <x v="355"/>
    <d v="2014-12-01T08:03:14"/>
    <n v="31"/>
    <s v="31 to 40 days"/>
    <s v="Not Needed"/>
    <x v="3"/>
  </r>
  <r>
    <n v="356"/>
    <s v="43 and 80"/>
    <s v="A documentary about halibut conservation and how it impacts communities of Southeast Alaska."/>
    <n v="7500"/>
    <n v="7701.93"/>
    <x v="0"/>
    <s v="US"/>
    <s v="USD"/>
    <n v="1458152193"/>
    <n v="1455563793"/>
    <b v="1"/>
    <n v="97"/>
    <b v="1"/>
    <s v="film &amp; video/documentary"/>
    <x v="0"/>
    <s v="documentary"/>
    <n v="103"/>
    <n v="79.400000000000006"/>
    <x v="356"/>
    <d v="2016-03-16T18:16:33"/>
    <n v="30"/>
    <s v="26 to 30 days"/>
    <s v="30 days"/>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174"/>
    <n v="86.14"/>
    <x v="357"/>
    <d v="2015-04-24T05:19:57"/>
    <n v="40"/>
    <s v="31 to 40 days"/>
    <s v="Not Needed"/>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03"/>
    <n v="193.05"/>
    <x v="358"/>
    <d v="2016-06-15T15:00:00"/>
    <n v="29"/>
    <s v="26 to 30 days"/>
    <s v="Not Needed"/>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105"/>
    <n v="84.02"/>
    <x v="359"/>
    <d v="2014-11-14T05:12:00"/>
    <n v="22"/>
    <s v="21 to 25 days"/>
    <s v="Not Needed"/>
    <x v="3"/>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01"/>
    <n v="139.83000000000001"/>
    <x v="360"/>
    <d v="2015-07-23T03:11:00"/>
    <n v="45"/>
    <s v="41 to 50 days"/>
    <s v="Not Needed"/>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11"/>
    <n v="109.82"/>
    <x v="361"/>
    <d v="2014-11-23T01:01:46"/>
    <n v="30"/>
    <s v="26 to 30 days"/>
    <s v="30 days"/>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24"/>
    <n v="139.53"/>
    <x v="362"/>
    <d v="2014-08-08T00:00:00"/>
    <n v="22"/>
    <s v="21 to 25 days"/>
    <s v="Not Needed"/>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101"/>
    <n v="347.85"/>
    <x v="363"/>
    <d v="2010-05-02T19:22:00"/>
    <n v="45"/>
    <s v="41 to 50 days"/>
    <s v="Not Needed"/>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110"/>
    <n v="68.239999999999995"/>
    <x v="364"/>
    <d v="2014-06-21T03:59:00"/>
    <n v="31"/>
    <s v="31 to 40 days"/>
    <s v="Not Needed"/>
    <x v="3"/>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104"/>
    <n v="239.94"/>
    <x v="365"/>
    <d v="2014-02-28T14:33:19"/>
    <n v="30"/>
    <s v="26 to 30 days"/>
    <s v="30 days"/>
    <x v="3"/>
  </r>
  <r>
    <n v="366"/>
    <s v="A BUSHMAN ODYSSEY"/>
    <s v="One Bushman familyâ€™s struggle to survive genocide, dispossession and post-apartheid freedom in South Africa."/>
    <n v="38000"/>
    <n v="38500"/>
    <x v="0"/>
    <s v="US"/>
    <s v="USD"/>
    <n v="1337540518"/>
    <n v="1334948518"/>
    <b v="0"/>
    <n v="134"/>
    <b v="1"/>
    <s v="film &amp; video/documentary"/>
    <x v="0"/>
    <s v="documentary"/>
    <n v="101"/>
    <n v="287.31"/>
    <x v="366"/>
    <d v="2012-05-20T19:01:58"/>
    <n v="30"/>
    <s v="26 to 30 days"/>
    <s v="30 days"/>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103"/>
    <n v="86.85"/>
    <x v="367"/>
    <d v="2013-05-01T04:59:00"/>
    <n v="40"/>
    <s v="31 to 40 days"/>
    <s v="Not Needed"/>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104"/>
    <n v="81.849999999999994"/>
    <x v="368"/>
    <d v="2015-03-15T13:32:02"/>
    <n v="35"/>
    <s v="31 to 40 days"/>
    <s v="Not Needed"/>
    <x v="0"/>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110"/>
    <n v="42.87"/>
    <x v="369"/>
    <d v="2012-01-15T13:14:29"/>
    <n v="30"/>
    <s v="26 to 30 days"/>
    <s v="30 days"/>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122"/>
    <n v="709.42"/>
    <x v="370"/>
    <d v="2017-01-06T19:05:00"/>
    <n v="30"/>
    <s v="26 to 30 days"/>
    <s v="30 days"/>
    <x v="2"/>
  </r>
  <r>
    <n v="371"/>
    <s v="Unbranded"/>
    <s v="3,000 Miles. 18 Wild Horses. 6 Months. 5 States. 4 men. A documentary about Conservation, Exploration, and Wild Mustangs."/>
    <n v="150000"/>
    <n v="171253"/>
    <x v="0"/>
    <s v="US"/>
    <s v="USD"/>
    <n v="1359743139"/>
    <n v="1355855139"/>
    <b v="0"/>
    <n v="1062"/>
    <b v="1"/>
    <s v="film &amp; video/documentary"/>
    <x v="0"/>
    <s v="documentary"/>
    <n v="114"/>
    <n v="161.26"/>
    <x v="371"/>
    <d v="2013-02-01T18:25:39"/>
    <n v="45"/>
    <s v="41 to 50 days"/>
    <s v="Not Needed"/>
    <x v="5"/>
  </r>
  <r>
    <n v="372"/>
    <s v="Wild Equus"/>
    <s v="A short documentary exploring the uses of 'Natural Horsemanship' across Europe"/>
    <n v="300"/>
    <n v="376"/>
    <x v="0"/>
    <s v="GB"/>
    <s v="GBP"/>
    <n v="1459872000"/>
    <n v="1456408244"/>
    <b v="0"/>
    <n v="9"/>
    <b v="1"/>
    <s v="film &amp; video/documentary"/>
    <x v="0"/>
    <s v="documentary"/>
    <n v="125"/>
    <n v="41.78"/>
    <x v="372"/>
    <d v="2016-04-05T16:00:00"/>
    <n v="40"/>
    <s v="31 to 40 days"/>
    <s v="Not Needed"/>
    <x v="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107"/>
    <n v="89.89"/>
    <x v="373"/>
    <d v="2012-07-18T21:53:18"/>
    <n v="30"/>
    <s v="26 to 30 days"/>
    <s v="30 days"/>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131"/>
    <n v="45.05"/>
    <x v="374"/>
    <d v="2011-09-16T21:20:31"/>
    <n v="45"/>
    <s v="41 to 50 days"/>
    <s v="Not Needed"/>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120"/>
    <n v="42.86"/>
    <x v="375"/>
    <d v="2014-03-01T17:18:00"/>
    <n v="42"/>
    <s v="41 to 50 days"/>
    <s v="Not Needed"/>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106"/>
    <n v="54.08"/>
    <x v="376"/>
    <d v="2016-08-25T10:51:56"/>
    <n v="31"/>
    <s v="31 to 40 days"/>
    <s v="Not Needed"/>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14"/>
    <n v="103.22"/>
    <x v="377"/>
    <d v="2015-11-14T07:01:00"/>
    <n v="30"/>
    <s v="26 to 30 days"/>
    <s v="30 days"/>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112"/>
    <n v="40.4"/>
    <x v="378"/>
    <d v="2016-01-25T23:52:00"/>
    <n v="24"/>
    <s v="21 to 25 days"/>
    <s v="Not Needed"/>
    <x v="2"/>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
    <n v="116.86"/>
    <x v="379"/>
    <d v="2012-05-03T16:31:12"/>
    <n v="45"/>
    <s v="41 to 50 days"/>
    <s v="Not Needed"/>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42"/>
    <n v="115.51"/>
    <x v="380"/>
    <d v="2016-01-23T17:16:32"/>
    <n v="25"/>
    <s v="21 to 25 days"/>
    <s v="26-27 days"/>
    <x v="0"/>
  </r>
  <r>
    <n v="381"/>
    <s v="Clearwater"/>
    <s v="Set in the ancient waters of the Puget Sound, Clearwater is a universal story about the need to adapt to change."/>
    <n v="25000"/>
    <n v="26182.5"/>
    <x v="0"/>
    <s v="US"/>
    <s v="USD"/>
    <n v="1343624400"/>
    <n v="1340642717"/>
    <b v="0"/>
    <n v="251"/>
    <b v="1"/>
    <s v="film &amp; video/documentary"/>
    <x v="0"/>
    <s v="documentary"/>
    <n v="105"/>
    <n v="104.31"/>
    <x v="381"/>
    <d v="2012-07-30T05:00:00"/>
    <n v="35"/>
    <s v="31 to 40 days"/>
    <s v="Not Needed"/>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256"/>
    <n v="69.77"/>
    <x v="382"/>
    <d v="2012-09-06T17:01:40"/>
    <n v="14"/>
    <s v="11 to 20 days"/>
    <s v="Not Needed"/>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207"/>
    <n v="43.02"/>
    <x v="383"/>
    <d v="2014-05-19T02:49:19"/>
    <n v="23"/>
    <s v="21 to 25 days"/>
    <s v="Not Needed"/>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112"/>
    <n v="58.54"/>
    <x v="384"/>
    <d v="2015-01-06T18:45:47"/>
    <n v="30"/>
    <s v="26 to 30 days"/>
    <s v="30 days"/>
    <x v="3"/>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06"/>
    <n v="111.8"/>
    <x v="385"/>
    <d v="2014-11-21T15:01:41"/>
    <n v="30"/>
    <s v="26 to 30 days"/>
    <s v="30 days"/>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100"/>
    <n v="46.23"/>
    <x v="386"/>
    <d v="2015-08-10T22:49:51"/>
    <n v="15"/>
    <s v="11 to 20 days"/>
    <s v="Not Needed"/>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214"/>
    <n v="144.69"/>
    <x v="387"/>
    <d v="2015-08-15T06:00:00"/>
    <n v="31"/>
    <s v="31 to 40 days"/>
    <s v="Not Needed"/>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126"/>
    <n v="88.85"/>
    <x v="388"/>
    <d v="2016-07-28T01:49:40"/>
    <n v="30"/>
    <s v="26 to 30 days"/>
    <s v="30 days"/>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182"/>
    <n v="81.75"/>
    <x v="389"/>
    <d v="2014-03-07T22:59:00"/>
    <n v="31"/>
    <s v="31 to 40 days"/>
    <s v="Not Needed"/>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100"/>
    <n v="71.430000000000007"/>
    <x v="390"/>
    <d v="2015-05-08T00:52:52"/>
    <n v="20"/>
    <s v="11 to 20 days"/>
    <s v="Not Needed"/>
    <x v="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1"/>
    <n v="104.26"/>
    <x v="391"/>
    <d v="2011-12-18T00:59:00"/>
    <n v="30"/>
    <s v="26 to 30 days"/>
    <s v="30 days"/>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101"/>
    <n v="90.62"/>
    <x v="392"/>
    <d v="2011-09-08T03:00:00"/>
    <n v="31"/>
    <s v="31 to 40 days"/>
    <s v="Not Needed"/>
    <x v="6"/>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10"/>
    <n v="157.33000000000001"/>
    <x v="393"/>
    <d v="2013-10-10T17:00:52"/>
    <n v="31"/>
    <s v="31 to 40 days"/>
    <s v="Not Needed"/>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12"/>
    <n v="105.18"/>
    <x v="394"/>
    <d v="2016-04-17T18:38:02"/>
    <n v="60"/>
    <s v="Greater than 40 days"/>
    <s v="Not Needed"/>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108"/>
    <n v="58.72"/>
    <x v="395"/>
    <d v="2012-04-27T21:32:00"/>
    <n v="36"/>
    <s v="31 to 40 days"/>
    <s v="Not Needed"/>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107"/>
    <n v="81.63"/>
    <x v="396"/>
    <d v="2012-07-07T13:33:26"/>
    <n v="15"/>
    <s v="11 to 20 days"/>
    <s v="Not Needed"/>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104"/>
    <n v="56.46"/>
    <x v="397"/>
    <d v="2010-09-01T03:44:00"/>
    <n v="43"/>
    <s v="41 to 50 days"/>
    <s v="Not Needed"/>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25"/>
    <n v="140.1"/>
    <x v="398"/>
    <d v="2015-04-29T19:02:06"/>
    <n v="45"/>
    <s v="41 to 50 days"/>
    <s v="Not Needed"/>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107"/>
    <n v="224.85"/>
    <x v="399"/>
    <d v="2016-12-14T12:00:00"/>
    <n v="31"/>
    <s v="31 to 40 days"/>
    <s v="Not Needed"/>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12"/>
    <n v="181.13"/>
    <x v="400"/>
    <d v="2014-05-17T03:30:00"/>
    <n v="31"/>
    <s v="31 to 40 days"/>
    <s v="Not Needed"/>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104"/>
    <n v="711.04"/>
    <x v="401"/>
    <d v="2011-08-07T20:12:50"/>
    <n v="30"/>
    <s v="26 to 30 days"/>
    <s v="30 days"/>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142"/>
    <n v="65.88"/>
    <x v="402"/>
    <d v="2015-11-05T13:56:57"/>
    <n v="21"/>
    <s v="21 to 25 days"/>
    <s v="Not Needed"/>
    <x v="0"/>
  </r>
  <r>
    <n v="403"/>
    <s v="MONDO BANANA"/>
    <s v="A documentary adventure about bananas - and people. Your round-trip ticket into the heart of banana-cultures!!"/>
    <n v="5000"/>
    <n v="5263"/>
    <x v="0"/>
    <s v="US"/>
    <s v="USD"/>
    <n v="1312960080"/>
    <n v="1308900441"/>
    <b v="0"/>
    <n v="70"/>
    <b v="1"/>
    <s v="film &amp; video/documentary"/>
    <x v="0"/>
    <s v="documentary"/>
    <n v="105"/>
    <n v="75.19"/>
    <x v="403"/>
    <d v="2011-08-10T07:08:00"/>
    <n v="47"/>
    <s v="41 to 50 days"/>
    <s v="Not Needed"/>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03"/>
    <n v="133.13999999999999"/>
    <x v="404"/>
    <d v="2014-02-05T23:04:00"/>
    <n v="29"/>
    <s v="26 to 30 days"/>
    <s v="Not Needed"/>
    <x v="3"/>
  </r>
  <r>
    <n v="405"/>
    <s v="The Healing Effect Movie"/>
    <s v="Come, join our movie movement.  A new documentary about the healing power of food."/>
    <n v="2820"/>
    <n v="3036"/>
    <x v="0"/>
    <s v="US"/>
    <s v="USD"/>
    <n v="1394071339"/>
    <n v="1391479339"/>
    <b v="0"/>
    <n v="55"/>
    <b v="1"/>
    <s v="film &amp; video/documentary"/>
    <x v="0"/>
    <s v="documentary"/>
    <n v="108"/>
    <n v="55.2"/>
    <x v="405"/>
    <d v="2014-03-06T02:02:19"/>
    <n v="30"/>
    <s v="26 to 30 days"/>
    <s v="30 days"/>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108"/>
    <n v="86.16"/>
    <x v="406"/>
    <d v="2011-05-09T05:59:00"/>
    <n v="34"/>
    <s v="31 to 40 days"/>
    <s v="Not Needed"/>
    <x v="6"/>
  </r>
  <r>
    <n v="407"/>
    <s v="Haymarket Documentary"/>
    <s v="The story of the 1886 Haymarket Riot explored through the history of the Haymarket Police Memorial Statue."/>
    <n v="2000"/>
    <n v="2031"/>
    <x v="0"/>
    <s v="US"/>
    <s v="USD"/>
    <n v="1321739650"/>
    <n v="1316552050"/>
    <b v="0"/>
    <n v="22"/>
    <b v="1"/>
    <s v="film &amp; video/documentary"/>
    <x v="0"/>
    <s v="documentary"/>
    <n v="102"/>
    <n v="92.32"/>
    <x v="407"/>
    <d v="2011-11-19T21:54:10"/>
    <n v="60"/>
    <s v="Greater than 40 days"/>
    <s v="Not Needed"/>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01"/>
    <n v="160.16"/>
    <x v="408"/>
    <d v="2013-11-05T18:39:50"/>
    <n v="40"/>
    <s v="31 to 40 days"/>
    <s v="Not Needed"/>
    <x v="4"/>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137"/>
    <n v="45.6"/>
    <x v="409"/>
    <d v="2016-07-22T20:42:24"/>
    <n v="30"/>
    <s v="26 to 30 days"/>
    <s v="30 days"/>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28"/>
    <n v="183.29"/>
    <x v="410"/>
    <d v="2015-06-18T23:33:17"/>
    <n v="60"/>
    <s v="Greater than 40 days"/>
    <s v="Not Needed"/>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01"/>
    <n v="125.79"/>
    <x v="411"/>
    <d v="2013-12-22T05:00:00"/>
    <n v="32"/>
    <s v="31 to 40 days"/>
    <s v="Not Needed"/>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127"/>
    <n v="57.65"/>
    <x v="412"/>
    <d v="2012-07-25T17:49:38"/>
    <n v="16"/>
    <s v="11 to 20 days"/>
    <s v="Not Needed"/>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105"/>
    <n v="78.66"/>
    <x v="413"/>
    <d v="2012-07-19T21:03:31"/>
    <n v="30"/>
    <s v="26 to 30 days"/>
    <s v="30 days"/>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103"/>
    <n v="91.48"/>
    <x v="414"/>
    <d v="2013-10-12T01:31:05"/>
    <n v="30"/>
    <s v="26 to 30 days"/>
    <s v="30 days"/>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102"/>
    <n v="68.099999999999994"/>
    <x v="415"/>
    <d v="2014-10-17T12:00:00"/>
    <n v="25"/>
    <s v="21 to 25 days"/>
    <s v="26-27 days"/>
    <x v="3"/>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120"/>
    <n v="48.09"/>
    <x v="416"/>
    <d v="2014-02-08T09:30:31"/>
    <n v="30"/>
    <s v="26 to 30 days"/>
    <s v="30 days"/>
    <x v="3"/>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100"/>
    <n v="202.42"/>
    <x v="417"/>
    <d v="2013-04-08T04:33:00"/>
    <n v="12"/>
    <s v="11 to 20 days"/>
    <s v="Not Needed"/>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101"/>
    <n v="216.75"/>
    <x v="418"/>
    <d v="2015-07-23T06:46:37"/>
    <n v="30"/>
    <s v="26 to 30 days"/>
    <s v="30 days"/>
    <x v="0"/>
  </r>
  <r>
    <n v="419"/>
    <s v="BEYOND LOCAL"/>
    <s v="Beyond Local is a personal journey through an art-centric and musically talented community that fosters creativity."/>
    <n v="8000"/>
    <n v="8035"/>
    <x v="0"/>
    <s v="US"/>
    <s v="USD"/>
    <n v="1372536787"/>
    <n v="1367352787"/>
    <b v="0"/>
    <n v="73"/>
    <b v="1"/>
    <s v="film &amp; video/documentary"/>
    <x v="0"/>
    <s v="documentary"/>
    <n v="100"/>
    <n v="110.07"/>
    <x v="419"/>
    <d v="2013-06-29T20:13:07"/>
    <n v="60"/>
    <s v="Greater than 40 days"/>
    <s v="Not Needed"/>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0"/>
    <n v="4.83"/>
    <x v="420"/>
    <d v="2014-03-14T04:40:31"/>
    <n v="30"/>
    <s v="26 to 30 days"/>
    <s v="30 days"/>
    <x v="3"/>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2"/>
    <n v="50.17"/>
    <x v="421"/>
    <d v="2015-08-21T11:47:36"/>
    <n v="60"/>
    <s v="Greater than 40 days"/>
    <s v="Not Needed"/>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1"/>
    <n v="35.83"/>
    <x v="422"/>
    <d v="2014-09-11T06:14:57"/>
    <n v="30"/>
    <s v="26 to 30 days"/>
    <s v="30 days"/>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
    <n v="11.77"/>
    <x v="423"/>
    <d v="2013-06-05T22:13:50"/>
    <n v="30"/>
    <s v="26 to 30 days"/>
    <s v="30 days"/>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7"/>
    <n v="40.78"/>
    <x v="424"/>
    <d v="2012-03-26T08:01:39"/>
    <n v="60"/>
    <s v="Greater than 40 days"/>
    <s v="Not Needed"/>
    <x v="5"/>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0"/>
    <n v="3"/>
    <x v="425"/>
    <d v="2015-11-27T21:40:04"/>
    <n v="60"/>
    <s v="Greater than 40 days"/>
    <s v="Not Needed"/>
    <x v="0"/>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
    <n v="16.63"/>
    <x v="426"/>
    <d v="2016-03-01T17:05:14"/>
    <n v="30"/>
    <s v="26 to 30 days"/>
    <s v="30 days"/>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n v="0"/>
    <x v="427"/>
    <d v="2015-10-22T18:59:00"/>
    <n v="14"/>
    <s v="11 to 20 days"/>
    <s v="Not Needed"/>
    <x v="0"/>
  </r>
  <r>
    <n v="428"/>
    <s v="Little Clay Bible - Zacchaeus"/>
    <s v="Fresh, fun, entertaining Bible stories on YouTube, stop-motion style."/>
    <n v="12000"/>
    <n v="676"/>
    <x v="2"/>
    <s v="US"/>
    <s v="USD"/>
    <n v="1402956000"/>
    <n v="1400523845"/>
    <b v="0"/>
    <n v="13"/>
    <b v="0"/>
    <s v="film &amp; video/animation"/>
    <x v="0"/>
    <s v="animation"/>
    <n v="6"/>
    <n v="52"/>
    <x v="428"/>
    <d v="2014-06-16T22:00:00"/>
    <n v="28"/>
    <s v="26 to 30 days"/>
    <s v="28 to 29 days"/>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n v="0"/>
    <x v="429"/>
    <d v="2009-11-27T04:59:00"/>
    <n v="74"/>
    <s v="Greater than 40 days"/>
    <s v="Not Needed"/>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2"/>
    <n v="4.8"/>
    <x v="430"/>
    <d v="2013-09-11T02:34:27"/>
    <n v="15"/>
    <s v="11 to 20 days"/>
    <s v="Not Needed"/>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14"/>
    <n v="51.88"/>
    <x v="431"/>
    <d v="2016-07-05T20:54:43"/>
    <n v="30"/>
    <s v="26 to 30 days"/>
    <s v="30 days"/>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10"/>
    <n v="71.25"/>
    <x v="432"/>
    <d v="2015-10-21T17:26:21"/>
    <n v="60"/>
    <s v="Greater than 40 days"/>
    <s v="Not Needed"/>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n v="0"/>
    <x v="433"/>
    <d v="2015-10-11T15:07:02"/>
    <n v="60"/>
    <s v="Greater than 40 days"/>
    <s v="Not Needed"/>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5"/>
    <n v="62.5"/>
    <x v="434"/>
    <d v="2013-12-01T21:01:42"/>
    <n v="33"/>
    <s v="31 to 40 days"/>
    <s v="Not Needed"/>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0"/>
    <n v="1"/>
    <x v="435"/>
    <d v="2013-09-13T17:56:20"/>
    <n v="30"/>
    <s v="26 to 30 days"/>
    <s v="30 days"/>
    <x v="4"/>
  </r>
  <r>
    <n v="436"/>
    <s v="Blinky"/>
    <s v="Blinky is the story of a naÃ¯ve simpleton who suddenly finds himself struggling to adapt to changes within his environment."/>
    <n v="1000"/>
    <n v="0"/>
    <x v="2"/>
    <s v="US"/>
    <s v="USD"/>
    <n v="1375260113"/>
    <n v="1372668113"/>
    <b v="0"/>
    <n v="0"/>
    <b v="0"/>
    <s v="film &amp; video/animation"/>
    <x v="0"/>
    <s v="animation"/>
    <n v="0"/>
    <n v="0"/>
    <x v="436"/>
    <d v="2013-07-31T08:41:53"/>
    <n v="30"/>
    <s v="26 to 30 days"/>
    <s v="30 days"/>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n v="0"/>
    <x v="437"/>
    <d v="2016-10-08T07:38:46"/>
    <n v="60"/>
    <s v="Greater than 40 days"/>
    <s v="Not Needed"/>
    <x v="2"/>
  </r>
  <r>
    <n v="438"/>
    <s v="In Game: The Animated Series"/>
    <s v="As Smyton pushes himself to become respected, he unlocks secrets about himself and the world around him."/>
    <n v="20000"/>
    <n v="1876"/>
    <x v="2"/>
    <s v="US"/>
    <s v="USD"/>
    <n v="1447830958"/>
    <n v="1445235358"/>
    <b v="0"/>
    <n v="11"/>
    <b v="0"/>
    <s v="film &amp; video/animation"/>
    <x v="0"/>
    <s v="animation"/>
    <n v="9"/>
    <n v="170.55"/>
    <x v="438"/>
    <d v="2015-11-18T07:15:58"/>
    <n v="30"/>
    <s v="26 to 30 days"/>
    <s v="30 days"/>
    <x v="0"/>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n v="0"/>
    <x v="439"/>
    <d v="2014-10-17T18:16:58"/>
    <n v="10"/>
    <s v="Less than 10 days"/>
    <s v="Not Needed"/>
    <x v="3"/>
  </r>
  <r>
    <n v="440"/>
    <s v="Consumed"/>
    <s v="A stop-motion animation made by a one girl team, with a camera, creativity, and a lot of determination."/>
    <n v="5000"/>
    <n v="5"/>
    <x v="2"/>
    <s v="US"/>
    <s v="USD"/>
    <n v="1458859153"/>
    <n v="1456270753"/>
    <b v="0"/>
    <n v="1"/>
    <b v="0"/>
    <s v="film &amp; video/animation"/>
    <x v="0"/>
    <s v="animation"/>
    <n v="0"/>
    <n v="5"/>
    <x v="440"/>
    <d v="2016-03-24T22:39:13"/>
    <n v="30"/>
    <s v="26 to 30 days"/>
    <s v="30 days"/>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n v="0"/>
    <x v="441"/>
    <d v="2013-11-02T19:03:16"/>
    <n v="30"/>
    <s v="26 to 30 days"/>
    <s v="30 days"/>
    <x v="4"/>
  </r>
  <r>
    <n v="442"/>
    <s v="The Paranormal Idiot"/>
    <s v="Doomsday is here"/>
    <n v="17000"/>
    <n v="6691"/>
    <x v="2"/>
    <s v="US"/>
    <s v="USD"/>
    <n v="1424380783"/>
    <n v="1421788783"/>
    <b v="0"/>
    <n v="17"/>
    <b v="0"/>
    <s v="film &amp; video/animation"/>
    <x v="0"/>
    <s v="animation"/>
    <n v="39"/>
    <n v="393.59"/>
    <x v="442"/>
    <d v="2015-02-19T21:19:43"/>
    <n v="30"/>
    <s v="26 to 30 days"/>
    <s v="30 days"/>
    <x v="0"/>
  </r>
  <r>
    <n v="443"/>
    <s v="Bad Teddy Studios"/>
    <s v="We love cartoons!! We want to make more but it costs money to so. Be apart of your daily dose of WTF!?! Pledge now!!"/>
    <n v="10000"/>
    <n v="10"/>
    <x v="2"/>
    <s v="CA"/>
    <s v="CAD"/>
    <n v="1391991701"/>
    <n v="1389399701"/>
    <b v="0"/>
    <n v="2"/>
    <b v="0"/>
    <s v="film &amp; video/animation"/>
    <x v="0"/>
    <s v="animation"/>
    <n v="0"/>
    <n v="5"/>
    <x v="443"/>
    <d v="2014-02-10T00:21:41"/>
    <n v="30"/>
    <s v="26 to 30 days"/>
    <s v="30 days"/>
    <x v="3"/>
  </r>
  <r>
    <n v="444"/>
    <s v="Discovering the Other Woman"/>
    <s v="An upcoming animated web sitcom series centered around dealing with life, love, and relationships."/>
    <n v="1000"/>
    <n v="50"/>
    <x v="2"/>
    <s v="US"/>
    <s v="USD"/>
    <n v="1329342361"/>
    <n v="1324158361"/>
    <b v="0"/>
    <n v="1"/>
    <b v="0"/>
    <s v="film &amp; video/animation"/>
    <x v="0"/>
    <s v="animation"/>
    <n v="5"/>
    <n v="50"/>
    <x v="444"/>
    <d v="2012-02-15T21:46:01"/>
    <n v="60"/>
    <s v="Greater than 40 days"/>
    <s v="Not Needed"/>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0"/>
    <n v="1"/>
    <x v="445"/>
    <d v="2015-05-21T08:02:55"/>
    <n v="15"/>
    <s v="11 to 20 days"/>
    <s v="Not Needed"/>
    <x v="0"/>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7"/>
    <n v="47.88"/>
    <x v="446"/>
    <d v="2015-03-04T02:00:20"/>
    <n v="30"/>
    <s v="26 to 30 days"/>
    <s v="30 days"/>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0"/>
    <n v="5"/>
    <x v="447"/>
    <d v="2013-03-23T12:19:23"/>
    <n v="25"/>
    <s v="21 to 25 days"/>
    <s v="26-27 days"/>
    <x v="4"/>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3"/>
    <n v="20.5"/>
    <x v="448"/>
    <d v="2014-05-14T18:11:35"/>
    <n v="20"/>
    <s v="11 to 20 days"/>
    <s v="Not Needed"/>
    <x v="3"/>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2"/>
    <n v="9"/>
    <x v="449"/>
    <d v="2013-10-17T13:38:05"/>
    <n v="30"/>
    <s v="26 to 30 days"/>
    <s v="30 days"/>
    <x v="4"/>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1"/>
    <n v="56.57"/>
    <x v="450"/>
    <d v="2014-02-14T22:43:20"/>
    <n v="30"/>
    <s v="26 to 30 days"/>
    <s v="30 days"/>
    <x v="3"/>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n v="0"/>
    <x v="451"/>
    <d v="2014-01-25T17:09:51"/>
    <n v="30"/>
    <s v="26 to 30 days"/>
    <s v="30 days"/>
    <x v="4"/>
  </r>
  <r>
    <n v="452"/>
    <s v="Lost in the Shadows"/>
    <s v="A man must find his way out of the depths of the shadows by using the aid of a little girl."/>
    <n v="750"/>
    <n v="480"/>
    <x v="2"/>
    <s v="US"/>
    <s v="USD"/>
    <n v="1431536015"/>
    <n v="1428944015"/>
    <b v="0"/>
    <n v="12"/>
    <b v="0"/>
    <s v="film &amp; video/animation"/>
    <x v="0"/>
    <s v="animation"/>
    <n v="64"/>
    <n v="40"/>
    <x v="452"/>
    <d v="2015-05-13T16:53:35"/>
    <n v="30"/>
    <s v="26 to 30 days"/>
    <s v="30 days"/>
    <x v="0"/>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0"/>
    <n v="13"/>
    <x v="453"/>
    <d v="2015-02-19T19:47:59"/>
    <n v="16"/>
    <s v="11 to 20 days"/>
    <s v="Not Needed"/>
    <x v="0"/>
  </r>
  <r>
    <n v="454"/>
    <s v="Super Hi-Speed Road Strikers"/>
    <s v="Itâ€™s an Action/Adventure Anime for The Yuusha Brave series, G1 Transformer, and the Fast and the Furious Fans!"/>
    <n v="10000"/>
    <n v="82"/>
    <x v="2"/>
    <s v="US"/>
    <s v="USD"/>
    <n v="1417007640"/>
    <n v="1414343571"/>
    <b v="0"/>
    <n v="5"/>
    <b v="0"/>
    <s v="film &amp; video/animation"/>
    <x v="0"/>
    <s v="animation"/>
    <n v="1"/>
    <n v="16.399999999999999"/>
    <x v="454"/>
    <d v="2014-11-26T13:14:00"/>
    <n v="31"/>
    <s v="31 to 40 days"/>
    <s v="Not Needed"/>
    <x v="3"/>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0"/>
    <n v="22.5"/>
    <x v="455"/>
    <d v="2012-04-17T00:31:00"/>
    <n v="45"/>
    <s v="41 to 50 days"/>
    <s v="Not Needed"/>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1"/>
    <n v="20.329999999999998"/>
    <x v="456"/>
    <d v="2013-10-22T03:59:00"/>
    <n v="22"/>
    <s v="21 to 25 days"/>
    <s v="Not Needed"/>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n v="0"/>
    <x v="457"/>
    <d v="2014-08-16T18:25:12"/>
    <n v="30"/>
    <s v="26 to 30 days"/>
    <s v="30 days"/>
    <x v="3"/>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8"/>
    <n v="16.760000000000002"/>
    <x v="458"/>
    <d v="2013-05-14T16:47:40"/>
    <n v="30"/>
    <s v="26 to 30 days"/>
    <s v="30 days"/>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0"/>
    <n v="25"/>
    <x v="459"/>
    <d v="2011-11-13T16:22:07"/>
    <n v="60"/>
    <s v="Greater than 40 days"/>
    <s v="Not Needed"/>
    <x v="6"/>
  </r>
  <r>
    <n v="460"/>
    <s v="Darwin's Kiss"/>
    <s v="An animated web series about biological evolution gone haywire."/>
    <n v="8500"/>
    <n v="25"/>
    <x v="2"/>
    <s v="US"/>
    <s v="USD"/>
    <n v="1401595200"/>
    <n v="1398862875"/>
    <b v="0"/>
    <n v="2"/>
    <b v="0"/>
    <s v="film &amp; video/animation"/>
    <x v="0"/>
    <s v="animation"/>
    <n v="0"/>
    <n v="12.5"/>
    <x v="460"/>
    <d v="2014-06-01T04:00:00"/>
    <n v="32"/>
    <s v="31 to 40 days"/>
    <s v="Not Needed"/>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n v="0"/>
    <x v="461"/>
    <d v="2013-06-02T20:19:27"/>
    <n v="20"/>
    <s v="11 to 20 days"/>
    <s v="Not Needed"/>
    <x v="4"/>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n v="0"/>
    <x v="462"/>
    <d v="2011-08-10T03:02:21"/>
    <n v="60"/>
    <s v="Greater than 40 days"/>
    <s v="Not Needed"/>
    <x v="6"/>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2"/>
    <n v="113.64"/>
    <x v="463"/>
    <d v="2011-09-24T17:02:33"/>
    <n v="60"/>
    <s v="Greater than 40 days"/>
    <s v="Not Needed"/>
    <x v="6"/>
  </r>
  <r>
    <n v="464"/>
    <s v="PokÃ©Movie - A PokÃ©monâ„¢ school project"/>
    <s v="We are three students that want to make a short PokÃ©mon movie as a school project!"/>
    <n v="1010"/>
    <n v="1"/>
    <x v="2"/>
    <s v="DE"/>
    <s v="EUR"/>
    <n v="1463602935"/>
    <n v="1461874935"/>
    <b v="0"/>
    <n v="1"/>
    <b v="0"/>
    <s v="film &amp; video/animation"/>
    <x v="0"/>
    <s v="animation"/>
    <n v="0"/>
    <n v="1"/>
    <x v="464"/>
    <d v="2016-05-18T20:22:15"/>
    <n v="20"/>
    <s v="11 to 20 days"/>
    <s v="Not Needed"/>
    <x v="2"/>
  </r>
  <r>
    <n v="465"/>
    <s v="&quot;Amp&quot; A Story About a Robot"/>
    <s v="&quot;Amp&quot; is a short film about a robot with needs."/>
    <n v="512"/>
    <n v="138"/>
    <x v="2"/>
    <s v="US"/>
    <s v="USD"/>
    <n v="1403837574"/>
    <n v="1402455174"/>
    <b v="0"/>
    <n v="8"/>
    <b v="0"/>
    <s v="film &amp; video/animation"/>
    <x v="0"/>
    <s v="animation"/>
    <n v="27"/>
    <n v="17.25"/>
    <x v="465"/>
    <d v="2014-06-27T02:52:54"/>
    <n v="16"/>
    <s v="11 to 20 days"/>
    <s v="Not Needed"/>
    <x v="3"/>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
    <n v="15.2"/>
    <x v="466"/>
    <d v="2012-09-07T22:37:44"/>
    <n v="30"/>
    <s v="26 to 30 days"/>
    <s v="30 days"/>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22"/>
    <n v="110.64"/>
    <x v="467"/>
    <d v="2012-09-28T16:18:54"/>
    <n v="45"/>
    <s v="41 to 50 days"/>
    <s v="Not Needed"/>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n v="0"/>
    <x v="468"/>
    <d v="2012-07-11T03:51:05"/>
    <n v="60"/>
    <s v="Greater than 40 days"/>
    <s v="Not Needed"/>
    <x v="5"/>
  </r>
  <r>
    <n v="469"/>
    <s v="Dreamland PERSONALISED Animated Shorts Film"/>
    <s v="Create a personalised animation film using your child's name and photo."/>
    <n v="6000"/>
    <n v="0"/>
    <x v="2"/>
    <s v="GB"/>
    <s v="GBP"/>
    <n v="1409960724"/>
    <n v="1404776724"/>
    <b v="0"/>
    <n v="0"/>
    <b v="0"/>
    <s v="film &amp; video/animation"/>
    <x v="0"/>
    <s v="animation"/>
    <n v="0"/>
    <n v="0"/>
    <x v="469"/>
    <d v="2014-09-05T23:45:24"/>
    <n v="60"/>
    <s v="Greater than 40 days"/>
    <s v="Not Needed"/>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1"/>
    <n v="25.5"/>
    <x v="470"/>
    <d v="2014-01-16T04:00:00"/>
    <n v="50"/>
    <s v="41 to 50 days"/>
    <s v="Not Needed"/>
    <x v="4"/>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12"/>
    <n v="38.479999999999997"/>
    <x v="471"/>
    <d v="2014-04-19T16:19:39"/>
    <n v="45"/>
    <s v="41 to 50 days"/>
    <s v="Not Needed"/>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18"/>
    <n v="28.2"/>
    <x v="472"/>
    <d v="2014-08-23T22:08:38"/>
    <n v="30"/>
    <s v="26 to 30 days"/>
    <s v="30 days"/>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3"/>
    <n v="61.5"/>
    <x v="473"/>
    <d v="2014-09-17T16:45:19"/>
    <n v="30"/>
    <s v="26 to 30 days"/>
    <s v="30 days"/>
    <x v="3"/>
  </r>
  <r>
    <n v="474"/>
    <s v="TAO Mr. Fantastic!!"/>
    <s v="Time travel the light Mr. Fantastic!  Spin the dimensions toward other continuums and worlds.  Hold onto your panties."/>
    <n v="3300"/>
    <n v="1"/>
    <x v="2"/>
    <s v="US"/>
    <s v="USD"/>
    <n v="1487318029"/>
    <n v="1484726029"/>
    <b v="0"/>
    <n v="1"/>
    <b v="0"/>
    <s v="film &amp; video/animation"/>
    <x v="0"/>
    <s v="animation"/>
    <n v="0"/>
    <n v="1"/>
    <x v="474"/>
    <d v="2017-02-17T07:53:49"/>
    <n v="30"/>
    <s v="26 to 30 days"/>
    <s v="30 days"/>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n v="0"/>
    <x v="475"/>
    <d v="2015-05-06T02:04:03"/>
    <n v="30"/>
    <s v="26 to 30 days"/>
    <s v="30 days"/>
    <x v="0"/>
  </r>
  <r>
    <n v="476"/>
    <s v="Sight Word Music Videos"/>
    <s v="Animated Music Videos that teach kids how to read."/>
    <n v="220000"/>
    <n v="4906.59"/>
    <x v="2"/>
    <s v="US"/>
    <s v="USD"/>
    <n v="1401767940"/>
    <n v="1398727441"/>
    <b v="0"/>
    <n v="124"/>
    <b v="0"/>
    <s v="film &amp; video/animation"/>
    <x v="0"/>
    <s v="animation"/>
    <n v="2"/>
    <n v="39.57"/>
    <x v="476"/>
    <d v="2014-06-03T03:59:00"/>
    <n v="36"/>
    <s v="31 to 40 days"/>
    <s v="Not Needed"/>
    <x v="3"/>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n v="0"/>
    <x v="477"/>
    <d v="2012-05-18T20:02:14"/>
    <n v="60"/>
    <s v="Greater than 40 days"/>
    <s v="Not Needed"/>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n v="0"/>
    <x v="478"/>
    <d v="2015-04-01T20:51:49"/>
    <n v="30"/>
    <s v="26 to 30 days"/>
    <s v="30 days"/>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33"/>
    <n v="88.8"/>
    <x v="479"/>
    <d v="2014-11-21T10:47:15"/>
    <n v="60"/>
    <s v="Greater than 40 days"/>
    <s v="Not Needed"/>
    <x v="3"/>
  </r>
  <r>
    <n v="480"/>
    <s v="The CafÃ©"/>
    <s v="To court his muse, an artist must first outsmart her dog.  A short animated film collaboration by Dana and Terrence Masson."/>
    <n v="40000"/>
    <n v="7764"/>
    <x v="2"/>
    <s v="US"/>
    <s v="USD"/>
    <n v="1376049615"/>
    <n v="1373457615"/>
    <b v="0"/>
    <n v="140"/>
    <b v="0"/>
    <s v="film &amp; video/animation"/>
    <x v="0"/>
    <s v="animation"/>
    <n v="19"/>
    <n v="55.46"/>
    <x v="480"/>
    <d v="2013-08-09T12:00:15"/>
    <n v="30"/>
    <s v="26 to 30 days"/>
    <s v="30 days"/>
    <x v="4"/>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6"/>
    <n v="87.14"/>
    <x v="481"/>
    <d v="2012-10-10T16:08:09"/>
    <n v="30"/>
    <s v="26 to 30 days"/>
    <s v="30 days"/>
    <x v="5"/>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0"/>
    <n v="10"/>
    <x v="482"/>
    <d v="2016-04-14T14:34:00"/>
    <n v="27"/>
    <s v="26 to 30 days"/>
    <s v="26-27 days"/>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0"/>
    <n v="51.22"/>
    <x v="483"/>
    <d v="2013-01-29T04:44:32"/>
    <n v="60"/>
    <s v="Greater than 40 days"/>
    <s v="Not Needed"/>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0"/>
    <n v="13.55"/>
    <x v="484"/>
    <d v="2015-11-05T23:32:52"/>
    <n v="41"/>
    <s v="41 to 50 days"/>
    <s v="Not Needed"/>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22"/>
    <n v="66.52"/>
    <x v="485"/>
    <d v="2013-05-17T12:08:19"/>
    <n v="30"/>
    <s v="26 to 30 days"/>
    <s v="30 days"/>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0"/>
    <n v="50"/>
    <x v="486"/>
    <d v="2014-06-01T22:37:19"/>
    <n v="30"/>
    <s v="26 to 30 days"/>
    <s v="30 days"/>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n v="0"/>
    <x v="487"/>
    <d v="2016-12-25T15:16:34"/>
    <n v="60"/>
    <s v="Greater than 40 days"/>
    <s v="Not Needed"/>
    <x v="2"/>
  </r>
  <r>
    <n v="488"/>
    <s v="City Animals independent cartoon series"/>
    <s v="When humans left the earth, the animals took over the city. What could go wrong? Well...everything!"/>
    <n v="12000"/>
    <n v="0"/>
    <x v="2"/>
    <s v="US"/>
    <s v="USD"/>
    <n v="1483924700"/>
    <n v="1481332700"/>
    <b v="0"/>
    <n v="0"/>
    <b v="0"/>
    <s v="film &amp; video/animation"/>
    <x v="0"/>
    <s v="animation"/>
    <n v="0"/>
    <n v="0"/>
    <x v="488"/>
    <d v="2017-01-09T01:18:20"/>
    <n v="30"/>
    <s v="26 to 30 days"/>
    <s v="30 days"/>
    <x v="2"/>
  </r>
  <r>
    <n v="489"/>
    <s v="THE GUINEAS SHOW"/>
    <s v="Help America's favorite dysfunctional immigrant family THE GUINEAS launch the first season of their animated web series."/>
    <n v="74997"/>
    <n v="215"/>
    <x v="2"/>
    <s v="US"/>
    <s v="USD"/>
    <n v="1325763180"/>
    <n v="1323084816"/>
    <b v="0"/>
    <n v="3"/>
    <b v="0"/>
    <s v="film &amp; video/animation"/>
    <x v="0"/>
    <s v="animation"/>
    <n v="0"/>
    <n v="71.67"/>
    <x v="489"/>
    <d v="2012-01-05T11:33:00"/>
    <n v="31"/>
    <s v="31 to 40 days"/>
    <s v="Not Needed"/>
    <x v="6"/>
  </r>
  <r>
    <n v="490"/>
    <s v="PROJECT IS CANCELLED"/>
    <s v="Cancelled"/>
    <n v="1000"/>
    <n v="0"/>
    <x v="2"/>
    <s v="US"/>
    <s v="USD"/>
    <n v="1345677285"/>
    <n v="1343085285"/>
    <b v="0"/>
    <n v="0"/>
    <b v="0"/>
    <s v="film &amp; video/animation"/>
    <x v="0"/>
    <s v="animation"/>
    <n v="0"/>
    <n v="0"/>
    <x v="490"/>
    <d v="2012-08-22T23:14:45"/>
    <n v="30"/>
    <s v="26 to 30 days"/>
    <s v="30 days"/>
    <x v="5"/>
  </r>
  <r>
    <n v="491"/>
    <s v="Guess What? Gus"/>
    <s v="&quot;Guess What? Gus&quot; is a magical animated comedy that follow a new kid who playful antics for attention make the news."/>
    <n v="10000"/>
    <n v="0"/>
    <x v="2"/>
    <s v="US"/>
    <s v="USD"/>
    <n v="1453937699"/>
    <n v="1451345699"/>
    <b v="0"/>
    <n v="0"/>
    <b v="0"/>
    <s v="film &amp; video/animation"/>
    <x v="0"/>
    <s v="animation"/>
    <n v="0"/>
    <n v="0"/>
    <x v="491"/>
    <d v="2016-01-27T23:34:59"/>
    <n v="30"/>
    <s v="26 to 30 days"/>
    <s v="30 days"/>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n v="0"/>
    <x v="492"/>
    <d v="2016-10-13T00:50:30"/>
    <n v="60"/>
    <s v="Greater than 40 days"/>
    <s v="Not Needed"/>
    <x v="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n v="0"/>
    <x v="493"/>
    <d v="2015-05-20T17:25:38"/>
    <n v="30"/>
    <s v="26 to 30 days"/>
    <s v="30 days"/>
    <x v="0"/>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0"/>
    <n v="10.33"/>
    <x v="494"/>
    <d v="2014-07-03T03:00:00"/>
    <n v="24"/>
    <s v="21 to 25 days"/>
    <s v="Not Needed"/>
    <x v="3"/>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n v="0"/>
    <x v="495"/>
    <d v="2015-07-16T19:51:45"/>
    <n v="30"/>
    <s v="26 to 30 days"/>
    <s v="30 days"/>
    <x v="0"/>
  </r>
  <r>
    <n v="496"/>
    <s v="Airships and Anatasia: The Movie"/>
    <s v="The movie is about the adventures of Ethan, Danna, The mysterious inventor and more."/>
    <n v="60000"/>
    <n v="1"/>
    <x v="2"/>
    <s v="US"/>
    <s v="USD"/>
    <n v="1392070874"/>
    <n v="1386886874"/>
    <b v="0"/>
    <n v="1"/>
    <b v="0"/>
    <s v="film &amp; video/animation"/>
    <x v="0"/>
    <s v="animation"/>
    <n v="0"/>
    <n v="1"/>
    <x v="496"/>
    <d v="2014-02-10T22:21:14"/>
    <n v="60"/>
    <s v="Greater than 40 days"/>
    <s v="Not Needed"/>
    <x v="4"/>
  </r>
  <r>
    <n v="497"/>
    <s v="Galaxy Probe Kids"/>
    <s v="live-action/animated series pilot."/>
    <n v="4480"/>
    <n v="30"/>
    <x v="2"/>
    <s v="US"/>
    <s v="USD"/>
    <n v="1419483600"/>
    <n v="1414889665"/>
    <b v="0"/>
    <n v="3"/>
    <b v="0"/>
    <s v="film &amp; video/animation"/>
    <x v="0"/>
    <s v="animation"/>
    <n v="1"/>
    <n v="10"/>
    <x v="497"/>
    <d v="2014-12-25T05:00:00"/>
    <n v="53"/>
    <s v="Greater than 40 days"/>
    <s v="Not Needed"/>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5"/>
    <n v="136.09"/>
    <x v="498"/>
    <d v="2011-12-23T18:17:29"/>
    <n v="42"/>
    <s v="41 to 50 days"/>
    <s v="Not Needed"/>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10"/>
    <n v="73.459999999999994"/>
    <x v="499"/>
    <d v="2009-10-12T20:59:00"/>
    <n v="55"/>
    <s v="Greater than 40 days"/>
    <s v="Not Needed"/>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3"/>
    <n v="53.75"/>
    <x v="500"/>
    <d v="2010-05-08T22:16:00"/>
    <n v="59"/>
    <s v="Greater than 40 days"/>
    <s v="Not Needed"/>
    <x v="7"/>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n v="0"/>
    <x v="501"/>
    <d v="2011-07-09T05:37:31"/>
    <n v="30"/>
    <s v="26 to 30 days"/>
    <s v="30 days"/>
    <x v="6"/>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1"/>
    <n v="57.5"/>
    <x v="502"/>
    <d v="2012-03-18T12:17:05"/>
    <n v="30"/>
    <s v="26 to 30 days"/>
    <s v="30 days"/>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2"/>
    <n v="12.67"/>
    <x v="503"/>
    <d v="2015-01-17T12:38:23"/>
    <n v="30"/>
    <s v="26 to 30 days"/>
    <s v="30 days"/>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1"/>
    <n v="67"/>
    <x v="504"/>
    <d v="2012-04-10T22:36:27"/>
    <n v="60"/>
    <s v="Greater than 40 days"/>
    <s v="Not Needed"/>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0"/>
    <n v="3.71"/>
    <x v="505"/>
    <d v="2015-12-25T02:21:26"/>
    <n v="45"/>
    <s v="41 to 50 days"/>
    <s v="Not Needed"/>
    <x v="0"/>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0"/>
    <n v="250"/>
    <x v="506"/>
    <d v="2013-08-10T13:15:20"/>
    <n v="30"/>
    <s v="26 to 30 days"/>
    <s v="30 days"/>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3"/>
    <n v="64"/>
    <x v="507"/>
    <d v="2012-10-19T23:00:57"/>
    <n v="45"/>
    <s v="41 to 50 days"/>
    <s v="Not Needed"/>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
    <n v="133.33000000000001"/>
    <x v="508"/>
    <d v="2012-05-25T14:14:00"/>
    <n v="59"/>
    <s v="Greater than 40 days"/>
    <s v="Not Needed"/>
    <x v="5"/>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0"/>
    <n v="10"/>
    <x v="509"/>
    <d v="2015-06-28T15:09:30"/>
    <n v="30"/>
    <s v="26 to 30 days"/>
    <s v="30 days"/>
    <x v="0"/>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n v="0"/>
    <x v="510"/>
    <d v="2016-03-01T04:13:59"/>
    <n v="30"/>
    <s v="26 to 30 days"/>
    <s v="30 days"/>
    <x v="2"/>
  </r>
  <r>
    <n v="511"/>
    <s v="Stuck On An Eyeland"/>
    <s v="A project that incorporates animation and comic art into a relevant story. 4 boys, 1 eyeland, and a whole lot of drama!!!"/>
    <n v="5000"/>
    <n v="150"/>
    <x v="2"/>
    <s v="US"/>
    <s v="USD"/>
    <n v="1365228982"/>
    <n v="1362640582"/>
    <b v="0"/>
    <n v="5"/>
    <b v="0"/>
    <s v="film &amp; video/animation"/>
    <x v="0"/>
    <s v="animation"/>
    <n v="3"/>
    <n v="30"/>
    <x v="511"/>
    <d v="2013-04-06T06:16:22"/>
    <n v="30"/>
    <s v="26 to 30 days"/>
    <s v="30 days"/>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0"/>
    <n v="5.5"/>
    <x v="512"/>
    <d v="2016-11-20T18:48:47"/>
    <n v="45"/>
    <s v="41 to 50 days"/>
    <s v="Not Needed"/>
    <x v="2"/>
  </r>
  <r>
    <n v="513"/>
    <s v="Paradigm Spiral - The Animated Series"/>
    <s v="A sci-fi fantasy 2.5D anime styled series about some guys trying to save the world, probably..."/>
    <n v="50000"/>
    <n v="6962"/>
    <x v="2"/>
    <s v="US"/>
    <s v="USD"/>
    <n v="1471244400"/>
    <n v="1467387705"/>
    <b v="0"/>
    <n v="68"/>
    <b v="0"/>
    <s v="film &amp; video/animation"/>
    <x v="0"/>
    <s v="animation"/>
    <n v="14"/>
    <n v="102.38"/>
    <x v="513"/>
    <d v="2016-08-15T07:00:00"/>
    <n v="45"/>
    <s v="41 to 50 days"/>
    <s v="Not Needed"/>
    <x v="2"/>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3"/>
    <n v="16.670000000000002"/>
    <x v="514"/>
    <d v="2014-08-09T14:44:07"/>
    <n v="30"/>
    <s v="26 to 30 days"/>
    <s v="30 days"/>
    <x v="3"/>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25"/>
    <n v="725.03"/>
    <x v="515"/>
    <d v="2015-12-29T11:46:41"/>
    <n v="40"/>
    <s v="31 to 40 days"/>
    <s v="Not Needed"/>
    <x v="0"/>
  </r>
  <r>
    <n v="516"/>
    <s v="Shipmates"/>
    <s v="A big brother style comedy animation series starring famous seafarers"/>
    <n v="5000"/>
    <n v="0"/>
    <x v="2"/>
    <s v="GB"/>
    <s v="GBP"/>
    <n v="1432752080"/>
    <n v="1427568080"/>
    <b v="0"/>
    <n v="0"/>
    <b v="0"/>
    <s v="film &amp; video/animation"/>
    <x v="0"/>
    <s v="animation"/>
    <n v="0"/>
    <n v="0"/>
    <x v="516"/>
    <d v="2015-05-27T18:41:20"/>
    <n v="60"/>
    <s v="Greater than 40 days"/>
    <s v="Not Needed"/>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1"/>
    <n v="68.33"/>
    <x v="517"/>
    <d v="2017-02-02T14:46:01"/>
    <n v="30"/>
    <s v="26 to 30 days"/>
    <s v="30 days"/>
    <x v="1"/>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n v="0"/>
    <x v="518"/>
    <d v="2015-09-06T14:46:00"/>
    <n v="30"/>
    <s v="26 to 30 days"/>
    <s v="30 days"/>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23"/>
    <n v="39.229999999999997"/>
    <x v="519"/>
    <d v="2012-12-05T09:23:41"/>
    <n v="30"/>
    <s v="26 to 30 days"/>
    <s v="30 days"/>
    <x v="5"/>
  </r>
  <r>
    <n v="520"/>
    <s v="Darktales The Play"/>
    <s v="Tim Arthur's 21st anniversary sell-out production of his 'chilling' and 'sinister' ghostly thriller returns to the Edinburgh Fringe!"/>
    <n v="5000"/>
    <n v="5105"/>
    <x v="0"/>
    <s v="GB"/>
    <s v="GBP"/>
    <n v="1449766261"/>
    <n v="1447174261"/>
    <b v="0"/>
    <n v="34"/>
    <b v="1"/>
    <s v="theater/plays"/>
    <x v="1"/>
    <s v="plays"/>
    <n v="102"/>
    <n v="150.15"/>
    <x v="520"/>
    <d v="2015-12-10T16:51:01"/>
    <n v="30"/>
    <s v="26 to 30 days"/>
    <s v="30 days"/>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105"/>
    <n v="93.43"/>
    <x v="521"/>
    <d v="2016-11-01T04:59:00"/>
    <n v="29"/>
    <s v="26 to 30 days"/>
    <s v="Not Needed"/>
    <x v="2"/>
  </r>
  <r>
    <n v="522"/>
    <s v="COMPASS PLAYERS"/>
    <s v="*** TO MAKE DONATIONS IN THE FUTURE                                   GO TO OUR WEBSITE: www.compassplayers.com ***"/>
    <n v="3000"/>
    <n v="3440"/>
    <x v="0"/>
    <s v="US"/>
    <s v="USD"/>
    <n v="1458518325"/>
    <n v="1456793925"/>
    <b v="0"/>
    <n v="31"/>
    <b v="1"/>
    <s v="theater/plays"/>
    <x v="1"/>
    <s v="plays"/>
    <n v="115"/>
    <n v="110.97"/>
    <x v="522"/>
    <d v="2016-03-20T23:58:45"/>
    <n v="19"/>
    <s v="11 to 20 days"/>
    <s v="Not Needed"/>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121"/>
    <n v="71.790000000000006"/>
    <x v="523"/>
    <d v="2015-09-21T03:11:16"/>
    <n v="30"/>
    <s v="26 to 30 days"/>
    <s v="30 days"/>
    <x v="0"/>
  </r>
  <r>
    <n v="524"/>
    <s v="Zero Down"/>
    <s v="Angel on the Corner need YOUR help to raise Â£3,500 to take Zero Down by Sarah Hehir to the Edinburgh Fringe Festival this August!"/>
    <n v="3500"/>
    <n v="3803.55"/>
    <x v="0"/>
    <s v="GB"/>
    <s v="GBP"/>
    <n v="1464801169"/>
    <n v="1462209169"/>
    <b v="0"/>
    <n v="130"/>
    <b v="1"/>
    <s v="theater/plays"/>
    <x v="1"/>
    <s v="plays"/>
    <n v="109"/>
    <n v="29.26"/>
    <x v="524"/>
    <d v="2016-06-01T17:12:49"/>
    <n v="30"/>
    <s v="26 to 30 days"/>
    <s v="30 days"/>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
    <n v="1000"/>
    <x v="525"/>
    <d v="2014-09-13T09:37:21"/>
    <n v="45"/>
    <s v="41 to 50 days"/>
    <s v="Not Needed"/>
    <x v="3"/>
  </r>
  <r>
    <n v="526"/>
    <s v="Victory by Madicken Malm"/>
    <s v="We have a brand new play. We urgently need your help to fund our production, which opens at Theatre503 on August 18th."/>
    <n v="1500"/>
    <n v="1710"/>
    <x v="0"/>
    <s v="GB"/>
    <s v="GBP"/>
    <n v="1438966800"/>
    <n v="1436278344"/>
    <b v="0"/>
    <n v="23"/>
    <b v="1"/>
    <s v="theater/plays"/>
    <x v="1"/>
    <s v="plays"/>
    <n v="114"/>
    <n v="74.349999999999994"/>
    <x v="526"/>
    <d v="2015-08-07T17:00:00"/>
    <n v="31"/>
    <s v="31 to 40 days"/>
    <s v="Not Needed"/>
    <x v="0"/>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101"/>
    <n v="63.83"/>
    <x v="527"/>
    <d v="2017-02-17T16:05:00"/>
    <n v="30"/>
    <s v="26 to 30 days"/>
    <s v="30 days"/>
    <x v="1"/>
  </r>
  <r>
    <n v="528"/>
    <s v="Devastated No Matter What"/>
    <s v="A Festival Backed Production of a Full-Length Play."/>
    <n v="1150"/>
    <n v="1330"/>
    <x v="0"/>
    <s v="US"/>
    <s v="USD"/>
    <n v="1434921600"/>
    <n v="1433109907"/>
    <b v="0"/>
    <n v="30"/>
    <b v="1"/>
    <s v="theater/plays"/>
    <x v="1"/>
    <s v="plays"/>
    <n v="116"/>
    <n v="44.33"/>
    <x v="528"/>
    <d v="2015-06-21T21:20:00"/>
    <n v="21"/>
    <s v="21 to 25 days"/>
    <s v="Not Needed"/>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130"/>
    <n v="86.94"/>
    <x v="529"/>
    <d v="2017-01-11T05:00:00"/>
    <n v="21"/>
    <s v="21 to 25 days"/>
    <s v="Not Needed"/>
    <x v="2"/>
  </r>
  <r>
    <n v="530"/>
    <s v="Corners Grove"/>
    <s v="Corners Grove is a coming-of-age play about leaving home, gender identity and the death of Whitney Houston; will benefit Win NYC."/>
    <n v="3405"/>
    <n v="3670"/>
    <x v="0"/>
    <s v="US"/>
    <s v="USD"/>
    <n v="1435111200"/>
    <n v="1433254268"/>
    <b v="0"/>
    <n v="29"/>
    <b v="1"/>
    <s v="theater/plays"/>
    <x v="1"/>
    <s v="plays"/>
    <n v="108"/>
    <n v="126.55"/>
    <x v="530"/>
    <d v="2015-06-24T02:00:00"/>
    <n v="22"/>
    <s v="21 to 25 days"/>
    <s v="Not Needed"/>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00"/>
    <n v="129.03"/>
    <x v="531"/>
    <d v="2016-12-17T06:59:00"/>
    <n v="45"/>
    <s v="41 to 50 days"/>
    <s v="Not Needed"/>
    <x v="2"/>
  </r>
  <r>
    <n v="532"/>
    <s v="Walken On Sunshine"/>
    <s v="A fast paced, comedic play about an anxiety-ridden filmmaker who lies to investors about having Christopher Walken in his film."/>
    <n v="10000"/>
    <n v="12325"/>
    <x v="0"/>
    <s v="US"/>
    <s v="USD"/>
    <n v="1463098208"/>
    <n v="1460506208"/>
    <b v="0"/>
    <n v="173"/>
    <b v="1"/>
    <s v="theater/plays"/>
    <x v="1"/>
    <s v="plays"/>
    <n v="123"/>
    <n v="71.239999999999995"/>
    <x v="532"/>
    <d v="2016-05-13T00:10:08"/>
    <n v="30"/>
    <s v="26 to 30 days"/>
    <s v="30 days"/>
    <x v="2"/>
  </r>
  <r>
    <n v="533"/>
    <s v="Foresight"/>
    <s v="New writing â€¢ Twisty-turny magical realist retro sci-fi â€¢ Human lives â€¢ Storytelling â€¢ The slope our society slips down..."/>
    <n v="2000"/>
    <n v="2004"/>
    <x v="0"/>
    <s v="GB"/>
    <s v="GBP"/>
    <n v="1463394365"/>
    <n v="1461320765"/>
    <b v="0"/>
    <n v="17"/>
    <b v="1"/>
    <s v="theater/plays"/>
    <x v="1"/>
    <s v="plays"/>
    <n v="100"/>
    <n v="117.88"/>
    <x v="533"/>
    <d v="2016-05-16T10:26:05"/>
    <n v="24"/>
    <s v="21 to 25 days"/>
    <s v="Not Needed"/>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105"/>
    <n v="327.08"/>
    <x v="534"/>
    <d v="2015-11-01T23:00:00"/>
    <n v="39"/>
    <s v="31 to 40 days"/>
    <s v="Not Needed"/>
    <x v="0"/>
  </r>
  <r>
    <n v="535"/>
    <s v="Astronauts of Hartlepool: a Brexit sci-fi for VAULT 2017"/>
    <s v="Weâ€™re producing a Northern Brexit sci-fi play for VAULT festival 2017 and we need your help!"/>
    <n v="2000"/>
    <n v="2050"/>
    <x v="0"/>
    <s v="GB"/>
    <s v="GBP"/>
    <n v="1483707905"/>
    <n v="1481115905"/>
    <b v="0"/>
    <n v="59"/>
    <b v="1"/>
    <s v="theater/plays"/>
    <x v="1"/>
    <s v="plays"/>
    <n v="103"/>
    <n v="34.75"/>
    <x v="535"/>
    <d v="2017-01-06T13:05:05"/>
    <n v="30"/>
    <s v="26 to 30 days"/>
    <s v="30 days"/>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18"/>
    <n v="100.06"/>
    <x v="536"/>
    <d v="2015-08-03T18:00:00"/>
    <n v="40"/>
    <s v="31 to 40 days"/>
    <s v="Not Needed"/>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121"/>
    <n v="40.85"/>
    <x v="537"/>
    <d v="2015-11-04T19:26:31"/>
    <n v="30"/>
    <s v="26 to 30 days"/>
    <s v="30 days"/>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302"/>
    <n v="252.02"/>
    <x v="538"/>
    <d v="2016-05-13T19:04:23"/>
    <n v="30"/>
    <s v="26 to 30 days"/>
    <s v="30 days"/>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101"/>
    <n v="25.16"/>
    <x v="539"/>
    <d v="2016-07-05T01:11:47"/>
    <n v="21"/>
    <s v="21 to 25 days"/>
    <s v="Not Needed"/>
    <x v="2"/>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0"/>
    <n v="1"/>
    <x v="540"/>
    <d v="2015-02-04T19:36:46"/>
    <n v="30"/>
    <s v="26 to 30 days"/>
    <s v="30 days"/>
    <x v="0"/>
  </r>
  <r>
    <n v="541"/>
    <s v="Deviations"/>
    <s v="A website dedicated to local Kink Communities; to find others with matching interests and bring them together."/>
    <n v="4500"/>
    <n v="25"/>
    <x v="2"/>
    <s v="US"/>
    <s v="USD"/>
    <n v="1446080834"/>
    <n v="1443488834"/>
    <b v="0"/>
    <n v="1"/>
    <b v="0"/>
    <s v="technology/web"/>
    <x v="2"/>
    <s v="web"/>
    <n v="1"/>
    <n v="25"/>
    <x v="541"/>
    <d v="2015-10-29T01:07:14"/>
    <n v="30"/>
    <s v="26 to 30 days"/>
    <s v="30 days"/>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0"/>
    <n v="1"/>
    <x v="542"/>
    <d v="2016-05-03T16:41:56"/>
    <n v="60"/>
    <s v="Greater than 40 days"/>
    <s v="Not Needed"/>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0"/>
    <n v="35"/>
    <x v="543"/>
    <d v="2014-11-01T02:12:42"/>
    <n v="30"/>
    <s v="26 to 30 days"/>
    <s v="30 days"/>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1"/>
    <n v="3"/>
    <x v="544"/>
    <d v="2016-07-04T15:46:00"/>
    <n v="30"/>
    <s v="26 to 30 days"/>
    <s v="30 days"/>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27"/>
    <n v="402.71"/>
    <x v="545"/>
    <d v="2015-11-15T15:13:09"/>
    <n v="40"/>
    <s v="31 to 40 days"/>
    <s v="Not Needed"/>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0"/>
    <n v="26"/>
    <x v="546"/>
    <d v="2015-10-17T16:01:55"/>
    <n v="45"/>
    <s v="41 to 50 days"/>
    <s v="Not Needed"/>
    <x v="0"/>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n v="0"/>
    <x v="547"/>
    <d v="2016-02-10T16:42:44"/>
    <n v="30"/>
    <s v="26 to 30 days"/>
    <s v="30 days"/>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0"/>
    <n v="9"/>
    <x v="548"/>
    <d v="2015-10-29T21:40:48"/>
    <n v="30"/>
    <s v="26 to 30 days"/>
    <s v="30 days"/>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3"/>
    <n v="8.5"/>
    <x v="549"/>
    <d v="2015-07-08T15:17:02"/>
    <n v="30"/>
    <s v="26 to 30 days"/>
    <s v="30 days"/>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1"/>
    <n v="8.75"/>
    <x v="550"/>
    <d v="2017-01-31T05:00:00"/>
    <n v="13"/>
    <s v="11 to 20 days"/>
    <s v="Not Needed"/>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5"/>
    <n v="135.04"/>
    <x v="551"/>
    <d v="2015-08-01T17:53:00"/>
    <n v="44"/>
    <s v="41 to 50 days"/>
    <s v="Not Needed"/>
    <x v="0"/>
  </r>
  <r>
    <n v="552"/>
    <s v="Spinnable Social Media"/>
    <s v="Axoral is a 3d interactive social media interface, with the potential to be so much more, but we need your help!"/>
    <n v="45000"/>
    <n v="0"/>
    <x v="2"/>
    <s v="CA"/>
    <s v="CAD"/>
    <n v="1452350896"/>
    <n v="1447166896"/>
    <b v="0"/>
    <n v="0"/>
    <b v="0"/>
    <s v="technology/web"/>
    <x v="2"/>
    <s v="web"/>
    <n v="0"/>
    <n v="0"/>
    <x v="552"/>
    <d v="2016-01-09T14:48:16"/>
    <n v="60"/>
    <s v="Greater than 40 days"/>
    <s v="Not Needed"/>
    <x v="0"/>
  </r>
  <r>
    <n v="553"/>
    <s v="sellorshopusa.com"/>
    <s v="Groundbreaking New Classifieds Website Grows Into Largest Nationwide Coverage By Turning Users Into Entrepreneurs"/>
    <n v="25000"/>
    <n v="123"/>
    <x v="2"/>
    <s v="US"/>
    <s v="USD"/>
    <n v="1415988991"/>
    <n v="1413393391"/>
    <b v="0"/>
    <n v="6"/>
    <b v="0"/>
    <s v="technology/web"/>
    <x v="2"/>
    <s v="web"/>
    <n v="0"/>
    <n v="20.5"/>
    <x v="553"/>
    <d v="2014-11-14T18:16:31"/>
    <n v="30"/>
    <s v="26 to 30 days"/>
    <s v="30 days"/>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37"/>
    <n v="64.36"/>
    <x v="554"/>
    <d v="2014-10-19T16:26:12"/>
    <n v="30"/>
    <s v="26 to 30 days"/>
    <s v="30 days"/>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n v="0"/>
    <x v="555"/>
    <d v="2016-06-12T08:29:03"/>
    <n v="30"/>
    <s v="26 to 30 days"/>
    <s v="30 days"/>
    <x v="2"/>
  </r>
  <r>
    <n v="556"/>
    <s v="Braille Academy"/>
    <s v="An educational platform for learning Unified English Braille Code"/>
    <n v="8000"/>
    <n v="200"/>
    <x v="2"/>
    <s v="US"/>
    <s v="USD"/>
    <n v="1452112717"/>
    <n v="1449520717"/>
    <b v="0"/>
    <n v="1"/>
    <b v="0"/>
    <s v="technology/web"/>
    <x v="2"/>
    <s v="web"/>
    <n v="3"/>
    <n v="200"/>
    <x v="556"/>
    <d v="2016-01-06T20:38:37"/>
    <n v="30"/>
    <s v="26 to 30 days"/>
    <s v="30 days"/>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1"/>
    <n v="68.3"/>
    <x v="557"/>
    <d v="2016-12-02T23:36:43"/>
    <n v="30"/>
    <s v="26 to 30 days"/>
    <s v="30 days"/>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n v="0"/>
    <x v="558"/>
    <d v="2015-03-24T20:11:45"/>
    <n v="30"/>
    <s v="26 to 30 days"/>
    <s v="30 days"/>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0"/>
    <n v="50"/>
    <x v="559"/>
    <d v="2015-12-13T06:47:40"/>
    <n v="30"/>
    <s v="26 to 30 days"/>
    <s v="30 days"/>
    <x v="0"/>
  </r>
  <r>
    <n v="560"/>
    <s v="DOWNLOAD THE INTERNET,...."/>
    <s v="In the future the possibility exists that the internet it's self could be felled, we have world seed banks, it's time for a net bank,.."/>
    <n v="100000"/>
    <n v="12"/>
    <x v="2"/>
    <s v="CA"/>
    <s v="CAD"/>
    <n v="1418841045"/>
    <n v="1416249045"/>
    <b v="0"/>
    <n v="3"/>
    <b v="0"/>
    <s v="technology/web"/>
    <x v="2"/>
    <s v="web"/>
    <n v="0"/>
    <n v="4"/>
    <x v="560"/>
    <d v="2014-12-17T18:30:45"/>
    <n v="30"/>
    <s v="26 to 30 days"/>
    <s v="30 days"/>
    <x v="3"/>
  </r>
  <r>
    <n v="561"/>
    <s v="CheckMate Careers"/>
    <s v="A marketplace for talent and employers to match. Using intuitive technology we match &amp; place talent with the best career position."/>
    <n v="15000"/>
    <n v="55"/>
    <x v="2"/>
    <s v="US"/>
    <s v="USD"/>
    <n v="1445874513"/>
    <n v="1442850513"/>
    <b v="0"/>
    <n v="2"/>
    <b v="0"/>
    <s v="technology/web"/>
    <x v="2"/>
    <s v="web"/>
    <n v="0"/>
    <n v="27.5"/>
    <x v="561"/>
    <d v="2015-10-26T15:48:33"/>
    <n v="35"/>
    <s v="31 to 40 days"/>
    <s v="Not Needed"/>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n v="0"/>
    <x v="562"/>
    <d v="2016-12-18T09:20:15"/>
    <n v="30"/>
    <s v="26 to 30 days"/>
    <s v="30 days"/>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0"/>
    <n v="34"/>
    <x v="563"/>
    <d v="2015-02-17T01:40:47"/>
    <n v="30"/>
    <s v="26 to 30 days"/>
    <s v="30 days"/>
    <x v="0"/>
  </r>
  <r>
    <n v="564"/>
    <s v="TOC TOC TROC"/>
    <s v="Plateforme de troc gratuit et d'Ã©changes en tous genres par nature. Mieux s'entraider, Ã©changer, de donner, louer ou vendre Ã  distance."/>
    <n v="18000"/>
    <n v="1"/>
    <x v="2"/>
    <s v="FR"/>
    <s v="EUR"/>
    <n v="1457822275"/>
    <n v="1455230275"/>
    <b v="0"/>
    <n v="1"/>
    <b v="0"/>
    <s v="technology/web"/>
    <x v="2"/>
    <s v="web"/>
    <n v="0"/>
    <n v="1"/>
    <x v="564"/>
    <d v="2016-03-12T22:37:55"/>
    <n v="30"/>
    <s v="26 to 30 days"/>
    <s v="30 days"/>
    <x v="2"/>
  </r>
  <r>
    <n v="565"/>
    <s v="EasyLearnings"/>
    <s v="Our objective is to provide a platform which helps teachers to provide courses to leaners in wide range of locations including Africa."/>
    <n v="25000"/>
    <n v="0"/>
    <x v="2"/>
    <s v="GB"/>
    <s v="GBP"/>
    <n v="1436554249"/>
    <n v="1433962249"/>
    <b v="0"/>
    <n v="0"/>
    <b v="0"/>
    <s v="technology/web"/>
    <x v="2"/>
    <s v="web"/>
    <n v="0"/>
    <n v="0"/>
    <x v="565"/>
    <d v="2015-07-10T18:50:49"/>
    <n v="30"/>
    <s v="26 to 30 days"/>
    <s v="30 days"/>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0"/>
    <n v="1"/>
    <x v="566"/>
    <d v="2016-07-14T16:25:33"/>
    <n v="30"/>
    <s v="26 to 30 days"/>
    <s v="30 days"/>
    <x v="2"/>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n v="0"/>
    <x v="567"/>
    <d v="2015-01-01T20:13:14"/>
    <n v="30"/>
    <s v="26 to 30 days"/>
    <s v="30 days"/>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1"/>
    <n v="49"/>
    <x v="568"/>
    <d v="2016-01-16T11:00:00"/>
    <n v="37"/>
    <s v="31 to 40 days"/>
    <s v="Not Needed"/>
    <x v="0"/>
  </r>
  <r>
    <n v="569"/>
    <s v="Mioti"/>
    <s v="Mioti is an indie game marketplace that doubles as a community for developers to join networks and discuss projects."/>
    <n v="2500"/>
    <n v="20"/>
    <x v="2"/>
    <s v="CA"/>
    <s v="CAD"/>
    <n v="1451679612"/>
    <n v="1449087612"/>
    <b v="0"/>
    <n v="1"/>
    <b v="0"/>
    <s v="technology/web"/>
    <x v="2"/>
    <s v="web"/>
    <n v="1"/>
    <n v="20"/>
    <x v="569"/>
    <d v="2016-01-01T20:20:12"/>
    <n v="30"/>
    <s v="26 to 30 days"/>
    <s v="30 days"/>
    <x v="0"/>
  </r>
  <r>
    <n v="570"/>
    <s v="Relaunching in May"/>
    <s v="Humans have AM/FM/Satellite radio, kids have radio Disney, pets have DogCatRadio."/>
    <n v="85000"/>
    <n v="142"/>
    <x v="2"/>
    <s v="US"/>
    <s v="USD"/>
    <n v="1455822569"/>
    <n v="1453230569"/>
    <b v="0"/>
    <n v="1"/>
    <b v="0"/>
    <s v="technology/web"/>
    <x v="2"/>
    <s v="web"/>
    <n v="0"/>
    <n v="142"/>
    <x v="570"/>
    <d v="2016-02-18T19:09:29"/>
    <n v="30"/>
    <s v="26 to 30 days"/>
    <s v="30 days"/>
    <x v="2"/>
  </r>
  <r>
    <n v="571"/>
    <s v="Snag-A-Slip"/>
    <s v="Snag-A-Slip is an online platform that connects boaters with awesome marinas and available boat slips so that they can book with ease."/>
    <n v="25000"/>
    <n v="106"/>
    <x v="2"/>
    <s v="US"/>
    <s v="USD"/>
    <n v="1437969540"/>
    <n v="1436297723"/>
    <b v="0"/>
    <n v="2"/>
    <b v="0"/>
    <s v="technology/web"/>
    <x v="2"/>
    <s v="web"/>
    <n v="0"/>
    <n v="53"/>
    <x v="571"/>
    <d v="2015-07-27T03:59:00"/>
    <n v="20"/>
    <s v="11 to 20 days"/>
    <s v="Not Needed"/>
    <x v="0"/>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n v="0"/>
    <x v="572"/>
    <d v="2015-11-04T18:11:28"/>
    <n v="30"/>
    <s v="26 to 30 days"/>
    <s v="30 days"/>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0"/>
    <n v="38.44"/>
    <x v="573"/>
    <d v="2015-01-18T01:12:00"/>
    <n v="59"/>
    <s v="Greater than 40 days"/>
    <s v="Not Needed"/>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1"/>
    <n v="20"/>
    <x v="574"/>
    <d v="2016-10-19T10:38:27"/>
    <n v="30"/>
    <s v="26 to 30 days"/>
    <s v="30 days"/>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0"/>
    <n v="64.75"/>
    <x v="575"/>
    <d v="2015-06-13T16:37:23"/>
    <n v="30"/>
    <s v="26 to 30 days"/>
    <s v="30 days"/>
    <x v="0"/>
  </r>
  <r>
    <n v="576"/>
    <s v="Uthtopia"/>
    <s v="UthTopia Is a social media organization that believes in positive online usage, youth mentorship, and youth empowerment."/>
    <n v="80000"/>
    <n v="1"/>
    <x v="2"/>
    <s v="US"/>
    <s v="USD"/>
    <n v="1427537952"/>
    <n v="1422357552"/>
    <b v="0"/>
    <n v="1"/>
    <b v="0"/>
    <s v="technology/web"/>
    <x v="2"/>
    <s v="web"/>
    <n v="0"/>
    <n v="1"/>
    <x v="576"/>
    <d v="2015-03-28T10:19:12"/>
    <n v="60"/>
    <s v="Greater than 40 days"/>
    <s v="Not Needed"/>
    <x v="0"/>
  </r>
  <r>
    <n v="577"/>
    <s v="everydayrelay"/>
    <s v="Emails are one of pervasively used mode of communication today. However, emails can be personal and sometimes discretion is needed."/>
    <n v="5000"/>
    <n v="10"/>
    <x v="2"/>
    <s v="US"/>
    <s v="USD"/>
    <n v="1463753302"/>
    <n v="1458569302"/>
    <b v="0"/>
    <n v="1"/>
    <b v="0"/>
    <s v="technology/web"/>
    <x v="2"/>
    <s v="web"/>
    <n v="0"/>
    <n v="10"/>
    <x v="577"/>
    <d v="2016-05-20T14:08:22"/>
    <n v="60"/>
    <s v="Greater than 40 days"/>
    <s v="Not Needed"/>
    <x v="2"/>
  </r>
  <r>
    <n v="578"/>
    <s v="weBuy Crowdsourced Shopping"/>
    <s v="weBuy trade built on technology and Crowd Sourced Power"/>
    <n v="125000"/>
    <n v="14"/>
    <x v="2"/>
    <s v="GB"/>
    <s v="GBP"/>
    <n v="1441633993"/>
    <n v="1439560393"/>
    <b v="0"/>
    <n v="7"/>
    <b v="0"/>
    <s v="technology/web"/>
    <x v="2"/>
    <s v="web"/>
    <n v="0"/>
    <n v="2"/>
    <x v="578"/>
    <d v="2015-09-07T13:53:13"/>
    <n v="24"/>
    <s v="21 to 25 days"/>
    <s v="Not Needed"/>
    <x v="0"/>
  </r>
  <r>
    <n v="579"/>
    <s v="Course: Learn Cryptography"/>
    <s v="Learn classic and public key cryptography with a full proof-of-concept system in JavaScript."/>
    <n v="12000"/>
    <n v="175"/>
    <x v="2"/>
    <s v="US"/>
    <s v="USD"/>
    <n v="1419539223"/>
    <n v="1416947223"/>
    <b v="0"/>
    <n v="5"/>
    <b v="0"/>
    <s v="technology/web"/>
    <x v="2"/>
    <s v="web"/>
    <n v="1"/>
    <n v="35"/>
    <x v="579"/>
    <d v="2014-12-25T20:27:03"/>
    <n v="30"/>
    <s v="26 to 30 days"/>
    <s v="30 days"/>
    <x v="3"/>
  </r>
  <r>
    <n v="580"/>
    <s v="Talented Minds â­ï¸"/>
    <s v="I Want To Create A Website That Helps Young Inventors Of Today Broadcast Their Talents &amp; Help Get The Reconigition They Deserve"/>
    <n v="3000"/>
    <n v="1"/>
    <x v="2"/>
    <s v="US"/>
    <s v="USD"/>
    <n v="1474580867"/>
    <n v="1471988867"/>
    <b v="0"/>
    <n v="1"/>
    <b v="0"/>
    <s v="technology/web"/>
    <x v="2"/>
    <s v="web"/>
    <n v="0"/>
    <n v="1"/>
    <x v="580"/>
    <d v="2016-09-22T21:47:47"/>
    <n v="30"/>
    <s v="26 to 30 days"/>
    <s v="30 days"/>
    <x v="2"/>
  </r>
  <r>
    <n v="581"/>
    <s v="A Poets Domain"/>
    <s v="Help me raise funds so that I can be able to give passionate young poets a chance to earn money weekly for their writing &amp; spoken word."/>
    <n v="400"/>
    <n v="0"/>
    <x v="2"/>
    <s v="US"/>
    <s v="USD"/>
    <n v="1438474704"/>
    <n v="1435882704"/>
    <b v="0"/>
    <n v="0"/>
    <b v="0"/>
    <s v="technology/web"/>
    <x v="2"/>
    <s v="web"/>
    <n v="0"/>
    <n v="0"/>
    <x v="581"/>
    <d v="2015-08-02T00:18:24"/>
    <n v="30"/>
    <s v="26 to 30 days"/>
    <s v="30 days"/>
    <x v="0"/>
  </r>
  <r>
    <n v="582"/>
    <s v="&quot;We the People...&quot;"/>
    <s v="A community-driven online system which promotes self-governance.  Level up by adding content; civic agendas and private associations."/>
    <n v="100000"/>
    <n v="0"/>
    <x v="2"/>
    <s v="US"/>
    <s v="USD"/>
    <n v="1426442400"/>
    <n v="1424454319"/>
    <b v="0"/>
    <n v="0"/>
    <b v="0"/>
    <s v="technology/web"/>
    <x v="2"/>
    <s v="web"/>
    <n v="0"/>
    <n v="0"/>
    <x v="582"/>
    <d v="2015-03-15T18:00:00"/>
    <n v="23"/>
    <s v="21 to 25 days"/>
    <s v="Not Needed"/>
    <x v="0"/>
  </r>
  <r>
    <n v="583"/>
    <s v="HackersArchive.com"/>
    <s v="HackersArchive.com will help rid the web of viruses and scams found everywhere else you look!"/>
    <n v="9000"/>
    <n v="1"/>
    <x v="2"/>
    <s v="US"/>
    <s v="USD"/>
    <n v="1426800687"/>
    <n v="1424212287"/>
    <b v="0"/>
    <n v="1"/>
    <b v="0"/>
    <s v="technology/web"/>
    <x v="2"/>
    <s v="web"/>
    <n v="0"/>
    <n v="1"/>
    <x v="583"/>
    <d v="2015-03-19T21:31:27"/>
    <n v="30"/>
    <s v="26 to 30 days"/>
    <s v="30 days"/>
    <x v="0"/>
  </r>
  <r>
    <n v="584"/>
    <s v="scriptCall - The Personal Presentation Platform"/>
    <s v="Script Call takes your presentation from the wall to your audience; from your device to theirs."/>
    <n v="1000"/>
    <n v="10"/>
    <x v="2"/>
    <s v="US"/>
    <s v="USD"/>
    <n v="1426522316"/>
    <n v="1423933916"/>
    <b v="0"/>
    <n v="2"/>
    <b v="0"/>
    <s v="technology/web"/>
    <x v="2"/>
    <s v="web"/>
    <n v="1"/>
    <n v="5"/>
    <x v="584"/>
    <d v="2015-03-16T16:11:56"/>
    <n v="30"/>
    <s v="26 to 30 days"/>
    <s v="30 days"/>
    <x v="0"/>
  </r>
  <r>
    <n v="585"/>
    <s v="Link Card"/>
    <s v="SAVE UP TO 40% WHEN YOU SPEND!_x000a__x000a_PRE-ORDER YOUR LINK CARD TODAY"/>
    <n v="9000"/>
    <n v="0"/>
    <x v="2"/>
    <s v="GB"/>
    <s v="GBP"/>
    <n v="1448928000"/>
    <n v="1444123377"/>
    <b v="0"/>
    <n v="0"/>
    <b v="0"/>
    <s v="technology/web"/>
    <x v="2"/>
    <s v="web"/>
    <n v="0"/>
    <n v="0"/>
    <x v="585"/>
    <d v="2015-12-01T00:00:00"/>
    <n v="56"/>
    <s v="Greater than 40 days"/>
    <s v="Not Needed"/>
    <x v="0"/>
  </r>
  <r>
    <n v="586"/>
    <s v="Employ College 2K"/>
    <s v="Employ College is a movement for companies to hire college graduates from their respected institutions."/>
    <n v="10000"/>
    <n v="56"/>
    <x v="2"/>
    <s v="US"/>
    <s v="USD"/>
    <n v="1424032207"/>
    <n v="1421440207"/>
    <b v="0"/>
    <n v="4"/>
    <b v="0"/>
    <s v="technology/web"/>
    <x v="2"/>
    <s v="web"/>
    <n v="1"/>
    <n v="14"/>
    <x v="586"/>
    <d v="2015-02-15T20:30:07"/>
    <n v="30"/>
    <s v="26 to 30 days"/>
    <s v="30 days"/>
    <x v="0"/>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9"/>
    <n v="389.29"/>
    <x v="587"/>
    <d v="2015-04-16T18:10:33"/>
    <n v="30"/>
    <s v="26 to 30 days"/>
    <s v="30 days"/>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3"/>
    <n v="150.5"/>
    <x v="588"/>
    <d v="2016-11-17T19:28:06"/>
    <n v="60"/>
    <s v="Greater than 40 days"/>
    <s v="Not Needed"/>
    <x v="2"/>
  </r>
  <r>
    <n v="589"/>
    <s v="Get Neighborly"/>
    <s v="Services closer than you think..."/>
    <n v="7500"/>
    <n v="1"/>
    <x v="2"/>
    <s v="US"/>
    <s v="USD"/>
    <n v="1436366699"/>
    <n v="1435070699"/>
    <b v="0"/>
    <n v="1"/>
    <b v="0"/>
    <s v="technology/web"/>
    <x v="2"/>
    <s v="web"/>
    <n v="0"/>
    <n v="1"/>
    <x v="589"/>
    <d v="2015-07-08T14:44:59"/>
    <n v="15"/>
    <s v="11 to 20 days"/>
    <s v="Not Needed"/>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4"/>
    <n v="24.78"/>
    <x v="590"/>
    <d v="2016-02-08T13:01:00"/>
    <n v="31"/>
    <s v="31 to 40 days"/>
    <s v="Not Needed"/>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0"/>
    <n v="30.5"/>
    <x v="591"/>
    <d v="2015-07-22T13:02:10"/>
    <n v="30"/>
    <s v="26 to 30 days"/>
    <s v="30 days"/>
    <x v="0"/>
  </r>
  <r>
    <n v="592"/>
    <s v="Go Start A Biz"/>
    <s v="Together, we can build a FREE, business start-up system that will help aspiring entrepreneurs change their economic circumstances."/>
    <n v="7500"/>
    <n v="250"/>
    <x v="2"/>
    <s v="US"/>
    <s v="USD"/>
    <n v="1417584860"/>
    <n v="1414992860"/>
    <b v="0"/>
    <n v="1"/>
    <b v="0"/>
    <s v="technology/web"/>
    <x v="2"/>
    <s v="web"/>
    <n v="3"/>
    <n v="250"/>
    <x v="592"/>
    <d v="2014-12-03T05:34:20"/>
    <n v="30"/>
    <s v="26 to 30 days"/>
    <s v="30 days"/>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23"/>
    <n v="16.43"/>
    <x v="593"/>
    <d v="2015-04-06T15:15:45"/>
    <n v="30"/>
    <s v="26 to 30 days"/>
    <s v="30 days"/>
    <x v="0"/>
  </r>
  <r>
    <n v="594"/>
    <s v="Unleashed Fitness"/>
    <s v="Creating a fitness site that will change the fitness game forever!"/>
    <n v="25000"/>
    <n v="26"/>
    <x v="2"/>
    <s v="US"/>
    <s v="USD"/>
    <n v="1460832206"/>
    <n v="1458240206"/>
    <b v="0"/>
    <n v="2"/>
    <b v="0"/>
    <s v="technology/web"/>
    <x v="2"/>
    <s v="web"/>
    <n v="0"/>
    <n v="13"/>
    <x v="594"/>
    <d v="2016-04-16T18:43:26"/>
    <n v="30"/>
    <s v="26 to 30 days"/>
    <s v="30 days"/>
    <x v="2"/>
  </r>
  <r>
    <n v="595"/>
    <s v="MyBestInterest.org"/>
    <s v="MyBestInterest.org elminates election research by quickly identifying the candidates that will best represent your interests."/>
    <n v="100000"/>
    <n v="426"/>
    <x v="2"/>
    <s v="US"/>
    <s v="USD"/>
    <n v="1430703638"/>
    <n v="1426815638"/>
    <b v="0"/>
    <n v="8"/>
    <b v="0"/>
    <s v="technology/web"/>
    <x v="2"/>
    <s v="web"/>
    <n v="0"/>
    <n v="53.25"/>
    <x v="595"/>
    <d v="2015-05-04T01:40:38"/>
    <n v="45"/>
    <s v="41 to 50 days"/>
    <s v="Not Needed"/>
    <x v="0"/>
  </r>
  <r>
    <n v="596"/>
    <s v="DigitaliBook free library"/>
    <s v="We present digitaibook,com site which can become a free electronic library with your help,"/>
    <n v="20000"/>
    <n v="6"/>
    <x v="2"/>
    <s v="US"/>
    <s v="USD"/>
    <n v="1478122292"/>
    <n v="1475530292"/>
    <b v="0"/>
    <n v="2"/>
    <b v="0"/>
    <s v="technology/web"/>
    <x v="2"/>
    <s v="web"/>
    <n v="0"/>
    <n v="3"/>
    <x v="596"/>
    <d v="2016-11-02T21:31:32"/>
    <n v="30"/>
    <s v="26 to 30 days"/>
    <s v="30 days"/>
    <x v="2"/>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0"/>
    <n v="10"/>
    <x v="597"/>
    <d v="2016-07-31T16:00:00"/>
    <n v="37"/>
    <s v="31 to 40 days"/>
    <s v="Not Needed"/>
    <x v="2"/>
  </r>
  <r>
    <n v="598"/>
    <s v="Goals not creeds"/>
    <s v="This is a project to create a crowd-funding site for Urantia Book readers worldwide."/>
    <n v="2500"/>
    <n v="850"/>
    <x v="2"/>
    <s v="US"/>
    <s v="USD"/>
    <n v="1417737781"/>
    <n v="1415145781"/>
    <b v="0"/>
    <n v="7"/>
    <b v="0"/>
    <s v="technology/web"/>
    <x v="2"/>
    <s v="web"/>
    <n v="34"/>
    <n v="121.43"/>
    <x v="598"/>
    <d v="2014-12-05T00:03:01"/>
    <n v="30"/>
    <s v="26 to 30 days"/>
    <s v="30 days"/>
    <x v="3"/>
  </r>
  <r>
    <n v="599"/>
    <s v="Mail 4 Jail"/>
    <s v="We send care packages to incarcerated individuals throughout the country that include specific items hand picked by the sender."/>
    <n v="50000"/>
    <n v="31"/>
    <x v="2"/>
    <s v="US"/>
    <s v="USD"/>
    <n v="1425827760"/>
    <n v="1423769402"/>
    <b v="0"/>
    <n v="2"/>
    <b v="0"/>
    <s v="technology/web"/>
    <x v="2"/>
    <s v="web"/>
    <n v="0"/>
    <n v="15.5"/>
    <x v="599"/>
    <d v="2015-03-08T15:16:00"/>
    <n v="24"/>
    <s v="21 to 25 days"/>
    <s v="Not Needed"/>
    <x v="0"/>
  </r>
  <r>
    <n v="600"/>
    <s v="Anaheim California here we come but we need your help."/>
    <s v="Science Technology Engineering and Math + youth = a brighter tomorrow."/>
    <n v="5000"/>
    <n v="100"/>
    <x v="1"/>
    <s v="US"/>
    <s v="USD"/>
    <n v="1431198562"/>
    <n v="1426014562"/>
    <b v="0"/>
    <n v="1"/>
    <b v="0"/>
    <s v="technology/web"/>
    <x v="2"/>
    <s v="web"/>
    <n v="2"/>
    <n v="100"/>
    <x v="600"/>
    <d v="2015-05-09T19:09:22"/>
    <n v="60"/>
    <s v="Greater than 40 days"/>
    <s v="Not Needed"/>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1"/>
    <n v="23.33"/>
    <x v="601"/>
    <d v="2014-12-26T20:35:39"/>
    <n v="30"/>
    <s v="26 to 30 days"/>
    <s v="30 days"/>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n v="0"/>
    <x v="602"/>
    <d v="2015-06-18T19:03:35"/>
    <n v="30"/>
    <s v="26 to 30 days"/>
    <s v="30 days"/>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
    <n v="45.39"/>
    <x v="603"/>
    <d v="2014-08-14T15:20:23"/>
    <n v="30"/>
    <s v="26 to 30 days"/>
    <s v="30 days"/>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n v="0"/>
    <x v="604"/>
    <d v="2014-08-28T00:50:56"/>
    <n v="30"/>
    <s v="26 to 30 days"/>
    <s v="30 days"/>
    <x v="3"/>
  </r>
  <r>
    <n v="605"/>
    <s v="Teach Your Parents iPad (Canceled)"/>
    <s v="An iPad support care package for your parents / seniors."/>
    <n v="5000"/>
    <n v="131"/>
    <x v="1"/>
    <s v="US"/>
    <s v="USD"/>
    <n v="1440318908"/>
    <n v="1436430908"/>
    <b v="0"/>
    <n v="8"/>
    <b v="0"/>
    <s v="technology/web"/>
    <x v="2"/>
    <s v="web"/>
    <n v="3"/>
    <n v="16.38"/>
    <x v="605"/>
    <d v="2015-08-23T08:35:08"/>
    <n v="45"/>
    <s v="41 to 50 days"/>
    <s v="Not Needed"/>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0"/>
    <n v="10"/>
    <x v="606"/>
    <d v="2015-05-24T15:00:00"/>
    <n v="46"/>
    <s v="41 to 50 days"/>
    <s v="Not Needed"/>
    <x v="0"/>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n v="0"/>
    <x v="607"/>
    <d v="2015-11-22T20:48:56"/>
    <n v="30"/>
    <s v="26 to 30 days"/>
    <s v="30 days"/>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1"/>
    <n v="292.2"/>
    <x v="608"/>
    <d v="2015-06-15T22:06:20"/>
    <n v="30"/>
    <s v="26 to 30 days"/>
    <s v="30 days"/>
    <x v="0"/>
  </r>
  <r>
    <n v="609"/>
    <s v="Swap Anything (Canceled)"/>
    <s v="Can we swap, please? - everybody's said it. I want to create a website that enables anybody to trade their items, without money hassle."/>
    <n v="780"/>
    <n v="5"/>
    <x v="1"/>
    <s v="GB"/>
    <s v="GBP"/>
    <n v="1448761744"/>
    <n v="1446166144"/>
    <b v="0"/>
    <n v="1"/>
    <b v="0"/>
    <s v="technology/web"/>
    <x v="2"/>
    <s v="web"/>
    <n v="1"/>
    <n v="5"/>
    <x v="609"/>
    <d v="2015-11-29T01:49:04"/>
    <n v="30"/>
    <s v="26 to 30 days"/>
    <s v="30 days"/>
    <x v="0"/>
  </r>
  <r>
    <n v="610"/>
    <s v="UniteChrist (Canceled)"/>
    <s v="We are creating a Christian social network to empower, educate, and connect Christians all over the world."/>
    <n v="13803"/>
    <n v="0"/>
    <x v="1"/>
    <s v="US"/>
    <s v="USD"/>
    <n v="1429732586"/>
    <n v="1427140586"/>
    <b v="0"/>
    <n v="0"/>
    <b v="0"/>
    <s v="technology/web"/>
    <x v="2"/>
    <s v="web"/>
    <n v="0"/>
    <n v="0"/>
    <x v="610"/>
    <d v="2015-04-22T19:56:26"/>
    <n v="30"/>
    <s v="26 to 30 days"/>
    <s v="30 days"/>
    <x v="0"/>
  </r>
  <r>
    <n v="611"/>
    <s v="Securivente (Canceled)"/>
    <s v="Finie la peur de vendre ou acheter d'occasion Ã  un inconnu ! Colis ouverts, photographiÃ©s et testÃ©s. Paiements en ligne sÃ©curisÃ©s."/>
    <n v="80000"/>
    <n v="0"/>
    <x v="1"/>
    <s v="FR"/>
    <s v="EUR"/>
    <n v="1453210037"/>
    <n v="1448026037"/>
    <b v="0"/>
    <n v="0"/>
    <b v="0"/>
    <s v="technology/web"/>
    <x v="2"/>
    <s v="web"/>
    <n v="0"/>
    <n v="0"/>
    <x v="611"/>
    <d v="2016-01-19T13:27:17"/>
    <n v="60"/>
    <s v="Greater than 40 days"/>
    <s v="Not Needed"/>
    <x v="0"/>
  </r>
  <r>
    <n v="612"/>
    <s v="Web Streaming 2.0 (Canceled)"/>
    <s v="A Fast and Reliable new Web platform to stream videos from Internet"/>
    <n v="10000"/>
    <n v="0"/>
    <x v="1"/>
    <s v="IT"/>
    <s v="EUR"/>
    <n v="1472777146"/>
    <n v="1470185146"/>
    <b v="0"/>
    <n v="0"/>
    <b v="0"/>
    <s v="technology/web"/>
    <x v="2"/>
    <s v="web"/>
    <n v="0"/>
    <n v="0"/>
    <x v="612"/>
    <d v="2016-09-02T00:45:46"/>
    <n v="30"/>
    <s v="26 to 30 days"/>
    <s v="30 days"/>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21"/>
    <n v="105.93"/>
    <x v="613"/>
    <d v="2015-10-01T04:59:00"/>
    <n v="31"/>
    <s v="31 to 40 days"/>
    <s v="Not Needed"/>
    <x v="0"/>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n v="0"/>
    <x v="614"/>
    <d v="2016-06-24T01:29:00"/>
    <n v="30"/>
    <s v="26 to 30 days"/>
    <s v="30 days"/>
    <x v="2"/>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n v="0"/>
    <x v="615"/>
    <d v="2015-09-25T02:55:59"/>
    <n v="30"/>
    <s v="26 to 30 days"/>
    <s v="30 days"/>
    <x v="0"/>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n v="0"/>
    <x v="616"/>
    <d v="2017-02-25T09:01:47"/>
    <n v="30"/>
    <s v="26 to 30 days"/>
    <s v="30 days"/>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3"/>
    <n v="20"/>
    <x v="617"/>
    <d v="2015-05-08T08:14:03"/>
    <n v="45"/>
    <s v="41 to 50 days"/>
    <s v="Not Needed"/>
    <x v="0"/>
  </r>
  <r>
    <n v="618"/>
    <s v="Y2Y Tutors (Canceled)"/>
    <s v="With the cost of education seemingly always on the rise, Y2Y aims to ensure that no student will be left behind through peer tutoring."/>
    <n v="400"/>
    <n v="0"/>
    <x v="1"/>
    <s v="US"/>
    <s v="USD"/>
    <n v="1449689203"/>
    <n v="1447097203"/>
    <b v="0"/>
    <n v="0"/>
    <b v="0"/>
    <s v="technology/web"/>
    <x v="2"/>
    <s v="web"/>
    <n v="0"/>
    <n v="0"/>
    <x v="618"/>
    <d v="2015-12-09T19:26:43"/>
    <n v="30"/>
    <s v="26 to 30 days"/>
    <s v="30 days"/>
    <x v="0"/>
  </r>
  <r>
    <n v="619"/>
    <s v="Big Data (Canceled)"/>
    <s v="Big Data Sets for researchers interested in improving the quality of life."/>
    <n v="2500000"/>
    <n v="1"/>
    <x v="1"/>
    <s v="US"/>
    <s v="USD"/>
    <n v="1416933390"/>
    <n v="1411745790"/>
    <b v="0"/>
    <n v="1"/>
    <b v="0"/>
    <s v="technology/web"/>
    <x v="2"/>
    <s v="web"/>
    <n v="0"/>
    <n v="1"/>
    <x v="619"/>
    <d v="2014-11-25T16:36:30"/>
    <n v="60"/>
    <s v="Greater than 40 days"/>
    <s v="Not Needed"/>
    <x v="3"/>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1"/>
    <n v="300"/>
    <x v="620"/>
    <d v="2014-08-25T17:12:18"/>
    <n v="45"/>
    <s v="41 to 50 days"/>
    <s v="Not Needed"/>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1"/>
    <n v="87"/>
    <x v="621"/>
    <d v="2016-07-07T23:42:17"/>
    <n v="30"/>
    <s v="26 to 30 days"/>
    <s v="30 days"/>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6"/>
    <n v="37.89"/>
    <x v="622"/>
    <d v="2016-07-01T18:35:38"/>
    <n v="20"/>
    <s v="11 to 20 days"/>
    <s v="Not Needed"/>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n v="0"/>
    <x v="623"/>
    <d v="2015-05-28T00:13:17"/>
    <n v="30"/>
    <s v="26 to 30 days"/>
    <s v="30 days"/>
    <x v="0"/>
  </r>
  <r>
    <n v="624"/>
    <s v="NeedSomeLoven.com (Canceled)"/>
    <s v="I am designing a fun, high tech dating website, with over 25 cool features. It is innovate as well as user friendly."/>
    <n v="5000"/>
    <n v="0"/>
    <x v="1"/>
    <s v="US"/>
    <s v="USD"/>
    <n v="1431647041"/>
    <n v="1429055041"/>
    <b v="0"/>
    <n v="0"/>
    <b v="0"/>
    <s v="technology/web"/>
    <x v="2"/>
    <s v="web"/>
    <n v="0"/>
    <n v="0"/>
    <x v="624"/>
    <d v="2015-05-14T23:44:01"/>
    <n v="30"/>
    <s v="26 to 30 days"/>
    <s v="30 days"/>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n v="0"/>
    <x v="625"/>
    <d v="2017-03-26T20:29:37"/>
    <n v="30"/>
    <s v="26 to 30 days"/>
    <s v="30 days"/>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7"/>
    <n v="111.41"/>
    <x v="626"/>
    <d v="2015-08-15T13:22:00"/>
    <n v="33"/>
    <s v="31 to 40 days"/>
    <s v="Not Needed"/>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0"/>
    <n v="90"/>
    <x v="627"/>
    <d v="2016-03-14T23:00:00"/>
    <n v="59"/>
    <s v="Greater than 40 days"/>
    <s v="Not Needed"/>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n v="0"/>
    <x v="628"/>
    <d v="2014-07-13T16:37:37"/>
    <n v="30"/>
    <s v="26 to 30 days"/>
    <s v="30 days"/>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0"/>
    <n v="116.67"/>
    <x v="629"/>
    <d v="2016-05-14T15:18:28"/>
    <n v="30"/>
    <s v="26 to 30 days"/>
    <s v="30 days"/>
    <x v="2"/>
  </r>
  <r>
    <n v="630"/>
    <s v="Ecosteader (Canceled)"/>
    <s v="Land development network for an eco-conscious collective. Community portal features ideas on lean design, green building, urban ecology"/>
    <n v="11999"/>
    <n v="10"/>
    <x v="1"/>
    <s v="US"/>
    <s v="USD"/>
    <n v="1441516200"/>
    <n v="1438959121"/>
    <b v="0"/>
    <n v="1"/>
    <b v="0"/>
    <s v="technology/web"/>
    <x v="2"/>
    <s v="web"/>
    <n v="0"/>
    <n v="10"/>
    <x v="630"/>
    <d v="2015-09-06T05:10:00"/>
    <n v="30"/>
    <s v="26 to 30 days"/>
    <s v="30 days"/>
    <x v="0"/>
  </r>
  <r>
    <n v="631"/>
    <s v="Brevity: A Powerful Online Publishing Software! (Canceled)"/>
    <s v="A Powerful Multimedia-Rich Software that aims at making online publishing very simple."/>
    <n v="50000"/>
    <n v="690"/>
    <x v="1"/>
    <s v="CA"/>
    <s v="CAD"/>
    <n v="1464460329"/>
    <n v="1461954729"/>
    <b v="0"/>
    <n v="9"/>
    <b v="0"/>
    <s v="technology/web"/>
    <x v="2"/>
    <s v="web"/>
    <n v="1"/>
    <n v="76.67"/>
    <x v="631"/>
    <d v="2016-05-28T18:32:09"/>
    <n v="29"/>
    <s v="26 to 30 days"/>
    <s v="Not Needed"/>
    <x v="2"/>
  </r>
  <r>
    <n v="632"/>
    <s v="UniWherse.com - Bring students future (Canceled)"/>
    <s v="Our goal is to create a system, students can find universities that best match their interests."/>
    <n v="20000"/>
    <n v="0"/>
    <x v="1"/>
    <s v="NL"/>
    <s v="EUR"/>
    <n v="1448470165"/>
    <n v="1445874565"/>
    <b v="0"/>
    <n v="0"/>
    <b v="0"/>
    <s v="technology/web"/>
    <x v="2"/>
    <s v="web"/>
    <n v="0"/>
    <n v="0"/>
    <x v="632"/>
    <d v="2015-11-25T16:49:25"/>
    <n v="30"/>
    <s v="26 to 30 days"/>
    <s v="30 days"/>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12"/>
    <n v="49.8"/>
    <x v="633"/>
    <d v="2016-06-17T23:00:00"/>
    <n v="31"/>
    <s v="31 to 40 days"/>
    <s v="Not Needed"/>
    <x v="2"/>
  </r>
  <r>
    <n v="634"/>
    <s v="pitchtograndma (Canceled)"/>
    <s v="We help companies to explain what they do in simple, grandma-would-understand terms."/>
    <n v="5000"/>
    <n v="1"/>
    <x v="1"/>
    <s v="US"/>
    <s v="USD"/>
    <n v="1424989029"/>
    <n v="1422397029"/>
    <b v="0"/>
    <n v="1"/>
    <b v="0"/>
    <s v="technology/web"/>
    <x v="2"/>
    <s v="web"/>
    <n v="0"/>
    <n v="1"/>
    <x v="634"/>
    <d v="2015-02-26T22:17:09"/>
    <n v="30"/>
    <s v="26 to 30 days"/>
    <s v="30 days"/>
    <x v="0"/>
  </r>
  <r>
    <n v="635"/>
    <s v="Pleero, A Technology Team Building Website (Canceled)"/>
    <s v="Network used for building technology development teams."/>
    <n v="25000"/>
    <n v="2"/>
    <x v="1"/>
    <s v="US"/>
    <s v="USD"/>
    <n v="1428804762"/>
    <n v="1426212762"/>
    <b v="0"/>
    <n v="1"/>
    <b v="0"/>
    <s v="technology/web"/>
    <x v="2"/>
    <s v="web"/>
    <n v="0"/>
    <n v="2"/>
    <x v="635"/>
    <d v="2015-04-12T02:12:42"/>
    <n v="30"/>
    <s v="26 to 30 days"/>
    <s v="30 days"/>
    <x v="0"/>
  </r>
  <r>
    <n v="636"/>
    <s v="Keto Advice (Canceled)"/>
    <s v="With no central location for keto knowledge, keto advice will be a community run knowledge base."/>
    <n v="2000"/>
    <n v="4"/>
    <x v="1"/>
    <s v="GB"/>
    <s v="GBP"/>
    <n v="1433587620"/>
    <n v="1430996150"/>
    <b v="0"/>
    <n v="1"/>
    <b v="0"/>
    <s v="technology/web"/>
    <x v="2"/>
    <s v="web"/>
    <n v="0"/>
    <n v="4"/>
    <x v="636"/>
    <d v="2015-06-06T10:47:00"/>
    <n v="30"/>
    <s v="26 to 30 days"/>
    <s v="30 days"/>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n v="0"/>
    <x v="637"/>
    <d v="2017-02-25T23:04:00"/>
    <n v="29"/>
    <s v="26 to 30 days"/>
    <s v="Not Needed"/>
    <x v="1"/>
  </r>
  <r>
    <n v="638"/>
    <s v="W (Canceled)"/>
    <s v="O0"/>
    <n v="200000"/>
    <n v="18"/>
    <x v="1"/>
    <s v="DE"/>
    <s v="EUR"/>
    <n v="1490447662"/>
    <n v="1485267262"/>
    <b v="0"/>
    <n v="6"/>
    <b v="0"/>
    <s v="technology/web"/>
    <x v="2"/>
    <s v="web"/>
    <n v="0"/>
    <n v="3"/>
    <x v="638"/>
    <d v="2017-03-25T13:14:22"/>
    <n v="60"/>
    <s v="Greater than 40 days"/>
    <s v="Not Needed"/>
    <x v="1"/>
  </r>
  <r>
    <n v="639"/>
    <s v="Kids Educational Social Media Site (Canceled)"/>
    <s v="Development of a Safe and Educational Social Media site for kids."/>
    <n v="1000000"/>
    <n v="1"/>
    <x v="1"/>
    <s v="US"/>
    <s v="USD"/>
    <n v="1413208795"/>
    <n v="1408024795"/>
    <b v="0"/>
    <n v="1"/>
    <b v="0"/>
    <s v="technology/web"/>
    <x v="2"/>
    <s v="web"/>
    <n v="0"/>
    <n v="1"/>
    <x v="639"/>
    <d v="2014-10-13T13:59:55"/>
    <n v="60"/>
    <s v="Greater than 40 days"/>
    <s v="Not Needed"/>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144"/>
    <n v="50.5"/>
    <x v="640"/>
    <d v="2016-11-24T23:00:00"/>
    <n v="15"/>
    <s v="11 to 20 days"/>
    <s v="Not Needed"/>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19"/>
    <n v="151.32"/>
    <x v="641"/>
    <d v="2015-08-13T13:40:48"/>
    <n v="30"/>
    <s v="26 to 30 days"/>
    <s v="30 days"/>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460"/>
    <n v="134.36000000000001"/>
    <x v="642"/>
    <d v="2015-08-19T15:37:54"/>
    <n v="36"/>
    <s v="31 to 40 days"/>
    <s v="Not Needed"/>
    <x v="0"/>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06"/>
    <n v="174.03"/>
    <x v="643"/>
    <d v="2015-05-31T15:24:35"/>
    <n v="55"/>
    <s v="Greater than 40 days"/>
    <s v="Not Needed"/>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300"/>
    <n v="73.489999999999995"/>
    <x v="644"/>
    <d v="2014-10-29T01:00:00"/>
    <n v="43"/>
    <s v="41 to 50 days"/>
    <s v="Not Needed"/>
    <x v="3"/>
  </r>
  <r>
    <n v="645"/>
    <s v="Carbon Fiber Collar Stays"/>
    <s v="Ever wanted to own something made out of carbon fiber? Now you can!"/>
    <n v="2000"/>
    <n v="5574"/>
    <x v="0"/>
    <s v="US"/>
    <s v="USD"/>
    <n v="1470962274"/>
    <n v="1468370274"/>
    <b v="0"/>
    <n v="237"/>
    <b v="1"/>
    <s v="technology/wearables"/>
    <x v="2"/>
    <s v="wearables"/>
    <n v="279"/>
    <n v="23.52"/>
    <x v="645"/>
    <d v="2016-08-12T00:37:54"/>
    <n v="30"/>
    <s v="26 to 30 days"/>
    <s v="30 days"/>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132"/>
    <n v="39.07"/>
    <x v="646"/>
    <d v="2014-08-11T20:27:47"/>
    <n v="30"/>
    <s v="26 to 30 days"/>
    <s v="30 days"/>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07"/>
    <n v="125.94"/>
    <x v="647"/>
    <d v="2016-03-17T17:25:49"/>
    <n v="30"/>
    <s v="26 to 30 days"/>
    <s v="30 days"/>
    <x v="2"/>
  </r>
  <r>
    <n v="648"/>
    <s v="Audio Jacket"/>
    <s v="Get ready for the next product that you canâ€™t live without"/>
    <n v="35000"/>
    <n v="44388"/>
    <x v="0"/>
    <s v="US"/>
    <s v="USD"/>
    <n v="1413304708"/>
    <n v="1410280708"/>
    <b v="0"/>
    <n v="27"/>
    <b v="1"/>
    <s v="technology/wearables"/>
    <x v="2"/>
    <s v="wearables"/>
    <n v="127"/>
    <n v="1644"/>
    <x v="648"/>
    <d v="2014-10-14T16:38:28"/>
    <n v="35"/>
    <s v="31 to 40 days"/>
    <s v="Not Needed"/>
    <x v="3"/>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140"/>
    <n v="42.67"/>
    <x v="649"/>
    <d v="2014-09-16T21:53:33"/>
    <n v="21"/>
    <s v="21 to 25 days"/>
    <s v="Not Needed"/>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112"/>
    <n v="35.130000000000003"/>
    <x v="650"/>
    <d v="2014-12-19T01:53:04"/>
    <n v="60"/>
    <s v="Greater than 40 days"/>
    <s v="Not Needed"/>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101"/>
    <n v="239.35"/>
    <x v="651"/>
    <d v="2014-12-13T00:25:11"/>
    <n v="30"/>
    <s v="26 to 30 days"/>
    <s v="30 days"/>
    <x v="3"/>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0"/>
    <n v="107.64"/>
    <x v="652"/>
    <d v="2016-12-01T17:34:10"/>
    <n v="30"/>
    <s v="26 to 30 days"/>
    <s v="30 days"/>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141"/>
    <n v="95.83"/>
    <x v="653"/>
    <d v="2015-08-20T14:50:40"/>
    <n v="37"/>
    <s v="31 to 40 days"/>
    <s v="Not Needed"/>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267"/>
    <n v="31.66"/>
    <x v="654"/>
    <d v="2015-07-08T22:58:33"/>
    <n v="30"/>
    <s v="26 to 30 days"/>
    <s v="30 days"/>
    <x v="0"/>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147"/>
    <n v="42.89"/>
    <x v="655"/>
    <d v="2015-03-12T21:58:32"/>
    <n v="30"/>
    <s v="26 to 30 days"/>
    <s v="30 days"/>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214"/>
    <n v="122.74"/>
    <x v="656"/>
    <d v="2016-04-17T18:18:39"/>
    <n v="60"/>
    <s v="Greater than 40 days"/>
    <s v="Not Needed"/>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26"/>
    <n v="190.45"/>
    <x v="657"/>
    <d v="2015-12-23T20:17:52"/>
    <n v="30"/>
    <s v="26 to 30 days"/>
    <s v="30 days"/>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4"/>
    <n v="109.34"/>
    <x v="658"/>
    <d v="2015-07-26T18:00:00"/>
    <n v="32"/>
    <s v="31 to 40 days"/>
    <s v="Not Needed"/>
    <x v="0"/>
  </r>
  <r>
    <n v="659"/>
    <s v="Lulu Watch Designs - Apple Watch"/>
    <s v="Sync up your lifestyle"/>
    <n v="3000"/>
    <n v="3017"/>
    <x v="0"/>
    <s v="US"/>
    <s v="USD"/>
    <n v="1440339295"/>
    <n v="1437747295"/>
    <b v="0"/>
    <n v="21"/>
    <b v="1"/>
    <s v="technology/wearables"/>
    <x v="2"/>
    <s v="wearables"/>
    <n v="101"/>
    <n v="143.66999999999999"/>
    <x v="659"/>
    <d v="2015-08-23T14:14:55"/>
    <n v="30"/>
    <s v="26 to 30 days"/>
    <s v="30 days"/>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3"/>
    <n v="84.94"/>
    <x v="660"/>
    <d v="2014-11-09T18:47:59"/>
    <n v="30"/>
    <s v="26 to 30 days"/>
    <s v="30 days"/>
    <x v="3"/>
  </r>
  <r>
    <n v="661"/>
    <s v="AirString"/>
    <s v="AirString keeps your AirPods from getting lost by keeping the pair together with a  durable and premium quality string."/>
    <n v="10000"/>
    <n v="95"/>
    <x v="2"/>
    <s v="US"/>
    <s v="USD"/>
    <n v="1477236559"/>
    <n v="1474644559"/>
    <b v="0"/>
    <n v="9"/>
    <b v="0"/>
    <s v="technology/wearables"/>
    <x v="2"/>
    <s v="wearables"/>
    <n v="1"/>
    <n v="10.56"/>
    <x v="661"/>
    <d v="2016-10-23T15:29:19"/>
    <n v="30"/>
    <s v="26 to 30 days"/>
    <s v="30 days"/>
    <x v="2"/>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0"/>
    <n v="39"/>
    <x v="662"/>
    <d v="2015-01-16T10:30:47"/>
    <n v="30"/>
    <s v="26 to 30 days"/>
    <s v="30 days"/>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0"/>
    <n v="100"/>
    <x v="663"/>
    <d v="2015-07-18T20:14:16"/>
    <n v="30"/>
    <s v="26 to 30 days"/>
    <s v="30 days"/>
    <x v="0"/>
  </r>
  <r>
    <n v="664"/>
    <s v="Oregon Babyâ„¢ Diapers"/>
    <s v="Save Oregon Babyâ„¢ Diapers, a handmade business, run by awesome moms in Southern Oregon, from permanently closing!"/>
    <n v="12000"/>
    <n v="904"/>
    <x v="2"/>
    <s v="US"/>
    <s v="USD"/>
    <n v="1428940775"/>
    <n v="1426348775"/>
    <b v="0"/>
    <n v="29"/>
    <b v="0"/>
    <s v="technology/wearables"/>
    <x v="2"/>
    <s v="wearables"/>
    <n v="8"/>
    <n v="31.17"/>
    <x v="664"/>
    <d v="2015-04-13T15:59:35"/>
    <n v="30"/>
    <s v="26 to 30 days"/>
    <s v="30 days"/>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9"/>
    <n v="155.33000000000001"/>
    <x v="665"/>
    <d v="2017-01-13T17:04:21"/>
    <n v="60"/>
    <s v="Greater than 40 days"/>
    <s v="Not Needed"/>
    <x v="2"/>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0"/>
    <n v="2"/>
    <x v="666"/>
    <d v="2014-08-17T19:58:18"/>
    <n v="30"/>
    <s v="26 to 30 days"/>
    <s v="30 days"/>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0"/>
    <n v="178.93"/>
    <x v="667"/>
    <d v="2016-10-29T08:57:43"/>
    <n v="40"/>
    <s v="31 to 40 days"/>
    <s v="Not Needed"/>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5"/>
    <n v="27.36"/>
    <x v="668"/>
    <d v="2015-05-11T19:57:02"/>
    <n v="45"/>
    <s v="41 to 50 days"/>
    <s v="Not Needed"/>
    <x v="0"/>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22"/>
    <n v="1536.25"/>
    <x v="669"/>
    <d v="2016-07-06T15:00:58"/>
    <n v="30"/>
    <s v="26 to 30 days"/>
    <s v="30 days"/>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29"/>
    <n v="85"/>
    <x v="670"/>
    <d v="2016-06-19T08:10:00"/>
    <n v="34"/>
    <s v="31 to 40 days"/>
    <s v="Not Needed"/>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39"/>
    <n v="788.53"/>
    <x v="671"/>
    <d v="2015-01-14T04:00:00"/>
    <n v="34"/>
    <s v="31 to 40 days"/>
    <s v="Not Needed"/>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22"/>
    <n v="50.3"/>
    <x v="672"/>
    <d v="2015-01-01T04:59:00"/>
    <n v="31"/>
    <s v="31 to 40 days"/>
    <s v="Not Needed"/>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0"/>
    <n v="68.33"/>
    <x v="673"/>
    <d v="2014-09-01T20:10:17"/>
    <n v="45"/>
    <s v="41 to 50 days"/>
    <s v="Not Needed"/>
    <x v="3"/>
  </r>
  <r>
    <n v="674"/>
    <s v="Something To Wear For Hearing Sounds By Feeling Vibrations"/>
    <s v="Listen to sounds by feeling an array of vibrational patterns against your body."/>
    <n v="50000"/>
    <n v="15"/>
    <x v="2"/>
    <s v="US"/>
    <s v="USD"/>
    <n v="1407811627"/>
    <n v="1402627627"/>
    <b v="0"/>
    <n v="2"/>
    <b v="0"/>
    <s v="technology/wearables"/>
    <x v="2"/>
    <s v="wearables"/>
    <n v="0"/>
    <n v="7.5"/>
    <x v="674"/>
    <d v="2014-08-12T02:47:07"/>
    <n v="60"/>
    <s v="Greater than 40 days"/>
    <s v="Not Needed"/>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15"/>
    <n v="34.270000000000003"/>
    <x v="675"/>
    <d v="2015-01-01T06:59:00"/>
    <n v="30"/>
    <s v="26 to 30 days"/>
    <s v="30 days"/>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1"/>
    <n v="61.29"/>
    <x v="676"/>
    <d v="2015-02-07T18:26:21"/>
    <n v="30"/>
    <s v="26 to 30 days"/>
    <s v="30 days"/>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26"/>
    <n v="133.25"/>
    <x v="677"/>
    <d v="2016-06-28T09:41:35"/>
    <n v="45"/>
    <s v="41 to 50 days"/>
    <s v="Not Needed"/>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4"/>
    <n v="65.180000000000007"/>
    <x v="678"/>
    <d v="2016-05-21T09:02:18"/>
    <n v="30"/>
    <s v="26 to 30 days"/>
    <s v="30 days"/>
    <x v="2"/>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15"/>
    <n v="93.9"/>
    <x v="679"/>
    <d v="2016-09-03T16:41:49"/>
    <n v="60"/>
    <s v="Greater than 40 days"/>
    <s v="Not Needed"/>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26"/>
    <n v="150.65"/>
    <x v="680"/>
    <d v="2014-09-17T12:02:11"/>
    <n v="35"/>
    <s v="31 to 40 days"/>
    <s v="Not Needed"/>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0"/>
    <n v="1"/>
    <x v="681"/>
    <d v="2016-10-26T19:20:04"/>
    <n v="30"/>
    <s v="26 to 30 days"/>
    <s v="30 days"/>
    <x v="2"/>
  </r>
  <r>
    <n v="682"/>
    <s v="Deception Belt"/>
    <s v="The Deception Belt is an innovative belt with app capability, designed to assist any user gain control over their appetite."/>
    <n v="50000"/>
    <n v="53"/>
    <x v="2"/>
    <s v="US"/>
    <s v="USD"/>
    <n v="1489512122"/>
    <n v="1486923722"/>
    <b v="0"/>
    <n v="4"/>
    <b v="0"/>
    <s v="technology/wearables"/>
    <x v="2"/>
    <s v="wearables"/>
    <n v="0"/>
    <n v="13.25"/>
    <x v="682"/>
    <d v="2017-03-14T17:22:02"/>
    <n v="30"/>
    <s v="26 to 30 days"/>
    <s v="30 days"/>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1"/>
    <n v="99.33"/>
    <x v="683"/>
    <d v="2016-10-31T21:36:04"/>
    <n v="40"/>
    <s v="31 to 40 days"/>
    <s v="Not Needed"/>
    <x v="2"/>
  </r>
  <r>
    <n v="684"/>
    <s v="Arcus Motion Analyzer | The Versatile Smart Ring"/>
    <s v="Arcus gives your fingers super powers."/>
    <n v="320000"/>
    <n v="23948"/>
    <x v="2"/>
    <s v="US"/>
    <s v="USD"/>
    <n v="1406257200"/>
    <n v="1403176891"/>
    <b v="0"/>
    <n v="135"/>
    <b v="0"/>
    <s v="technology/wearables"/>
    <x v="2"/>
    <s v="wearables"/>
    <n v="7"/>
    <n v="177.39"/>
    <x v="684"/>
    <d v="2014-07-25T03:00:00"/>
    <n v="36"/>
    <s v="31 to 40 days"/>
    <s v="Not Needed"/>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28"/>
    <n v="55.3"/>
    <x v="685"/>
    <d v="2015-01-12T20:47:52"/>
    <n v="45"/>
    <s v="41 to 50 days"/>
    <s v="Not Needed"/>
    <x v="3"/>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n v="0"/>
    <x v="686"/>
    <d v="2015-08-03T16:09:30"/>
    <n v="30"/>
    <s v="26 to 30 days"/>
    <s v="30 days"/>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4"/>
    <n v="591.66999999999996"/>
    <x v="687"/>
    <d v="2017-02-05T18:00:53"/>
    <n v="60"/>
    <s v="Greater than 40 days"/>
    <s v="Not Needed"/>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73"/>
    <n v="405.5"/>
    <x v="688"/>
    <d v="2015-10-15T02:30:53"/>
    <n v="30"/>
    <s v="26 to 30 days"/>
    <s v="30 days"/>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58"/>
    <n v="343.15"/>
    <x v="689"/>
    <d v="2016-12-08T04:59:00"/>
    <n v="37"/>
    <s v="31 to 40 days"/>
    <s v="Not Needed"/>
    <x v="2"/>
  </r>
  <r>
    <n v="690"/>
    <s v="BLOXSHIELD"/>
    <s v="A radiation shield for your fitness tracker, smartwatch or other wearable smart device"/>
    <n v="20000"/>
    <n v="2468"/>
    <x v="2"/>
    <s v="US"/>
    <s v="USD"/>
    <n v="1473400800"/>
    <n v="1469718841"/>
    <b v="0"/>
    <n v="34"/>
    <b v="0"/>
    <s v="technology/wearables"/>
    <x v="2"/>
    <s v="wearables"/>
    <n v="12"/>
    <n v="72.59"/>
    <x v="690"/>
    <d v="2016-09-09T06:00:00"/>
    <n v="43"/>
    <s v="41 to 50 days"/>
    <s v="Not Needed"/>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1"/>
    <n v="26"/>
    <x v="691"/>
    <d v="2015-07-01T00:40:46"/>
    <n v="28"/>
    <s v="26 to 30 days"/>
    <s v="28 to 29 days"/>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7"/>
    <n v="6.5"/>
    <x v="692"/>
    <d v="2016-12-22T09:01:03"/>
    <n v="30"/>
    <s v="26 to 30 days"/>
    <s v="30 days"/>
    <x v="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35"/>
    <n v="119.39"/>
    <x v="693"/>
    <d v="2015-04-30T19:23:47"/>
    <n v="30"/>
    <s v="26 to 30 days"/>
    <s v="30 days"/>
    <x v="0"/>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0"/>
    <n v="84.29"/>
    <x v="694"/>
    <d v="2017-02-01T15:55:59"/>
    <n v="30"/>
    <s v="26 to 30 days"/>
    <s v="30 days"/>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1"/>
    <n v="90.86"/>
    <x v="695"/>
    <d v="2014-10-31T12:30:20"/>
    <n v="30"/>
    <s v="26 to 30 days"/>
    <s v="30 days"/>
    <x v="3"/>
  </r>
  <r>
    <n v="696"/>
    <s v="trustee"/>
    <s v="Show your fidelity by wearing the Trustee rings! Show where you are (at)!"/>
    <n v="175000"/>
    <n v="1"/>
    <x v="2"/>
    <s v="NL"/>
    <s v="EUR"/>
    <n v="1406326502"/>
    <n v="1403734502"/>
    <b v="0"/>
    <n v="1"/>
    <b v="0"/>
    <s v="technology/wearables"/>
    <x v="2"/>
    <s v="wearables"/>
    <n v="0"/>
    <n v="1"/>
    <x v="696"/>
    <d v="2014-07-25T22:15:02"/>
    <n v="30"/>
    <s v="26 to 30 days"/>
    <s v="30 days"/>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46"/>
    <n v="20.34"/>
    <x v="697"/>
    <d v="2016-02-03T12:33:09"/>
    <n v="15"/>
    <s v="11 to 20 days"/>
    <s v="Not Needed"/>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15"/>
    <n v="530.69000000000005"/>
    <x v="698"/>
    <d v="2014-09-18T02:00:00"/>
    <n v="34"/>
    <s v="31 to 40 days"/>
    <s v="Not Needed"/>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82"/>
    <n v="120.39"/>
    <x v="699"/>
    <d v="2013-11-22T16:00:00"/>
    <n v="37"/>
    <s v="31 to 40 days"/>
    <s v="Not Needed"/>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3"/>
    <n v="13"/>
    <x v="700"/>
    <d v="2017-01-10T16:31:21"/>
    <n v="30"/>
    <s v="26 to 30 days"/>
    <s v="30 days"/>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7"/>
    <n v="291.33"/>
    <x v="701"/>
    <d v="2014-07-23T15:54:40"/>
    <n v="30"/>
    <s v="26 to 30 days"/>
    <s v="30 days"/>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31"/>
    <n v="124.92"/>
    <x v="702"/>
    <d v="2016-11-24T18:26:27"/>
    <n v="30"/>
    <s v="26 to 30 days"/>
    <s v="30 days"/>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6"/>
    <n v="119.57"/>
    <x v="703"/>
    <d v="2017-01-31T23:32:00"/>
    <n v="55"/>
    <s v="Greater than 40 days"/>
    <s v="Not Needed"/>
    <x v="2"/>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
    <n v="120.25"/>
    <x v="704"/>
    <d v="2017-02-20T04:37:48"/>
    <n v="60"/>
    <s v="Greater than 40 days"/>
    <s v="Not Needed"/>
    <x v="2"/>
  </r>
  <r>
    <n v="705"/>
    <s v="SomnoScope"/>
    <s v="The closest thing ever to the Holy Grail of wearables technology"/>
    <n v="100000"/>
    <n v="977"/>
    <x v="2"/>
    <s v="NL"/>
    <s v="EUR"/>
    <n v="1484999278"/>
    <n v="1482407278"/>
    <b v="0"/>
    <n v="5"/>
    <b v="0"/>
    <s v="technology/wearables"/>
    <x v="2"/>
    <s v="wearables"/>
    <n v="1"/>
    <n v="195.4"/>
    <x v="705"/>
    <d v="2017-01-21T11:47:58"/>
    <n v="30"/>
    <s v="26 to 30 days"/>
    <s v="30 days"/>
    <x v="2"/>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n v="0"/>
    <x v="706"/>
    <d v="2016-12-14T18:39:00"/>
    <n v="42"/>
    <s v="41 to 50 days"/>
    <s v="Not Needed"/>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79"/>
    <n v="117.7"/>
    <x v="707"/>
    <d v="2017-01-01T15:55:27"/>
    <n v="40"/>
    <s v="31 to 40 days"/>
    <s v="Not Needed"/>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2"/>
    <n v="23.95"/>
    <x v="708"/>
    <d v="2014-09-13T13:56:40"/>
    <n v="60"/>
    <s v="Greater than 40 days"/>
    <s v="Not Needed"/>
    <x v="3"/>
  </r>
  <r>
    <n v="709"/>
    <s v="lumiglove"/>
    <s v="A &quot;handheld&quot; light, which eases the way you illuminate objects and/or paths."/>
    <n v="15000"/>
    <n v="61"/>
    <x v="2"/>
    <s v="US"/>
    <s v="USD"/>
    <n v="1417741159"/>
    <n v="1415149159"/>
    <b v="0"/>
    <n v="2"/>
    <b v="0"/>
    <s v="technology/wearables"/>
    <x v="2"/>
    <s v="wearables"/>
    <n v="0"/>
    <n v="30.5"/>
    <x v="709"/>
    <d v="2014-12-05T00:59:19"/>
    <n v="30"/>
    <s v="26 to 30 days"/>
    <s v="30 days"/>
    <x v="3"/>
  </r>
  <r>
    <n v="710"/>
    <s v="Hate York Shirt 2.0"/>
    <s v="Shirts, so technologically advanced, they connect mentally to their audience upon sight."/>
    <n v="1200"/>
    <n v="0"/>
    <x v="2"/>
    <s v="CA"/>
    <s v="CAD"/>
    <n v="1408495440"/>
    <n v="1405640302"/>
    <b v="0"/>
    <n v="0"/>
    <b v="0"/>
    <s v="technology/wearables"/>
    <x v="2"/>
    <s v="wearables"/>
    <n v="0"/>
    <n v="0"/>
    <x v="710"/>
    <d v="2014-08-20T00:44:00"/>
    <n v="34"/>
    <s v="31 to 40 days"/>
    <s v="Not Needed"/>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34"/>
    <n v="99.97"/>
    <x v="711"/>
    <d v="2016-12-14T12:01:08"/>
    <n v="40"/>
    <s v="31 to 40 days"/>
    <s v="Not Needed"/>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0"/>
    <n v="26.25"/>
    <x v="712"/>
    <d v="2016-02-14T16:20:32"/>
    <n v="30"/>
    <s v="26 to 30 days"/>
    <s v="30 days"/>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
    <n v="199"/>
    <x v="713"/>
    <d v="2016-06-05T12:42:12"/>
    <n v="30"/>
    <s v="26 to 30 days"/>
    <s v="30 days"/>
    <x v="2"/>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15"/>
    <n v="80.319999999999993"/>
    <x v="714"/>
    <d v="2017-02-28T18:54:42"/>
    <n v="60"/>
    <s v="Greater than 40 days"/>
    <s v="Not Needed"/>
    <x v="2"/>
  </r>
  <r>
    <n v="715"/>
    <s v="Mouse^3"/>
    <s v="Mouse^3 is the next generation of input devices. With cursor control and customized gesture recognition, its applications are endless!"/>
    <n v="27500"/>
    <n v="1389"/>
    <x v="2"/>
    <s v="US"/>
    <s v="USD"/>
    <n v="1446693040"/>
    <n v="1443233440"/>
    <b v="0"/>
    <n v="12"/>
    <b v="0"/>
    <s v="technology/wearables"/>
    <x v="2"/>
    <s v="wearables"/>
    <n v="5"/>
    <n v="115.75"/>
    <x v="715"/>
    <d v="2015-11-05T03:10:40"/>
    <n v="40"/>
    <s v="31 to 40 days"/>
    <s v="Not Needed"/>
    <x v="0"/>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10"/>
    <n v="44.69"/>
    <x v="716"/>
    <d v="2014-12-01T00:00:00"/>
    <n v="34"/>
    <s v="31 to 40 days"/>
    <s v="Not Needed"/>
    <x v="3"/>
  </r>
  <r>
    <n v="717"/>
    <s v="cool air belt"/>
    <s v="Cool air flowing under clothing keeps you cool."/>
    <n v="100000"/>
    <n v="305"/>
    <x v="2"/>
    <s v="US"/>
    <s v="USD"/>
    <n v="1409949002"/>
    <n v="1407357002"/>
    <b v="0"/>
    <n v="4"/>
    <b v="0"/>
    <s v="technology/wearables"/>
    <x v="2"/>
    <s v="wearables"/>
    <n v="0"/>
    <n v="76.25"/>
    <x v="717"/>
    <d v="2014-09-05T20:30:02"/>
    <n v="30"/>
    <s v="26 to 30 days"/>
    <s v="30 days"/>
    <x v="3"/>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1"/>
    <n v="22.5"/>
    <x v="718"/>
    <d v="2017-02-18T05:59:00"/>
    <n v="32"/>
    <s v="31 to 40 days"/>
    <s v="Not Needed"/>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
    <n v="19.399999999999999"/>
    <x v="719"/>
    <d v="2016-02-23T00:57:56"/>
    <n v="14"/>
    <s v="11 to 20 days"/>
    <s v="Not Needed"/>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144"/>
    <n v="66.709999999999994"/>
    <x v="720"/>
    <d v="2012-01-29T15:34:51"/>
    <n v="28"/>
    <s v="26 to 30 days"/>
    <s v="28 to 29 days"/>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122"/>
    <n v="84.14"/>
    <x v="721"/>
    <d v="2014-08-01T13:43:27"/>
    <n v="45"/>
    <s v="41 to 50 days"/>
    <s v="Not Needed"/>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132"/>
    <n v="215.73"/>
    <x v="722"/>
    <d v="2012-04-08T18:19:38"/>
    <n v="30"/>
    <s v="26 to 30 days"/>
    <s v="30 days"/>
    <x v="5"/>
  </r>
  <r>
    <n v="723"/>
    <s v="The 2015 Pro Football Beast Book"/>
    <s v="The Definitive (and Slightly Ridiculous) Guide to Enjoying the 2015 Pro Football Season"/>
    <n v="5000"/>
    <n v="5469"/>
    <x v="0"/>
    <s v="US"/>
    <s v="USD"/>
    <n v="1438228740"/>
    <n v="1435606549"/>
    <b v="0"/>
    <n v="100"/>
    <b v="1"/>
    <s v="publishing/nonfiction"/>
    <x v="3"/>
    <s v="nonfiction"/>
    <n v="109"/>
    <n v="54.69"/>
    <x v="723"/>
    <d v="2015-07-30T03:59:00"/>
    <n v="31"/>
    <s v="31 to 40 days"/>
    <s v="Not Needed"/>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105"/>
    <n v="51.63"/>
    <x v="724"/>
    <d v="2011-06-30T15:19:23"/>
    <n v="30"/>
    <s v="26 to 30 days"/>
    <s v="30 days"/>
    <x v="6"/>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00"/>
    <n v="143.36000000000001"/>
    <x v="725"/>
    <d v="2015-12-13T15:01:52"/>
    <n v="30"/>
    <s v="26 to 30 days"/>
    <s v="30 days"/>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101"/>
    <n v="72.430000000000007"/>
    <x v="726"/>
    <d v="2013-04-12T01:01:27"/>
    <n v="30"/>
    <s v="26 to 30 days"/>
    <s v="30 days"/>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156"/>
    <n v="36.53"/>
    <x v="727"/>
    <d v="2013-01-14T21:20:00"/>
    <n v="41"/>
    <s v="41 to 50 days"/>
    <s v="Not Needed"/>
    <x v="5"/>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106"/>
    <n v="60.9"/>
    <x v="728"/>
    <d v="2011-08-21T20:05:57"/>
    <n v="45"/>
    <s v="41 to 50 days"/>
    <s v="Not Needed"/>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131"/>
    <n v="43.55"/>
    <x v="729"/>
    <d v="2012-09-19T04:27:41"/>
    <n v="60"/>
    <s v="Greater than 40 days"/>
    <s v="Not Needed"/>
    <x v="5"/>
  </r>
  <r>
    <n v="730"/>
    <s v="Encyclopedia of Surfing"/>
    <s v="A Massive but Cheerful Online Digital Archive of Surfing"/>
    <n v="20000"/>
    <n v="26438"/>
    <x v="0"/>
    <s v="US"/>
    <s v="USD"/>
    <n v="1323280391"/>
    <n v="1320688391"/>
    <b v="0"/>
    <n v="265"/>
    <b v="1"/>
    <s v="publishing/nonfiction"/>
    <x v="3"/>
    <s v="nonfiction"/>
    <n v="132"/>
    <n v="99.77"/>
    <x v="730"/>
    <d v="2011-12-07T17:53:11"/>
    <n v="30"/>
    <s v="26 to 30 days"/>
    <s v="30 days"/>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126"/>
    <n v="88.73"/>
    <x v="731"/>
    <d v="2012-01-22T06:00:00"/>
    <n v="51"/>
    <s v="Greater than 40 days"/>
    <s v="Not Needed"/>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160"/>
    <n v="4.92"/>
    <x v="732"/>
    <d v="2013-09-29T10:11:01"/>
    <n v="60"/>
    <s v="Greater than 40 days"/>
    <s v="Not Needed"/>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20"/>
    <n v="17.82"/>
    <x v="733"/>
    <d v="2013-12-20T10:04:52"/>
    <n v="30"/>
    <s v="26 to 30 days"/>
    <s v="30 days"/>
    <x v="4"/>
  </r>
  <r>
    <n v="734"/>
    <s v="Sideswiped"/>
    <s v="Sideswiped is my story of growing in and trusting God through the mess and mysteries of life."/>
    <n v="8500"/>
    <n v="10670"/>
    <x v="0"/>
    <s v="CA"/>
    <s v="CAD"/>
    <n v="1431147600"/>
    <n v="1428465420"/>
    <b v="0"/>
    <n v="57"/>
    <b v="1"/>
    <s v="publishing/nonfiction"/>
    <x v="3"/>
    <s v="nonfiction"/>
    <n v="126"/>
    <n v="187.19"/>
    <x v="734"/>
    <d v="2015-05-09T05:00:00"/>
    <n v="31"/>
    <s v="31 to 40 days"/>
    <s v="Not Needed"/>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114"/>
    <n v="234.81"/>
    <x v="735"/>
    <d v="2014-12-04T00:39:00"/>
    <n v="31"/>
    <s v="31 to 40 days"/>
    <s v="Not Needed"/>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315"/>
    <n v="105.05"/>
    <x v="736"/>
    <d v="2013-11-21T04:59:00"/>
    <n v="20"/>
    <s v="11 to 20 days"/>
    <s v="Not Needed"/>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122"/>
    <n v="56.67"/>
    <x v="737"/>
    <d v="2014-02-14T20:00:00"/>
    <n v="17"/>
    <s v="11 to 20 days"/>
    <s v="Not Needed"/>
    <x v="3"/>
  </r>
  <r>
    <n v="738"/>
    <s v="Under the Sour Sun: Hunger through the Eyes of a Child"/>
    <s v="The true story of a child's struggle with hunger, poverty, and war in El Salvador."/>
    <n v="1500"/>
    <n v="1601"/>
    <x v="0"/>
    <s v="US"/>
    <s v="USD"/>
    <n v="1417409940"/>
    <n v="1414765794"/>
    <b v="0"/>
    <n v="41"/>
    <b v="1"/>
    <s v="publishing/nonfiction"/>
    <x v="3"/>
    <s v="nonfiction"/>
    <n v="107"/>
    <n v="39.049999999999997"/>
    <x v="738"/>
    <d v="2014-12-01T04:59:00"/>
    <n v="31"/>
    <s v="31 to 40 days"/>
    <s v="Not Needed"/>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158"/>
    <n v="68.349999999999994"/>
    <x v="739"/>
    <d v="2014-08-11T12:03:49"/>
    <n v="33"/>
    <s v="31 to 40 days"/>
    <s v="Not Needed"/>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07"/>
    <n v="169.58"/>
    <x v="740"/>
    <d v="2015-06-21T03:31:22"/>
    <n v="14"/>
    <s v="11 to 20 days"/>
    <s v="Not Needed"/>
    <x v="0"/>
  </r>
  <r>
    <n v="741"/>
    <s v="reVILNA: the vilna ghetto project"/>
    <s v="A revolutionary digital mapping project of the Vilna Ghetto"/>
    <n v="13000"/>
    <n v="13293.8"/>
    <x v="0"/>
    <s v="US"/>
    <s v="USD"/>
    <n v="1370964806"/>
    <n v="1367940806"/>
    <b v="0"/>
    <n v="94"/>
    <b v="1"/>
    <s v="publishing/nonfiction"/>
    <x v="3"/>
    <s v="nonfiction"/>
    <n v="102"/>
    <n v="141.41999999999999"/>
    <x v="741"/>
    <d v="2013-06-11T15:33:26"/>
    <n v="35"/>
    <s v="31 to 40 days"/>
    <s v="Not Needed"/>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111"/>
    <n v="67.39"/>
    <x v="742"/>
    <d v="2014-03-21T21:01:52"/>
    <n v="30"/>
    <s v="26 to 30 days"/>
    <s v="30 days"/>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148"/>
    <n v="54.27"/>
    <x v="743"/>
    <d v="2012-04-16T21:00:00"/>
    <n v="25"/>
    <s v="21 to 25 days"/>
    <s v="26-27 days"/>
    <x v="5"/>
  </r>
  <r>
    <n v="744"/>
    <s v="A Revolutionary Leadership Resource Book"/>
    <s v="Join others to help create a world that is possible -- in your workplace, community and society!"/>
    <n v="5000"/>
    <n v="5116"/>
    <x v="0"/>
    <s v="US"/>
    <s v="USD"/>
    <n v="1355439503"/>
    <n v="1352847503"/>
    <b v="0"/>
    <n v="62"/>
    <b v="1"/>
    <s v="publishing/nonfiction"/>
    <x v="3"/>
    <s v="nonfiction"/>
    <n v="102"/>
    <n v="82.52"/>
    <x v="744"/>
    <d v="2012-12-13T22:58:23"/>
    <n v="30"/>
    <s v="26 to 30 days"/>
    <s v="30 days"/>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179"/>
    <n v="53.73"/>
    <x v="745"/>
    <d v="2013-05-03T13:44:05"/>
    <n v="30"/>
    <s v="26 to 30 days"/>
    <s v="30 days"/>
    <x v="4"/>
  </r>
  <r>
    <n v="746"/>
    <s v="Attention: People With Body Parts"/>
    <s v="This is a book of letters. Letters to our body parts."/>
    <n v="2987"/>
    <n v="3318"/>
    <x v="0"/>
    <s v="US"/>
    <s v="USD"/>
    <n v="1348372740"/>
    <n v="1346806909"/>
    <b v="0"/>
    <n v="97"/>
    <b v="1"/>
    <s v="publishing/nonfiction"/>
    <x v="3"/>
    <s v="nonfiction"/>
    <n v="111"/>
    <n v="34.21"/>
    <x v="746"/>
    <d v="2012-09-23T03:59:00"/>
    <n v="18"/>
    <s v="11 to 20 days"/>
    <s v="Not Needed"/>
    <x v="5"/>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00"/>
    <n v="127.33"/>
    <x v="747"/>
    <d v="2015-01-15T10:54:00"/>
    <n v="31"/>
    <s v="31 to 40 days"/>
    <s v="Not Needed"/>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100"/>
    <n v="45.57"/>
    <x v="748"/>
    <d v="2014-08-10T20:19:26"/>
    <n v="30"/>
    <s v="26 to 30 days"/>
    <s v="30 days"/>
    <x v="3"/>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106"/>
    <n v="95.96"/>
    <x v="749"/>
    <d v="2017-01-28T22:35:30"/>
    <n v="30"/>
    <s v="26 to 30 days"/>
    <s v="30 days"/>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103"/>
    <n v="77.27"/>
    <x v="750"/>
    <d v="2013-02-24T21:04:32"/>
    <n v="30"/>
    <s v="26 to 30 days"/>
    <s v="30 days"/>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119"/>
    <n v="57.34"/>
    <x v="751"/>
    <d v="2011-08-04T15:07:55"/>
    <n v="46"/>
    <s v="41 to 50 days"/>
    <s v="Not Needed"/>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112"/>
    <n v="53.19"/>
    <x v="752"/>
    <d v="2016-10-16T11:00:00"/>
    <n v="20"/>
    <s v="11 to 20 days"/>
    <s v="Not Needed"/>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128"/>
    <n v="492.31"/>
    <x v="753"/>
    <d v="2015-02-14T14:09:51"/>
    <n v="30"/>
    <s v="26 to 30 days"/>
    <s v="30 days"/>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104"/>
    <n v="42.35"/>
    <x v="754"/>
    <d v="2013-01-05T17:58:41"/>
    <n v="30"/>
    <s v="26 to 30 days"/>
    <s v="30 days"/>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102"/>
    <n v="37.47"/>
    <x v="755"/>
    <d v="2013-05-20T00:41:00"/>
    <n v="31"/>
    <s v="31 to 40 days"/>
    <s v="Not Needed"/>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118"/>
    <n v="37.450000000000003"/>
    <x v="756"/>
    <d v="2011-04-18T17:24:19"/>
    <n v="61"/>
    <s v="Greater than 40 days"/>
    <s v="Not Needed"/>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238"/>
    <n v="33.06"/>
    <x v="757"/>
    <d v="2012-12-06T01:18:34"/>
    <n v="14"/>
    <s v="11 to 20 days"/>
    <s v="Not Needed"/>
    <x v="5"/>
  </r>
  <r>
    <n v="758"/>
    <s v="Publish Waiting On Humanity"/>
    <s v="I am publishing my book, Waiting on Humanity and need some finishing funds to do so."/>
    <n v="2500"/>
    <n v="2550"/>
    <x v="0"/>
    <s v="US"/>
    <s v="USD"/>
    <n v="1286568268"/>
    <n v="1283976268"/>
    <b v="0"/>
    <n v="19"/>
    <b v="1"/>
    <s v="publishing/nonfiction"/>
    <x v="3"/>
    <s v="nonfiction"/>
    <n v="102"/>
    <n v="134.21"/>
    <x v="758"/>
    <d v="2010-10-08T20:04:28"/>
    <n v="30"/>
    <s v="26 to 30 days"/>
    <s v="30 days"/>
    <x v="7"/>
  </r>
  <r>
    <n v="759"/>
    <s v="Wild Ruins"/>
    <s v="Help me search for the lost ruins of the UK. A unique guide to  lesser known and somewhat known ruins of Britain."/>
    <n v="5000"/>
    <n v="5096"/>
    <x v="0"/>
    <s v="GB"/>
    <s v="GBP"/>
    <n v="1404892539"/>
    <n v="1401436539"/>
    <b v="0"/>
    <n v="99"/>
    <b v="1"/>
    <s v="publishing/nonfiction"/>
    <x v="3"/>
    <s v="nonfiction"/>
    <n v="102"/>
    <n v="51.47"/>
    <x v="759"/>
    <d v="2014-07-09T07:55:39"/>
    <n v="40"/>
    <s v="31 to 40 days"/>
    <s v="Not Needed"/>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n v="0"/>
    <x v="760"/>
    <d v="2016-11-26T19:20:13"/>
    <n v="30"/>
    <s v="26 to 30 days"/>
    <s v="30 days"/>
    <x v="2"/>
  </r>
  <r>
    <n v="761"/>
    <s v="DONE WITH DEATH"/>
    <s v="The day Chuck died was the day everything changed. Now he has to save the afterlife from extinction or die again trying."/>
    <n v="5000"/>
    <n v="235"/>
    <x v="2"/>
    <s v="US"/>
    <s v="USD"/>
    <n v="1391364126"/>
    <n v="1388772126"/>
    <b v="0"/>
    <n v="6"/>
    <b v="0"/>
    <s v="publishing/fiction"/>
    <x v="3"/>
    <s v="fiction"/>
    <n v="5"/>
    <n v="39.17"/>
    <x v="761"/>
    <d v="2014-02-02T18:02:06"/>
    <n v="30"/>
    <s v="26 to 30 days"/>
    <s v="30 days"/>
    <x v="3"/>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n v="0"/>
    <x v="762"/>
    <d v="2016-12-04T06:00:00"/>
    <n v="18"/>
    <s v="11 to 20 days"/>
    <s v="Not Needed"/>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0"/>
    <n v="5"/>
    <x v="763"/>
    <d v="2013-08-15T10:43:28"/>
    <n v="30"/>
    <s v="26 to 30 days"/>
    <s v="30 days"/>
    <x v="4"/>
  </r>
  <r>
    <n v="764"/>
    <s v="[JOE]KES"/>
    <s v="[JOE]KES is a book full of over 200 original, sometimes funny, pun-ish Joekes. If you hate the book, use it as a coster!"/>
    <n v="5000"/>
    <n v="0"/>
    <x v="2"/>
    <s v="US"/>
    <s v="USD"/>
    <n v="1441858161"/>
    <n v="1439266161"/>
    <b v="0"/>
    <n v="0"/>
    <b v="0"/>
    <s v="publishing/fiction"/>
    <x v="3"/>
    <s v="fiction"/>
    <n v="0"/>
    <n v="0"/>
    <x v="764"/>
    <d v="2015-09-10T04:09:21"/>
    <n v="30"/>
    <s v="26 to 30 days"/>
    <s v="30 days"/>
    <x v="0"/>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36"/>
    <n v="57.3"/>
    <x v="765"/>
    <d v="2014-10-19T13:01:24"/>
    <n v="30"/>
    <s v="26 to 30 days"/>
    <s v="30 days"/>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n v="0"/>
    <x v="766"/>
    <d v="2015-02-16T18:48:03"/>
    <n v="30"/>
    <s v="26 to 30 days"/>
    <s v="30 days"/>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4"/>
    <n v="59"/>
    <x v="767"/>
    <d v="2015-05-21T03:26:50"/>
    <n v="30"/>
    <s v="26 to 30 days"/>
    <s v="30 days"/>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n v="0"/>
    <x v="768"/>
    <d v="2013-12-16T04:58:10"/>
    <n v="30"/>
    <s v="26 to 30 days"/>
    <s v="30 days"/>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41"/>
    <n v="31.85"/>
    <x v="769"/>
    <d v="2013-12-26T23:54:54"/>
    <n v="30"/>
    <s v="26 to 30 days"/>
    <s v="30 days"/>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n v="0"/>
    <x v="770"/>
    <d v="2013-02-24T23:59:29"/>
    <n v="40"/>
    <s v="31 to 40 days"/>
    <s v="Not Needed"/>
    <x v="4"/>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0"/>
    <n v="10"/>
    <x v="771"/>
    <d v="2016-01-30T19:46:42"/>
    <n v="50"/>
    <s v="41 to 50 days"/>
    <s v="Not Needed"/>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3"/>
    <n v="50"/>
    <x v="772"/>
    <d v="2009-11-01T03:59:00"/>
    <n v="50"/>
    <s v="41 to 50 days"/>
    <s v="Not Needed"/>
    <x v="8"/>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
    <n v="16"/>
    <x v="773"/>
    <d v="2015-05-10T23:01:00"/>
    <n v="34"/>
    <s v="31 to 40 days"/>
    <s v="Not Needed"/>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70"/>
    <n v="39"/>
    <x v="774"/>
    <d v="2014-02-23T18:43:38"/>
    <n v="30"/>
    <s v="26 to 30 days"/>
    <s v="30 days"/>
    <x v="3"/>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2"/>
    <n v="34"/>
    <x v="775"/>
    <d v="2011-12-16T01:26:35"/>
    <n v="30"/>
    <s v="26 to 30 days"/>
    <s v="30 days"/>
    <x v="6"/>
  </r>
  <r>
    <n v="776"/>
    <s v="Run Ragged"/>
    <s v="Would anything change if women were in charge? Book Clubs, readers, and critics herald the latest by award-winning author, Aguila."/>
    <n v="7000"/>
    <n v="3598"/>
    <x v="2"/>
    <s v="US"/>
    <s v="USD"/>
    <n v="1444539600"/>
    <n v="1441297645"/>
    <b v="0"/>
    <n v="57"/>
    <b v="0"/>
    <s v="publishing/fiction"/>
    <x v="3"/>
    <s v="fiction"/>
    <n v="51"/>
    <n v="63.12"/>
    <x v="776"/>
    <d v="2015-10-11T05:00:00"/>
    <n v="38"/>
    <s v="31 to 40 days"/>
    <s v="Not Needed"/>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1"/>
    <n v="7"/>
    <x v="777"/>
    <d v="2013-07-31T23:32:57"/>
    <n v="30"/>
    <s v="26 to 30 days"/>
    <s v="30 days"/>
    <x v="4"/>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0"/>
    <n v="2"/>
    <x v="778"/>
    <d v="2014-04-30T16:51:20"/>
    <n v="30"/>
    <s v="26 to 30 days"/>
    <s v="30 days"/>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3"/>
    <n v="66.67"/>
    <x v="779"/>
    <d v="2010-10-15T04:00:00"/>
    <n v="30"/>
    <s v="26 to 30 days"/>
    <s v="30 days"/>
    <x v="7"/>
  </r>
  <r>
    <n v="780"/>
    <s v="Wess Meets West - Press Our New Album on CD!"/>
    <s v="We are finishing up recording our new record and we would like help with its physical CD release."/>
    <n v="1000"/>
    <n v="1040"/>
    <x v="0"/>
    <s v="US"/>
    <s v="USD"/>
    <n v="1304439025"/>
    <n v="1301847025"/>
    <b v="0"/>
    <n v="27"/>
    <b v="1"/>
    <s v="music/rock"/>
    <x v="4"/>
    <s v="rock"/>
    <n v="104"/>
    <n v="38.520000000000003"/>
    <x v="780"/>
    <d v="2011-05-03T16:10:25"/>
    <n v="30"/>
    <s v="26 to 30 days"/>
    <s v="30 days"/>
    <x v="6"/>
  </r>
  <r>
    <n v="781"/>
    <s v="Touring the United States This July"/>
    <s v="&quot;WE ARE ON A MISSION TO TOUR THE UNITED STATES NON-STOP. TO DO SO WE NEED TO PURCHASE A NEW VAN.&quot;"/>
    <n v="800"/>
    <n v="1065.23"/>
    <x v="0"/>
    <s v="US"/>
    <s v="USD"/>
    <n v="1370649674"/>
    <n v="1368057674"/>
    <b v="0"/>
    <n v="25"/>
    <b v="1"/>
    <s v="music/rock"/>
    <x v="4"/>
    <s v="rock"/>
    <n v="133"/>
    <n v="42.61"/>
    <x v="781"/>
    <d v="2013-06-08T00:01:14"/>
    <n v="30"/>
    <s v="26 to 30 days"/>
    <s v="30 days"/>
    <x v="4"/>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100"/>
    <n v="50"/>
    <x v="782"/>
    <d v="2012-08-25T18:11:42"/>
    <n v="30"/>
    <s v="26 to 30 days"/>
    <s v="30 days"/>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148"/>
    <n v="63.49"/>
    <x v="783"/>
    <d v="2012-04-27T22:00:00"/>
    <n v="39"/>
    <s v="31 to 40 days"/>
    <s v="Not Needed"/>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3"/>
    <n v="102.5"/>
    <x v="784"/>
    <d v="2014-03-17T02:35:19"/>
    <n v="40"/>
    <s v="31 to 40 days"/>
    <s v="Not Needed"/>
    <x v="3"/>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181"/>
    <n v="31.14"/>
    <x v="785"/>
    <d v="2013-02-28T14:15:15"/>
    <n v="30"/>
    <s v="26 to 30 days"/>
    <s v="30 days"/>
    <x v="4"/>
  </r>
  <r>
    <n v="786"/>
    <s v="New Album: BRICK AND MORTAR. New Book: HITLESS WONDER."/>
    <s v="In June, Columbus rock veterans, Watershed, will release and tour behind a new album, BRICK AND MORTAR."/>
    <n v="5000"/>
    <n v="7140"/>
    <x v="0"/>
    <s v="US"/>
    <s v="USD"/>
    <n v="1336751220"/>
    <n v="1331774434"/>
    <b v="0"/>
    <n v="44"/>
    <b v="1"/>
    <s v="music/rock"/>
    <x v="4"/>
    <s v="rock"/>
    <n v="143"/>
    <n v="162.27000000000001"/>
    <x v="786"/>
    <d v="2012-05-11T15:47:00"/>
    <n v="57"/>
    <s v="Greater than 40 days"/>
    <s v="Not Needed"/>
    <x v="5"/>
  </r>
  <r>
    <n v="787"/>
    <s v="Mahayla CD Pressing"/>
    <s v="We've made our goal with your help. Thanks so much! This is a great time to pre-purchase the album and get some extra perks."/>
    <n v="1200"/>
    <n v="1370"/>
    <x v="0"/>
    <s v="US"/>
    <s v="USD"/>
    <n v="1383318226"/>
    <n v="1380726226"/>
    <b v="0"/>
    <n v="17"/>
    <b v="1"/>
    <s v="music/rock"/>
    <x v="4"/>
    <s v="rock"/>
    <n v="114"/>
    <n v="80.59"/>
    <x v="787"/>
    <d v="2013-11-01T15:03:46"/>
    <n v="30"/>
    <s v="26 to 30 days"/>
    <s v="30 days"/>
    <x v="4"/>
  </r>
  <r>
    <n v="788"/>
    <s v="HELP UNRB GO ON TOUR!"/>
    <s v="With all of our money going towards our new full-length album and merch, we need your help so we don't end up stranded on tour."/>
    <n v="1000"/>
    <n v="2035.05"/>
    <x v="0"/>
    <s v="US"/>
    <s v="USD"/>
    <n v="1341633540"/>
    <n v="1338336588"/>
    <b v="0"/>
    <n v="34"/>
    <b v="1"/>
    <s v="music/rock"/>
    <x v="4"/>
    <s v="rock"/>
    <n v="204"/>
    <n v="59.85"/>
    <x v="788"/>
    <d v="2012-07-07T03:59:00"/>
    <n v="38"/>
    <s v="31 to 40 days"/>
    <s v="Not Needed"/>
    <x v="5"/>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09"/>
    <n v="132.86000000000001"/>
    <x v="789"/>
    <d v="2013-01-21T07:59:00"/>
    <n v="18"/>
    <s v="11 to 20 days"/>
    <s v="Not Needed"/>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144"/>
    <n v="92.55"/>
    <x v="790"/>
    <d v="2013-02-01T01:08:59"/>
    <n v="30"/>
    <s v="26 to 30 days"/>
    <s v="30 days"/>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104"/>
    <n v="60.86"/>
    <x v="791"/>
    <d v="2013-11-13T05:59:00"/>
    <n v="34"/>
    <s v="31 to 40 days"/>
    <s v="Not Needed"/>
    <x v="4"/>
  </r>
  <r>
    <n v="792"/>
    <s v="&quot;Believable Lies&quot; - The Album"/>
    <s v="Rock n' Roll about the intersection of lies and belief: the Believable Lie."/>
    <n v="2500"/>
    <n v="2511.11"/>
    <x v="0"/>
    <s v="US"/>
    <s v="USD"/>
    <n v="1383861483"/>
    <n v="1381265883"/>
    <b v="0"/>
    <n v="60"/>
    <b v="1"/>
    <s v="music/rock"/>
    <x v="4"/>
    <s v="rock"/>
    <n v="100"/>
    <n v="41.85"/>
    <x v="792"/>
    <d v="2013-11-07T21:58:03"/>
    <n v="30"/>
    <s v="26 to 30 days"/>
    <s v="30 days"/>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103"/>
    <n v="88.33"/>
    <x v="793"/>
    <d v="2013-07-03T04:59:00"/>
    <n v="16"/>
    <s v="11 to 20 days"/>
    <s v="Not Needed"/>
    <x v="4"/>
  </r>
  <r>
    <n v="794"/>
    <s v="Begins Again"/>
    <s v="The Brian Davis Band is a group of friends that want to share their lives and experiences through music that connects with people."/>
    <n v="8000"/>
    <n v="8425"/>
    <x v="0"/>
    <s v="US"/>
    <s v="USD"/>
    <n v="1315242360"/>
    <n v="1310438737"/>
    <b v="0"/>
    <n v="53"/>
    <b v="1"/>
    <s v="music/rock"/>
    <x v="4"/>
    <s v="rock"/>
    <n v="105"/>
    <n v="158.96"/>
    <x v="794"/>
    <d v="2011-09-05T17:06:00"/>
    <n v="55"/>
    <s v="Greater than 40 days"/>
    <s v="Not Needed"/>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112"/>
    <n v="85.05"/>
    <x v="795"/>
    <d v="2012-04-07T04:59:00"/>
    <n v="43"/>
    <s v="41 to 50 days"/>
    <s v="Not Needed"/>
    <x v="5"/>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01"/>
    <n v="112.61"/>
    <x v="796"/>
    <d v="2013-09-15T21:10:00"/>
    <n v="30"/>
    <s v="26 to 30 days"/>
    <s v="30 days"/>
    <x v="4"/>
  </r>
  <r>
    <n v="797"/>
    <s v="Lust Control NEW CD!!!"/>
    <s v="Help Lust Control Kickstart their first cd in 20 years!!  To be mixed by Rocky Gray (Living Sacrifice, Soul Embraced, Evanescence)!!"/>
    <n v="3000"/>
    <n v="3226"/>
    <x v="0"/>
    <s v="US"/>
    <s v="USD"/>
    <n v="1335672000"/>
    <n v="1332978688"/>
    <b v="0"/>
    <n v="71"/>
    <b v="1"/>
    <s v="music/rock"/>
    <x v="4"/>
    <s v="rock"/>
    <n v="108"/>
    <n v="45.44"/>
    <x v="797"/>
    <d v="2012-04-29T04:00:00"/>
    <n v="32"/>
    <s v="31 to 40 days"/>
    <s v="Not Needed"/>
    <x v="5"/>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115"/>
    <n v="46.22"/>
    <x v="798"/>
    <d v="2014-09-30T14:09:47"/>
    <n v="30"/>
    <s v="26 to 30 days"/>
    <s v="30 days"/>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00"/>
    <n v="178.61"/>
    <x v="799"/>
    <d v="2012-04-27T16:00:46"/>
    <n v="30"/>
    <s v="26 to 30 days"/>
    <s v="30 days"/>
    <x v="5"/>
  </r>
  <r>
    <n v="800"/>
    <s v="LF4 WildFire"/>
    <s v="Scotland's premier classic rock and metal festival, 3 days, 3-4 stages, family friendly,  for people of all ages"/>
    <n v="1500"/>
    <n v="2282"/>
    <x v="0"/>
    <s v="GB"/>
    <s v="GBP"/>
    <n v="1410431054"/>
    <n v="1407839054"/>
    <b v="0"/>
    <n v="56"/>
    <b v="1"/>
    <s v="music/rock"/>
    <x v="4"/>
    <s v="rock"/>
    <n v="152"/>
    <n v="40.75"/>
    <x v="800"/>
    <d v="2014-09-11T10:24:14"/>
    <n v="30"/>
    <s v="26 to 30 days"/>
    <s v="30 days"/>
    <x v="3"/>
  </r>
  <r>
    <n v="801"/>
    <s v="SLUTEVER DO AMERICA TOUR"/>
    <s v="ALL WE WANT TO DO IS DRIVE AROUND AMERICA AND PLAY A BUNCH OF SHOWS, BUT WE DON'T HAVE ANY MONEY..."/>
    <n v="2000"/>
    <n v="2230.4299999999998"/>
    <x v="0"/>
    <s v="US"/>
    <s v="USD"/>
    <n v="1309547120"/>
    <n v="1306955120"/>
    <b v="0"/>
    <n v="51"/>
    <b v="1"/>
    <s v="music/rock"/>
    <x v="4"/>
    <s v="rock"/>
    <n v="112"/>
    <n v="43.73"/>
    <x v="801"/>
    <d v="2011-07-01T19:05:20"/>
    <n v="30"/>
    <s v="26 to 30 days"/>
    <s v="30 days"/>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101"/>
    <n v="81.069999999999993"/>
    <x v="802"/>
    <d v="2012-09-17T04:05:00"/>
    <n v="46"/>
    <s v="41 to 50 days"/>
    <s v="Not Needed"/>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123"/>
    <n v="74.61"/>
    <x v="803"/>
    <d v="2011-05-29T01:00:00"/>
    <n v="27"/>
    <s v="26 to 30 days"/>
    <s v="26-27 days"/>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100"/>
    <n v="305.56"/>
    <x v="804"/>
    <d v="2011-07-23T03:59:00"/>
    <n v="17"/>
    <s v="11 to 20 days"/>
    <s v="Not Needed"/>
    <x v="6"/>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105"/>
    <n v="58.33"/>
    <x v="805"/>
    <d v="2011-07-16T23:00:00"/>
    <n v="50"/>
    <s v="41 to 50 days"/>
    <s v="Not Needed"/>
    <x v="6"/>
  </r>
  <r>
    <n v="806"/>
    <s v="Golden Animals NEW Album!"/>
    <s v="Help Golden Animals finish their NEW Album!"/>
    <n v="8000"/>
    <n v="8355"/>
    <x v="0"/>
    <s v="US"/>
    <s v="USD"/>
    <n v="1315413339"/>
    <n v="1312821339"/>
    <b v="0"/>
    <n v="71"/>
    <b v="1"/>
    <s v="music/rock"/>
    <x v="4"/>
    <s v="rock"/>
    <n v="104"/>
    <n v="117.68"/>
    <x v="806"/>
    <d v="2011-09-07T16:35:39"/>
    <n v="30"/>
    <s v="26 to 30 days"/>
    <s v="30 days"/>
    <x v="6"/>
  </r>
  <r>
    <n v="807"/>
    <s v="Sic Vita - New EP Release - 2017"/>
    <s v="Join the Sic Vita family and lend a hand as we create a new album!"/>
    <n v="4000"/>
    <n v="4205"/>
    <x v="0"/>
    <s v="US"/>
    <s v="USD"/>
    <n v="1488333600"/>
    <n v="1485270311"/>
    <b v="0"/>
    <n v="57"/>
    <b v="1"/>
    <s v="music/rock"/>
    <x v="4"/>
    <s v="rock"/>
    <n v="105"/>
    <n v="73.77"/>
    <x v="807"/>
    <d v="2017-03-01T02:00:00"/>
    <n v="36"/>
    <s v="31 to 40 days"/>
    <s v="Not Needed"/>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0"/>
    <n v="104.65"/>
    <x v="808"/>
    <d v="2014-12-22T04:59:00"/>
    <n v="33"/>
    <s v="31 to 40 days"/>
    <s v="Not Needed"/>
    <x v="3"/>
  </r>
  <r>
    <n v="809"/>
    <s v="Peter's New Album!!"/>
    <s v="Acknowledged songwriter looking to record album of new songs to secure a Publishing Contract"/>
    <n v="4000"/>
    <n v="4151"/>
    <x v="0"/>
    <s v="US"/>
    <s v="USD"/>
    <n v="1390161630"/>
    <n v="1387569630"/>
    <b v="0"/>
    <n v="52"/>
    <b v="1"/>
    <s v="music/rock"/>
    <x v="4"/>
    <s v="rock"/>
    <n v="104"/>
    <n v="79.83"/>
    <x v="809"/>
    <d v="2014-01-19T20:00:30"/>
    <n v="30"/>
    <s v="26 to 30 days"/>
    <s v="30 days"/>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105"/>
    <n v="58.33"/>
    <x v="810"/>
    <d v="2012-09-01T01:21:02"/>
    <n v="30"/>
    <s v="26 to 30 days"/>
    <s v="30 days"/>
    <x v="5"/>
  </r>
  <r>
    <n v="811"/>
    <s v="Love Water Tour"/>
    <s v="We need your financial support to cover the tour costs!  (Sound, lights, travel, stage design)"/>
    <n v="1000"/>
    <n v="1040"/>
    <x v="0"/>
    <s v="US"/>
    <s v="USD"/>
    <n v="1373475120"/>
    <n v="1371569202"/>
    <b v="0"/>
    <n v="12"/>
    <b v="1"/>
    <s v="music/rock"/>
    <x v="4"/>
    <s v="rock"/>
    <n v="104"/>
    <n v="86.67"/>
    <x v="811"/>
    <d v="2013-07-10T16:52:00"/>
    <n v="22"/>
    <s v="21 to 25 days"/>
    <s v="Not Needed"/>
    <x v="4"/>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152"/>
    <n v="27.61"/>
    <x v="812"/>
    <d v="2013-03-01T13:58:00"/>
    <n v="52"/>
    <s v="Greater than 40 days"/>
    <s v="Not Needed"/>
    <x v="4"/>
  </r>
  <r>
    <n v="813"/>
    <s v="Rules of Civility and Decent Behavior"/>
    <s v="A pre order campaign to fund the pressing of our second full length vinyl LP"/>
    <n v="1500"/>
    <n v="2399.94"/>
    <x v="0"/>
    <s v="US"/>
    <s v="USD"/>
    <n v="1342825365"/>
    <n v="1340233365"/>
    <b v="0"/>
    <n v="96"/>
    <b v="1"/>
    <s v="music/rock"/>
    <x v="4"/>
    <s v="rock"/>
    <n v="160"/>
    <n v="25"/>
    <x v="813"/>
    <d v="2012-07-20T23:02:45"/>
    <n v="30"/>
    <s v="26 to 30 days"/>
    <s v="30 days"/>
    <x v="5"/>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127"/>
    <n v="45.46"/>
    <x v="814"/>
    <d v="2011-05-31T18:04:00"/>
    <n v="15"/>
    <s v="11 to 20 days"/>
    <s v="Not Needed"/>
    <x v="6"/>
  </r>
  <r>
    <n v="815"/>
    <s v="Some Late Help for The Early Reset"/>
    <s v="Be a part of helping The Early Reset finish their new 7 song EP."/>
    <n v="4000"/>
    <n v="4280"/>
    <x v="0"/>
    <s v="US"/>
    <s v="USD"/>
    <n v="1414879303"/>
    <n v="1412287303"/>
    <b v="0"/>
    <n v="43"/>
    <b v="1"/>
    <s v="music/rock"/>
    <x v="4"/>
    <s v="rock"/>
    <n v="107"/>
    <n v="99.53"/>
    <x v="815"/>
    <d v="2014-11-01T22:01:43"/>
    <n v="30"/>
    <s v="26 to 30 days"/>
    <s v="30 days"/>
    <x v="3"/>
  </r>
  <r>
    <n v="816"/>
    <s v="Help Friends and Family Release Their Debut Album"/>
    <s v="Friends and Family have an album for you. They need your help to release it to the world."/>
    <n v="7000"/>
    <n v="8058.55"/>
    <x v="0"/>
    <s v="US"/>
    <s v="USD"/>
    <n v="1365489000"/>
    <n v="1362776043"/>
    <b v="0"/>
    <n v="205"/>
    <b v="1"/>
    <s v="music/rock"/>
    <x v="4"/>
    <s v="rock"/>
    <n v="115"/>
    <n v="39.31"/>
    <x v="816"/>
    <d v="2013-04-09T06:30:00"/>
    <n v="32"/>
    <s v="31 to 40 days"/>
    <s v="Not Needed"/>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137"/>
    <n v="89.42"/>
    <x v="817"/>
    <d v="2012-03-11T04:59:00"/>
    <n v="54"/>
    <s v="Greater than 40 days"/>
    <s v="Not Needed"/>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156"/>
    <n v="28.68"/>
    <x v="818"/>
    <d v="2012-08-07T17:01:00"/>
    <n v="8"/>
    <s v="Less than 10 days"/>
    <s v="Not Needed"/>
    <x v="5"/>
  </r>
  <r>
    <n v="819"/>
    <s v="Winter Tour"/>
    <s v="We are touring the Southeast in support of our new EP"/>
    <n v="400"/>
    <n v="435"/>
    <x v="0"/>
    <s v="US"/>
    <s v="USD"/>
    <n v="1387601040"/>
    <n v="1386806254"/>
    <b v="0"/>
    <n v="14"/>
    <b v="1"/>
    <s v="music/rock"/>
    <x v="4"/>
    <s v="rock"/>
    <n v="109"/>
    <n v="31.07"/>
    <x v="819"/>
    <d v="2013-12-21T04:44:00"/>
    <n v="10"/>
    <s v="Less than 10 days"/>
    <s v="Not Needed"/>
    <x v="4"/>
  </r>
  <r>
    <n v="820"/>
    <s v="Wyatt Lowe &amp; the Ottomatics Summer 2014 Tour!"/>
    <s v="Wyatt Lowe &amp; the Ottomatics will be hitting the road this June on a North and Southwest Summer 2014 tour!"/>
    <n v="2000"/>
    <n v="2681"/>
    <x v="0"/>
    <s v="US"/>
    <s v="USD"/>
    <n v="1402290000"/>
    <n v="1399666342"/>
    <b v="0"/>
    <n v="38"/>
    <b v="1"/>
    <s v="music/rock"/>
    <x v="4"/>
    <s v="rock"/>
    <n v="134"/>
    <n v="70.55"/>
    <x v="820"/>
    <d v="2014-06-09T05:00:00"/>
    <n v="31"/>
    <s v="31 to 40 days"/>
    <s v="Not Needed"/>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100"/>
    <n v="224.13"/>
    <x v="821"/>
    <d v="2015-05-04T04:01:00"/>
    <n v="35"/>
    <s v="31 to 40 days"/>
    <s v="Not Needed"/>
    <x v="0"/>
  </r>
  <r>
    <n v="822"/>
    <s v="Soul Easy - Making music for our friends."/>
    <s v="Soul Easy recording our first full length CD.  Inspired by lots of friends and lots of good times."/>
    <n v="3000"/>
    <n v="3575"/>
    <x v="0"/>
    <s v="US"/>
    <s v="USD"/>
    <n v="1349477050"/>
    <n v="1346885050"/>
    <b v="0"/>
    <n v="69"/>
    <b v="1"/>
    <s v="music/rock"/>
    <x v="4"/>
    <s v="rock"/>
    <n v="119"/>
    <n v="51.81"/>
    <x v="822"/>
    <d v="2012-10-05T22:44:10"/>
    <n v="30"/>
    <s v="26 to 30 days"/>
    <s v="30 days"/>
    <x v="5"/>
  </r>
  <r>
    <n v="823"/>
    <s v="Debut Album"/>
    <s v="Eyes For Fire is finally ready to release their Debut Album but we need YOU to help us put the final touches on it."/>
    <n v="800"/>
    <n v="1436"/>
    <x v="0"/>
    <s v="US"/>
    <s v="USD"/>
    <n v="1427062852"/>
    <n v="1424474452"/>
    <b v="0"/>
    <n v="33"/>
    <b v="1"/>
    <s v="music/rock"/>
    <x v="4"/>
    <s v="rock"/>
    <n v="180"/>
    <n v="43.52"/>
    <x v="823"/>
    <d v="2015-03-22T22:20:52"/>
    <n v="30"/>
    <s v="26 to 30 days"/>
    <s v="30 days"/>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134"/>
    <n v="39.82"/>
    <x v="824"/>
    <d v="2010-04-18T06:59:00"/>
    <n v="36"/>
    <s v="31 to 40 days"/>
    <s v="Not Needed"/>
    <x v="7"/>
  </r>
  <r>
    <n v="825"/>
    <s v="KILL FREEMAN"/>
    <s v="Kickstarting Kill Freeman independently. Help fund the New Record, Video and Live Shows."/>
    <n v="12500"/>
    <n v="12554"/>
    <x v="0"/>
    <s v="US"/>
    <s v="USD"/>
    <n v="1351495284"/>
    <n v="1349335284"/>
    <b v="0"/>
    <n v="99"/>
    <b v="1"/>
    <s v="music/rock"/>
    <x v="4"/>
    <s v="rock"/>
    <n v="100"/>
    <n v="126.81"/>
    <x v="825"/>
    <d v="2012-10-29T07:21:24"/>
    <n v="25"/>
    <s v="21 to 25 days"/>
    <s v="26-27 days"/>
    <x v="5"/>
  </r>
  <r>
    <n v="826"/>
    <s v="Protect The Dream Debut Album"/>
    <s v="Protect The Dream is preparing to record their debut album 8 years in the making. Lets make it happen Kickstarter!"/>
    <n v="5500"/>
    <n v="5580"/>
    <x v="0"/>
    <s v="US"/>
    <s v="USD"/>
    <n v="1332719730"/>
    <n v="1330908930"/>
    <b v="0"/>
    <n v="49"/>
    <b v="1"/>
    <s v="music/rock"/>
    <x v="4"/>
    <s v="rock"/>
    <n v="101"/>
    <n v="113.88"/>
    <x v="826"/>
    <d v="2012-03-25T23:55:30"/>
    <n v="20"/>
    <s v="11 to 20 days"/>
    <s v="Not Needed"/>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103"/>
    <n v="28.18"/>
    <x v="827"/>
    <d v="2012-02-14T19:49:00"/>
    <n v="26"/>
    <s v="26 to 30 days"/>
    <s v="26-27 days"/>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107"/>
    <n v="36.61"/>
    <x v="828"/>
    <d v="2012-06-25T16:24:00"/>
    <n v="12"/>
    <s v="11 to 20 days"/>
    <s v="Not Needed"/>
    <x v="5"/>
  </r>
  <r>
    <n v="829"/>
    <s v="Monk"/>
    <s v="We are a band from South East London- each member is19 years OA. We have been together for two years. Taking pride in making good music"/>
    <n v="500"/>
    <n v="520"/>
    <x v="0"/>
    <s v="GB"/>
    <s v="GBP"/>
    <n v="1468437240"/>
    <n v="1463253240"/>
    <b v="0"/>
    <n v="16"/>
    <b v="1"/>
    <s v="music/rock"/>
    <x v="4"/>
    <s v="rock"/>
    <n v="104"/>
    <n v="32.5"/>
    <x v="829"/>
    <d v="2016-07-13T19:14:00"/>
    <n v="60"/>
    <s v="Greater than 40 days"/>
    <s v="Not Needed"/>
    <x v="2"/>
  </r>
  <r>
    <n v="830"/>
    <s v="Dark Disco Club's new album"/>
    <s v="We're making a high energy, fist pumpin', pelvis-thrusting new Rock n Roll album and we'd love for you to be a part of it."/>
    <n v="1800"/>
    <n v="1941"/>
    <x v="0"/>
    <s v="US"/>
    <s v="USD"/>
    <n v="1363952225"/>
    <n v="1361363825"/>
    <b v="0"/>
    <n v="32"/>
    <b v="1"/>
    <s v="music/rock"/>
    <x v="4"/>
    <s v="rock"/>
    <n v="108"/>
    <n v="60.66"/>
    <x v="830"/>
    <d v="2013-03-22T11:37:05"/>
    <n v="30"/>
    <s v="26 to 30 days"/>
    <s v="30 days"/>
    <x v="4"/>
  </r>
  <r>
    <n v="831"/>
    <s v="Let The 7Horse Run!"/>
    <s v="7Horse is a new band with a self-funded album and a show they want to rock in your town!"/>
    <n v="1500"/>
    <n v="3500"/>
    <x v="0"/>
    <s v="US"/>
    <s v="USD"/>
    <n v="1335540694"/>
    <n v="1332948694"/>
    <b v="0"/>
    <n v="20"/>
    <b v="1"/>
    <s v="music/rock"/>
    <x v="4"/>
    <s v="rock"/>
    <n v="233"/>
    <n v="175"/>
    <x v="831"/>
    <d v="2012-04-27T15:31:34"/>
    <n v="30"/>
    <s v="26 to 30 days"/>
    <s v="30 days"/>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101"/>
    <n v="97.99"/>
    <x v="832"/>
    <d v="2012-01-21T08:13:00"/>
    <n v="60"/>
    <s v="Greater than 40 days"/>
    <s v="Not Needed"/>
    <x v="6"/>
  </r>
  <r>
    <n v="833"/>
    <s v="Ragman Rolls"/>
    <s v="This is an American rock album."/>
    <n v="6000"/>
    <n v="6100"/>
    <x v="0"/>
    <s v="US"/>
    <s v="USD"/>
    <n v="1397941475"/>
    <n v="1395349475"/>
    <b v="0"/>
    <n v="41"/>
    <b v="1"/>
    <s v="music/rock"/>
    <x v="4"/>
    <s v="rock"/>
    <n v="102"/>
    <n v="148.78"/>
    <x v="833"/>
    <d v="2014-04-19T21:04:35"/>
    <n v="30"/>
    <s v="26 to 30 days"/>
    <s v="30 days"/>
    <x v="3"/>
  </r>
  <r>
    <n v="834"/>
    <s v="VANS Warped Tour or BUST!"/>
    <s v="We were selected out of 4,000 bands to play on VANS Warped Tour! Amazing opportunity, but touring costs $$$!  We REALLY need your help!"/>
    <n v="5500"/>
    <n v="7206"/>
    <x v="0"/>
    <s v="US"/>
    <s v="USD"/>
    <n v="1372651140"/>
    <n v="1369770292"/>
    <b v="0"/>
    <n v="75"/>
    <b v="1"/>
    <s v="music/rock"/>
    <x v="4"/>
    <s v="rock"/>
    <n v="131"/>
    <n v="96.08"/>
    <x v="834"/>
    <d v="2013-07-01T03:59:00"/>
    <n v="34"/>
    <s v="31 to 40 days"/>
    <s v="Not Needed"/>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117"/>
    <n v="58.63"/>
    <x v="835"/>
    <d v="2012-05-19T03:00:00"/>
    <n v="43"/>
    <s v="41 to 50 days"/>
    <s v="Not Needed"/>
    <x v="5"/>
  </r>
  <r>
    <n v="836"/>
    <s v="DESMADRE Full Album + Press Kit"/>
    <s v="An album you can bring home to mom."/>
    <n v="5000"/>
    <n v="5046.5200000000004"/>
    <x v="0"/>
    <s v="US"/>
    <s v="USD"/>
    <n v="1381108918"/>
    <n v="1378516918"/>
    <b v="0"/>
    <n v="46"/>
    <b v="1"/>
    <s v="music/rock"/>
    <x v="4"/>
    <s v="rock"/>
    <n v="101"/>
    <n v="109.71"/>
    <x v="836"/>
    <d v="2013-10-07T01:21:58"/>
    <n v="30"/>
    <s v="26 to 30 days"/>
    <s v="30 days"/>
    <x v="4"/>
  </r>
  <r>
    <n v="837"/>
    <s v="Take 147 - Nothin' to Lose CD Project"/>
    <s v="Take 147 is currently in the process of recording the debut album called, &quot;Nothin' to Lose&quot;."/>
    <n v="2500"/>
    <n v="3045"/>
    <x v="0"/>
    <s v="US"/>
    <s v="USD"/>
    <n v="1398988662"/>
    <n v="1396396662"/>
    <b v="0"/>
    <n v="62"/>
    <b v="1"/>
    <s v="music/rock"/>
    <x v="4"/>
    <s v="rock"/>
    <n v="122"/>
    <n v="49.11"/>
    <x v="837"/>
    <d v="2014-05-01T23:57:42"/>
    <n v="30"/>
    <s v="26 to 30 days"/>
    <s v="30 days"/>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145"/>
    <n v="47.67"/>
    <x v="838"/>
    <d v="2012-01-17T21:33:05"/>
    <n v="30"/>
    <s v="26 to 30 days"/>
    <s v="30 days"/>
    <x v="6"/>
  </r>
  <r>
    <n v="839"/>
    <s v="The Waffle Stompers - We'll Never Die"/>
    <s v="The Waffle Stompers need your support to keep doing what we love--go on tour, make music and music videos."/>
    <n v="5000"/>
    <n v="5830.83"/>
    <x v="0"/>
    <s v="US"/>
    <s v="USD"/>
    <n v="1348337956"/>
    <n v="1345745956"/>
    <b v="0"/>
    <n v="96"/>
    <b v="1"/>
    <s v="music/rock"/>
    <x v="4"/>
    <s v="rock"/>
    <n v="117"/>
    <n v="60.74"/>
    <x v="839"/>
    <d v="2012-09-22T18:19:16"/>
    <n v="30"/>
    <s v="26 to 30 days"/>
    <s v="30 days"/>
    <x v="5"/>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120"/>
    <n v="63.38"/>
    <x v="840"/>
    <d v="2016-09-24T05:26:27"/>
    <n v="30"/>
    <s v="26 to 30 days"/>
    <s v="30 days"/>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101"/>
    <n v="53.89"/>
    <x v="841"/>
    <d v="2014-11-10T21:07:43"/>
    <n v="30"/>
    <s v="26 to 30 days"/>
    <s v="30 days"/>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104"/>
    <n v="66.87"/>
    <x v="842"/>
    <d v="2013-10-14T03:59:00"/>
    <n v="35"/>
    <s v="31 to 40 days"/>
    <s v="Not Needed"/>
    <x v="4"/>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267"/>
    <n v="63.1"/>
    <x v="843"/>
    <d v="2016-12-08T08:00:00"/>
    <n v="17"/>
    <s v="11 to 20 days"/>
    <s v="Not Needed"/>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194"/>
    <n v="36.630000000000003"/>
    <x v="844"/>
    <d v="2014-11-01T04:59:00"/>
    <n v="39"/>
    <s v="31 to 40 days"/>
    <s v="Not Needed"/>
    <x v="3"/>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120"/>
    <n v="34.01"/>
    <x v="845"/>
    <d v="2016-09-05T03:59:00"/>
    <n v="40"/>
    <s v="31 to 40 days"/>
    <s v="Not Needed"/>
    <x v="2"/>
  </r>
  <r>
    <n v="846"/>
    <s v="CURVE: The debut album from Miroist needs awesome merch"/>
    <s v="Pre-order and help me fund new merchandise so we can make the album release something amazing."/>
    <n v="1100"/>
    <n v="1342.01"/>
    <x v="0"/>
    <s v="GB"/>
    <s v="GBP"/>
    <n v="1394460000"/>
    <n v="1393233855"/>
    <b v="0"/>
    <n v="47"/>
    <b v="1"/>
    <s v="music/metal"/>
    <x v="4"/>
    <s v="metal"/>
    <n v="122"/>
    <n v="28.55"/>
    <x v="846"/>
    <d v="2014-03-10T14:00:00"/>
    <n v="14"/>
    <s v="11 to 20 days"/>
    <s v="Not Needed"/>
    <x v="3"/>
  </r>
  <r>
    <n v="847"/>
    <s v="CENTROPYMUSIC"/>
    <s v="MUSIC WITH MEANING!  MUSIC THAT MATTERS!!!"/>
    <n v="10"/>
    <n v="10"/>
    <x v="0"/>
    <s v="US"/>
    <s v="USD"/>
    <n v="1436555376"/>
    <n v="1433963376"/>
    <b v="0"/>
    <n v="1"/>
    <b v="1"/>
    <s v="music/metal"/>
    <x v="4"/>
    <s v="metal"/>
    <n v="100"/>
    <n v="10"/>
    <x v="847"/>
    <d v="2015-07-10T19:09:36"/>
    <n v="30"/>
    <s v="26 to 30 days"/>
    <s v="30 days"/>
    <x v="0"/>
  </r>
  <r>
    <n v="848"/>
    <s v="God Am"/>
    <s v="God Am, a Grunge/Doom metal band, who have been trying to fund the production of our EP to bring you a unique aural assault."/>
    <n v="300"/>
    <n v="300"/>
    <x v="0"/>
    <s v="US"/>
    <s v="USD"/>
    <n v="1429038033"/>
    <n v="1426446033"/>
    <b v="0"/>
    <n v="16"/>
    <b v="1"/>
    <s v="music/metal"/>
    <x v="4"/>
    <s v="metal"/>
    <n v="100"/>
    <n v="18.75"/>
    <x v="848"/>
    <d v="2015-04-14T19:00:33"/>
    <n v="30"/>
    <s v="26 to 30 days"/>
    <s v="30 days"/>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120"/>
    <n v="41.7"/>
    <x v="849"/>
    <d v="2015-03-16T02:34:24"/>
    <n v="28"/>
    <s v="26 to 30 days"/>
    <s v="28 to 29 days"/>
    <x v="0"/>
  </r>
  <r>
    <n v="850"/>
    <s v="Yet Further: Sioum's Second Full-Length Album"/>
    <s v="Help Chicago-based instrumental group Sioum complete the production of their 2nd full-length album."/>
    <n v="4000"/>
    <n v="6207"/>
    <x v="0"/>
    <s v="US"/>
    <s v="USD"/>
    <n v="1461560340"/>
    <n v="1458762717"/>
    <b v="0"/>
    <n v="133"/>
    <b v="1"/>
    <s v="music/metal"/>
    <x v="4"/>
    <s v="metal"/>
    <n v="155"/>
    <n v="46.67"/>
    <x v="850"/>
    <d v="2016-04-25T04:59:00"/>
    <n v="33"/>
    <s v="31 to 40 days"/>
    <s v="Not Needed"/>
    <x v="2"/>
  </r>
  <r>
    <n v="851"/>
    <s v="M.F.Crew, 1er Album &quot;First Ride&quot;"/>
    <s v="Salut, nous c'est M.F.Crew, on a besoin de vous pour produire notre premier album &quot;First Ride&quot; ! :)"/>
    <n v="2000"/>
    <n v="2609"/>
    <x v="0"/>
    <s v="FR"/>
    <s v="EUR"/>
    <n v="1469994300"/>
    <n v="1464815253"/>
    <b v="0"/>
    <n v="70"/>
    <b v="1"/>
    <s v="music/metal"/>
    <x v="4"/>
    <s v="metal"/>
    <n v="130"/>
    <n v="37.270000000000003"/>
    <x v="851"/>
    <d v="2016-07-31T19:45:00"/>
    <n v="60"/>
    <s v="Greater than 40 days"/>
    <s v="Not Needed"/>
    <x v="2"/>
  </r>
  <r>
    <n v="852"/>
    <s v="Covers Album - Limited Vinyl Pressing"/>
    <s v="Limited edition 2x12&quot; vinyl pressing of our latest album &quot;Who Do You Think We Are?&quot;"/>
    <n v="3500"/>
    <n v="3674"/>
    <x v="0"/>
    <s v="US"/>
    <s v="USD"/>
    <n v="1477342800"/>
    <n v="1476386395"/>
    <b v="0"/>
    <n v="62"/>
    <b v="1"/>
    <s v="music/metal"/>
    <x v="4"/>
    <s v="metal"/>
    <n v="105"/>
    <n v="59.26"/>
    <x v="852"/>
    <d v="2016-10-24T21:00:00"/>
    <n v="11"/>
    <s v="11 to 20 days"/>
    <s v="Not Needed"/>
    <x v="2"/>
  </r>
  <r>
    <n v="853"/>
    <s v="sloggoth"/>
    <s v="Help release a CD of sloggoth's first album &quot;sloggoth&quot;.  All contributors of $5 or more get a CD when the goal is met!"/>
    <n v="300"/>
    <n v="300"/>
    <x v="0"/>
    <s v="US"/>
    <s v="USD"/>
    <n v="1424116709"/>
    <n v="1421524709"/>
    <b v="0"/>
    <n v="10"/>
    <b v="1"/>
    <s v="music/metal"/>
    <x v="4"/>
    <s v="metal"/>
    <n v="100"/>
    <n v="30"/>
    <x v="853"/>
    <d v="2015-02-16T19:58:29"/>
    <n v="30"/>
    <s v="26 to 30 days"/>
    <s v="30 days"/>
    <x v="0"/>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118"/>
    <n v="65.86"/>
    <x v="854"/>
    <d v="2016-12-28T05:05:46"/>
    <n v="30"/>
    <s v="26 to 30 days"/>
    <s v="30 days"/>
    <x v="2"/>
  </r>
  <r>
    <n v="855"/>
    <s v="AtteroTerra's Sophomore Album - Pray for Apocalypse"/>
    <s v="AtteroTerra's &quot;Pray for Apocalypse&quot; is fully completed, and only being held up by funding."/>
    <n v="1450"/>
    <n v="1500"/>
    <x v="0"/>
    <s v="US"/>
    <s v="USD"/>
    <n v="1469329217"/>
    <n v="1466737217"/>
    <b v="0"/>
    <n v="47"/>
    <b v="1"/>
    <s v="music/metal"/>
    <x v="4"/>
    <s v="metal"/>
    <n v="103"/>
    <n v="31.91"/>
    <x v="855"/>
    <d v="2016-07-24T03:00:17"/>
    <n v="30"/>
    <s v="26 to 30 days"/>
    <s v="30 days"/>
    <x v="2"/>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218"/>
    <n v="19.46"/>
    <x v="856"/>
    <d v="2016-10-25T19:00:00"/>
    <n v="59"/>
    <s v="Greater than 40 days"/>
    <s v="Not Needed"/>
    <x v="2"/>
  </r>
  <r>
    <n v="857"/>
    <s v="A Reason To Breathe - DEBUT ALBUM"/>
    <s v="Modern Post-Hardcore/Electro music (Hardstyle, EDM, Trap, Dubstep, Dembow, House)."/>
    <n v="1200"/>
    <n v="1200"/>
    <x v="0"/>
    <s v="ES"/>
    <s v="EUR"/>
    <n v="1448463431"/>
    <n v="1444831031"/>
    <b v="0"/>
    <n v="24"/>
    <b v="1"/>
    <s v="music/metal"/>
    <x v="4"/>
    <s v="metal"/>
    <n v="100"/>
    <n v="50"/>
    <x v="857"/>
    <d v="2015-11-25T14:57:11"/>
    <n v="42"/>
    <s v="41 to 50 days"/>
    <s v="Not Needed"/>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144"/>
    <n v="22.74"/>
    <x v="858"/>
    <d v="2015-04-15T22:59:00"/>
    <n v="30"/>
    <s v="26 to 30 days"/>
    <s v="30 days"/>
    <x v="0"/>
  </r>
  <r>
    <n v="859"/>
    <s v="Rise With Us Campaign"/>
    <s v="We are heading to the studio to create our second album and we want you to be right there with us!"/>
    <n v="4000"/>
    <n v="4187"/>
    <x v="0"/>
    <s v="US"/>
    <s v="USD"/>
    <n v="1433376000"/>
    <n v="1430768468"/>
    <b v="0"/>
    <n v="98"/>
    <b v="1"/>
    <s v="music/metal"/>
    <x v="4"/>
    <s v="metal"/>
    <n v="105"/>
    <n v="42.72"/>
    <x v="859"/>
    <d v="2015-06-04T00:00:00"/>
    <n v="31"/>
    <s v="31 to 40 days"/>
    <s v="Not Needed"/>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18"/>
    <n v="52.92"/>
    <x v="860"/>
    <d v="2013-11-22T12:35:13"/>
    <n v="30"/>
    <s v="26 to 30 days"/>
    <s v="30 days"/>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2"/>
    <n v="50.5"/>
    <x v="861"/>
    <d v="2016-09-16T23:10:04"/>
    <n v="30"/>
    <s v="26 to 30 days"/>
    <s v="30 days"/>
    <x v="2"/>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0"/>
    <n v="42.5"/>
    <x v="862"/>
    <d v="2013-11-11T14:19:08"/>
    <n v="30"/>
    <s v="26 to 30 days"/>
    <s v="30 days"/>
    <x v="4"/>
  </r>
  <r>
    <n v="863"/>
    <s v="Help Fund Jason's Debut Jazz CD &quot;Exodus&quot;"/>
    <s v="I'm making the move from a side man in local groups to the leader with this debut jazz CD project."/>
    <n v="2000"/>
    <n v="90"/>
    <x v="2"/>
    <s v="US"/>
    <s v="USD"/>
    <n v="1329014966"/>
    <n v="1326422966"/>
    <b v="0"/>
    <n v="5"/>
    <b v="0"/>
    <s v="music/jazz"/>
    <x v="4"/>
    <s v="jazz"/>
    <n v="5"/>
    <n v="18"/>
    <x v="863"/>
    <d v="2012-02-12T02:49:26"/>
    <n v="30"/>
    <s v="26 to 30 days"/>
    <s v="30 days"/>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42"/>
    <n v="34.18"/>
    <x v="864"/>
    <d v="2013-10-16T09:59:00"/>
    <n v="22"/>
    <s v="21 to 25 days"/>
    <s v="Not Needed"/>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
    <n v="22.5"/>
    <x v="865"/>
    <d v="2013-01-16T18:33:17"/>
    <n v="60"/>
    <s v="Greater than 40 days"/>
    <s v="Not Needed"/>
    <x v="5"/>
  </r>
  <r>
    <n v="866"/>
    <s v="California Dreamin' Tour 2015"/>
    <s v="Drivetime heads to Cali for summer tour supported by @Smoothjazz.com &amp; @JJZPhilly  #Spaghettini #The Roxy"/>
    <n v="3500"/>
    <n v="640"/>
    <x v="2"/>
    <s v="US"/>
    <s v="USD"/>
    <n v="1425136200"/>
    <n v="1421853518"/>
    <b v="0"/>
    <n v="11"/>
    <b v="0"/>
    <s v="music/jazz"/>
    <x v="4"/>
    <s v="jazz"/>
    <n v="18"/>
    <n v="58.18"/>
    <x v="866"/>
    <d v="2015-02-28T15:10:00"/>
    <n v="38"/>
    <s v="31 to 40 days"/>
    <s v="Not Needed"/>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24"/>
    <n v="109.18"/>
    <x v="867"/>
    <d v="2009-12-01T04:59:00"/>
    <n v="60"/>
    <s v="Greater than 40 days"/>
    <s v="Not Needed"/>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0"/>
    <n v="50"/>
    <x v="868"/>
    <d v="2014-01-07T00:39:58"/>
    <n v="30"/>
    <s v="26 to 30 days"/>
    <s v="30 days"/>
    <x v="4"/>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12"/>
    <n v="346.67"/>
    <x v="869"/>
    <d v="2013-04-08T19:17:37"/>
    <n v="30"/>
    <s v="26 to 30 days"/>
    <s v="30 days"/>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0"/>
    <n v="12.4"/>
    <x v="870"/>
    <d v="2013-09-01T00:32:03"/>
    <n v="30"/>
    <s v="26 to 30 days"/>
    <s v="30 days"/>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5"/>
    <n v="27.08"/>
    <x v="871"/>
    <d v="2013-11-29T14:28:15"/>
    <n v="30"/>
    <s v="26 to 30 days"/>
    <s v="30 days"/>
    <x v="4"/>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1"/>
    <n v="32.5"/>
    <x v="872"/>
    <d v="2011-03-10T19:48:47"/>
    <n v="45"/>
    <s v="41 to 50 days"/>
    <s v="Not Needed"/>
    <x v="6"/>
  </r>
  <r>
    <n v="873"/>
    <s v="The Dreamer-An Original Jazz CD"/>
    <s v="Fall in love with &quot;The Dreamer&quot;, new original music from trumpeter Freddie Dunn!"/>
    <n v="3500"/>
    <n v="45"/>
    <x v="2"/>
    <s v="US"/>
    <s v="USD"/>
    <n v="1352610040"/>
    <n v="1349150440"/>
    <b v="0"/>
    <n v="5"/>
    <b v="0"/>
    <s v="music/jazz"/>
    <x v="4"/>
    <s v="jazz"/>
    <n v="1"/>
    <n v="9"/>
    <x v="873"/>
    <d v="2012-11-11T05:00:40"/>
    <n v="40"/>
    <s v="31 to 40 days"/>
    <s v="Not Needed"/>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24"/>
    <n v="34.76"/>
    <x v="874"/>
    <d v="2013-05-04T14:00:34"/>
    <n v="30"/>
    <s v="26 to 30 days"/>
    <s v="30 days"/>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n v="0"/>
    <x v="875"/>
    <d v="2015-09-21T17:22:11"/>
    <n v="20"/>
    <s v="11 to 20 days"/>
    <s v="Not Needed"/>
    <x v="0"/>
  </r>
  <r>
    <n v="876"/>
    <s v="Sound Of Dobells"/>
    <s v="What was the greatest record shop ever?  DOBELLS!"/>
    <n v="3152"/>
    <n v="1286"/>
    <x v="2"/>
    <s v="GB"/>
    <s v="GBP"/>
    <n v="1359978927"/>
    <n v="1357127727"/>
    <b v="0"/>
    <n v="45"/>
    <b v="0"/>
    <s v="music/jazz"/>
    <x v="4"/>
    <s v="jazz"/>
    <n v="41"/>
    <n v="28.58"/>
    <x v="876"/>
    <d v="2013-02-04T11:55:27"/>
    <n v="33"/>
    <s v="31 to 40 days"/>
    <s v="Not Needed"/>
    <x v="4"/>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68"/>
    <n v="46.59"/>
    <x v="877"/>
    <d v="2013-12-19T18:56:00"/>
    <n v="30"/>
    <s v="26 to 30 days"/>
    <s v="30 days"/>
    <x v="4"/>
  </r>
  <r>
    <n v="878"/>
    <s v="Justin Cron's Sax Debut Album"/>
    <s v="Join in and help me make my first jazz album. I would really like to make a Christmas album and a smooth jazz CD. Want a FREE CD?"/>
    <n v="5000"/>
    <n v="65"/>
    <x v="2"/>
    <s v="US"/>
    <s v="USD"/>
    <n v="1293082524"/>
    <n v="1290490524"/>
    <b v="0"/>
    <n v="2"/>
    <b v="0"/>
    <s v="music/jazz"/>
    <x v="4"/>
    <s v="jazz"/>
    <n v="1"/>
    <n v="32.5"/>
    <x v="878"/>
    <d v="2010-12-23T05:35:24"/>
    <n v="30"/>
    <s v="26 to 30 days"/>
    <s v="30 days"/>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31"/>
    <n v="21.47"/>
    <x v="879"/>
    <d v="2012-05-29T19:55:05"/>
    <n v="21"/>
    <s v="21 to 25 days"/>
    <s v="Not Needed"/>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3"/>
    <n v="14.13"/>
    <x v="880"/>
    <d v="2012-10-30T07:42:18"/>
    <n v="33"/>
    <s v="31 to 40 days"/>
    <s v="Not Needed"/>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1"/>
    <n v="30"/>
    <x v="881"/>
    <d v="2012-01-14T06:01:26"/>
    <n v="45"/>
    <s v="41 to 50 days"/>
    <s v="Not Needed"/>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0"/>
    <n v="21.57"/>
    <x v="882"/>
    <d v="2011-09-06T20:39:10"/>
    <n v="33"/>
    <s v="31 to 40 days"/>
    <s v="Not Needed"/>
    <x v="6"/>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40"/>
    <n v="83.38"/>
    <x v="883"/>
    <d v="2016-03-02T22:27:15"/>
    <n v="60"/>
    <s v="Greater than 40 days"/>
    <s v="Not Needed"/>
    <x v="2"/>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
    <n v="10"/>
    <x v="884"/>
    <d v="2012-05-12T02:31:00"/>
    <n v="60"/>
    <s v="Greater than 40 days"/>
    <s v="Not Needed"/>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75"/>
    <n v="35.71"/>
    <x v="885"/>
    <d v="2016-12-30T22:35:11"/>
    <n v="21"/>
    <s v="21 to 25 days"/>
    <s v="Not Needed"/>
    <x v="2"/>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41"/>
    <n v="29.29"/>
    <x v="886"/>
    <d v="2016-09-15T20:53:33"/>
    <n v="25"/>
    <s v="21 to 25 days"/>
    <s v="26-27 days"/>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n v="0"/>
    <x v="887"/>
    <d v="2012-05-27T23:00:55"/>
    <n v="30"/>
    <s v="26 to 30 days"/>
    <s v="30 days"/>
    <x v="5"/>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7"/>
    <n v="18"/>
    <x v="888"/>
    <d v="2011-09-01T06:00:00"/>
    <n v="36"/>
    <s v="31 to 40 days"/>
    <s v="Not Needed"/>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9"/>
    <n v="73.760000000000005"/>
    <x v="889"/>
    <d v="2014-10-05T18:49:03"/>
    <n v="30"/>
    <s v="26 to 30 days"/>
    <s v="30 days"/>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4"/>
    <n v="31.25"/>
    <x v="890"/>
    <d v="2013-11-21T17:46:19"/>
    <n v="30"/>
    <s v="26 to 30 days"/>
    <s v="30 days"/>
    <x v="4"/>
  </r>
  <r>
    <n v="891"/>
    <s v="Den-Mate: New EP and Tour"/>
    <s v="Along with a new EP production and release, it's time to bring Den-Mate, LIVE, to a location near you - East Coast and Beyond!"/>
    <n v="8000"/>
    <n v="260"/>
    <x v="2"/>
    <s v="US"/>
    <s v="USD"/>
    <n v="1408581930"/>
    <n v="1405989930"/>
    <b v="0"/>
    <n v="9"/>
    <b v="0"/>
    <s v="music/indie rock"/>
    <x v="4"/>
    <s v="indie rock"/>
    <n v="3"/>
    <n v="28.89"/>
    <x v="891"/>
    <d v="2014-08-21T00:45:30"/>
    <n v="30"/>
    <s v="26 to 30 days"/>
    <s v="30 days"/>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41"/>
    <n v="143.82"/>
    <x v="892"/>
    <d v="2010-08-01T04:00:00"/>
    <n v="87"/>
    <s v="Greater than 40 days"/>
    <s v="Not Needed"/>
    <x v="7"/>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10"/>
    <n v="40"/>
    <x v="893"/>
    <d v="2015-04-01T20:32:43"/>
    <n v="30"/>
    <s v="26 to 30 days"/>
    <s v="30 days"/>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39"/>
    <n v="147.81"/>
    <x v="894"/>
    <d v="2016-06-05T23:33:30"/>
    <n v="30"/>
    <s v="26 to 30 days"/>
    <s v="30 days"/>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
    <n v="27.86"/>
    <x v="895"/>
    <d v="2010-10-25T03:03:49"/>
    <n v="45"/>
    <s v="41 to 50 days"/>
    <s v="Not Needed"/>
    <x v="7"/>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0"/>
    <n v="44.44"/>
    <x v="896"/>
    <d v="2015-08-28T04:00:00"/>
    <n v="26"/>
    <s v="26 to 30 days"/>
    <s v="26-27 days"/>
    <x v="0"/>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n v="0"/>
    <x v="897"/>
    <d v="2012-11-28T17:31:48"/>
    <n v="30"/>
    <s v="26 to 30 days"/>
    <s v="30 days"/>
    <x v="5"/>
  </r>
  <r>
    <n v="898"/>
    <s v="Foundations: 12 Songs in 2012"/>
    <s v="For each month in 2012, Sonnet will be releasing a Jesus-celebrating, grave-shattering, ear-tickling, mind-provoking song!"/>
    <n v="2500"/>
    <n v="70"/>
    <x v="2"/>
    <s v="US"/>
    <s v="USD"/>
    <n v="1326651110"/>
    <n v="1322763110"/>
    <b v="0"/>
    <n v="2"/>
    <b v="0"/>
    <s v="music/indie rock"/>
    <x v="4"/>
    <s v="indie rock"/>
    <n v="3"/>
    <n v="35"/>
    <x v="898"/>
    <d v="2012-01-15T18:11:50"/>
    <n v="45"/>
    <s v="41 to 50 days"/>
    <s v="Not Needed"/>
    <x v="6"/>
  </r>
  <r>
    <n v="899"/>
    <s v="Lets get 48/14 pressed!!!"/>
    <s v="Lets get 48/14 pressed and in your cd players,ipods,blogs, and facebook status'. Lets get it everywhere!"/>
    <n v="750"/>
    <n v="280"/>
    <x v="2"/>
    <s v="US"/>
    <s v="USD"/>
    <n v="1306549362"/>
    <n v="1302661362"/>
    <b v="0"/>
    <n v="8"/>
    <b v="0"/>
    <s v="music/indie rock"/>
    <x v="4"/>
    <s v="indie rock"/>
    <n v="37"/>
    <n v="35"/>
    <x v="899"/>
    <d v="2011-05-28T02:22:42"/>
    <n v="45"/>
    <s v="41 to 50 days"/>
    <s v="Not Needed"/>
    <x v="6"/>
  </r>
  <r>
    <n v="900"/>
    <s v="Project Revive: Protecting the Creative Impulse"/>
    <s v="With Project Revive, I aim to protect and nurture the creative impulse through music."/>
    <n v="5000"/>
    <n v="21"/>
    <x v="2"/>
    <s v="US"/>
    <s v="USD"/>
    <n v="1459365802"/>
    <n v="1456777402"/>
    <b v="0"/>
    <n v="2"/>
    <b v="0"/>
    <s v="music/jazz"/>
    <x v="4"/>
    <s v="jazz"/>
    <n v="0"/>
    <n v="10.5"/>
    <x v="900"/>
    <d v="2016-03-30T19:23:22"/>
    <n v="30"/>
    <s v="26 to 30 days"/>
    <s v="30 days"/>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n v="0"/>
    <x v="901"/>
    <d v="2010-06-08T19:11:00"/>
    <n v="46"/>
    <s v="41 to 50 days"/>
    <s v="Not Needed"/>
    <x v="7"/>
  </r>
  <r>
    <n v="902"/>
    <s v="MISTER BROWN"/>
    <s v="I'VE STARTED A BRAND NEW ALBUM THAT WILL FEATURE ACID JAZZ, FUNK, ROCK, AND DANCE WITH THE PROMISE OF TOURING NEXT YEAR IN THE USA"/>
    <n v="30000"/>
    <n v="90"/>
    <x v="2"/>
    <s v="US"/>
    <s v="USD"/>
    <n v="1409412600"/>
    <n v="1404947422"/>
    <b v="0"/>
    <n v="3"/>
    <b v="0"/>
    <s v="music/jazz"/>
    <x v="4"/>
    <s v="jazz"/>
    <n v="0"/>
    <n v="30"/>
    <x v="902"/>
    <d v="2014-08-30T15:30:00"/>
    <n v="52"/>
    <s v="Greater than 40 days"/>
    <s v="Not Needed"/>
    <x v="3"/>
  </r>
  <r>
    <n v="903"/>
    <s v="U City Jazz Festival, St. Louis, MO"/>
    <s v="The U City Jazz Festival is offered for free to the community and features the best jazz talent from the midwest."/>
    <n v="5000"/>
    <n v="160"/>
    <x v="2"/>
    <s v="US"/>
    <s v="USD"/>
    <n v="1348367100"/>
    <n v="1346180780"/>
    <b v="0"/>
    <n v="4"/>
    <b v="0"/>
    <s v="music/jazz"/>
    <x v="4"/>
    <s v="jazz"/>
    <n v="3"/>
    <n v="40"/>
    <x v="903"/>
    <d v="2012-09-23T02:25:00"/>
    <n v="26"/>
    <s v="26 to 30 days"/>
    <s v="26-27 days"/>
    <x v="5"/>
  </r>
  <r>
    <n v="904"/>
    <s v="The Woodlands Jazz Fest"/>
    <s v="Support the preservation of Jazz and help us become a national Jazz Festival with the best music, food, and fun for all ages!"/>
    <n v="50000"/>
    <n v="151"/>
    <x v="2"/>
    <s v="US"/>
    <s v="USD"/>
    <n v="1451786137"/>
    <n v="1449194137"/>
    <b v="0"/>
    <n v="3"/>
    <b v="0"/>
    <s v="music/jazz"/>
    <x v="4"/>
    <s v="jazz"/>
    <n v="0"/>
    <n v="50.33"/>
    <x v="904"/>
    <d v="2016-01-03T01:55:37"/>
    <n v="30"/>
    <s v="26 to 30 days"/>
    <s v="30 days"/>
    <x v="0"/>
  </r>
  <r>
    <n v="905"/>
    <s v="Jazz For Everyone!"/>
    <s v="Working hard to get into the studio to record, produce, and edit my break out CD. I hope to realize my vision!"/>
    <n v="6500"/>
    <n v="196"/>
    <x v="2"/>
    <s v="US"/>
    <s v="USD"/>
    <n v="1295847926"/>
    <n v="1290663926"/>
    <b v="0"/>
    <n v="6"/>
    <b v="0"/>
    <s v="music/jazz"/>
    <x v="4"/>
    <s v="jazz"/>
    <n v="3"/>
    <n v="32.67"/>
    <x v="905"/>
    <d v="2011-01-24T05:45:26"/>
    <n v="60"/>
    <s v="Greater than 40 days"/>
    <s v="Not Needed"/>
    <x v="7"/>
  </r>
  <r>
    <n v="906"/>
    <s v="24th Music Presents Channeling Motown (Live)"/>
    <s v="The DMV's most respected saxophonist pay tribute to Motown."/>
    <n v="15000"/>
    <n v="0"/>
    <x v="2"/>
    <s v="US"/>
    <s v="USD"/>
    <n v="1394681590"/>
    <n v="1392093190"/>
    <b v="0"/>
    <n v="0"/>
    <b v="0"/>
    <s v="music/jazz"/>
    <x v="4"/>
    <s v="jazz"/>
    <n v="0"/>
    <n v="0"/>
    <x v="906"/>
    <d v="2014-03-13T03:33:10"/>
    <n v="30"/>
    <s v="26 to 30 days"/>
    <s v="30 days"/>
    <x v="3"/>
  </r>
  <r>
    <n v="907"/>
    <s v="Greg Chambers Saxophone CD"/>
    <s v="Greg Chambers' self-titled CD needs support for post production, replication, and promotion."/>
    <n v="2900"/>
    <n v="0"/>
    <x v="2"/>
    <s v="US"/>
    <s v="USD"/>
    <n v="1315715823"/>
    <n v="1313123823"/>
    <b v="0"/>
    <n v="0"/>
    <b v="0"/>
    <s v="music/jazz"/>
    <x v="4"/>
    <s v="jazz"/>
    <n v="0"/>
    <n v="0"/>
    <x v="907"/>
    <d v="2011-09-11T04:37:03"/>
    <n v="30"/>
    <s v="26 to 30 days"/>
    <s v="30 days"/>
    <x v="6"/>
  </r>
  <r>
    <n v="908"/>
    <s v="Help Tony Copeland and get free cd's and mp3's"/>
    <s v="This project is designed to help protect the environment by using Eco-friendly product packaging."/>
    <n v="2500"/>
    <n v="0"/>
    <x v="2"/>
    <s v="US"/>
    <s v="USD"/>
    <n v="1280206740"/>
    <n v="1276283655"/>
    <b v="0"/>
    <n v="0"/>
    <b v="0"/>
    <s v="music/jazz"/>
    <x v="4"/>
    <s v="jazz"/>
    <n v="0"/>
    <n v="0"/>
    <x v="908"/>
    <d v="2010-07-27T04:59:00"/>
    <n v="46"/>
    <s v="41 to 50 days"/>
    <s v="Not Needed"/>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3"/>
    <n v="65"/>
    <x v="909"/>
    <d v="2012-07-23T04:00:00"/>
    <n v="32"/>
    <s v="31 to 40 days"/>
    <s v="Not Needed"/>
    <x v="5"/>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2"/>
    <n v="24.6"/>
    <x v="910"/>
    <d v="2017-03-03T13:05:19"/>
    <n v="60"/>
    <s v="Greater than 40 days"/>
    <s v="Not Needed"/>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n v="0"/>
    <x v="911"/>
    <d v="2014-01-24T00:07:25"/>
    <n v="21"/>
    <s v="21 to 25 days"/>
    <s v="Not Needed"/>
    <x v="3"/>
  </r>
  <r>
    <n v="912"/>
    <s v="Triad a new album by James Murrell"/>
    <s v="My new album will be called Triad, an album of original music performed by me &amp; guest musical artists."/>
    <n v="3500"/>
    <n v="30"/>
    <x v="2"/>
    <s v="US"/>
    <s v="USD"/>
    <n v="1355197047"/>
    <n v="1350009447"/>
    <b v="0"/>
    <n v="2"/>
    <b v="0"/>
    <s v="music/jazz"/>
    <x v="4"/>
    <s v="jazz"/>
    <n v="1"/>
    <n v="15"/>
    <x v="912"/>
    <d v="2012-12-11T03:37:27"/>
    <n v="60"/>
    <s v="Greater than 40 days"/>
    <s v="Not Needed"/>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7"/>
    <n v="82.58"/>
    <x v="913"/>
    <d v="2012-05-05T03:20:19"/>
    <n v="30"/>
    <s v="26 to 30 days"/>
    <s v="30 days"/>
    <x v="5"/>
  </r>
  <r>
    <n v="914"/>
    <s v="Soul Of Man Video Project"/>
    <s v="This project is for the making of a music video. All funds will go towards production costs for this event only."/>
    <n v="1500"/>
    <n v="0"/>
    <x v="2"/>
    <s v="US"/>
    <s v="USD"/>
    <n v="1345918747"/>
    <n v="1343326747"/>
    <b v="0"/>
    <n v="0"/>
    <b v="0"/>
    <s v="music/jazz"/>
    <x v="4"/>
    <s v="jazz"/>
    <n v="0"/>
    <n v="0"/>
    <x v="914"/>
    <d v="2012-08-25T18:19:07"/>
    <n v="30"/>
    <s v="26 to 30 days"/>
    <s v="30 days"/>
    <x v="5"/>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6"/>
    <n v="41.67"/>
    <x v="915"/>
    <d v="2012-03-01T04:59:00"/>
    <n v="32"/>
    <s v="31 to 40 days"/>
    <s v="Not Needed"/>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n v="0"/>
    <x v="916"/>
    <d v="2010-10-22T05:00:00"/>
    <n v="39"/>
    <s v="31 to 40 days"/>
    <s v="Not Needed"/>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1"/>
    <n v="30"/>
    <x v="917"/>
    <d v="2014-07-14T02:30:00"/>
    <n v="32"/>
    <s v="31 to 40 days"/>
    <s v="Not Needed"/>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5"/>
    <n v="19.600000000000001"/>
    <x v="918"/>
    <d v="2014-12-01T22:59:21"/>
    <n v="30"/>
    <s v="26 to 30 days"/>
    <s v="30 days"/>
    <x v="3"/>
  </r>
  <r>
    <n v="919"/>
    <s v="Jazz CD:  Out of The Blue"/>
    <s v="Cool jazz with a New Orleans flavor."/>
    <n v="20000"/>
    <n v="100"/>
    <x v="2"/>
    <s v="US"/>
    <s v="USD"/>
    <n v="1355930645"/>
    <n v="1352906645"/>
    <b v="0"/>
    <n v="1"/>
    <b v="0"/>
    <s v="music/jazz"/>
    <x v="4"/>
    <s v="jazz"/>
    <n v="1"/>
    <n v="100"/>
    <x v="919"/>
    <d v="2012-12-19T15:24:05"/>
    <n v="35"/>
    <s v="31 to 40 days"/>
    <s v="Not Needed"/>
    <x v="5"/>
  </r>
  <r>
    <n v="920"/>
    <s v="MIAMI JAZZ PROJECT: TEST OF TIME RECORDING"/>
    <s v="Miami club band records powerhouse fusion album. You don't have to be a musician to understand the sound of jazz."/>
    <n v="5500"/>
    <n v="0"/>
    <x v="2"/>
    <s v="US"/>
    <s v="USD"/>
    <n v="1384448822"/>
    <n v="1381853222"/>
    <b v="0"/>
    <n v="0"/>
    <b v="0"/>
    <s v="music/jazz"/>
    <x v="4"/>
    <s v="jazz"/>
    <n v="0"/>
    <n v="0"/>
    <x v="920"/>
    <d v="2013-11-14T17:07:02"/>
    <n v="30"/>
    <s v="26 to 30 days"/>
    <s v="30 days"/>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31"/>
    <n v="231.75"/>
    <x v="921"/>
    <d v="2011-12-12T05:06:16"/>
    <n v="42"/>
    <s v="41 to 50 days"/>
    <s v="Not Needed"/>
    <x v="6"/>
  </r>
  <r>
    <n v="922"/>
    <s v="THE JOEY MORANT PROJECT:   JAZZIFIED R'nB"/>
    <s v="Our goal is to help educate the world about jazz and its components; how it relates to love, romance, and success."/>
    <n v="27000"/>
    <n v="5680"/>
    <x v="2"/>
    <s v="US"/>
    <s v="USD"/>
    <n v="1412167393"/>
    <n v="1409143393"/>
    <b v="0"/>
    <n v="30"/>
    <b v="0"/>
    <s v="music/jazz"/>
    <x v="4"/>
    <s v="jazz"/>
    <n v="21"/>
    <n v="189.33"/>
    <x v="922"/>
    <d v="2014-10-01T12:43:13"/>
    <n v="35"/>
    <s v="31 to 40 days"/>
    <s v="Not Needed"/>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2"/>
    <n v="55"/>
    <x v="923"/>
    <d v="2014-11-22T00:02:03"/>
    <n v="31"/>
    <s v="31 to 40 days"/>
    <s v="Not Needed"/>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11"/>
    <n v="21.8"/>
    <x v="924"/>
    <d v="2013-02-13T22:37:49"/>
    <n v="30"/>
    <s v="26 to 30 days"/>
    <s v="30 days"/>
    <x v="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
    <n v="32"/>
    <x v="925"/>
    <d v="2013-11-27T22:08:31"/>
    <n v="30"/>
    <s v="26 to 30 days"/>
    <s v="30 days"/>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n v="0"/>
    <x v="926"/>
    <d v="2010-07-08T22:40:00"/>
    <n v="29"/>
    <s v="26 to 30 days"/>
    <s v="Not Needed"/>
    <x v="7"/>
  </r>
  <r>
    <n v="927"/>
    <s v="JETRO DA SILVA FUNK PROJECT"/>
    <s v="Studio CD/DVD Solo project of Pianist &amp; Keyboardist Jetro da Silva"/>
    <n v="20000"/>
    <n v="0"/>
    <x v="2"/>
    <s v="US"/>
    <s v="USD"/>
    <n v="1337024695"/>
    <n v="1334432695"/>
    <b v="0"/>
    <n v="0"/>
    <b v="0"/>
    <s v="music/jazz"/>
    <x v="4"/>
    <s v="jazz"/>
    <n v="0"/>
    <n v="0"/>
    <x v="927"/>
    <d v="2012-05-14T19:44:55"/>
    <n v="30"/>
    <s v="26 to 30 days"/>
    <s v="30 days"/>
    <x v="5"/>
  </r>
  <r>
    <n v="928"/>
    <s v="In a Jazzy Motown"/>
    <s v="A real Motown Backup singer on 22 gold and platinum albums headlines her own Jazz CD of Motown songs."/>
    <n v="14500"/>
    <n v="1575"/>
    <x v="2"/>
    <s v="US"/>
    <s v="USD"/>
    <n v="1353196800"/>
    <n v="1348864913"/>
    <b v="0"/>
    <n v="28"/>
    <b v="0"/>
    <s v="music/jazz"/>
    <x v="4"/>
    <s v="jazz"/>
    <n v="11"/>
    <n v="56.25"/>
    <x v="928"/>
    <d v="2012-11-18T00:00:00"/>
    <n v="51"/>
    <s v="Greater than 40 days"/>
    <s v="Not Needed"/>
    <x v="5"/>
  </r>
  <r>
    <n v="929"/>
    <s v="EXPERIMENTAL JAZZ STUDIO RECORDING"/>
    <s v="I am searching for monetary funding to go into a good recording studio and record experimental intuitive improv jazz."/>
    <n v="500"/>
    <n v="0"/>
    <x v="2"/>
    <s v="US"/>
    <s v="USD"/>
    <n v="1333946569"/>
    <n v="1331358169"/>
    <b v="0"/>
    <n v="0"/>
    <b v="0"/>
    <s v="music/jazz"/>
    <x v="4"/>
    <s v="jazz"/>
    <n v="0"/>
    <n v="0"/>
    <x v="929"/>
    <d v="2012-04-09T04:42:49"/>
    <n v="30"/>
    <s v="26 to 30 days"/>
    <s v="30 days"/>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38"/>
    <n v="69"/>
    <x v="930"/>
    <d v="2010-06-25T21:32:00"/>
    <n v="42"/>
    <s v="41 to 50 days"/>
    <s v="Not Needed"/>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7"/>
    <n v="18.71"/>
    <x v="931"/>
    <d v="2014-03-16T22:00:00"/>
    <n v="34"/>
    <s v="31 to 40 days"/>
    <s v="Not Needed"/>
    <x v="3"/>
  </r>
  <r>
    <n v="932"/>
    <s v="Mandy Harvey Christmas Album"/>
    <s v="Help me to create my 3rd album, a Christmas CD with 16 Holiday/Original favorites!"/>
    <n v="9500"/>
    <n v="1381"/>
    <x v="2"/>
    <s v="US"/>
    <s v="USD"/>
    <n v="1363990545"/>
    <n v="1360106145"/>
    <b v="0"/>
    <n v="30"/>
    <b v="0"/>
    <s v="music/jazz"/>
    <x v="4"/>
    <s v="jazz"/>
    <n v="15"/>
    <n v="46.03"/>
    <x v="932"/>
    <d v="2013-03-22T22:15:45"/>
    <n v="45"/>
    <s v="41 to 50 days"/>
    <s v="Not Needed"/>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
    <n v="60"/>
    <x v="933"/>
    <d v="2014-05-12T04:03:29"/>
    <n v="60"/>
    <s v="Greater than 40 days"/>
    <s v="Not Needed"/>
    <x v="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30"/>
    <n v="50.67"/>
    <x v="934"/>
    <d v="2014-05-04T06:00:00"/>
    <n v="30"/>
    <s v="26 to 30 days"/>
    <s v="30 days"/>
    <x v="3"/>
  </r>
  <r>
    <n v="935"/>
    <s v="The Art of You Too"/>
    <s v="This vocal music and spoken word project uses the  gift of life,love,hope &amp; peace to enable people to see themselves as a masterpiece!"/>
    <n v="3500"/>
    <n v="50"/>
    <x v="2"/>
    <s v="US"/>
    <s v="USD"/>
    <n v="1454054429"/>
    <n v="1451462429"/>
    <b v="0"/>
    <n v="2"/>
    <b v="0"/>
    <s v="music/jazz"/>
    <x v="4"/>
    <s v="jazz"/>
    <n v="1"/>
    <n v="25"/>
    <x v="935"/>
    <d v="2016-01-29T08:00:29"/>
    <n v="30"/>
    <s v="26 to 30 days"/>
    <s v="30 days"/>
    <x v="0"/>
  </r>
  <r>
    <n v="936"/>
    <s v="Jazz Singer, Marti Mendenhall Live Concert Recording"/>
    <s v="A CD of a live Jazz concert featuring Marti Mendenhall, George Mitchell, Scott Steed and Todd Strait."/>
    <n v="1400"/>
    <n v="0"/>
    <x v="2"/>
    <s v="US"/>
    <s v="USD"/>
    <n v="1326916800"/>
    <n v="1323131689"/>
    <b v="0"/>
    <n v="0"/>
    <b v="0"/>
    <s v="music/jazz"/>
    <x v="4"/>
    <s v="jazz"/>
    <n v="0"/>
    <n v="0"/>
    <x v="936"/>
    <d v="2012-01-18T20:00:00"/>
    <n v="43"/>
    <s v="41 to 50 days"/>
    <s v="Not Needed"/>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1"/>
    <n v="20"/>
    <x v="937"/>
    <d v="2013-11-03T20:09:17"/>
    <n v="30"/>
    <s v="26 to 30 days"/>
    <s v="30 days"/>
    <x v="4"/>
  </r>
  <r>
    <n v="938"/>
    <s v="Celebrating American Jazz &amp; Soul Music"/>
    <s v="Creating new avenues of exposure for young Jazz &amp; Soul artists_x000a_to express their Art of Music."/>
    <n v="7000"/>
    <n v="25"/>
    <x v="2"/>
    <s v="US"/>
    <s v="USD"/>
    <n v="1346585448"/>
    <n v="1343993448"/>
    <b v="0"/>
    <n v="1"/>
    <b v="0"/>
    <s v="music/jazz"/>
    <x v="4"/>
    <s v="jazz"/>
    <n v="0"/>
    <n v="25"/>
    <x v="938"/>
    <d v="2012-09-02T11:30:48"/>
    <n v="30"/>
    <s v="26 to 30 days"/>
    <s v="30 days"/>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1"/>
    <n v="20"/>
    <x v="939"/>
    <d v="2013-06-30T19:58:00"/>
    <n v="39"/>
    <s v="31 to 40 days"/>
    <s v="Not Needed"/>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7"/>
    <n v="110.29"/>
    <x v="940"/>
    <d v="2015-08-11T00:12:06"/>
    <n v="45"/>
    <s v="41 to 50 days"/>
    <s v="Not Needed"/>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2"/>
    <n v="37.450000000000003"/>
    <x v="941"/>
    <d v="2017-02-10T02:19:05"/>
    <n v="30"/>
    <s v="26 to 30 days"/>
    <s v="30 days"/>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9"/>
    <n v="41.75"/>
    <x v="942"/>
    <d v="2016-02-18T20:14:20"/>
    <n v="36"/>
    <s v="31 to 40 days"/>
    <s v="Not Needed"/>
    <x v="2"/>
  </r>
  <r>
    <n v="943"/>
    <s v="SleepMode"/>
    <s v="A mask for home or travel that will give you the best, undisturbed sleep of your life."/>
    <n v="3000"/>
    <n v="289"/>
    <x v="2"/>
    <s v="US"/>
    <s v="USD"/>
    <n v="1480438905"/>
    <n v="1477843305"/>
    <b v="0"/>
    <n v="12"/>
    <b v="0"/>
    <s v="technology/wearables"/>
    <x v="2"/>
    <s v="wearables"/>
    <n v="10"/>
    <n v="24.08"/>
    <x v="943"/>
    <d v="2016-11-29T17:01:45"/>
    <n v="30"/>
    <s v="26 to 30 days"/>
    <s v="30 days"/>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13"/>
    <n v="69.41"/>
    <x v="944"/>
    <d v="2016-04-18T14:00:00"/>
    <n v="34"/>
    <s v="31 to 40 days"/>
    <s v="Not Needed"/>
    <x v="2"/>
  </r>
  <r>
    <n v="945"/>
    <s v="CT BAND"/>
    <s v="Make your watch Smart ! CT Band is an ultra-thin, high-tech smart watch-strap awarded twice at CES 2017 las vegas"/>
    <n v="100000"/>
    <n v="2484"/>
    <x v="2"/>
    <s v="FR"/>
    <s v="EUR"/>
    <n v="1487462340"/>
    <n v="1482958626"/>
    <b v="0"/>
    <n v="16"/>
    <b v="0"/>
    <s v="technology/wearables"/>
    <x v="2"/>
    <s v="wearables"/>
    <n v="2"/>
    <n v="155.25"/>
    <x v="945"/>
    <d v="2017-02-18T23:59:00"/>
    <n v="52"/>
    <s v="Greater than 40 days"/>
    <s v="Not Needed"/>
    <x v="2"/>
  </r>
  <r>
    <n v="946"/>
    <s v="OmniTrade Apron"/>
    <s v="Soft edged-Hard working. The perfect wearable organization for the home and professional shop."/>
    <n v="15000"/>
    <n v="286"/>
    <x v="2"/>
    <s v="US"/>
    <s v="USD"/>
    <n v="1473444048"/>
    <n v="1470852048"/>
    <b v="0"/>
    <n v="5"/>
    <b v="0"/>
    <s v="technology/wearables"/>
    <x v="2"/>
    <s v="wearables"/>
    <n v="2"/>
    <n v="57.2"/>
    <x v="946"/>
    <d v="2016-09-09T18:00:48"/>
    <n v="30"/>
    <s v="26 to 30 days"/>
    <s v="30 days"/>
    <x v="2"/>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n v="0"/>
    <x v="947"/>
    <d v="2016-06-30T18:45:06"/>
    <n v="60"/>
    <s v="Greater than 40 days"/>
    <s v="Not Needed"/>
    <x v="2"/>
  </r>
  <r>
    <n v="948"/>
    <s v="Led Shirt - WiFi Controlled"/>
    <s v="T-Shirt with Led panel controlled by Android app over WiFi. _x000a_Multiple shirts, games, text, video effects support,"/>
    <n v="4000"/>
    <n v="480"/>
    <x v="2"/>
    <s v="NL"/>
    <s v="EUR"/>
    <n v="1457812364"/>
    <n v="1455220364"/>
    <b v="0"/>
    <n v="8"/>
    <b v="0"/>
    <s v="technology/wearables"/>
    <x v="2"/>
    <s v="wearables"/>
    <n v="12"/>
    <n v="60"/>
    <x v="948"/>
    <d v="2016-03-12T19:52:44"/>
    <n v="30"/>
    <s v="26 to 30 days"/>
    <s v="30 days"/>
    <x v="2"/>
  </r>
  <r>
    <n v="949"/>
    <s v="INBED"/>
    <s v="Der INBED ist ein innovatives Multisensor-Wearable fÃ¼r die SturzprÃ¤vention motorisch eingeschrÃ¤nkter Personen."/>
    <n v="20000"/>
    <n v="273"/>
    <x v="2"/>
    <s v="DE"/>
    <s v="EUR"/>
    <n v="1456016576"/>
    <n v="1450832576"/>
    <b v="0"/>
    <n v="7"/>
    <b v="0"/>
    <s v="technology/wearables"/>
    <x v="2"/>
    <s v="wearables"/>
    <n v="1"/>
    <n v="39"/>
    <x v="949"/>
    <d v="2016-02-21T01:02:56"/>
    <n v="60"/>
    <s v="Greater than 40 days"/>
    <s v="Not Needed"/>
    <x v="0"/>
  </r>
  <r>
    <n v="950"/>
    <s v="EZC Smartlight"/>
    <s v="Rider worn tail light brake light. Adheres to virtually any coat, jacket or vest. Stays on even when you get off."/>
    <n v="5000"/>
    <n v="1402"/>
    <x v="2"/>
    <s v="CA"/>
    <s v="CAD"/>
    <n v="1453053661"/>
    <n v="1450461661"/>
    <b v="0"/>
    <n v="24"/>
    <b v="0"/>
    <s v="technology/wearables"/>
    <x v="2"/>
    <s v="wearables"/>
    <n v="28"/>
    <n v="58.42"/>
    <x v="950"/>
    <d v="2016-01-17T18:01:01"/>
    <n v="30"/>
    <s v="26 to 30 days"/>
    <s v="30 days"/>
    <x v="0"/>
  </r>
  <r>
    <n v="951"/>
    <s v="Smart Harness"/>
    <s v="Revolutionizing the way we walk our dogs!"/>
    <n v="50000"/>
    <n v="19195"/>
    <x v="2"/>
    <s v="US"/>
    <s v="USD"/>
    <n v="1465054872"/>
    <n v="1461166872"/>
    <b v="0"/>
    <n v="121"/>
    <b v="0"/>
    <s v="technology/wearables"/>
    <x v="2"/>
    <s v="wearables"/>
    <n v="38"/>
    <n v="158.63999999999999"/>
    <x v="951"/>
    <d v="2016-06-04T15:41:12"/>
    <n v="45"/>
    <s v="41 to 50 days"/>
    <s v="Not Needed"/>
    <x v="2"/>
  </r>
  <r>
    <n v="952"/>
    <s v="Audionoggin - Join the Earvolution"/>
    <s v="Audionoggin: Wireless personal surround sound for the athlete in everyone."/>
    <n v="49000"/>
    <n v="19572"/>
    <x v="2"/>
    <s v="US"/>
    <s v="USD"/>
    <n v="1479483812"/>
    <n v="1476888212"/>
    <b v="0"/>
    <n v="196"/>
    <b v="0"/>
    <s v="technology/wearables"/>
    <x v="2"/>
    <s v="wearables"/>
    <n v="40"/>
    <n v="99.86"/>
    <x v="952"/>
    <d v="2016-11-18T15:43:32"/>
    <n v="30"/>
    <s v="26 to 30 days"/>
    <s v="30 days"/>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1"/>
    <n v="25.2"/>
    <x v="953"/>
    <d v="2015-01-25T03:56:39"/>
    <n v="30"/>
    <s v="26 to 30 days"/>
    <s v="30 days"/>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43"/>
    <n v="89.19"/>
    <x v="954"/>
    <d v="2015-08-20T20:00:39"/>
    <n v="42"/>
    <s v="41 to 50 days"/>
    <s v="Not Needed"/>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6"/>
    <n v="182.62"/>
    <x v="955"/>
    <d v="2016-09-13T07:05:00"/>
    <n v="40"/>
    <s v="31 to 40 days"/>
    <s v="Not Needed"/>
    <x v="2"/>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2"/>
    <n v="50.65"/>
    <x v="956"/>
    <d v="2015-04-26T20:55:59"/>
    <n v="60"/>
    <s v="Greater than 40 days"/>
    <s v="Not Needed"/>
    <x v="0"/>
  </r>
  <r>
    <n v="957"/>
    <s v="DUALBAND, the Leather NFC Smart Watch Band"/>
    <s v="A Leather Smart watch Band, that NEVER needs to be charged for only $37!"/>
    <n v="12000"/>
    <n v="233"/>
    <x v="2"/>
    <s v="US"/>
    <s v="USD"/>
    <n v="1479392133"/>
    <n v="1476710133"/>
    <b v="0"/>
    <n v="7"/>
    <b v="0"/>
    <s v="technology/wearables"/>
    <x v="2"/>
    <s v="wearables"/>
    <n v="2"/>
    <n v="33.29"/>
    <x v="957"/>
    <d v="2016-11-17T14:15:33"/>
    <n v="31"/>
    <s v="31 to 40 days"/>
    <s v="Not Needed"/>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11"/>
    <n v="51.82"/>
    <x v="958"/>
    <d v="2015-04-10T04:59:00"/>
    <n v="22"/>
    <s v="21 to 25 days"/>
    <s v="Not Needed"/>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39"/>
    <n v="113.63"/>
    <x v="959"/>
    <d v="2015-01-19T04:11:05"/>
    <n v="30"/>
    <s v="26 to 30 days"/>
    <s v="30 days"/>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46"/>
    <n v="136.46"/>
    <x v="960"/>
    <d v="2017-03-14T14:02:35"/>
    <n v="42"/>
    <s v="41 to 50 days"/>
    <s v="Not Needed"/>
    <x v="1"/>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42"/>
    <n v="364.35"/>
    <x v="961"/>
    <d v="2017-02-20T19:00:00"/>
    <n v="46"/>
    <s v="41 to 50 days"/>
    <s v="Not Needed"/>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28"/>
    <n v="19.239999999999998"/>
    <x v="962"/>
    <d v="2016-02-11T17:05:53"/>
    <n v="38"/>
    <s v="31 to 40 days"/>
    <s v="Not Needed"/>
    <x v="2"/>
  </r>
  <r>
    <n v="963"/>
    <s v="The Ultimate Learning Center"/>
    <s v="WE are molding an educated, motivated, non violent GENERATION!"/>
    <n v="35000"/>
    <n v="377"/>
    <x v="2"/>
    <s v="US"/>
    <s v="USD"/>
    <n v="1476717319"/>
    <n v="1473693319"/>
    <b v="0"/>
    <n v="9"/>
    <b v="0"/>
    <s v="technology/wearables"/>
    <x v="2"/>
    <s v="wearables"/>
    <n v="1"/>
    <n v="41.89"/>
    <x v="963"/>
    <d v="2016-10-17T15:15:19"/>
    <n v="35"/>
    <s v="31 to 40 days"/>
    <s v="Not Needed"/>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1"/>
    <n v="30.31"/>
    <x v="964"/>
    <d v="2015-09-01T15:05:19"/>
    <n v="40"/>
    <s v="31 to 40 days"/>
    <s v="Not Needed"/>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1"/>
    <n v="49.67"/>
    <x v="965"/>
    <d v="2016-10-26T03:59:00"/>
    <n v="32"/>
    <s v="31 to 40 days"/>
    <s v="Not Needed"/>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15"/>
    <n v="59.2"/>
    <x v="966"/>
    <d v="2016-10-06T15:15:32"/>
    <n v="30"/>
    <s v="26 to 30 days"/>
    <s v="30 days"/>
    <x v="2"/>
  </r>
  <r>
    <n v="967"/>
    <s v="Better Beanie"/>
    <s v="Better Beanie is the new therapeutic wearable designed to assist you while keeping your hands free."/>
    <n v="20000"/>
    <n v="3562"/>
    <x v="2"/>
    <s v="US"/>
    <s v="USD"/>
    <n v="1461301574"/>
    <n v="1456121174"/>
    <b v="0"/>
    <n v="81"/>
    <b v="0"/>
    <s v="technology/wearables"/>
    <x v="2"/>
    <s v="wearables"/>
    <n v="18"/>
    <n v="43.98"/>
    <x v="967"/>
    <d v="2016-04-22T05:06:14"/>
    <n v="60"/>
    <s v="Greater than 40 days"/>
    <s v="Not Needed"/>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1"/>
    <n v="26.5"/>
    <x v="968"/>
    <d v="2014-08-15T20:20:34"/>
    <n v="30"/>
    <s v="26 to 30 days"/>
    <s v="30 days"/>
    <x v="3"/>
  </r>
  <r>
    <n v="969"/>
    <s v="Make 100 | Geek &amp; Chic: Smart Safety Jewelry."/>
    <s v="Geek &amp; Chic Smart Jewelry Collection, Wearables Meet Style!"/>
    <n v="30000"/>
    <n v="14000"/>
    <x v="2"/>
    <s v="MX"/>
    <s v="MXN"/>
    <n v="1486624607"/>
    <n v="1483773407"/>
    <b v="0"/>
    <n v="11"/>
    <b v="0"/>
    <s v="technology/wearables"/>
    <x v="2"/>
    <s v="wearables"/>
    <n v="47"/>
    <n v="1272.73"/>
    <x v="969"/>
    <d v="2017-02-09T07:16:47"/>
    <n v="33"/>
    <s v="31 to 40 days"/>
    <s v="Not Needed"/>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46"/>
    <n v="164"/>
    <x v="970"/>
    <d v="2017-01-23T04:59:00"/>
    <n v="37"/>
    <s v="31 to 40 days"/>
    <s v="Not Needed"/>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0"/>
    <n v="45.2"/>
    <x v="971"/>
    <d v="2015-06-01T17:01:00"/>
    <n v="45"/>
    <s v="41 to 50 days"/>
    <s v="Not Needed"/>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35"/>
    <n v="153.88999999999999"/>
    <x v="972"/>
    <d v="2014-09-04T06:59:00"/>
    <n v="30"/>
    <s v="26 to 30 days"/>
    <s v="30 days"/>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2"/>
    <n v="51.38"/>
    <x v="973"/>
    <d v="2015-11-09T01:21:33"/>
    <n v="60"/>
    <s v="Greater than 40 days"/>
    <s v="Not Needed"/>
    <x v="0"/>
  </r>
  <r>
    <n v="974"/>
    <s v="KneeJack"/>
    <s v="The device that allows those with artificial knees or arthritic knees to kneel down without putting pressure on their knees."/>
    <n v="50000"/>
    <n v="280"/>
    <x v="2"/>
    <s v="US"/>
    <s v="USD"/>
    <n v="1458925156"/>
    <n v="1456336756"/>
    <b v="0"/>
    <n v="3"/>
    <b v="0"/>
    <s v="technology/wearables"/>
    <x v="2"/>
    <s v="wearables"/>
    <n v="1"/>
    <n v="93.33"/>
    <x v="974"/>
    <d v="2016-03-25T16:59:16"/>
    <n v="30"/>
    <s v="26 to 30 days"/>
    <s v="30 days"/>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3"/>
    <n v="108.63"/>
    <x v="975"/>
    <d v="2016-06-28T16:43:05"/>
    <n v="60"/>
    <s v="Greater than 40 days"/>
    <s v="Not Needed"/>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2"/>
    <n v="160.5"/>
    <x v="976"/>
    <d v="2015-08-14T01:24:57"/>
    <n v="45"/>
    <s v="41 to 50 days"/>
    <s v="Not Needed"/>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34"/>
    <n v="75.75"/>
    <x v="977"/>
    <d v="2016-02-21T22:36:37"/>
    <n v="30"/>
    <s v="26 to 30 days"/>
    <s v="30 days"/>
    <x v="2"/>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56"/>
    <n v="790.84"/>
    <x v="978"/>
    <d v="2016-02-25T07:25:01"/>
    <n v="30"/>
    <s v="26 to 30 days"/>
    <s v="30 days"/>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83"/>
    <n v="301.94"/>
    <x v="979"/>
    <d v="2016-06-20T18:59:00"/>
    <n v="35"/>
    <s v="31 to 40 days"/>
    <s v="Not Needed"/>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15"/>
    <n v="47.94"/>
    <x v="980"/>
    <d v="2014-11-30T22:42:02"/>
    <n v="45"/>
    <s v="41 to 50 days"/>
    <s v="Not Needed"/>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0"/>
    <n v="2.75"/>
    <x v="981"/>
    <d v="2014-08-09T22:43:42"/>
    <n v="30"/>
    <s v="26 to 30 days"/>
    <s v="30 days"/>
    <x v="3"/>
  </r>
  <r>
    <n v="982"/>
    <s v="Smart 2-in-1 I-PHONE HANDLE/WALLETtm"/>
    <s v="revolutonary ultra-slim 2-in-1 Smart  2-in-1 I-PHONE handle/WALLETtm with 360 rotatiion"/>
    <n v="17500"/>
    <n v="3"/>
    <x v="2"/>
    <s v="US"/>
    <s v="USD"/>
    <n v="1475431486"/>
    <n v="1472839486"/>
    <b v="0"/>
    <n v="3"/>
    <b v="0"/>
    <s v="technology/wearables"/>
    <x v="2"/>
    <s v="wearables"/>
    <n v="0"/>
    <n v="1"/>
    <x v="982"/>
    <d v="2016-10-02T18:04:46"/>
    <n v="30"/>
    <s v="26 to 30 days"/>
    <s v="30 days"/>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30"/>
    <n v="171.79"/>
    <x v="983"/>
    <d v="2016-08-23T20:54:00"/>
    <n v="31"/>
    <s v="31 to 40 days"/>
    <s v="Not Needed"/>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1"/>
    <n v="35.33"/>
    <x v="984"/>
    <d v="2015-03-28T01:46:48"/>
    <n v="30"/>
    <s v="26 to 30 days"/>
    <s v="30 days"/>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6"/>
    <n v="82.09"/>
    <x v="985"/>
    <d v="2015-12-31T23:00:00"/>
    <n v="30"/>
    <s v="26 to 30 days"/>
    <s v="30 days"/>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3"/>
    <n v="110.87"/>
    <x v="986"/>
    <d v="2016-01-10T00:00:00"/>
    <n v="55"/>
    <s v="Greater than 40 days"/>
    <s v="Not Needed"/>
    <x v="0"/>
  </r>
  <r>
    <n v="987"/>
    <s v="Kidswatcher"/>
    <s v="Always know where your precious children are. Let them explore the world freely and in a secure way by using the Kidswatcher."/>
    <n v="50000"/>
    <n v="6610"/>
    <x v="2"/>
    <s v="NL"/>
    <s v="EUR"/>
    <n v="1403507050"/>
    <n v="1400051050"/>
    <b v="0"/>
    <n v="41"/>
    <b v="0"/>
    <s v="technology/wearables"/>
    <x v="2"/>
    <s v="wearables"/>
    <n v="13"/>
    <n v="161.22"/>
    <x v="987"/>
    <d v="2014-06-23T07:04:10"/>
    <n v="40"/>
    <s v="31 to 40 days"/>
    <s v="Not Needed"/>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n v="0"/>
    <x v="988"/>
    <d v="2016-10-01T08:33:45"/>
    <n v="30"/>
    <s v="26 to 30 days"/>
    <s v="30 days"/>
    <x v="2"/>
  </r>
  <r>
    <n v="989"/>
    <s v="Power Rope"/>
    <s v="The most useful phone charger you will ever buy"/>
    <n v="10000"/>
    <n v="1677"/>
    <x v="2"/>
    <s v="US"/>
    <s v="USD"/>
    <n v="1475101495"/>
    <n v="1472509495"/>
    <b v="0"/>
    <n v="32"/>
    <b v="0"/>
    <s v="technology/wearables"/>
    <x v="2"/>
    <s v="wearables"/>
    <n v="17"/>
    <n v="52.41"/>
    <x v="989"/>
    <d v="2016-09-28T22:24:55"/>
    <n v="30"/>
    <s v="26 to 30 days"/>
    <s v="30 days"/>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0"/>
    <n v="13"/>
    <x v="990"/>
    <d v="2014-09-03T18:49:24"/>
    <n v="30"/>
    <s v="26 to 30 days"/>
    <s v="30 days"/>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4"/>
    <n v="30.29"/>
    <x v="991"/>
    <d v="2016-07-12T18:51:00"/>
    <n v="25"/>
    <s v="21 to 25 days"/>
    <s v="26-27 days"/>
    <x v="2"/>
  </r>
  <r>
    <n v="992"/>
    <s v="WairConditioning"/>
    <s v="The HOTTEST and COOLEST thing yet! WairConditioning... an entirely new level of comfortability!"/>
    <n v="100000"/>
    <n v="467"/>
    <x v="2"/>
    <s v="US"/>
    <s v="USD"/>
    <n v="1462655519"/>
    <n v="1457475119"/>
    <b v="0"/>
    <n v="4"/>
    <b v="0"/>
    <s v="technology/wearables"/>
    <x v="2"/>
    <s v="wearables"/>
    <n v="0"/>
    <n v="116.75"/>
    <x v="992"/>
    <d v="2016-05-07T21:11:59"/>
    <n v="60"/>
    <s v="Greater than 40 days"/>
    <s v="Not Needed"/>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25"/>
    <n v="89.6"/>
    <x v="993"/>
    <d v="2016-11-12T05:00:00"/>
    <n v="34"/>
    <s v="31 to 40 days"/>
    <s v="Not Needed"/>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2"/>
    <n v="424.45"/>
    <x v="994"/>
    <d v="2014-11-30T22:59:00"/>
    <n v="52"/>
    <s v="Greater than 40 days"/>
    <s v="Not Needed"/>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7"/>
    <n v="80.67"/>
    <x v="995"/>
    <d v="2014-11-29T16:00:00"/>
    <n v="25"/>
    <s v="21 to 25 days"/>
    <s v="26-27 days"/>
    <x v="3"/>
  </r>
  <r>
    <n v="996"/>
    <s v="Social behavior in technical communities"/>
    <s v="Study the behaviour of technical communities by tracking their movement  through wearables"/>
    <n v="4000"/>
    <n v="65"/>
    <x v="2"/>
    <s v="US"/>
    <s v="USD"/>
    <n v="1406474820"/>
    <n v="1403902060"/>
    <b v="0"/>
    <n v="5"/>
    <b v="0"/>
    <s v="technology/wearables"/>
    <x v="2"/>
    <s v="wearables"/>
    <n v="2"/>
    <n v="13"/>
    <x v="996"/>
    <d v="2014-07-27T15:27:00"/>
    <n v="30"/>
    <s v="26 to 30 days"/>
    <s v="30 days"/>
    <x v="3"/>
  </r>
  <r>
    <n v="997"/>
    <s v="iPhanny"/>
    <s v="The iPhanny keeps your iPhone 6 safe from bending in those dangerous pants pockets."/>
    <n v="5000"/>
    <n v="65"/>
    <x v="2"/>
    <s v="US"/>
    <s v="USD"/>
    <n v="1417145297"/>
    <n v="1414549697"/>
    <b v="0"/>
    <n v="8"/>
    <b v="0"/>
    <s v="technology/wearables"/>
    <x v="2"/>
    <s v="wearables"/>
    <n v="1"/>
    <n v="8.1300000000000008"/>
    <x v="997"/>
    <d v="2014-11-28T03:28:17"/>
    <n v="30"/>
    <s v="26 to 30 days"/>
    <s v="30 days"/>
    <x v="3"/>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59"/>
    <n v="153.43"/>
    <x v="998"/>
    <d v="2015-11-19T05:03:21"/>
    <n v="45"/>
    <s v="41 to 50 days"/>
    <s v="Not Needed"/>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8"/>
    <n v="292.08"/>
    <x v="999"/>
    <d v="2014-11-13T08:02:00"/>
    <n v="30"/>
    <s v="26 to 30 days"/>
    <s v="30 days"/>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2"/>
    <n v="3304"/>
    <x v="1000"/>
    <d v="2017-03-15T00:26:00"/>
    <n v="60"/>
    <s v="Greater than 40 days"/>
    <s v="Not Needed"/>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04"/>
    <n v="1300"/>
    <x v="1001"/>
    <d v="2017-01-30T17:16:53"/>
    <n v="45"/>
    <s v="41 to 50 days"/>
    <s v="Not Needed"/>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30"/>
    <n v="134.55000000000001"/>
    <x v="1002"/>
    <d v="2015-12-17T05:59:00"/>
    <n v="30"/>
    <s v="26 to 30 days"/>
    <s v="30 days"/>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16"/>
    <n v="214.07"/>
    <x v="1003"/>
    <d v="2017-03-16T16:01:01"/>
    <n v="30"/>
    <s v="26 to 30 days"/>
    <s v="30 days"/>
    <x v="1"/>
  </r>
  <r>
    <n v="1004"/>
    <s v="AllerGuarder: Bluetooth wristband helps food-allergy kids"/>
    <s v="Harnessing wearable technology as a powerful defense for food-allergy children."/>
    <n v="25000"/>
    <n v="20552"/>
    <x v="1"/>
    <s v="US"/>
    <s v="USD"/>
    <n v="1455814827"/>
    <n v="1453222827"/>
    <b v="0"/>
    <n v="95"/>
    <b v="0"/>
    <s v="technology/wearables"/>
    <x v="2"/>
    <s v="wearables"/>
    <n v="82"/>
    <n v="216.34"/>
    <x v="1004"/>
    <d v="2016-02-18T17:00:27"/>
    <n v="30"/>
    <s v="26 to 30 days"/>
    <s v="30 days"/>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75"/>
    <n v="932.31"/>
    <x v="1005"/>
    <d v="2015-10-30T14:59:43"/>
    <n v="31"/>
    <s v="31 to 40 days"/>
    <s v="Not Needed"/>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6"/>
    <n v="29.25"/>
    <x v="1006"/>
    <d v="2014-12-12T07:11:00"/>
    <n v="8"/>
    <s v="Less than 10 days"/>
    <s v="Not Needed"/>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44"/>
    <n v="174.95"/>
    <x v="1007"/>
    <d v="2016-12-14T15:00:23"/>
    <n v="42"/>
    <s v="41 to 50 days"/>
    <s v="Not Needed"/>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0"/>
    <n v="250"/>
    <x v="1008"/>
    <d v="2016-12-28T19:25:15"/>
    <n v="30"/>
    <s v="26 to 30 days"/>
    <s v="30 days"/>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13"/>
    <n v="65"/>
    <x v="1009"/>
    <d v="2016-06-19T14:30:46"/>
    <n v="30"/>
    <s v="26 to 30 days"/>
    <s v="30 days"/>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0"/>
    <n v="55"/>
    <x v="1010"/>
    <d v="2016-09-05T02:59:00"/>
    <n v="57"/>
    <s v="Greater than 40 days"/>
    <s v="Not Needed"/>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0"/>
    <n v="75"/>
    <x v="1011"/>
    <d v="2014-12-18T21:33:15"/>
    <n v="45"/>
    <s v="41 to 50 days"/>
    <s v="Not Needed"/>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21535"/>
    <n v="1389.36"/>
    <x v="1012"/>
    <d v="2017-01-24T10:34:12"/>
    <n v="45"/>
    <s v="41 to 50 days"/>
    <s v="Not Needed"/>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35"/>
    <n v="95.91"/>
    <x v="1013"/>
    <d v="2015-12-29T20:00:00"/>
    <n v="28"/>
    <s v="26 to 30 days"/>
    <s v="28 to 29 days"/>
    <x v="0"/>
  </r>
  <r>
    <n v="1014"/>
    <s v="CHEMION: The World's First Smart Glasses (Canceled)"/>
    <s v="CHEMION is an eyewear device that lets you show your creativity to the world."/>
    <n v="10000"/>
    <n v="3060"/>
    <x v="1"/>
    <s v="US"/>
    <s v="USD"/>
    <n v="1420070615"/>
    <n v="1415750615"/>
    <b v="0"/>
    <n v="16"/>
    <b v="0"/>
    <s v="technology/wearables"/>
    <x v="2"/>
    <s v="wearables"/>
    <n v="31"/>
    <n v="191.25"/>
    <x v="1014"/>
    <d v="2015-01-01T00:03:35"/>
    <n v="50"/>
    <s v="41 to 50 days"/>
    <s v="Not Needed"/>
    <x v="3"/>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3"/>
    <n v="40"/>
    <x v="1015"/>
    <d v="2015-11-25T22:04:55"/>
    <n v="30"/>
    <s v="26 to 30 days"/>
    <s v="30 days"/>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3"/>
    <n v="74.790000000000006"/>
    <x v="1016"/>
    <d v="2016-04-07T01:34:16"/>
    <n v="45"/>
    <s v="41 to 50 days"/>
    <s v="Not Needed"/>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23"/>
    <n v="161.12"/>
    <x v="1017"/>
    <d v="2015-11-21T17:12:15"/>
    <n v="40"/>
    <s v="31 to 40 days"/>
    <s v="Not Needed"/>
    <x v="0"/>
  </r>
  <r>
    <n v="1018"/>
    <s v="Owl (Canceled)"/>
    <s v="Owl is a fitness tracker along with an accompanying iOS app, that is both fun and interactive for children."/>
    <n v="20000"/>
    <n v="621"/>
    <x v="1"/>
    <s v="US"/>
    <s v="USD"/>
    <n v="1468496933"/>
    <n v="1465904933"/>
    <b v="0"/>
    <n v="7"/>
    <b v="0"/>
    <s v="technology/wearables"/>
    <x v="2"/>
    <s v="wearables"/>
    <n v="3"/>
    <n v="88.71"/>
    <x v="1018"/>
    <d v="2016-07-14T11:48:53"/>
    <n v="30"/>
    <s v="26 to 30 days"/>
    <s v="30 days"/>
    <x v="2"/>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47"/>
    <n v="53.25"/>
    <x v="1019"/>
    <d v="2015-02-04T23:22:29"/>
    <n v="30"/>
    <s v="26 to 30 days"/>
    <s v="30 days"/>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206"/>
    <n v="106.2"/>
    <x v="1020"/>
    <d v="2015-06-02T00:47:00"/>
    <n v="30"/>
    <s v="26 to 30 days"/>
    <s v="30 days"/>
    <x v="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352"/>
    <n v="22.08"/>
    <x v="1021"/>
    <d v="2015-10-17T04:00:00"/>
    <n v="23"/>
    <s v="21 to 25 days"/>
    <s v="Not Needed"/>
    <x v="0"/>
  </r>
  <r>
    <n v="1022"/>
    <s v="Sammy Bananas - Bootlegs Vol. 2!!"/>
    <s v="Help get four new bootlegs onto vinyl in the second installment of my series!"/>
    <n v="2000"/>
    <n v="2298"/>
    <x v="0"/>
    <s v="US"/>
    <s v="USD"/>
    <n v="1431876677"/>
    <n v="1429284677"/>
    <b v="1"/>
    <n v="74"/>
    <b v="1"/>
    <s v="music/electronic music"/>
    <x v="4"/>
    <s v="electronic music"/>
    <n v="115"/>
    <n v="31.05"/>
    <x v="1022"/>
    <d v="2015-05-17T15:31:17"/>
    <n v="30"/>
    <s v="26 to 30 days"/>
    <s v="30 days"/>
    <x v="0"/>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237"/>
    <n v="36.21"/>
    <x v="1023"/>
    <d v="2015-06-20T22:04:21"/>
    <n v="30"/>
    <s v="26 to 30 days"/>
    <s v="30 days"/>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119"/>
    <n v="388.98"/>
    <x v="1024"/>
    <d v="2016-01-31T13:56:03"/>
    <n v="30"/>
    <s v="26 to 30 days"/>
    <s v="30 days"/>
    <x v="2"/>
  </r>
  <r>
    <n v="1025"/>
    <s v="[NUREN] The New Renaissance"/>
    <s v="Jake Kaufman and Jessie Seely present THE WORLD'S FIRST VIRTUAL REALITY ROCK OPERA."/>
    <n v="70000"/>
    <n v="76949.820000000007"/>
    <x v="0"/>
    <s v="US"/>
    <s v="USD"/>
    <n v="1426532437"/>
    <n v="1423944037"/>
    <b v="1"/>
    <n v="1071"/>
    <b v="1"/>
    <s v="music/electronic music"/>
    <x v="4"/>
    <s v="electronic music"/>
    <n v="110"/>
    <n v="71.849999999999994"/>
    <x v="1025"/>
    <d v="2015-03-16T19:00:37"/>
    <n v="30"/>
    <s v="26 to 30 days"/>
    <s v="30 days"/>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100"/>
    <n v="57.38"/>
    <x v="1026"/>
    <d v="2016-03-31T08:46:56"/>
    <n v="34"/>
    <s v="31 to 40 days"/>
    <s v="Not Needed"/>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103"/>
    <n v="69.67"/>
    <x v="1027"/>
    <d v="2014-10-23T00:49:07"/>
    <n v="30"/>
    <s v="26 to 30 days"/>
    <s v="30 days"/>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117"/>
    <n v="45.99"/>
    <x v="1028"/>
    <d v="2017-03-06T20:00:00"/>
    <n v="45"/>
    <s v="41 to 50 days"/>
    <s v="Not Needed"/>
    <x v="1"/>
  </r>
  <r>
    <n v="1029"/>
    <s v="StrobeHouse presents Valborg 2015"/>
    <s v="We want to recreate last years massive Valborgparty in Lund but this time even bigger!"/>
    <n v="10000"/>
    <n v="11176"/>
    <x v="0"/>
    <s v="SE"/>
    <s v="SEK"/>
    <n v="1428184740"/>
    <n v="1423501507"/>
    <b v="0"/>
    <n v="141"/>
    <b v="1"/>
    <s v="music/electronic music"/>
    <x v="4"/>
    <s v="electronic music"/>
    <n v="112"/>
    <n v="79.260000000000005"/>
    <x v="1029"/>
    <d v="2015-04-04T21:59:00"/>
    <n v="54"/>
    <s v="Greater than 40 days"/>
    <s v="Not Needed"/>
    <x v="0"/>
  </r>
  <r>
    <n v="1030"/>
    <s v="The Gothsicles - I FEEL SICLE"/>
    <s v="Help fund the latest Gothsicles mega-album, I FEEL SICLE!"/>
    <n v="2000"/>
    <n v="6842"/>
    <x v="0"/>
    <s v="US"/>
    <s v="USD"/>
    <n v="1473680149"/>
    <n v="1472470549"/>
    <b v="0"/>
    <n v="159"/>
    <b v="1"/>
    <s v="music/electronic music"/>
    <x v="4"/>
    <s v="electronic music"/>
    <n v="342"/>
    <n v="43.03"/>
    <x v="1030"/>
    <d v="2016-09-12T11:35:49"/>
    <n v="14"/>
    <s v="11 to 20 days"/>
    <s v="Not Needed"/>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7"/>
    <n v="108.48"/>
    <x v="1031"/>
    <d v="2015-12-16T18:20:10"/>
    <n v="30"/>
    <s v="26 to 30 days"/>
    <s v="30 days"/>
    <x v="0"/>
  </r>
  <r>
    <n v="1032"/>
    <s v="Phantom Ship / Coastal (Album Preorder)"/>
    <s v="Ideal for living rooms and open spaces."/>
    <n v="5400"/>
    <n v="5858.84"/>
    <x v="0"/>
    <s v="US"/>
    <s v="USD"/>
    <n v="1466697625"/>
    <n v="1464105625"/>
    <b v="0"/>
    <n v="96"/>
    <b v="1"/>
    <s v="music/electronic music"/>
    <x v="4"/>
    <s v="electronic music"/>
    <n v="108"/>
    <n v="61.03"/>
    <x v="1032"/>
    <d v="2016-06-23T16:00:25"/>
    <n v="30"/>
    <s v="26 to 30 days"/>
    <s v="30 days"/>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103"/>
    <n v="50.59"/>
    <x v="1033"/>
    <d v="2016-12-12T17:34:40"/>
    <n v="28"/>
    <s v="26 to 30 days"/>
    <s v="28 to 29 days"/>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130"/>
    <n v="39.159999999999997"/>
    <x v="1034"/>
    <d v="2016-08-05T03:59:00"/>
    <n v="32"/>
    <s v="31 to 40 days"/>
    <s v="Not Needed"/>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108"/>
    <n v="65.16"/>
    <x v="1035"/>
    <d v="2015-02-11T15:23:40"/>
    <n v="30"/>
    <s v="26 to 30 days"/>
    <s v="30 days"/>
    <x v="0"/>
  </r>
  <r>
    <n v="1036"/>
    <s v="Bring Kyrstyn's Album to Life!"/>
    <s v="Help this Soulful &amp; Cinematic Glitch-Pop Songwriter Bring her Music to the World!  (And your Ears:)"/>
    <n v="4500"/>
    <n v="5056.22"/>
    <x v="0"/>
    <s v="US"/>
    <s v="USD"/>
    <n v="1357545600"/>
    <n v="1354790790"/>
    <b v="0"/>
    <n v="211"/>
    <b v="1"/>
    <s v="music/electronic music"/>
    <x v="4"/>
    <s v="electronic music"/>
    <n v="112"/>
    <n v="23.96"/>
    <x v="1036"/>
    <d v="2013-01-07T08:00:00"/>
    <n v="32"/>
    <s v="31 to 40 days"/>
    <s v="Not Needed"/>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102"/>
    <n v="48.62"/>
    <x v="1037"/>
    <d v="2015-05-18T05:00:00"/>
    <n v="23"/>
    <s v="21 to 25 days"/>
    <s v="Not Needed"/>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145"/>
    <n v="35.74"/>
    <x v="1038"/>
    <d v="2016-03-19T04:33:43"/>
    <n v="30"/>
    <s v="26 to 30 days"/>
    <s v="30 days"/>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128"/>
    <n v="21.37"/>
    <x v="1039"/>
    <d v="2016-12-13T07:59:00"/>
    <n v="25"/>
    <s v="21 to 25 days"/>
    <s v="26-27 days"/>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0"/>
    <n v="250"/>
    <x v="1040"/>
    <d v="2016-08-27T17:00:09"/>
    <n v="30"/>
    <s v="26 to 30 days"/>
    <s v="30 days"/>
    <x v="2"/>
  </r>
  <r>
    <n v="1041"/>
    <s v="Industry Success Project (Canceled)"/>
    <s v="I am trying to document what it is like to plunge head first into the music/audio industry as an intern."/>
    <n v="50"/>
    <n v="0"/>
    <x v="1"/>
    <s v="US"/>
    <s v="USD"/>
    <n v="1406769992"/>
    <n v="1405041992"/>
    <b v="0"/>
    <n v="0"/>
    <b v="0"/>
    <s v="journalism/audio"/>
    <x v="5"/>
    <s v="audio"/>
    <n v="0"/>
    <n v="0"/>
    <x v="1041"/>
    <d v="2014-07-31T01:26:32"/>
    <n v="20"/>
    <s v="11 to 20 days"/>
    <s v="Not Needed"/>
    <x v="3"/>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2"/>
    <n v="10"/>
    <x v="1042"/>
    <d v="2014-09-12T10:00:00"/>
    <n v="43"/>
    <s v="41 to 50 days"/>
    <s v="Not Needed"/>
    <x v="3"/>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9"/>
    <n v="29.24"/>
    <x v="1043"/>
    <d v="2015-05-20T06:04:15"/>
    <n v="30"/>
    <s v="26 to 30 days"/>
    <s v="30 days"/>
    <x v="0"/>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0"/>
    <n v="3"/>
    <x v="1044"/>
    <d v="2015-03-05T20:27:00"/>
    <n v="57"/>
    <s v="Greater than 40 days"/>
    <s v="Not Needed"/>
    <x v="0"/>
  </r>
  <r>
    <n v="1045"/>
    <s v="In Case Of Emergency (Canceled)"/>
    <s v="In Case Of Emergency is a radio talk show for preppers, beginning preppers, and with preparedness in mind."/>
    <n v="10000"/>
    <n v="266"/>
    <x v="1"/>
    <s v="US"/>
    <s v="USD"/>
    <n v="1408827550"/>
    <n v="1406235550"/>
    <b v="0"/>
    <n v="8"/>
    <b v="0"/>
    <s v="journalism/audio"/>
    <x v="5"/>
    <s v="audio"/>
    <n v="3"/>
    <n v="33.25"/>
    <x v="1045"/>
    <d v="2014-08-23T20:59:10"/>
    <n v="30"/>
    <s v="26 to 30 days"/>
    <s v="30 days"/>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n v="0"/>
    <x v="1046"/>
    <d v="2015-12-26T20:26:00"/>
    <n v="45"/>
    <s v="41 to 50 days"/>
    <s v="Not Needed"/>
    <x v="0"/>
  </r>
  <r>
    <n v="1047"/>
    <s v="Start a New Podcast (Canceled)"/>
    <s v="I wish to start a new podcast called Voices of Texas, and I want to interview interesting people of Texas each week."/>
    <n v="2000"/>
    <n v="1"/>
    <x v="1"/>
    <s v="US"/>
    <s v="USD"/>
    <n v="1415219915"/>
    <n v="1412624315"/>
    <b v="0"/>
    <n v="1"/>
    <b v="0"/>
    <s v="journalism/audio"/>
    <x v="5"/>
    <s v="audio"/>
    <n v="0"/>
    <n v="1"/>
    <x v="1047"/>
    <d v="2014-11-05T20:38:35"/>
    <n v="30"/>
    <s v="26 to 30 days"/>
    <s v="30 days"/>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1"/>
    <n v="53"/>
    <x v="1048"/>
    <d v="2016-09-25T01:16:29"/>
    <n v="40"/>
    <s v="31 to 40 days"/>
    <s v="Not Needed"/>
    <x v="2"/>
  </r>
  <r>
    <n v="1049"/>
    <s v="J1 (Canceled)"/>
    <s v="------"/>
    <n v="12000"/>
    <n v="0"/>
    <x v="1"/>
    <s v="US"/>
    <s v="USD"/>
    <n v="1455272445"/>
    <n v="1452680445"/>
    <b v="0"/>
    <n v="0"/>
    <b v="0"/>
    <s v="journalism/audio"/>
    <x v="5"/>
    <s v="audio"/>
    <n v="0"/>
    <n v="0"/>
    <x v="1049"/>
    <d v="2016-02-12T10:20:45"/>
    <n v="30"/>
    <s v="26 to 30 days"/>
    <s v="30 days"/>
    <x v="2"/>
  </r>
  <r>
    <n v="1050"/>
    <s v="The (Secular) Barbershop Podcast (Canceled)"/>
    <s v="Secularism is on the rise and I hear you.Talk to me."/>
    <n v="2500"/>
    <n v="0"/>
    <x v="1"/>
    <s v="US"/>
    <s v="USD"/>
    <n v="1442257677"/>
    <n v="1439665677"/>
    <b v="0"/>
    <n v="0"/>
    <b v="0"/>
    <s v="journalism/audio"/>
    <x v="5"/>
    <s v="audio"/>
    <n v="0"/>
    <n v="0"/>
    <x v="1050"/>
    <d v="2015-09-14T19:07:57"/>
    <n v="30"/>
    <s v="26 to 30 days"/>
    <s v="30 days"/>
    <x v="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n v="0"/>
    <x v="1051"/>
    <d v="2014-08-27T00:20:25"/>
    <n v="28"/>
    <s v="26 to 30 days"/>
    <s v="28 to 29 days"/>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n v="0"/>
    <x v="1052"/>
    <d v="2016-06-06T20:09:00"/>
    <n v="44"/>
    <s v="41 to 50 days"/>
    <s v="Not Needed"/>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
    <n v="15"/>
    <x v="1053"/>
    <d v="2017-03-06T04:08:52"/>
    <n v="25"/>
    <s v="21 to 25 days"/>
    <s v="26-27 days"/>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n v="0"/>
    <x v="1054"/>
    <d v="2014-08-10T22:00:00"/>
    <n v="30"/>
    <s v="26 to 30 days"/>
    <s v="30 days"/>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n v="0"/>
    <x v="1055"/>
    <d v="2016-03-07T23:49:05"/>
    <n v="30"/>
    <s v="26 to 30 days"/>
    <s v="30 days"/>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n v="0"/>
    <x v="1056"/>
    <d v="2015-04-24T16:16:17"/>
    <n v="60"/>
    <s v="Greater than 40 days"/>
    <s v="Not Needed"/>
    <x v="0"/>
  </r>
  <r>
    <n v="1057"/>
    <s v="Support Independent Media (Canceled)"/>
    <s v="Sayin it Plain is a Independent Radio Show created to inform the public and empower the community."/>
    <n v="10000"/>
    <n v="0"/>
    <x v="1"/>
    <s v="US"/>
    <s v="USD"/>
    <n v="1480888483"/>
    <n v="1478292883"/>
    <b v="0"/>
    <n v="0"/>
    <b v="0"/>
    <s v="journalism/audio"/>
    <x v="5"/>
    <s v="audio"/>
    <n v="0"/>
    <n v="0"/>
    <x v="1057"/>
    <d v="2016-12-04T21:54:43"/>
    <n v="30"/>
    <s v="26 to 30 days"/>
    <s v="30 days"/>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n v="0"/>
    <x v="1058"/>
    <d v="2015-03-26T00:00:00"/>
    <n v="42"/>
    <s v="41 to 50 days"/>
    <s v="Not Needed"/>
    <x v="0"/>
  </r>
  <r>
    <n v="1059"/>
    <s v="Voice Over Artist (Canceled)"/>
    <s v="Turning myself into a vocal artist."/>
    <n v="1100"/>
    <n v="0"/>
    <x v="1"/>
    <s v="US"/>
    <s v="USD"/>
    <n v="1426269456"/>
    <n v="1423681056"/>
    <b v="0"/>
    <n v="0"/>
    <b v="0"/>
    <s v="journalism/audio"/>
    <x v="5"/>
    <s v="audio"/>
    <n v="0"/>
    <n v="0"/>
    <x v="1059"/>
    <d v="2015-03-13T17:57:36"/>
    <n v="30"/>
    <s v="26 to 30 days"/>
    <s v="30 days"/>
    <x v="0"/>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1"/>
    <n v="50"/>
    <x v="1060"/>
    <d v="2015-04-15T21:54:53"/>
    <n v="30"/>
    <s v="26 to 30 days"/>
    <s v="30 days"/>
    <x v="0"/>
  </r>
  <r>
    <n v="1061"/>
    <s v="Chat Box 23 (Canceled)"/>
    <s v="T.O., Adi &amp; Mercedes discuss their point of views, women's issues &amp; Hollywood Hotties."/>
    <n v="4000"/>
    <n v="0"/>
    <x v="1"/>
    <s v="US"/>
    <s v="USD"/>
    <n v="1462150800"/>
    <n v="1456987108"/>
    <b v="0"/>
    <n v="0"/>
    <b v="0"/>
    <s v="journalism/audio"/>
    <x v="5"/>
    <s v="audio"/>
    <n v="0"/>
    <n v="0"/>
    <x v="1061"/>
    <d v="2016-05-02T01:00:00"/>
    <n v="60"/>
    <s v="Greater than 40 days"/>
    <s v="Not Needed"/>
    <x v="2"/>
  </r>
  <r>
    <n v="1062"/>
    <s v="RETURNING AT A LATER DATE"/>
    <s v="SEE US ON PATREON www.badgirlartwork.com"/>
    <n v="199"/>
    <n v="190"/>
    <x v="1"/>
    <s v="US"/>
    <s v="USD"/>
    <n v="1468351341"/>
    <n v="1467746541"/>
    <b v="0"/>
    <n v="4"/>
    <b v="0"/>
    <s v="journalism/audio"/>
    <x v="5"/>
    <s v="audio"/>
    <n v="95"/>
    <n v="47.5"/>
    <x v="1062"/>
    <d v="2016-07-12T19:22:21"/>
    <n v="7"/>
    <s v="Less than 10 days"/>
    <s v="Not Needed"/>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n v="0"/>
    <x v="1063"/>
    <d v="2016-08-31T00:44:22"/>
    <n v="30"/>
    <s v="26 to 30 days"/>
    <s v="30 days"/>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9"/>
    <n v="65.67"/>
    <x v="1064"/>
    <d v="2013-07-07T05:28:23"/>
    <n v="45"/>
    <s v="41 to 50 days"/>
    <s v="Not Needed"/>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3"/>
    <n v="16.2"/>
    <x v="1065"/>
    <d v="2014-02-19T09:08:42"/>
    <n v="28"/>
    <s v="26 to 30 days"/>
    <s v="28 to 29 days"/>
    <x v="3"/>
  </r>
  <r>
    <n v="1066"/>
    <s v="So I'm A Dark Lord"/>
    <s v="A parody of old school RPGs where you are a new Dark Lord on a quest to amass monsters and allies on your side."/>
    <n v="150000"/>
    <n v="5051"/>
    <x v="2"/>
    <s v="US"/>
    <s v="USD"/>
    <n v="1375657582"/>
    <n v="1371769582"/>
    <b v="0"/>
    <n v="148"/>
    <b v="0"/>
    <s v="games/video games"/>
    <x v="6"/>
    <s v="video games"/>
    <n v="3"/>
    <n v="34.130000000000003"/>
    <x v="1066"/>
    <d v="2013-08-04T23:06:22"/>
    <n v="45"/>
    <s v="41 to 50 days"/>
    <s v="Not Needed"/>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26"/>
    <n v="13"/>
    <x v="1067"/>
    <d v="2013-12-21T20:32:11"/>
    <n v="30"/>
    <s v="26 to 30 days"/>
    <s v="30 days"/>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0"/>
    <n v="11.25"/>
    <x v="1068"/>
    <d v="2016-04-10T07:54:24"/>
    <n v="30"/>
    <s v="26 to 30 days"/>
    <s v="30 days"/>
    <x v="2"/>
  </r>
  <r>
    <n v="1069"/>
    <s v="Until The End (PC, Mac, and Linux)"/>
    <s v="A run-n-gun zombie survival game where you scavenge for items to make the night a little less scary."/>
    <n v="2200"/>
    <n v="850"/>
    <x v="2"/>
    <s v="US"/>
    <s v="USD"/>
    <n v="1385447459"/>
    <n v="1382679059"/>
    <b v="0"/>
    <n v="21"/>
    <b v="0"/>
    <s v="games/video games"/>
    <x v="6"/>
    <s v="video games"/>
    <n v="39"/>
    <n v="40.479999999999997"/>
    <x v="1069"/>
    <d v="2013-11-26T06:30:59"/>
    <n v="32"/>
    <s v="31 to 40 days"/>
    <s v="Not Needed"/>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1"/>
    <n v="35"/>
    <x v="1070"/>
    <d v="2012-10-01T00:17:02"/>
    <n v="20"/>
    <s v="11 to 20 days"/>
    <s v="Not Needed"/>
    <x v="5"/>
  </r>
  <r>
    <n v="1071"/>
    <s v="DJ's Bane"/>
    <s v="I'm making a game where you choose how you want to kill the DJ, so you yourself can decide what music will be played at the party."/>
    <n v="100"/>
    <n v="0"/>
    <x v="2"/>
    <s v="NO"/>
    <s v="NOK"/>
    <n v="1447787093"/>
    <n v="1445191493"/>
    <b v="0"/>
    <n v="0"/>
    <b v="0"/>
    <s v="games/video games"/>
    <x v="6"/>
    <s v="video games"/>
    <n v="0"/>
    <n v="0"/>
    <x v="1071"/>
    <d v="2015-11-17T19:04:53"/>
    <n v="30"/>
    <s v="26 to 30 days"/>
    <s v="30 days"/>
    <x v="0"/>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0"/>
    <n v="12.75"/>
    <x v="1072"/>
    <d v="2014-02-05T19:58:17"/>
    <n v="30"/>
    <s v="26 to 30 days"/>
    <s v="30 days"/>
    <x v="3"/>
  </r>
  <r>
    <n v="1073"/>
    <s v="Rainbow Ball to the Iphone"/>
    <s v="We want to bring our Game Rainbow Ball to the iphone and to do that we need a little help"/>
    <n v="750"/>
    <n v="10"/>
    <x v="2"/>
    <s v="US"/>
    <s v="USD"/>
    <n v="1318806541"/>
    <n v="1316214541"/>
    <b v="0"/>
    <n v="1"/>
    <b v="0"/>
    <s v="games/video games"/>
    <x v="6"/>
    <s v="video games"/>
    <n v="1"/>
    <n v="10"/>
    <x v="1073"/>
    <d v="2011-10-16T23:09:01"/>
    <n v="30"/>
    <s v="26 to 30 days"/>
    <s v="30 days"/>
    <x v="6"/>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6"/>
    <n v="113.57"/>
    <x v="1074"/>
    <d v="2014-01-04T04:09:05"/>
    <n v="30"/>
    <s v="26 to 30 days"/>
    <s v="30 days"/>
    <x v="4"/>
  </r>
  <r>
    <n v="1075"/>
    <s v="Towers Of The Apocalypse"/>
    <s v="Fully 3D, post Apocalyptic themed tower defense video game. New take on the genre."/>
    <n v="1000"/>
    <n v="45"/>
    <x v="2"/>
    <s v="US"/>
    <s v="USD"/>
    <n v="1336340516"/>
    <n v="1333748516"/>
    <b v="0"/>
    <n v="3"/>
    <b v="0"/>
    <s v="games/video games"/>
    <x v="6"/>
    <s v="video games"/>
    <n v="5"/>
    <n v="15"/>
    <x v="1075"/>
    <d v="2012-05-06T21:41:56"/>
    <n v="30"/>
    <s v="26 to 30 days"/>
    <s v="30 days"/>
    <x v="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63"/>
    <n v="48.28"/>
    <x v="1076"/>
    <d v="2014-09-11T09:04:10"/>
    <n v="55"/>
    <s v="Greater than 40 days"/>
    <s v="Not Needed"/>
    <x v="3"/>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29"/>
    <n v="43.98"/>
    <x v="1077"/>
    <d v="2016-01-14T04:00:11"/>
    <n v="30"/>
    <s v="26 to 30 days"/>
    <s v="30 days"/>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8"/>
    <n v="9"/>
    <x v="1078"/>
    <d v="2011-07-22T04:42:01"/>
    <n v="45"/>
    <s v="41 to 50 days"/>
    <s v="Not Needed"/>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
    <n v="37.67"/>
    <x v="1079"/>
    <d v="2016-05-14T13:35:36"/>
    <n v="25"/>
    <s v="21 to 25 days"/>
    <s v="26-27 days"/>
    <x v="2"/>
  </r>
  <r>
    <n v="1080"/>
    <s v="Skullforge: The Hunt"/>
    <s v="A fantasy action RPG which follows an elven ex-slave on a journey of magic, revenge, intrigue, and deceit."/>
    <n v="20000"/>
    <n v="1821"/>
    <x v="2"/>
    <s v="US"/>
    <s v="USD"/>
    <n v="1399778333"/>
    <n v="1397186333"/>
    <b v="0"/>
    <n v="98"/>
    <b v="0"/>
    <s v="games/video games"/>
    <x v="6"/>
    <s v="video games"/>
    <n v="9"/>
    <n v="18.579999999999998"/>
    <x v="1080"/>
    <d v="2014-05-11T03:18:53"/>
    <n v="30"/>
    <s v="26 to 30 days"/>
    <s v="30 days"/>
    <x v="3"/>
  </r>
  <r>
    <n v="1081"/>
    <s v="The Creature"/>
    <s v="Finishing your last job before you retire until a disaster strikes the cargo ship can you survive The Creature?"/>
    <n v="68000"/>
    <n v="12"/>
    <x v="2"/>
    <s v="US"/>
    <s v="USD"/>
    <n v="1422483292"/>
    <n v="1419891292"/>
    <b v="0"/>
    <n v="4"/>
    <b v="0"/>
    <s v="games/video games"/>
    <x v="6"/>
    <s v="video games"/>
    <n v="0"/>
    <n v="3"/>
    <x v="1081"/>
    <d v="2015-01-28T22:14:52"/>
    <n v="30"/>
    <s v="26 to 30 days"/>
    <s v="30 days"/>
    <x v="3"/>
  </r>
  <r>
    <n v="1082"/>
    <s v="T-Fighter: Code Name M - Mobile Edition"/>
    <s v="Challenge your trivia skills in this action oriented game against several opponents across time."/>
    <n v="10000"/>
    <n v="56"/>
    <x v="2"/>
    <s v="US"/>
    <s v="USD"/>
    <n v="1344635088"/>
    <n v="1342043088"/>
    <b v="0"/>
    <n v="3"/>
    <b v="0"/>
    <s v="games/video games"/>
    <x v="6"/>
    <s v="video games"/>
    <n v="1"/>
    <n v="18.670000000000002"/>
    <x v="1082"/>
    <d v="2012-08-10T21:44:48"/>
    <n v="30"/>
    <s v="26 to 30 days"/>
    <s v="30 days"/>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1"/>
    <n v="410"/>
    <x v="1083"/>
    <d v="2014-08-02T15:49:43"/>
    <n v="60"/>
    <s v="Greater than 40 days"/>
    <s v="Not Needed"/>
    <x v="3"/>
  </r>
  <r>
    <n v="1084"/>
    <s v="My own channel"/>
    <s v="I want to start my own channel for gaming"/>
    <n v="550"/>
    <n v="0"/>
    <x v="2"/>
    <s v="US"/>
    <s v="USD"/>
    <n v="1407534804"/>
    <n v="1404942804"/>
    <b v="0"/>
    <n v="0"/>
    <b v="0"/>
    <s v="games/video games"/>
    <x v="6"/>
    <s v="video games"/>
    <n v="0"/>
    <n v="0"/>
    <x v="1084"/>
    <d v="2014-08-08T21:53:24"/>
    <n v="30"/>
    <s v="26 to 30 days"/>
    <s v="30 days"/>
    <x v="3"/>
  </r>
  <r>
    <n v="1085"/>
    <s v="Sun Dryd Studios"/>
    <s v="The new kid on the block. Re-imagining old games and creating new ones. Ship, Lazer, Rock is first."/>
    <n v="30000"/>
    <n v="1026"/>
    <x v="2"/>
    <s v="CA"/>
    <s v="CAD"/>
    <n v="1457967975"/>
    <n v="1455379575"/>
    <b v="0"/>
    <n v="9"/>
    <b v="0"/>
    <s v="games/video games"/>
    <x v="6"/>
    <s v="video games"/>
    <n v="3"/>
    <n v="114"/>
    <x v="1085"/>
    <d v="2016-03-14T15:06:15"/>
    <n v="30"/>
    <s v="26 to 30 days"/>
    <s v="30 days"/>
    <x v="2"/>
  </r>
  <r>
    <n v="1086"/>
    <s v="Cyber Universe Online"/>
    <s v="Humanity's future in the Galaxy"/>
    <n v="18000"/>
    <n v="15"/>
    <x v="2"/>
    <s v="US"/>
    <s v="USD"/>
    <n v="1408913291"/>
    <n v="1406321291"/>
    <b v="0"/>
    <n v="2"/>
    <b v="0"/>
    <s v="games/video games"/>
    <x v="6"/>
    <s v="video games"/>
    <n v="0"/>
    <n v="7.5"/>
    <x v="1086"/>
    <d v="2014-08-24T20:48:11"/>
    <n v="30"/>
    <s v="26 to 30 days"/>
    <s v="30 days"/>
    <x v="3"/>
  </r>
  <r>
    <n v="1087"/>
    <s v="Idle Gamers"/>
    <s v="Idle gamers are the group of gamers worth watching play video games. We have a back log of video ideas and want to entertain you."/>
    <n v="1100"/>
    <n v="0"/>
    <x v="2"/>
    <s v="US"/>
    <s v="USD"/>
    <n v="1402852087"/>
    <n v="1400260087"/>
    <b v="0"/>
    <n v="0"/>
    <b v="0"/>
    <s v="games/video games"/>
    <x v="6"/>
    <s v="video games"/>
    <n v="0"/>
    <n v="0"/>
    <x v="1087"/>
    <d v="2014-06-15T17:08:07"/>
    <n v="30"/>
    <s v="26 to 30 days"/>
    <s v="30 days"/>
    <x v="3"/>
  </r>
  <r>
    <n v="1088"/>
    <s v="Still Alive"/>
    <s v="A fresh twist on survival games. Intense, high-stakes 30 minute rounds for up to 10 players."/>
    <n v="45000"/>
    <n v="6382.34"/>
    <x v="2"/>
    <s v="US"/>
    <s v="USD"/>
    <n v="1398366667"/>
    <n v="1395774667"/>
    <b v="0"/>
    <n v="147"/>
    <b v="0"/>
    <s v="games/video games"/>
    <x v="6"/>
    <s v="video games"/>
    <n v="14"/>
    <n v="43.42"/>
    <x v="1088"/>
    <d v="2014-04-24T19:11:07"/>
    <n v="30"/>
    <s v="26 to 30 days"/>
    <s v="30 days"/>
    <x v="3"/>
  </r>
  <r>
    <n v="1089"/>
    <s v="Farabel"/>
    <s v="Farabel is a single player turn-based fantasy strategy game for Mac/PC/Linux"/>
    <n v="15000"/>
    <n v="1174"/>
    <x v="2"/>
    <s v="FR"/>
    <s v="EUR"/>
    <n v="1435293175"/>
    <n v="1432701175"/>
    <b v="0"/>
    <n v="49"/>
    <b v="0"/>
    <s v="games/video games"/>
    <x v="6"/>
    <s v="video games"/>
    <n v="8"/>
    <n v="23.96"/>
    <x v="1089"/>
    <d v="2015-06-26T04:32:55"/>
    <n v="30"/>
    <s v="26 to 30 days"/>
    <s v="30 days"/>
    <x v="0"/>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0"/>
    <n v="5"/>
    <x v="1090"/>
    <d v="2015-05-29T04:27:33"/>
    <n v="30"/>
    <s v="26 to 30 days"/>
    <s v="30 days"/>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3"/>
    <n v="12.5"/>
    <x v="1091"/>
    <d v="2016-04-10T18:41:12"/>
    <n v="30"/>
    <s v="26 to 30 days"/>
    <s v="30 days"/>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1"/>
    <n v="3"/>
    <x v="1092"/>
    <d v="2013-01-06T00:37:18"/>
    <n v="30"/>
    <s v="26 to 30 days"/>
    <s v="30 days"/>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4"/>
    <n v="10.56"/>
    <x v="1093"/>
    <d v="2016-02-11T23:22:17"/>
    <n v="15"/>
    <s v="11 to 20 days"/>
    <s v="Not Needed"/>
    <x v="2"/>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8"/>
    <n v="122"/>
    <x v="1094"/>
    <d v="2011-10-09T17:07:13"/>
    <n v="30"/>
    <s v="26 to 30 days"/>
    <s v="30 days"/>
    <x v="6"/>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5"/>
    <n v="267.81"/>
    <x v="1095"/>
    <d v="2013-08-30T12:53:40"/>
    <n v="30"/>
    <s v="26 to 30 days"/>
    <s v="30 days"/>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18"/>
    <n v="74.209999999999994"/>
    <x v="1096"/>
    <d v="2014-10-04T03:30:00"/>
    <n v="31"/>
    <s v="31 to 40 days"/>
    <s v="Not Needed"/>
    <x v="3"/>
  </r>
  <r>
    <n v="1097"/>
    <s v="Rabbly"/>
    <s v="Rabbly is action-adventure game. Is about a scientist going on an adventure, to find rare materials in another galaxy."/>
    <n v="100000"/>
    <n v="47"/>
    <x v="2"/>
    <s v="US"/>
    <s v="USD"/>
    <n v="1393786877"/>
    <n v="1390330877"/>
    <b v="0"/>
    <n v="7"/>
    <b v="0"/>
    <s v="games/video games"/>
    <x v="6"/>
    <s v="video games"/>
    <n v="0"/>
    <n v="6.71"/>
    <x v="1097"/>
    <d v="2014-03-02T19:01:17"/>
    <n v="40"/>
    <s v="31 to 40 days"/>
    <s v="Not Needed"/>
    <x v="3"/>
  </r>
  <r>
    <n v="1098"/>
    <s v="Kick, Punch... Fireball"/>
    <s v="Kick, Punch... Fireball is an FPS type arena game set inside the fantasy world."/>
    <n v="25000"/>
    <n v="1803"/>
    <x v="2"/>
    <s v="US"/>
    <s v="USD"/>
    <n v="1397413095"/>
    <n v="1394821095"/>
    <b v="0"/>
    <n v="22"/>
    <b v="0"/>
    <s v="games/video games"/>
    <x v="6"/>
    <s v="video games"/>
    <n v="7"/>
    <n v="81.95"/>
    <x v="1098"/>
    <d v="2014-04-13T18:18:15"/>
    <n v="30"/>
    <s v="26 to 30 days"/>
    <s v="30 days"/>
    <x v="3"/>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1"/>
    <n v="25"/>
    <x v="1099"/>
    <d v="2015-05-13T20:04:28"/>
    <n v="30"/>
    <s v="26 to 30 days"/>
    <s v="30 days"/>
    <x v="0"/>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3"/>
    <n v="10"/>
    <x v="1100"/>
    <d v="2016-02-14T02:39:31"/>
    <n v="30"/>
    <s v="26 to 30 days"/>
    <s v="30 days"/>
    <x v="2"/>
  </r>
  <r>
    <n v="1101"/>
    <s v="Strain Wars"/>
    <s v="Different strains of marijuana leafs battling to the death to see which one is the top strain."/>
    <n v="100000"/>
    <n v="41"/>
    <x v="2"/>
    <s v="US"/>
    <s v="USD"/>
    <n v="1468519920"/>
    <n v="1466188338"/>
    <b v="0"/>
    <n v="6"/>
    <b v="0"/>
    <s v="games/video games"/>
    <x v="6"/>
    <s v="video games"/>
    <n v="0"/>
    <n v="6.83"/>
    <x v="1101"/>
    <d v="2016-07-14T18:12:00"/>
    <n v="27"/>
    <s v="26 to 30 days"/>
    <s v="26-27 days"/>
    <x v="2"/>
  </r>
  <r>
    <n v="1102"/>
    <s v="Runers"/>
    <s v="Runers is a top-down rogue-like shooter where as you advance you create more powerful spells and fight fierce monsters and bosses."/>
    <n v="8000"/>
    <n v="425"/>
    <x v="2"/>
    <s v="US"/>
    <s v="USD"/>
    <n v="1386568740"/>
    <n v="1383095125"/>
    <b v="0"/>
    <n v="24"/>
    <b v="0"/>
    <s v="games/video games"/>
    <x v="6"/>
    <s v="video games"/>
    <n v="5"/>
    <n v="17.71"/>
    <x v="1102"/>
    <d v="2013-12-09T05:59:00"/>
    <n v="40"/>
    <s v="31 to 40 days"/>
    <s v="Not Needed"/>
    <x v="4"/>
  </r>
  <r>
    <n v="1103"/>
    <s v="The Morgue"/>
    <s v="&quot;I go to work... I classify the bodies and store them accordingly... Sometimes I here noises... Other times is see her..."/>
    <n v="15000"/>
    <n v="243"/>
    <x v="2"/>
    <s v="US"/>
    <s v="USD"/>
    <n v="1466227190"/>
    <n v="1461043190"/>
    <b v="0"/>
    <n v="15"/>
    <b v="0"/>
    <s v="games/video games"/>
    <x v="6"/>
    <s v="video games"/>
    <n v="2"/>
    <n v="16.2"/>
    <x v="1103"/>
    <d v="2016-06-18T05:19:50"/>
    <n v="60"/>
    <s v="Greater than 40 days"/>
    <s v="Not Needed"/>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5"/>
    <n v="80.3"/>
    <x v="1104"/>
    <d v="2014-06-11T09:50:21"/>
    <n v="30"/>
    <s v="26 to 30 days"/>
    <s v="30 days"/>
    <x v="3"/>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0"/>
    <n v="71.55"/>
    <x v="1105"/>
    <d v="2014-03-24T02:15:27"/>
    <n v="30"/>
    <s v="26 to 30 days"/>
    <s v="30 days"/>
    <x v="3"/>
  </r>
  <r>
    <n v="1106"/>
    <s v="Backyard Zombies"/>
    <s v="Collect coins and save civilians while you blast your way through tons of zombies! Unlock new characters and levels!"/>
    <n v="400"/>
    <n v="165"/>
    <x v="2"/>
    <s v="US"/>
    <s v="USD"/>
    <n v="1333557975"/>
    <n v="1330969575"/>
    <b v="0"/>
    <n v="7"/>
    <b v="0"/>
    <s v="games/video games"/>
    <x v="6"/>
    <s v="video games"/>
    <n v="41"/>
    <n v="23.57"/>
    <x v="1106"/>
    <d v="2012-04-04T16:46:15"/>
    <n v="30"/>
    <s v="26 to 30 days"/>
    <s v="30 days"/>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n v="0"/>
    <x v="1107"/>
    <d v="2014-07-23T20:40:24"/>
    <n v="30"/>
    <s v="26 to 30 days"/>
    <s v="30 days"/>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
    <n v="34.880000000000003"/>
    <x v="1108"/>
    <d v="2012-04-13T14:17:15"/>
    <n v="60"/>
    <s v="Greater than 40 days"/>
    <s v="Not Needed"/>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0"/>
    <n v="15"/>
    <x v="1109"/>
    <d v="2016-11-18T19:03:10"/>
    <n v="30"/>
    <s v="26 to 30 days"/>
    <s v="30 days"/>
    <x v="2"/>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1"/>
    <n v="23.18"/>
    <x v="1110"/>
    <d v="2012-12-07T22:23:42"/>
    <n v="30"/>
    <s v="26 to 30 days"/>
    <s v="30 days"/>
    <x v="5"/>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0"/>
    <n v="1"/>
    <x v="1111"/>
    <d v="2016-01-08T04:53:10"/>
    <n v="30"/>
    <s v="26 to 30 days"/>
    <s v="30 days"/>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36"/>
    <n v="100.23"/>
    <x v="1112"/>
    <d v="2015-01-19T08:30:00"/>
    <n v="60"/>
    <s v="Greater than 40 days"/>
    <s v="Not Needed"/>
    <x v="3"/>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1"/>
    <n v="5"/>
    <x v="1113"/>
    <d v="2014-08-14T23:27:00"/>
    <n v="30"/>
    <s v="26 to 30 days"/>
    <s v="30 days"/>
    <x v="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0"/>
    <n v="3.33"/>
    <x v="1114"/>
    <d v="2013-10-09T08:18:07"/>
    <n v="30"/>
    <s v="26 to 30 days"/>
    <s v="30 days"/>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0"/>
    <n v="13.25"/>
    <x v="1115"/>
    <d v="2016-03-30T15:41:35"/>
    <n v="30"/>
    <s v="26 to 30 days"/>
    <s v="30 days"/>
    <x v="2"/>
  </r>
  <r>
    <n v="1116"/>
    <s v="Quest Remnants of Chaos"/>
    <s v="A medieval, post apocolyptic, Online, MMORPG. Class morphing, character customization game."/>
    <n v="500000"/>
    <n v="178.52"/>
    <x v="2"/>
    <s v="US"/>
    <s v="USD"/>
    <n v="1339273208"/>
    <n v="1334089208"/>
    <b v="0"/>
    <n v="10"/>
    <b v="0"/>
    <s v="games/video games"/>
    <x v="6"/>
    <s v="video games"/>
    <n v="0"/>
    <n v="17.850000000000001"/>
    <x v="1116"/>
    <d v="2012-06-09T20:20:08"/>
    <n v="60"/>
    <s v="Greater than 40 days"/>
    <s v="Not Needed"/>
    <x v="5"/>
  </r>
  <r>
    <n v="1117"/>
    <s v="Medieval Village"/>
    <s v="Experience the Medieval in your own village. Increase your village into a city and walk through the streets."/>
    <n v="1000"/>
    <n v="83"/>
    <x v="2"/>
    <s v="DE"/>
    <s v="EUR"/>
    <n v="1451053313"/>
    <n v="1448461313"/>
    <b v="0"/>
    <n v="8"/>
    <b v="0"/>
    <s v="games/video games"/>
    <x v="6"/>
    <s v="video games"/>
    <n v="8"/>
    <n v="10.38"/>
    <x v="1117"/>
    <d v="2015-12-25T14:21:53"/>
    <n v="30"/>
    <s v="26 to 30 days"/>
    <s v="30 days"/>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2"/>
    <n v="36.33"/>
    <x v="1118"/>
    <d v="2014-04-05T02:59:39"/>
    <n v="30"/>
    <s v="26 to 30 days"/>
    <s v="30 days"/>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0"/>
    <n v="5"/>
    <x v="1119"/>
    <d v="2014-04-06T19:01:04"/>
    <n v="13"/>
    <s v="11 to 20 days"/>
    <s v="Not Needed"/>
    <x v="3"/>
  </r>
  <r>
    <n v="1120"/>
    <s v="PlanEt Ninjahwah"/>
    <s v="Planet Ninjahwah is a highly anticipated futuristic action adventure game that will blow your mind!!"/>
    <n v="25000"/>
    <n v="0"/>
    <x v="2"/>
    <s v="US"/>
    <s v="USD"/>
    <n v="1319835400"/>
    <n v="1315947400"/>
    <b v="0"/>
    <n v="0"/>
    <b v="0"/>
    <s v="games/video games"/>
    <x v="6"/>
    <s v="video games"/>
    <n v="0"/>
    <n v="0"/>
    <x v="1120"/>
    <d v="2011-10-28T20:56:40"/>
    <n v="45"/>
    <s v="41 to 50 days"/>
    <s v="Not Needed"/>
    <x v="6"/>
  </r>
  <r>
    <n v="1121"/>
    <s v="Pwincess"/>
    <s v="An action packed, side scrolling, platform jumping, laser shooting ADVENTURE that will be fun for everyone."/>
    <n v="250000"/>
    <n v="29"/>
    <x v="2"/>
    <s v="US"/>
    <s v="USD"/>
    <n v="1457904316"/>
    <n v="1455315916"/>
    <b v="0"/>
    <n v="5"/>
    <b v="0"/>
    <s v="games/video games"/>
    <x v="6"/>
    <s v="video games"/>
    <n v="0"/>
    <n v="5.8"/>
    <x v="1121"/>
    <d v="2016-03-13T21:25:16"/>
    <n v="30"/>
    <s v="26 to 30 days"/>
    <s v="30 days"/>
    <x v="2"/>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n v="0"/>
    <x v="1122"/>
    <d v="2013-05-30T16:53:45"/>
    <n v="14"/>
    <s v="11 to 20 days"/>
    <s v="Not Needed"/>
    <x v="4"/>
  </r>
  <r>
    <n v="1123"/>
    <s v="Droplets"/>
    <s v="Fast paced mobile game where you control a rain drop by tilting your screen. Absorb other rain drops to go faster, but avoid clouds."/>
    <n v="5000"/>
    <n v="11"/>
    <x v="2"/>
    <s v="US"/>
    <s v="USD"/>
    <n v="1397910848"/>
    <n v="1395318848"/>
    <b v="0"/>
    <n v="3"/>
    <b v="0"/>
    <s v="games/video games"/>
    <x v="6"/>
    <s v="video games"/>
    <n v="0"/>
    <n v="3.67"/>
    <x v="1123"/>
    <d v="2014-04-19T12:34:08"/>
    <n v="30"/>
    <s v="26 to 30 days"/>
    <s v="30 days"/>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0"/>
    <n v="60.71"/>
    <x v="1124"/>
    <d v="2015-04-30T16:00:51"/>
    <n v="30"/>
    <s v="26 to 30 days"/>
    <s v="30 days"/>
    <x v="0"/>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n v="0"/>
    <x v="1125"/>
    <d v="2015-09-25T14:58:50"/>
    <n v="60"/>
    <s v="Greater than 40 days"/>
    <s v="Not Needed"/>
    <x v="0"/>
  </r>
  <r>
    <n v="1126"/>
    <s v="GAMING TO LEARN"/>
    <s v="Imagine a science class where the teacher walks in a says &quot;Take out your cell phone and play a game.&quot;"/>
    <n v="2000"/>
    <n v="10"/>
    <x v="2"/>
    <s v="US"/>
    <s v="USD"/>
    <n v="1468482694"/>
    <n v="1465890694"/>
    <b v="0"/>
    <n v="2"/>
    <b v="0"/>
    <s v="games/mobile games"/>
    <x v="6"/>
    <s v="mobile games"/>
    <n v="1"/>
    <n v="5"/>
    <x v="1126"/>
    <d v="2016-07-14T07:51:34"/>
    <n v="30"/>
    <s v="26 to 30 days"/>
    <s v="30 days"/>
    <x v="2"/>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
    <n v="25.43"/>
    <x v="1127"/>
    <d v="2014-11-14T21:30:00"/>
    <n v="31"/>
    <s v="31 to 40 days"/>
    <s v="Not Needed"/>
    <x v="3"/>
  </r>
  <r>
    <n v="1128"/>
    <s v="Flying Turds"/>
    <s v="#havingfunFTW"/>
    <n v="1000"/>
    <n v="1"/>
    <x v="2"/>
    <s v="GB"/>
    <s v="GBP"/>
    <n v="1407425717"/>
    <n v="1404833717"/>
    <b v="0"/>
    <n v="1"/>
    <b v="0"/>
    <s v="games/mobile games"/>
    <x v="6"/>
    <s v="mobile games"/>
    <n v="0"/>
    <n v="1"/>
    <x v="1128"/>
    <d v="2014-08-07T15:35:17"/>
    <n v="30"/>
    <s v="26 to 30 days"/>
    <s v="30 days"/>
    <x v="3"/>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0"/>
    <n v="10.5"/>
    <x v="1129"/>
    <d v="2016-06-05T06:21:33"/>
    <n v="30"/>
    <s v="26 to 30 days"/>
    <s v="30 days"/>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0"/>
    <n v="3.67"/>
    <x v="1130"/>
    <d v="2014-11-26T00:55:00"/>
    <n v="61"/>
    <s v="Greater than 40 days"/>
    <s v="Not Needed"/>
    <x v="3"/>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n v="0"/>
    <x v="1131"/>
    <d v="2015-12-24T21:47:48"/>
    <n v="30"/>
    <s v="26 to 30 days"/>
    <s v="30 days"/>
    <x v="0"/>
  </r>
  <r>
    <n v="1132"/>
    <s v="One"/>
    <s v="One is a simple mobile game about exploring the connections between all living things. Featuring hand-painted art."/>
    <n v="10000"/>
    <n v="1438"/>
    <x v="2"/>
    <s v="CA"/>
    <s v="CAD"/>
    <n v="1483238771"/>
    <n v="1480646771"/>
    <b v="0"/>
    <n v="13"/>
    <b v="0"/>
    <s v="games/mobile games"/>
    <x v="6"/>
    <s v="mobile games"/>
    <n v="14"/>
    <n v="110.62"/>
    <x v="1132"/>
    <d v="2017-01-01T02:46:11"/>
    <n v="30"/>
    <s v="26 to 30 days"/>
    <s v="30 days"/>
    <x v="2"/>
  </r>
  <r>
    <n v="1133"/>
    <s v="Ping"/>
    <s v="Ping is a simple game currently in the design process, where the player lives off of the power of their connection to the internet."/>
    <n v="3000"/>
    <n v="20"/>
    <x v="2"/>
    <s v="GB"/>
    <s v="GBP"/>
    <n v="1406799981"/>
    <n v="1404207981"/>
    <b v="0"/>
    <n v="1"/>
    <b v="0"/>
    <s v="games/mobile games"/>
    <x v="6"/>
    <s v="mobile games"/>
    <n v="1"/>
    <n v="20"/>
    <x v="1133"/>
    <d v="2014-07-31T09:46:21"/>
    <n v="30"/>
    <s v="26 to 30 days"/>
    <s v="30 days"/>
    <x v="3"/>
  </r>
  <r>
    <n v="1134"/>
    <s v="New Mario Bro's style game!"/>
    <s v="We are creating a new Mario Bro's style game called KFK:Original. It's challenging, fun and totally awesome!!!"/>
    <n v="25000"/>
    <n v="1"/>
    <x v="2"/>
    <s v="AU"/>
    <s v="AUD"/>
    <n v="1417235580"/>
    <n v="1416034228"/>
    <b v="0"/>
    <n v="1"/>
    <b v="0"/>
    <s v="games/mobile games"/>
    <x v="6"/>
    <s v="mobile games"/>
    <n v="0"/>
    <n v="1"/>
    <x v="1134"/>
    <d v="2014-11-29T04:33:00"/>
    <n v="14"/>
    <s v="11 to 20 days"/>
    <s v="Not Needed"/>
    <x v="3"/>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
    <n v="50"/>
    <x v="1135"/>
    <d v="2016-08-06T23:44:54"/>
    <n v="30"/>
    <s v="26 to 30 days"/>
    <s v="30 days"/>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6"/>
    <n v="45"/>
    <x v="1136"/>
    <d v="2015-12-19T16:07:09"/>
    <n v="30"/>
    <s v="26 to 30 days"/>
    <s v="30 days"/>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40"/>
    <n v="253.21"/>
    <x v="1137"/>
    <d v="2016-04-23T19:40:21"/>
    <n v="30"/>
    <s v="26 to 30 days"/>
    <s v="30 days"/>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0"/>
    <n v="31.25"/>
    <x v="1138"/>
    <d v="2017-01-21T21:45:31"/>
    <n v="20"/>
    <s v="11 to 20 days"/>
    <s v="Not Needed"/>
    <x v="1"/>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0"/>
    <n v="5"/>
    <x v="1139"/>
    <d v="2015-01-01T08:20:26"/>
    <n v="30"/>
    <s v="26 to 30 days"/>
    <s v="30 days"/>
    <x v="3"/>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n v="0"/>
    <x v="1140"/>
    <d v="2015-08-06T11:05:21"/>
    <n v="30"/>
    <s v="26 to 30 days"/>
    <s v="30 days"/>
    <x v="0"/>
  </r>
  <r>
    <n v="1141"/>
    <s v="Arena Z - Zombie Survival"/>
    <s v="I think this will be a great game!"/>
    <n v="500"/>
    <n v="0"/>
    <x v="2"/>
    <s v="DE"/>
    <s v="EUR"/>
    <n v="1436460450"/>
    <n v="1433868450"/>
    <b v="0"/>
    <n v="0"/>
    <b v="0"/>
    <s v="games/mobile games"/>
    <x v="6"/>
    <s v="mobile games"/>
    <n v="0"/>
    <n v="0"/>
    <x v="1141"/>
    <d v="2015-07-09T16:47:30"/>
    <n v="30"/>
    <s v="26 to 30 days"/>
    <s v="30 days"/>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n v="0"/>
    <x v="1142"/>
    <d v="2015-02-17T00:08:47"/>
    <n v="30"/>
    <s v="26 to 30 days"/>
    <s v="30 days"/>
    <x v="0"/>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0"/>
    <n v="23.25"/>
    <x v="1143"/>
    <d v="2015-12-17T04:38:46"/>
    <n v="30"/>
    <s v="26 to 30 days"/>
    <s v="30 days"/>
    <x v="0"/>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n v="0"/>
    <x v="1144"/>
    <d v="2015-04-29T04:22:00"/>
    <n v="30"/>
    <s v="26 to 30 days"/>
    <s v="30 days"/>
    <x v="0"/>
  </r>
  <r>
    <n v="1145"/>
    <s v="A FORK IN THE ROAD food truck"/>
    <s v="Emphasizing locally and responsibly raised ingredients, serving delicious food! I need your help."/>
    <n v="80000"/>
    <n v="100"/>
    <x v="2"/>
    <s v="US"/>
    <s v="USD"/>
    <n v="1412272592"/>
    <n v="1407088592"/>
    <b v="0"/>
    <n v="1"/>
    <b v="0"/>
    <s v="food/food trucks"/>
    <x v="7"/>
    <s v="food trucks"/>
    <n v="0"/>
    <n v="100"/>
    <x v="1145"/>
    <d v="2014-10-02T17:56:32"/>
    <n v="60"/>
    <s v="Greater than 40 days"/>
    <s v="Not Needed"/>
    <x v="3"/>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9"/>
    <n v="44.17"/>
    <x v="1146"/>
    <d v="2014-05-02T22:52:53"/>
    <n v="38"/>
    <s v="31 to 40 days"/>
    <s v="Not Needed"/>
    <x v="3"/>
  </r>
  <r>
    <n v="1147"/>
    <s v="baked pugtato"/>
    <s v="amazing gourmet baked potato truck with variable options for everyone, its always been my dream, help me make it come true :)."/>
    <n v="25000"/>
    <n v="0"/>
    <x v="2"/>
    <s v="CA"/>
    <s v="CAD"/>
    <n v="1413760783"/>
    <n v="1408576783"/>
    <b v="0"/>
    <n v="0"/>
    <b v="0"/>
    <s v="food/food trucks"/>
    <x v="7"/>
    <s v="food trucks"/>
    <n v="0"/>
    <n v="0"/>
    <x v="1147"/>
    <d v="2014-10-19T23:19:43"/>
    <n v="60"/>
    <s v="Greater than 40 days"/>
    <s v="Not Needed"/>
    <x v="3"/>
  </r>
  <r>
    <n v="1148"/>
    <s v="Warren's / Adilyn's Rollin' Bistro"/>
    <s v="New local (Louisville, KY.) food truck with a refreshing spin on rolling kitchens."/>
    <n v="15000"/>
    <n v="73"/>
    <x v="2"/>
    <s v="US"/>
    <s v="USD"/>
    <n v="1480568781"/>
    <n v="1477973181"/>
    <b v="0"/>
    <n v="3"/>
    <b v="0"/>
    <s v="food/food trucks"/>
    <x v="7"/>
    <s v="food trucks"/>
    <n v="0"/>
    <n v="24.33"/>
    <x v="1148"/>
    <d v="2016-12-01T05:06:21"/>
    <n v="30"/>
    <s v="26 to 30 days"/>
    <s v="30 days"/>
    <x v="2"/>
  </r>
  <r>
    <n v="1149"/>
    <s v="The Floridian Food Truck"/>
    <s v="Bringing culturally diverse Floridian cuisine to the people!"/>
    <n v="50000"/>
    <n v="75"/>
    <x v="2"/>
    <s v="US"/>
    <s v="USD"/>
    <n v="1466096566"/>
    <n v="1463504566"/>
    <b v="0"/>
    <n v="2"/>
    <b v="0"/>
    <s v="food/food trucks"/>
    <x v="7"/>
    <s v="food trucks"/>
    <n v="0"/>
    <n v="37.5"/>
    <x v="1149"/>
    <d v="2016-06-16T17:02:46"/>
    <n v="30"/>
    <s v="26 to 30 days"/>
    <s v="30 days"/>
    <x v="2"/>
  </r>
  <r>
    <n v="1150"/>
    <s v="Chef Po's Food Truck"/>
    <s v="Bringing delicious authentic and fusion Taiwanese Food to the West Coast."/>
    <n v="2500"/>
    <n v="252"/>
    <x v="2"/>
    <s v="US"/>
    <s v="USD"/>
    <n v="1452293675"/>
    <n v="1447109675"/>
    <b v="0"/>
    <n v="6"/>
    <b v="0"/>
    <s v="food/food trucks"/>
    <x v="7"/>
    <s v="food trucks"/>
    <n v="10"/>
    <n v="42"/>
    <x v="1150"/>
    <d v="2016-01-08T22:54:35"/>
    <n v="60"/>
    <s v="Greater than 40 days"/>
    <s v="Not Needed"/>
    <x v="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n v="0"/>
    <x v="1151"/>
    <d v="2015-09-07T02:27:43"/>
    <n v="30"/>
    <s v="26 to 30 days"/>
    <s v="30 days"/>
    <x v="0"/>
  </r>
  <r>
    <n v="1152"/>
    <s v="Peruvian King Food Truck"/>
    <s v="Peruvian food truck with an LA twist."/>
    <n v="16000"/>
    <n v="911"/>
    <x v="2"/>
    <s v="US"/>
    <s v="USD"/>
    <n v="1431709312"/>
    <n v="1429117312"/>
    <b v="0"/>
    <n v="15"/>
    <b v="0"/>
    <s v="food/food trucks"/>
    <x v="7"/>
    <s v="food trucks"/>
    <n v="6"/>
    <n v="60.73"/>
    <x v="1152"/>
    <d v="2015-05-15T17:01:52"/>
    <n v="30"/>
    <s v="26 to 30 days"/>
    <s v="30 days"/>
    <x v="0"/>
  </r>
  <r>
    <n v="1153"/>
    <s v="The Cold Spot Mobile Trailer"/>
    <s v="A mobile concession trailer for snow cones, ice cream, smoothies and more"/>
    <n v="8000"/>
    <n v="50"/>
    <x v="2"/>
    <s v="US"/>
    <s v="USD"/>
    <n v="1434647305"/>
    <n v="1432055305"/>
    <b v="0"/>
    <n v="1"/>
    <b v="0"/>
    <s v="food/food trucks"/>
    <x v="7"/>
    <s v="food trucks"/>
    <n v="1"/>
    <n v="50"/>
    <x v="1153"/>
    <d v="2015-06-18T17:08:25"/>
    <n v="30"/>
    <s v="26 to 30 days"/>
    <s v="30 days"/>
    <x v="0"/>
  </r>
  <r>
    <n v="1154"/>
    <s v="Food Truck Funding"/>
    <s v="We're about to launch our first ever food truck to share our amazing food and we need your help! Be a part of our truck!"/>
    <n v="5000"/>
    <n v="325"/>
    <x v="2"/>
    <s v="US"/>
    <s v="USD"/>
    <n v="1441507006"/>
    <n v="1438915006"/>
    <b v="0"/>
    <n v="3"/>
    <b v="0"/>
    <s v="food/food trucks"/>
    <x v="7"/>
    <s v="food trucks"/>
    <n v="7"/>
    <n v="108.33"/>
    <x v="1154"/>
    <d v="2015-09-06T02:36:46"/>
    <n v="30"/>
    <s v="26 to 30 days"/>
    <s v="30 days"/>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1"/>
    <n v="23.5"/>
    <x v="1155"/>
    <d v="2014-08-14T18:20:08"/>
    <n v="30"/>
    <s v="26 to 30 days"/>
    <s v="30 days"/>
    <x v="3"/>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n v="0"/>
    <x v="1156"/>
    <d v="2015-02-24T01:42:42"/>
    <n v="30"/>
    <s v="26 to 30 days"/>
    <s v="30 days"/>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2"/>
    <n v="50.33"/>
    <x v="1157"/>
    <d v="2014-12-05T16:04:40"/>
    <n v="60"/>
    <s v="Greater than 40 days"/>
    <s v="Not Needed"/>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0"/>
    <n v="11.67"/>
    <x v="1158"/>
    <d v="2014-12-09T02:12:08"/>
    <n v="30"/>
    <s v="26 to 30 days"/>
    <s v="30 days"/>
    <x v="3"/>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n v="0"/>
    <x v="1159"/>
    <d v="2015-06-30T15:45:00"/>
    <n v="31"/>
    <s v="31 to 40 days"/>
    <s v="Not Needed"/>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4"/>
    <n v="60.79"/>
    <x v="1160"/>
    <d v="2015-03-28T02:43:06"/>
    <n v="30"/>
    <s v="26 to 30 days"/>
    <s v="30 days"/>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n v="0"/>
    <x v="1161"/>
    <d v="2015-05-19T15:06:29"/>
    <n v="21"/>
    <s v="21 to 25 days"/>
    <s v="Not Needed"/>
    <x v="0"/>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0"/>
    <n v="17.5"/>
    <x v="1162"/>
    <d v="2014-09-25T16:24:24"/>
    <n v="31"/>
    <s v="31 to 40 days"/>
    <s v="Not Needed"/>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n v="0"/>
    <x v="1163"/>
    <d v="2014-08-09T17:22:00"/>
    <n v="30"/>
    <s v="26 to 30 days"/>
    <s v="30 days"/>
    <x v="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n v="0"/>
    <x v="1164"/>
    <d v="2016-06-18T17:23:02"/>
    <n v="30"/>
    <s v="26 to 30 days"/>
    <s v="30 days"/>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21"/>
    <n v="82.82"/>
    <x v="1165"/>
    <d v="2014-07-06T05:08:50"/>
    <n v="34"/>
    <s v="31 to 40 days"/>
    <s v="Not Needed"/>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19"/>
    <n v="358.88"/>
    <x v="1166"/>
    <d v="2015-06-26T04:00:00"/>
    <n v="31"/>
    <s v="31 to 40 days"/>
    <s v="Not Needed"/>
    <x v="0"/>
  </r>
  <r>
    <n v="1167"/>
    <s v="Empanada Express Food Truck"/>
    <s v="A mobile food truck serving up a Latino-inspired fusion cuisine using fresh, local, &amp; organic ingredients!"/>
    <n v="60000"/>
    <n v="979"/>
    <x v="2"/>
    <s v="US"/>
    <s v="USD"/>
    <n v="1410543495"/>
    <n v="1407865095"/>
    <b v="0"/>
    <n v="16"/>
    <b v="0"/>
    <s v="food/food trucks"/>
    <x v="7"/>
    <s v="food trucks"/>
    <n v="2"/>
    <n v="61.19"/>
    <x v="1167"/>
    <d v="2014-09-12T17:38:15"/>
    <n v="31"/>
    <s v="31 to 40 days"/>
    <s v="Not Needed"/>
    <x v="3"/>
  </r>
  <r>
    <n v="1168"/>
    <s v="SiMpLy FreSH fOoD TrUck"/>
    <s v="Simply fresh farm to table on wheels working close with local farms to ensure the highest of quality of product ."/>
    <n v="18000"/>
    <n v="1020"/>
    <x v="2"/>
    <s v="US"/>
    <s v="USD"/>
    <n v="1474507065"/>
    <n v="1471915065"/>
    <b v="0"/>
    <n v="3"/>
    <b v="0"/>
    <s v="food/food trucks"/>
    <x v="7"/>
    <s v="food trucks"/>
    <n v="6"/>
    <n v="340"/>
    <x v="1168"/>
    <d v="2016-09-22T01:17:45"/>
    <n v="30"/>
    <s v="26 to 30 days"/>
    <s v="30 days"/>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0"/>
    <n v="5.67"/>
    <x v="1169"/>
    <d v="2015-02-22T08:29:23"/>
    <n v="30"/>
    <s v="26 to 30 days"/>
    <s v="30 days"/>
    <x v="0"/>
  </r>
  <r>
    <n v="1170"/>
    <s v="Its A Rib Thing"/>
    <s v="They are sweet, sticky and incredibly addictive. People are left with a huge smile and a full stomach but still ask for more!!!"/>
    <n v="25000"/>
    <n v="100"/>
    <x v="2"/>
    <s v="GB"/>
    <s v="GBP"/>
    <n v="1433021171"/>
    <n v="1430429171"/>
    <b v="0"/>
    <n v="2"/>
    <b v="0"/>
    <s v="food/food trucks"/>
    <x v="7"/>
    <s v="food trucks"/>
    <n v="0"/>
    <n v="50"/>
    <x v="1170"/>
    <d v="2015-05-30T21:26:11"/>
    <n v="30"/>
    <s v="26 to 30 days"/>
    <s v="30 days"/>
    <x v="0"/>
  </r>
  <r>
    <n v="1171"/>
    <s v="The Mean Green Purple Machine"/>
    <s v="Tulsa's first true biodiesel, alternative energy powered food truck! Oh yeah, and delicious food!"/>
    <n v="25000"/>
    <n v="25"/>
    <x v="2"/>
    <s v="US"/>
    <s v="USD"/>
    <n v="1415909927"/>
    <n v="1414351127"/>
    <b v="0"/>
    <n v="1"/>
    <b v="0"/>
    <s v="food/food trucks"/>
    <x v="7"/>
    <s v="food trucks"/>
    <n v="0"/>
    <n v="25"/>
    <x v="1171"/>
    <d v="2014-11-13T20:18:47"/>
    <n v="18"/>
    <s v="11 to 20 days"/>
    <s v="Not Needed"/>
    <x v="3"/>
  </r>
  <r>
    <n v="1172"/>
    <s v="let your dayz take you to the dogs."/>
    <s v="Bringing YOUR favorite dog recipes to the streets."/>
    <n v="9000"/>
    <n v="0"/>
    <x v="2"/>
    <s v="US"/>
    <s v="USD"/>
    <n v="1408551752"/>
    <n v="1405959752"/>
    <b v="0"/>
    <n v="0"/>
    <b v="0"/>
    <s v="food/food trucks"/>
    <x v="7"/>
    <s v="food trucks"/>
    <n v="0"/>
    <n v="0"/>
    <x v="1172"/>
    <d v="2014-08-20T16:22:32"/>
    <n v="30"/>
    <s v="26 to 30 days"/>
    <s v="30 days"/>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0"/>
    <n v="30"/>
    <x v="1173"/>
    <d v="2015-08-03T04:27:37"/>
    <n v="35"/>
    <s v="31 to 40 days"/>
    <s v="Not Needed"/>
    <x v="0"/>
  </r>
  <r>
    <n v="1174"/>
    <s v="Give The Black Burro a Stable Stable"/>
    <s v="Help me purchase a parking space to be the Burro's permanant home, I need your help to raise $15,000!"/>
    <n v="15000"/>
    <n v="886"/>
    <x v="2"/>
    <s v="US"/>
    <s v="USD"/>
    <n v="1462738327"/>
    <n v="1460146327"/>
    <b v="0"/>
    <n v="19"/>
    <b v="0"/>
    <s v="food/food trucks"/>
    <x v="7"/>
    <s v="food trucks"/>
    <n v="6"/>
    <n v="46.63"/>
    <x v="1174"/>
    <d v="2016-05-08T20:12:07"/>
    <n v="30"/>
    <s v="26 to 30 days"/>
    <s v="30 days"/>
    <x v="2"/>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3"/>
    <n v="65"/>
    <x v="1175"/>
    <d v="2015-07-15T17:28:59"/>
    <n v="30"/>
    <s v="26 to 30 days"/>
    <s v="30 days"/>
    <x v="0"/>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0"/>
    <n v="10"/>
    <x v="1176"/>
    <d v="2017-03-06T13:00:00"/>
    <n v="54"/>
    <s v="Greater than 40 days"/>
    <s v="Not Needed"/>
    <x v="1"/>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n v="0"/>
    <x v="1177"/>
    <d v="2014-10-15T15:51:36"/>
    <n v="30"/>
    <s v="26 to 30 days"/>
    <s v="30 days"/>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0"/>
    <n v="5"/>
    <x v="1178"/>
    <d v="2014-08-16T21:44:12"/>
    <n v="30"/>
    <s v="26 to 30 days"/>
    <s v="30 days"/>
    <x v="3"/>
  </r>
  <r>
    <n v="1179"/>
    <s v="El Camion Roja"/>
    <s v="Mexican Style Food Truck, run by a Red Seal Chef, in a town with NO MEXICAN FOOD! That is a culinary emergency situation!"/>
    <n v="60000"/>
    <n v="3200"/>
    <x v="2"/>
    <s v="CA"/>
    <s v="CAD"/>
    <n v="1446052627"/>
    <n v="1443460627"/>
    <b v="0"/>
    <n v="5"/>
    <b v="0"/>
    <s v="food/food trucks"/>
    <x v="7"/>
    <s v="food trucks"/>
    <n v="5"/>
    <n v="640"/>
    <x v="1179"/>
    <d v="2015-10-28T17:17:07"/>
    <n v="30"/>
    <s v="26 to 30 days"/>
    <s v="30 days"/>
    <x v="0"/>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12"/>
    <n v="69.12"/>
    <x v="1180"/>
    <d v="2014-06-28T19:21:54"/>
    <n v="37"/>
    <s v="31 to 40 days"/>
    <s v="Not Needed"/>
    <x v="3"/>
  </r>
  <r>
    <n v="1181"/>
    <s v="Gringo Loco Tacos Food Truck"/>
    <s v="Bringing the best tacos to the streets of Chicago!"/>
    <n v="50000"/>
    <n v="4"/>
    <x v="2"/>
    <s v="US"/>
    <s v="USD"/>
    <n v="1425197321"/>
    <n v="1422605321"/>
    <b v="0"/>
    <n v="3"/>
    <b v="0"/>
    <s v="food/food trucks"/>
    <x v="7"/>
    <s v="food trucks"/>
    <n v="0"/>
    <n v="1.33"/>
    <x v="1181"/>
    <d v="2015-03-01T08:08:41"/>
    <n v="30"/>
    <s v="26 to 30 days"/>
    <s v="30 days"/>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4"/>
    <n v="10.5"/>
    <x v="1182"/>
    <d v="2017-01-12T16:42:00"/>
    <n v="19"/>
    <s v="11 to 20 days"/>
    <s v="Not Needed"/>
    <x v="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4"/>
    <n v="33.33"/>
    <x v="1183"/>
    <d v="2016-11-02T03:59:00"/>
    <n v="20"/>
    <s v="11 to 20 days"/>
    <s v="Not Needed"/>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105"/>
    <n v="61.56"/>
    <x v="1184"/>
    <d v="2017-02-06T14:23:31"/>
    <n v="31"/>
    <s v="31 to 40 days"/>
    <s v="Not Needed"/>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05"/>
    <n v="118.74"/>
    <x v="1185"/>
    <d v="2015-06-08T04:00:00"/>
    <n v="33"/>
    <s v="31 to 40 days"/>
    <s v="Not Needed"/>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107"/>
    <n v="65.08"/>
    <x v="1186"/>
    <d v="2015-06-01T22:42:00"/>
    <n v="33"/>
    <s v="31 to 40 days"/>
    <s v="Not Needed"/>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04"/>
    <n v="130.16"/>
    <x v="1187"/>
    <d v="2015-05-17T18:00:00"/>
    <n v="32"/>
    <s v="31 to 40 days"/>
    <s v="Not Needed"/>
    <x v="0"/>
  </r>
  <r>
    <n v="1188"/>
    <s v="Because Dance."/>
    <s v="A photobook of young dancers and their inspiring stories, photographed in beautiful and unique locations."/>
    <n v="2000"/>
    <n v="3211"/>
    <x v="0"/>
    <s v="CA"/>
    <s v="CAD"/>
    <n v="1482943740"/>
    <n v="1481129340"/>
    <b v="0"/>
    <n v="85"/>
    <b v="1"/>
    <s v="photography/photobooks"/>
    <x v="8"/>
    <s v="photobooks"/>
    <n v="161"/>
    <n v="37.78"/>
    <x v="1188"/>
    <d v="2016-12-28T16:49:00"/>
    <n v="21"/>
    <s v="21 to 25 days"/>
    <s v="Not Needed"/>
    <x v="2"/>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08"/>
    <n v="112.79"/>
    <x v="1189"/>
    <d v="2016-06-29T23:29:55"/>
    <n v="21"/>
    <s v="21 to 25 days"/>
    <s v="Not Needed"/>
    <x v="2"/>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135"/>
    <n v="51.92"/>
    <x v="1190"/>
    <d v="2014-08-31T15:58:45"/>
    <n v="30"/>
    <s v="26 to 30 days"/>
    <s v="30 days"/>
    <x v="3"/>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109"/>
    <n v="89.24"/>
    <x v="1191"/>
    <d v="2016-03-20T13:29:20"/>
    <n v="30"/>
    <s v="26 to 30 days"/>
    <s v="30 days"/>
    <x v="2"/>
  </r>
  <r>
    <n v="1192"/>
    <s v="Other Worlds - A Make 100 Project"/>
    <s v="A macro landscape photography art book &amp; limited edition prints. A Make 100 project."/>
    <n v="100"/>
    <n v="290"/>
    <x v="0"/>
    <s v="GB"/>
    <s v="GBP"/>
    <n v="1486814978"/>
    <n v="1484222978"/>
    <b v="0"/>
    <n v="15"/>
    <b v="1"/>
    <s v="photography/photobooks"/>
    <x v="8"/>
    <s v="photobooks"/>
    <n v="290"/>
    <n v="19.329999999999998"/>
    <x v="1192"/>
    <d v="2017-02-11T12:09:38"/>
    <n v="30"/>
    <s v="26 to 30 days"/>
    <s v="30 days"/>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104"/>
    <n v="79.97"/>
    <x v="1193"/>
    <d v="2016-04-09T17:37:33"/>
    <n v="60"/>
    <s v="Greater than 40 days"/>
    <s v="Not Needed"/>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322"/>
    <n v="56.41"/>
    <x v="1194"/>
    <d v="2015-04-08T11:42:59"/>
    <n v="30"/>
    <s v="26 to 30 days"/>
    <s v="30 days"/>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135"/>
    <n v="79.41"/>
    <x v="1195"/>
    <d v="2015-12-20T09:00:00"/>
    <n v="60"/>
    <s v="Greater than 40 days"/>
    <s v="Not Needed"/>
    <x v="0"/>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270"/>
    <n v="76.44"/>
    <x v="1196"/>
    <d v="2015-12-18T19:38:59"/>
    <n v="30"/>
    <s v="26 to 30 days"/>
    <s v="30 days"/>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253"/>
    <n v="121"/>
    <x v="1197"/>
    <d v="2016-06-13T05:59:00"/>
    <n v="31"/>
    <s v="31 to 40 days"/>
    <s v="Not Needed"/>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261"/>
    <n v="54.62"/>
    <x v="1198"/>
    <d v="2015-12-31T03:00:00"/>
    <n v="36"/>
    <s v="31 to 40 days"/>
    <s v="Not Needed"/>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101"/>
    <n v="299.22000000000003"/>
    <x v="1199"/>
    <d v="2015-07-08T18:30:00"/>
    <n v="32"/>
    <s v="31 to 40 days"/>
    <s v="Not Needed"/>
    <x v="0"/>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126"/>
    <n v="58.53"/>
    <x v="1200"/>
    <d v="2015-04-16T11:27:36"/>
    <n v="21"/>
    <s v="21 to 25 days"/>
    <s v="Not Needed"/>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102"/>
    <n v="55.37"/>
    <x v="1201"/>
    <d v="2016-07-15T14:34:06"/>
    <n v="30"/>
    <s v="26 to 30 days"/>
    <s v="30 days"/>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99"/>
    <n v="183.8"/>
    <x v="1202"/>
    <d v="2015-06-27T06:55:54"/>
    <n v="30"/>
    <s v="26 to 30 days"/>
    <s v="30 days"/>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02"/>
    <n v="165.35"/>
    <x v="1203"/>
    <d v="2015-05-31T14:45:27"/>
    <n v="30"/>
    <s v="26 to 30 days"/>
    <s v="30 days"/>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103"/>
    <n v="234.79"/>
    <x v="1204"/>
    <d v="2015-12-04T05:00:00"/>
    <n v="45"/>
    <s v="41 to 50 days"/>
    <s v="Not Needed"/>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101"/>
    <n v="211.48"/>
    <x v="1205"/>
    <d v="2015-06-13T12:09:11"/>
    <n v="30"/>
    <s v="26 to 30 days"/>
    <s v="30 days"/>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115"/>
    <n v="32.340000000000003"/>
    <x v="1206"/>
    <d v="2017-03-11T13:29:00"/>
    <n v="33"/>
    <s v="31 to 40 days"/>
    <s v="Not Needed"/>
    <x v="1"/>
  </r>
  <r>
    <n v="1207"/>
    <s v="ITALIANA"/>
    <s v="A humanistic photo book about ancestral &amp; post-modern Italy."/>
    <n v="16700"/>
    <n v="17396"/>
    <x v="0"/>
    <s v="IT"/>
    <s v="EUR"/>
    <n v="1459418400"/>
    <n v="1456827573"/>
    <b v="0"/>
    <n v="141"/>
    <b v="1"/>
    <s v="photography/photobooks"/>
    <x v="8"/>
    <s v="photobooks"/>
    <n v="104"/>
    <n v="123.38"/>
    <x v="1207"/>
    <d v="2016-03-31T10:00:00"/>
    <n v="30"/>
    <s v="26 to 30 days"/>
    <s v="30 days"/>
    <x v="2"/>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155"/>
    <n v="207.07"/>
    <x v="1208"/>
    <d v="2016-03-24T16:01:04"/>
    <n v="30"/>
    <s v="26 to 30 days"/>
    <s v="30 days"/>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06"/>
    <n v="138.26"/>
    <x v="1209"/>
    <d v="2017-02-25T20:18:25"/>
    <n v="30"/>
    <s v="26 to 30 days"/>
    <s v="30 days"/>
    <x v="1"/>
  </r>
  <r>
    <n v="1210"/>
    <s v="Det Andra GÃ¶teborg"/>
    <s v="En fotobok om livet i det enda andra GÃ¶teborg i vÃ¤rlden"/>
    <n v="20000"/>
    <n v="50863"/>
    <x v="0"/>
    <s v="SE"/>
    <s v="SEK"/>
    <n v="1433106000"/>
    <n v="1431124572"/>
    <b v="0"/>
    <n v="103"/>
    <b v="1"/>
    <s v="photography/photobooks"/>
    <x v="8"/>
    <s v="photobooks"/>
    <n v="254"/>
    <n v="493.82"/>
    <x v="1210"/>
    <d v="2015-05-31T21:00:00"/>
    <n v="23"/>
    <s v="21 to 25 days"/>
    <s v="Not Needed"/>
    <x v="0"/>
  </r>
  <r>
    <n v="1211"/>
    <s v="500 Views of Japan"/>
    <s v="From 2010 to 2015, I took over 15 000 photos in Japan. Here's 500 of them. Landscape, city view, people and so much more!"/>
    <n v="1000"/>
    <n v="1011"/>
    <x v="0"/>
    <s v="CA"/>
    <s v="CAD"/>
    <n v="1465505261"/>
    <n v="1464209261"/>
    <b v="0"/>
    <n v="6"/>
    <b v="1"/>
    <s v="photography/photobooks"/>
    <x v="8"/>
    <s v="photobooks"/>
    <n v="101"/>
    <n v="168.5"/>
    <x v="1211"/>
    <d v="2016-06-09T20:47:41"/>
    <n v="15"/>
    <s v="11 to 20 days"/>
    <s v="Not Needed"/>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129"/>
    <n v="38.869999999999997"/>
    <x v="1212"/>
    <d v="2015-11-27T01:00:00"/>
    <n v="17"/>
    <s v="11 to 20 days"/>
    <s v="Not Needed"/>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102"/>
    <n v="61.53"/>
    <x v="1213"/>
    <d v="2017-01-31T18:08:20"/>
    <n v="35"/>
    <s v="31 to 40 days"/>
    <s v="Not Needed"/>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32"/>
    <n v="105.44"/>
    <x v="1214"/>
    <d v="2015-06-09T20:10:05"/>
    <n v="60"/>
    <s v="Greater than 40 days"/>
    <s v="Not Needed"/>
    <x v="0"/>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86"/>
    <n v="71.59"/>
    <x v="1215"/>
    <d v="2014-05-30T22:09:16"/>
    <n v="30"/>
    <s v="26 to 30 days"/>
    <s v="30 days"/>
    <x v="3"/>
  </r>
  <r>
    <n v="1216"/>
    <s v="In Training: a book of Bonsai photographs"/>
    <s v="A fine art photography book taking a new look at the art of bonsai."/>
    <n v="14000"/>
    <n v="20398"/>
    <x v="0"/>
    <s v="US"/>
    <s v="USD"/>
    <n v="1443826980"/>
    <n v="1441032457"/>
    <b v="0"/>
    <n v="222"/>
    <b v="1"/>
    <s v="photography/photobooks"/>
    <x v="8"/>
    <s v="photobooks"/>
    <n v="146"/>
    <n v="91.88"/>
    <x v="1216"/>
    <d v="2015-10-02T23:03:00"/>
    <n v="32"/>
    <s v="31 to 40 days"/>
    <s v="Not Needed"/>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03"/>
    <n v="148.57"/>
    <x v="1217"/>
    <d v="2016-07-14T19:25:40"/>
    <n v="30"/>
    <s v="26 to 30 days"/>
    <s v="30 days"/>
    <x v="2"/>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2"/>
    <n v="174.21"/>
    <x v="1218"/>
    <d v="2015-11-01T03:00:00"/>
    <n v="31"/>
    <s v="31 to 40 days"/>
    <s v="Not Needed"/>
    <x v="0"/>
  </r>
  <r>
    <n v="1219"/>
    <s v="The Box"/>
    <s v="The Box is a fine art book of Ron Amato's innovative and seductive photography project."/>
    <n v="16350"/>
    <n v="26024"/>
    <x v="0"/>
    <s v="US"/>
    <s v="USD"/>
    <n v="1476961513"/>
    <n v="1474369513"/>
    <b v="0"/>
    <n v="253"/>
    <b v="1"/>
    <s v="photography/photobooks"/>
    <x v="8"/>
    <s v="photobooks"/>
    <n v="159"/>
    <n v="102.86"/>
    <x v="1219"/>
    <d v="2016-10-20T11:05:13"/>
    <n v="30"/>
    <s v="26 to 30 days"/>
    <s v="30 days"/>
    <x v="2"/>
  </r>
  <r>
    <n v="1220"/>
    <s v="All The People"/>
    <s v="A beautiful photo art book of portraits and conversations with people that may expand your idea of gender."/>
    <n v="15000"/>
    <n v="15565"/>
    <x v="0"/>
    <s v="DE"/>
    <s v="EUR"/>
    <n v="1440515112"/>
    <n v="1437923112"/>
    <b v="0"/>
    <n v="140"/>
    <b v="1"/>
    <s v="photography/photobooks"/>
    <x v="8"/>
    <s v="photobooks"/>
    <n v="104"/>
    <n v="111.18"/>
    <x v="1220"/>
    <d v="2015-08-25T15:05:12"/>
    <n v="30"/>
    <s v="26 to 30 days"/>
    <s v="30 days"/>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111"/>
    <n v="23.8"/>
    <x v="1221"/>
    <d v="2016-12-04T00:00:00"/>
    <n v="28"/>
    <s v="26 to 30 days"/>
    <s v="28 to 29 days"/>
    <x v="2"/>
  </r>
  <r>
    <n v="1222"/>
    <s v="Project Pilgrim"/>
    <s v="Project Pilgrim is my effort to work towards normalizing mental health."/>
    <n v="4000"/>
    <n v="11215"/>
    <x v="0"/>
    <s v="CA"/>
    <s v="CAD"/>
    <n v="1459483200"/>
    <n v="1456852647"/>
    <b v="0"/>
    <n v="138"/>
    <b v="1"/>
    <s v="photography/photobooks"/>
    <x v="8"/>
    <s v="photobooks"/>
    <n v="280"/>
    <n v="81.27"/>
    <x v="1222"/>
    <d v="2016-04-01T04:00:00"/>
    <n v="31"/>
    <s v="31 to 40 days"/>
    <s v="Not Needed"/>
    <x v="2"/>
  </r>
  <r>
    <n v="1223"/>
    <s v="YOSEMITE PEOPLE"/>
    <s v="A photography book focusing on the people rather than the nature at Yosemite National Park."/>
    <n v="19800"/>
    <n v="22197"/>
    <x v="0"/>
    <s v="US"/>
    <s v="USD"/>
    <n v="1478754909"/>
    <n v="1476159309"/>
    <b v="0"/>
    <n v="191"/>
    <b v="1"/>
    <s v="photography/photobooks"/>
    <x v="8"/>
    <s v="photobooks"/>
    <n v="112"/>
    <n v="116.21"/>
    <x v="1223"/>
    <d v="2016-11-10T05:15:09"/>
    <n v="30"/>
    <s v="26 to 30 days"/>
    <s v="30 days"/>
    <x v="2"/>
  </r>
  <r>
    <n v="1224"/>
    <s v="&quot;I Dreamed Last Night&quot; Album (Canceled)"/>
    <s v="Modern Celtic influenced CD.  Help me finish what I started before the stroke."/>
    <n v="15000"/>
    <n v="1060"/>
    <x v="1"/>
    <s v="US"/>
    <s v="USD"/>
    <n v="1402060302"/>
    <n v="1396876302"/>
    <b v="0"/>
    <n v="18"/>
    <b v="0"/>
    <s v="music/world music"/>
    <x v="4"/>
    <s v="world music"/>
    <n v="7"/>
    <n v="58.89"/>
    <x v="1224"/>
    <d v="2014-06-06T13:11:42"/>
    <n v="60"/>
    <s v="Greater than 40 days"/>
    <s v="Not Needed"/>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
    <n v="44"/>
    <x v="1225"/>
    <d v="2013-10-22T21:44:38"/>
    <n v="60"/>
    <s v="Greater than 40 days"/>
    <s v="Not Needed"/>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
    <n v="48.43"/>
    <x v="1226"/>
    <d v="2014-04-21T01:00:00"/>
    <n v="35"/>
    <s v="31 to 40 days"/>
    <s v="Not Needed"/>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n v="0"/>
    <x v="1227"/>
    <d v="2014-08-07T07:00:00"/>
    <n v="31"/>
    <s v="31 to 40 days"/>
    <s v="Not Needed"/>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29"/>
    <n v="61.04"/>
    <x v="1228"/>
    <d v="2011-09-28T17:30:08"/>
    <n v="60"/>
    <s v="Greater than 40 days"/>
    <s v="Not Needed"/>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1"/>
    <n v="25"/>
    <x v="1229"/>
    <d v="2012-04-16T16:00:00"/>
    <n v="30"/>
    <s v="26 to 30 days"/>
    <s v="30 days"/>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n v="0"/>
    <x v="1230"/>
    <d v="2011-02-24T23:20:30"/>
    <n v="30"/>
    <s v="26 to 30 days"/>
    <s v="30 days"/>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n v="0"/>
    <x v="1231"/>
    <d v="2015-08-28T01:00:00"/>
    <n v="51"/>
    <s v="Greater than 40 days"/>
    <s v="Not Needed"/>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1"/>
    <n v="40"/>
    <x v="1232"/>
    <d v="2013-10-06T20:21:10"/>
    <n v="47"/>
    <s v="41 to 50 days"/>
    <s v="Not Needed"/>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2"/>
    <n v="19.329999999999998"/>
    <x v="1233"/>
    <d v="2012-02-21T22:46:14"/>
    <n v="21"/>
    <s v="21 to 25 days"/>
    <s v="Not Needed"/>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n v="0"/>
    <x v="1234"/>
    <d v="2015-02-02T18:55:42"/>
    <n v="30"/>
    <s v="26 to 30 days"/>
    <s v="30 days"/>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
    <n v="35"/>
    <x v="1235"/>
    <d v="2013-12-15T03:14:59"/>
    <n v="40"/>
    <s v="31 to 40 days"/>
    <s v="Not Needed"/>
    <x v="4"/>
  </r>
  <r>
    <n v="1236"/>
    <s v="&quot;Volando&quot; CD Release (Canceled)"/>
    <s v="Raising money to give the musicians their due."/>
    <n v="2500"/>
    <n v="0"/>
    <x v="1"/>
    <s v="US"/>
    <s v="USD"/>
    <n v="1343491200"/>
    <n v="1342801164"/>
    <b v="0"/>
    <n v="0"/>
    <b v="0"/>
    <s v="music/world music"/>
    <x v="4"/>
    <s v="world music"/>
    <n v="0"/>
    <n v="0"/>
    <x v="1236"/>
    <d v="2012-07-28T16:00:00"/>
    <n v="8"/>
    <s v="Less than 10 days"/>
    <s v="Not Needed"/>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n v="0"/>
    <x v="1237"/>
    <d v="2012-08-24T06:47:45"/>
    <n v="20"/>
    <s v="11 to 20 days"/>
    <s v="Not Needed"/>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18"/>
    <n v="59.33"/>
    <x v="1238"/>
    <d v="2011-08-06T14:38:56"/>
    <n v="30"/>
    <s v="26 to 30 days"/>
    <s v="30 days"/>
    <x v="6"/>
  </r>
  <r>
    <n v="1239"/>
    <s v="Help Calmenco! finance new CD and Tour (Canceled)"/>
    <s v="Please consider helping us with our new CD and Riverdance Tour"/>
    <n v="2500"/>
    <n v="0"/>
    <x v="1"/>
    <s v="US"/>
    <s v="USD"/>
    <n v="1325804767"/>
    <n v="1323212767"/>
    <b v="0"/>
    <n v="0"/>
    <b v="0"/>
    <s v="music/world music"/>
    <x v="4"/>
    <s v="world music"/>
    <n v="0"/>
    <n v="0"/>
    <x v="1239"/>
    <d v="2012-01-05T23:06:07"/>
    <n v="30"/>
    <s v="26 to 30 days"/>
    <s v="30 days"/>
    <x v="6"/>
  </r>
  <r>
    <n v="1240"/>
    <s v="Message of Peace, Love &amp; Unity (Canceled)"/>
    <s v="Sharing positive vibes of Peace, Love &amp; Unity with the World through conscious Reggae Music!"/>
    <n v="8000"/>
    <n v="241"/>
    <x v="1"/>
    <s v="US"/>
    <s v="USD"/>
    <n v="1373665860"/>
    <n v="1368579457"/>
    <b v="0"/>
    <n v="8"/>
    <b v="0"/>
    <s v="music/world music"/>
    <x v="4"/>
    <s v="world music"/>
    <n v="3"/>
    <n v="30.13"/>
    <x v="1240"/>
    <d v="2013-07-12T21:51:00"/>
    <n v="58"/>
    <s v="Greater than 40 days"/>
    <s v="Not Needed"/>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51"/>
    <n v="74.62"/>
    <x v="1241"/>
    <d v="2014-11-03T05:59:00"/>
    <n v="23"/>
    <s v="21 to 25 days"/>
    <s v="Not Needed"/>
    <x v="3"/>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1"/>
    <n v="5"/>
    <x v="1242"/>
    <d v="2011-09-11T13:18:00"/>
    <n v="15"/>
    <s v="11 to 20 days"/>
    <s v="Not Needed"/>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14"/>
    <n v="44.5"/>
    <x v="1243"/>
    <d v="2011-07-08T21:00:00"/>
    <n v="61"/>
    <s v="Greater than 40 days"/>
    <s v="Not Needed"/>
    <x v="6"/>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104"/>
    <n v="46.13"/>
    <x v="1244"/>
    <d v="2013-04-22T21:00:00"/>
    <n v="31"/>
    <s v="31 to 40 days"/>
    <s v="Not Needed"/>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20"/>
    <n v="141.47"/>
    <x v="1245"/>
    <d v="2014-06-14T14:23:54"/>
    <n v="30"/>
    <s v="26 to 30 days"/>
    <s v="30 days"/>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117"/>
    <n v="75.48"/>
    <x v="1246"/>
    <d v="2011-12-06T02:02:29"/>
    <n v="45"/>
    <s v="41 to 50 days"/>
    <s v="Not Needed"/>
    <x v="6"/>
  </r>
  <r>
    <n v="1247"/>
    <s v="BRAIN DEAD to record debut EP with SLAYER producer!"/>
    <s v="BRAIN DEAD is going to record their debut EP and they need your help, Bozos!"/>
    <n v="3500"/>
    <n v="4275"/>
    <x v="0"/>
    <s v="US"/>
    <s v="USD"/>
    <n v="1367823655"/>
    <n v="1365231655"/>
    <b v="1"/>
    <n v="50"/>
    <b v="1"/>
    <s v="music/rock"/>
    <x v="4"/>
    <s v="rock"/>
    <n v="122"/>
    <n v="85.5"/>
    <x v="1247"/>
    <d v="2013-05-06T07:00:55"/>
    <n v="30"/>
    <s v="26 to 30 days"/>
    <s v="30 days"/>
    <x v="4"/>
  </r>
  <r>
    <n v="1248"/>
    <s v="The Vandies // Full length album!"/>
    <s v="The Vandies make pop rock in glorious Portland, Oregon. Help us fund our first full length album!"/>
    <n v="2500"/>
    <n v="3791"/>
    <x v="0"/>
    <s v="US"/>
    <s v="USD"/>
    <n v="1402642740"/>
    <n v="1399563953"/>
    <b v="1"/>
    <n v="59"/>
    <b v="1"/>
    <s v="music/rock"/>
    <x v="4"/>
    <s v="rock"/>
    <n v="152"/>
    <n v="64.25"/>
    <x v="1248"/>
    <d v="2014-06-13T06:59:00"/>
    <n v="36"/>
    <s v="31 to 40 days"/>
    <s v="Not Needed"/>
    <x v="3"/>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104"/>
    <n v="64.47"/>
    <x v="1249"/>
    <d v="2012-07-07T17:46:51"/>
    <n v="30"/>
    <s v="26 to 30 days"/>
    <s v="30 days"/>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200"/>
    <n v="118.2"/>
    <x v="1250"/>
    <d v="2014-09-06T15:25:31"/>
    <n v="45"/>
    <s v="41 to 50 days"/>
    <s v="Not Needed"/>
    <x v="3"/>
  </r>
  <r>
    <n v="1251"/>
    <s v="Jack Oblivian Harlan t Bobo Limes european tour"/>
    <s v="A tour of europe with 3 memphis artist, Jack Oblivian, Harlan T Bobo and Shawn Cripps."/>
    <n v="6000"/>
    <n v="6108"/>
    <x v="0"/>
    <s v="US"/>
    <s v="USD"/>
    <n v="1316979167"/>
    <n v="1311795167"/>
    <b v="1"/>
    <n v="74"/>
    <b v="1"/>
    <s v="music/rock"/>
    <x v="4"/>
    <s v="rock"/>
    <n v="102"/>
    <n v="82.54"/>
    <x v="1251"/>
    <d v="2011-09-25T19:32:47"/>
    <n v="60"/>
    <s v="Greater than 40 days"/>
    <s v="Not Needed"/>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138"/>
    <n v="34.17"/>
    <x v="1252"/>
    <d v="2013-10-24T23:42:49"/>
    <n v="28"/>
    <s v="26 to 30 days"/>
    <s v="28 to 29 days"/>
    <x v="4"/>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303833"/>
    <n v="42.73"/>
    <x v="1253"/>
    <d v="2014-09-03T18:48:27"/>
    <n v="30"/>
    <s v="26 to 30 days"/>
    <s v="30 days"/>
    <x v="3"/>
  </r>
  <r>
    <n v="1254"/>
    <s v="Album4"/>
    <s v="Fresh off the heels of, &quot;Let the Waves Come in Threes,&quot; (#6 National Folk Chart) we're making a new record. Huge thanks for your help!"/>
    <n v="6700"/>
    <n v="13323"/>
    <x v="0"/>
    <s v="US"/>
    <s v="USD"/>
    <n v="1293857940"/>
    <n v="1288968886"/>
    <b v="1"/>
    <n v="141"/>
    <b v="1"/>
    <s v="music/rock"/>
    <x v="4"/>
    <s v="rock"/>
    <n v="199"/>
    <n v="94.49"/>
    <x v="1254"/>
    <d v="2011-01-01T04:59:00"/>
    <n v="57"/>
    <s v="Greater than 40 days"/>
    <s v="Not Needed"/>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202"/>
    <n v="55.7"/>
    <x v="1255"/>
    <d v="2013-12-01T21:17:32"/>
    <n v="30"/>
    <s v="26 to 30 days"/>
    <s v="30 days"/>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118"/>
    <n v="98.03"/>
    <x v="1256"/>
    <d v="2012-02-12T22:03:51"/>
    <n v="30"/>
    <s v="26 to 30 days"/>
    <s v="30 days"/>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295"/>
    <n v="92.1"/>
    <x v="1257"/>
    <d v="2011-04-03T01:03:10"/>
    <n v="49"/>
    <s v="41 to 50 days"/>
    <s v="Not Needed"/>
    <x v="6"/>
  </r>
  <r>
    <n v="1258"/>
    <s v="Mustard Plug New Record!"/>
    <s v="Mustard Plug needs help funding their new record.  Please help the Grand Rapids, MI band put out their 7th record!"/>
    <n v="12000"/>
    <n v="25577.56"/>
    <x v="0"/>
    <s v="US"/>
    <s v="USD"/>
    <n v="1377960012"/>
    <n v="1375368012"/>
    <b v="1"/>
    <n v="670"/>
    <b v="1"/>
    <s v="music/rock"/>
    <x v="4"/>
    <s v="rock"/>
    <n v="213"/>
    <n v="38.18"/>
    <x v="1258"/>
    <d v="2013-08-31T14:40:12"/>
    <n v="30"/>
    <s v="26 to 30 days"/>
    <s v="30 days"/>
    <x v="4"/>
  </r>
  <r>
    <n v="1259"/>
    <s v="Help Falling From One complete their CD!!!"/>
    <s v="Falling From One is currently in the studio recording their first CD and they need your help!"/>
    <n v="2500"/>
    <n v="2606"/>
    <x v="0"/>
    <s v="US"/>
    <s v="USD"/>
    <n v="1402286340"/>
    <n v="1399504664"/>
    <b v="1"/>
    <n v="96"/>
    <b v="1"/>
    <s v="music/rock"/>
    <x v="4"/>
    <s v="rock"/>
    <n v="104"/>
    <n v="27.15"/>
    <x v="1259"/>
    <d v="2014-06-09T03:59:00"/>
    <n v="33"/>
    <s v="31 to 40 days"/>
    <s v="Not Needed"/>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114"/>
    <n v="50.69"/>
    <x v="1260"/>
    <d v="2014-02-26T20:13:40"/>
    <n v="30"/>
    <s v="26 to 30 days"/>
    <s v="30 days"/>
    <x v="3"/>
  </r>
  <r>
    <n v="1261"/>
    <s v="The Puget EP's Vinyl Release"/>
    <s v="We just recorded a stellar EP and we're trying to put it out on vinyl.  Can you help these punx out?"/>
    <n v="2000"/>
    <n v="2025"/>
    <x v="0"/>
    <s v="US"/>
    <s v="USD"/>
    <n v="1390983227"/>
    <n v="1388391227"/>
    <b v="1"/>
    <n v="52"/>
    <b v="1"/>
    <s v="music/rock"/>
    <x v="4"/>
    <s v="rock"/>
    <n v="101"/>
    <n v="38.94"/>
    <x v="1261"/>
    <d v="2014-01-29T08:13:47"/>
    <n v="30"/>
    <s v="26 to 30 days"/>
    <s v="30 days"/>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125"/>
    <n v="77.64"/>
    <x v="1262"/>
    <d v="2014-02-16T18:18:12"/>
    <n v="30"/>
    <s v="26 to 30 days"/>
    <s v="30 days"/>
    <x v="3"/>
  </r>
  <r>
    <n v="1263"/>
    <s v="New Tropic Bombs EP ~ &quot;Return to Bomber Bay&quot;"/>
    <s v="A fresh batch of chaos from Toledo, Ohio's reggae-rockers, Tropic Bombs!"/>
    <n v="1500"/>
    <n v="1785"/>
    <x v="0"/>
    <s v="US"/>
    <s v="USD"/>
    <n v="1396054800"/>
    <n v="1393034470"/>
    <b v="1"/>
    <n v="41"/>
    <b v="1"/>
    <s v="music/rock"/>
    <x v="4"/>
    <s v="rock"/>
    <n v="119"/>
    <n v="43.54"/>
    <x v="1263"/>
    <d v="2014-03-29T01:00:00"/>
    <n v="35"/>
    <s v="31 to 40 days"/>
    <s v="Not Needed"/>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166"/>
    <n v="31.82"/>
    <x v="1264"/>
    <d v="2013-10-29T15:54:43"/>
    <n v="29"/>
    <s v="26 to 30 days"/>
    <s v="Not Needed"/>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119"/>
    <n v="63.18"/>
    <x v="1265"/>
    <d v="2010-11-30T15:43:35"/>
    <n v="47"/>
    <s v="41 to 50 days"/>
    <s v="Not Needed"/>
    <x v="7"/>
  </r>
  <r>
    <n v="1266"/>
    <s v="Sensory Station's First EP"/>
    <s v="We are looking to record our first EP produced by Aaron Harris (ISIS/Palms) at Studio West."/>
    <n v="9500"/>
    <n v="9545"/>
    <x v="0"/>
    <s v="US"/>
    <s v="USD"/>
    <n v="1389474145"/>
    <n v="1386882145"/>
    <b v="1"/>
    <n v="50"/>
    <b v="1"/>
    <s v="music/rock"/>
    <x v="4"/>
    <s v="rock"/>
    <n v="100"/>
    <n v="190.9"/>
    <x v="1266"/>
    <d v="2014-01-11T21:02:25"/>
    <n v="30"/>
    <s v="26 to 30 days"/>
    <s v="30 days"/>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02"/>
    <n v="140.86000000000001"/>
    <x v="1267"/>
    <d v="2013-07-24T14:02:38"/>
    <n v="30"/>
    <s v="26 to 30 days"/>
    <s v="30 days"/>
    <x v="4"/>
  </r>
  <r>
    <n v="1268"/>
    <s v="Full Devil Jacket 2nd Album Release"/>
    <s v="Full Devil Jacket Is releasing their first record in over 12 yrs and we want you to be a part of it!"/>
    <n v="12000"/>
    <n v="14000"/>
    <x v="0"/>
    <s v="US"/>
    <s v="USD"/>
    <n v="1379708247"/>
    <n v="1377116247"/>
    <b v="1"/>
    <n v="182"/>
    <b v="1"/>
    <s v="music/rock"/>
    <x v="4"/>
    <s v="rock"/>
    <n v="117"/>
    <n v="76.92"/>
    <x v="1268"/>
    <d v="2013-09-20T20:17:27"/>
    <n v="30"/>
    <s v="26 to 30 days"/>
    <s v="30 days"/>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109"/>
    <n v="99.16"/>
    <x v="1269"/>
    <d v="2016-04-16T00:00:00"/>
    <n v="31"/>
    <s v="31 to 40 days"/>
    <s v="Not Needed"/>
    <x v="2"/>
  </r>
  <r>
    <n v="1270"/>
    <s v="Resolution15 records their next album, Svaha"/>
    <s v="We make awake metal using violins in place of guitars and want to record a full length album."/>
    <n v="10000"/>
    <n v="11472"/>
    <x v="0"/>
    <s v="US"/>
    <s v="USD"/>
    <n v="1332704042"/>
    <n v="1327523642"/>
    <b v="1"/>
    <n v="169"/>
    <b v="1"/>
    <s v="music/rock"/>
    <x v="4"/>
    <s v="rock"/>
    <n v="115"/>
    <n v="67.88"/>
    <x v="1270"/>
    <d v="2012-03-25T19:34:02"/>
    <n v="60"/>
    <s v="Greater than 40 days"/>
    <s v="Not Needed"/>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102"/>
    <n v="246.29"/>
    <x v="1271"/>
    <d v="2013-11-13T17:24:19"/>
    <n v="30"/>
    <s v="26 to 30 days"/>
    <s v="30 days"/>
    <x v="4"/>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06"/>
    <n v="189.29"/>
    <x v="1272"/>
    <d v="2010-06-15T04:00:00"/>
    <n v="70"/>
    <s v="Greater than 40 days"/>
    <s v="Not Needed"/>
    <x v="7"/>
  </r>
  <r>
    <n v="1273"/>
    <s v="Run Coyote &quot;Youth Haunts&quot; - Vinyl LP and CD"/>
    <s v="Run Coyote is raising funds to produce their debut album - &quot;Youth Haunts&quot; - on vinyl LP and CD"/>
    <n v="4000"/>
    <n v="4140"/>
    <x v="0"/>
    <s v="CA"/>
    <s v="CAD"/>
    <n v="1409506291"/>
    <n v="1406914291"/>
    <b v="1"/>
    <n v="54"/>
    <b v="1"/>
    <s v="music/rock"/>
    <x v="4"/>
    <s v="rock"/>
    <n v="104"/>
    <n v="76.67"/>
    <x v="1273"/>
    <d v="2014-08-31T17:31:31"/>
    <n v="30"/>
    <s v="26 to 30 days"/>
    <s v="30 days"/>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155"/>
    <n v="82.96"/>
    <x v="1274"/>
    <d v="2012-08-30T16:33:45"/>
    <n v="35"/>
    <s v="31 to 40 days"/>
    <s v="Not Needed"/>
    <x v="5"/>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162"/>
    <n v="62.52"/>
    <x v="1275"/>
    <d v="2013-08-07T20:49:47"/>
    <n v="35"/>
    <s v="31 to 40 days"/>
    <s v="Not Needed"/>
    <x v="4"/>
  </r>
  <r>
    <n v="1276"/>
    <s v="MR. DREAM GOES TO JAIL"/>
    <s v="Sponsor this Brooklyn punk band's debut seven-inch, MR. DREAM GOES TO JAIL."/>
    <n v="3000"/>
    <n v="3132.63"/>
    <x v="0"/>
    <s v="US"/>
    <s v="USD"/>
    <n v="1251777600"/>
    <n v="1247504047"/>
    <b v="1"/>
    <n v="68"/>
    <b v="1"/>
    <s v="music/rock"/>
    <x v="4"/>
    <s v="rock"/>
    <n v="104"/>
    <n v="46.07"/>
    <x v="1276"/>
    <d v="2009-09-01T04:00:00"/>
    <n v="50"/>
    <s v="41 to 50 days"/>
    <s v="Not Needed"/>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106"/>
    <n v="38.54"/>
    <x v="1277"/>
    <d v="2012-09-04T13:29:07"/>
    <n v="35"/>
    <s v="31 to 40 days"/>
    <s v="Not Needed"/>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155"/>
    <n v="53.01"/>
    <x v="1278"/>
    <d v="2014-06-25T02:00:00"/>
    <n v="29"/>
    <s v="26 to 30 days"/>
    <s v="Not Needed"/>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111"/>
    <n v="73.36"/>
    <x v="1279"/>
    <d v="2014-03-24T01:22:50"/>
    <n v="40"/>
    <s v="31 to 40 days"/>
    <s v="Not Needed"/>
    <x v="3"/>
  </r>
  <r>
    <n v="1280"/>
    <s v="Nothing More's New Album"/>
    <s v="Nothing More is recording their forthcoming record and needs to join forces with you to make this album HUGE! "/>
    <n v="15000"/>
    <n v="16636.78"/>
    <x v="0"/>
    <s v="US"/>
    <s v="USD"/>
    <n v="1299003054"/>
    <n v="1291227054"/>
    <b v="1"/>
    <n v="130"/>
    <b v="1"/>
    <s v="music/rock"/>
    <x v="4"/>
    <s v="rock"/>
    <n v="111"/>
    <n v="127.98"/>
    <x v="1280"/>
    <d v="2011-03-01T18:10:54"/>
    <n v="90"/>
    <s v="Greater than 40 days"/>
    <s v="Not Needed"/>
    <x v="7"/>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11"/>
    <n v="104.73"/>
    <x v="1281"/>
    <d v="2013-07-28T17:50:36"/>
    <n v="20"/>
    <s v="11 to 20 days"/>
    <s v="Not Needed"/>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124"/>
    <n v="67.67"/>
    <x v="1282"/>
    <d v="2013-12-09T04:59:00"/>
    <n v="31"/>
    <s v="31 to 40 days"/>
    <s v="Not Needed"/>
    <x v="4"/>
  </r>
  <r>
    <n v="1283"/>
    <s v="Sketching In Stereo 3rd Album!"/>
    <s v="Our 3rd album is halfway complete, but we need your help to record, mix and master the final product!"/>
    <n v="1000"/>
    <n v="2110.5"/>
    <x v="0"/>
    <s v="US"/>
    <s v="USD"/>
    <n v="1362974400"/>
    <n v="1360948389"/>
    <b v="1"/>
    <n v="22"/>
    <b v="1"/>
    <s v="music/rock"/>
    <x v="4"/>
    <s v="rock"/>
    <n v="211"/>
    <n v="95.93"/>
    <x v="1283"/>
    <d v="2013-03-11T04:00:00"/>
    <n v="24"/>
    <s v="21 to 25 days"/>
    <s v="Not Needed"/>
    <x v="4"/>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101"/>
    <n v="65.16"/>
    <x v="1284"/>
    <d v="2016-12-31T16:59:00"/>
    <n v="23"/>
    <s v="21 to 25 days"/>
    <s v="Not Needed"/>
    <x v="2"/>
  </r>
  <r>
    <n v="1285"/>
    <s v="We just keep going"/>
    <s v="The world premiere of hysterically funny and heartbreaking story about family, unconditional love and facing the unfaceable"/>
    <n v="2000"/>
    <n v="2033"/>
    <x v="0"/>
    <s v="GB"/>
    <s v="GBP"/>
    <n v="1434808775"/>
    <n v="1433512775"/>
    <b v="0"/>
    <n v="63"/>
    <b v="1"/>
    <s v="theater/plays"/>
    <x v="1"/>
    <s v="plays"/>
    <n v="102"/>
    <n v="32.270000000000003"/>
    <x v="1285"/>
    <d v="2015-06-20T13:59:35"/>
    <n v="15"/>
    <s v="11 to 20 days"/>
    <s v="Not Needed"/>
    <x v="0"/>
  </r>
  <r>
    <n v="1286"/>
    <s v="The Diary of a Nobody"/>
    <s v="A touring production of FRED's modern adaptation of the classic Victorian comic novel, reaching out to new audiences."/>
    <n v="1500"/>
    <n v="1625"/>
    <x v="0"/>
    <s v="GB"/>
    <s v="GBP"/>
    <n v="1424181600"/>
    <n v="1423041227"/>
    <b v="0"/>
    <n v="20"/>
    <b v="1"/>
    <s v="theater/plays"/>
    <x v="1"/>
    <s v="plays"/>
    <n v="108"/>
    <n v="81.25"/>
    <x v="1286"/>
    <d v="2015-02-17T14:00:00"/>
    <n v="13"/>
    <s v="11 to 20 days"/>
    <s v="Not Needed"/>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n v="24.2"/>
    <x v="1287"/>
    <d v="2015-06-12T14:54:16"/>
    <n v="60"/>
    <s v="Greater than 40 days"/>
    <s v="Not Needed"/>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100"/>
    <n v="65.87"/>
    <x v="1288"/>
    <d v="2016-08-10T04:00:00"/>
    <n v="31"/>
    <s v="31 to 40 days"/>
    <s v="Not Needed"/>
    <x v="2"/>
  </r>
  <r>
    <n v="1289"/>
    <s v="No Brains for Dinner"/>
    <s v="A chilling original Edwardian Comedy of errors and foolishness made for the Patrick Henry College stage."/>
    <n v="1500"/>
    <n v="1876"/>
    <x v="0"/>
    <s v="US"/>
    <s v="USD"/>
    <n v="1483499645"/>
    <n v="1480907645"/>
    <b v="0"/>
    <n v="52"/>
    <b v="1"/>
    <s v="theater/plays"/>
    <x v="1"/>
    <s v="plays"/>
    <n v="125"/>
    <n v="36.08"/>
    <x v="1289"/>
    <d v="2017-01-04T03:14:05"/>
    <n v="30"/>
    <s v="26 to 30 days"/>
    <s v="30 days"/>
    <x v="2"/>
  </r>
  <r>
    <n v="1290"/>
    <s v="I Died... I Came Back, ... Whatever"/>
    <s v="Sometimes your Heart has to STOP for your Life to START."/>
    <n v="3500"/>
    <n v="3800"/>
    <x v="0"/>
    <s v="US"/>
    <s v="USD"/>
    <n v="1429772340"/>
    <n v="1427121931"/>
    <b v="0"/>
    <n v="86"/>
    <b v="1"/>
    <s v="theater/plays"/>
    <x v="1"/>
    <s v="plays"/>
    <n v="109"/>
    <n v="44.19"/>
    <x v="1290"/>
    <d v="2015-04-23T06:59:00"/>
    <n v="31"/>
    <s v="31 to 40 days"/>
    <s v="Not Needed"/>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46"/>
    <n v="104.07"/>
    <x v="1291"/>
    <d v="2015-04-07T07:00:00"/>
    <n v="37"/>
    <s v="31 to 40 days"/>
    <s v="Not Needed"/>
    <x v="0"/>
  </r>
  <r>
    <n v="1292"/>
    <s v="Season Scandinavia"/>
    <s v="Empty Deck presents the most exciting unknown contemporary Scandinavian plays in co-production with The Other Room Theatre, Cardiff."/>
    <n v="1700"/>
    <n v="1870"/>
    <x v="0"/>
    <s v="GB"/>
    <s v="GBP"/>
    <n v="1444172340"/>
    <n v="1441822828"/>
    <b v="0"/>
    <n v="52"/>
    <b v="1"/>
    <s v="theater/plays"/>
    <x v="1"/>
    <s v="plays"/>
    <n v="110"/>
    <n v="35.96"/>
    <x v="1292"/>
    <d v="2015-10-06T22:59:00"/>
    <n v="27"/>
    <s v="26 to 30 days"/>
    <s v="26-27 days"/>
    <x v="0"/>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02"/>
    <n v="127.79"/>
    <x v="1293"/>
    <d v="2015-11-14T17:49:31"/>
    <n v="30"/>
    <s v="26 to 30 days"/>
    <s v="30 days"/>
    <x v="0"/>
  </r>
  <r>
    <n v="1294"/>
    <s v="HELMER'S LOO"/>
    <s v="We have an award-winning Danish play, now we just need a bathroom set to perform it in. Spend a penny to help us build the set!"/>
    <n v="500"/>
    <n v="610"/>
    <x v="0"/>
    <s v="GB"/>
    <s v="GBP"/>
    <n v="1445252400"/>
    <n v="1443696797"/>
    <b v="0"/>
    <n v="22"/>
    <b v="1"/>
    <s v="theater/plays"/>
    <x v="1"/>
    <s v="plays"/>
    <n v="122"/>
    <n v="27.73"/>
    <x v="1294"/>
    <d v="2015-10-19T11:00:00"/>
    <n v="18"/>
    <s v="11 to 20 days"/>
    <s v="Not Needed"/>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102"/>
    <n v="39.83"/>
    <x v="1295"/>
    <d v="2015-07-29T17:00:00"/>
    <n v="30"/>
    <s v="26 to 30 days"/>
    <s v="30 days"/>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141"/>
    <n v="52.17"/>
    <x v="1296"/>
    <d v="2016-03-14T00:12:53"/>
    <n v="20"/>
    <s v="11 to 20 days"/>
    <s v="Not Needed"/>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110"/>
    <n v="92.04"/>
    <x v="1297"/>
    <d v="2016-05-01T17:55:58"/>
    <n v="30"/>
    <s v="26 to 30 days"/>
    <s v="30 days"/>
    <x v="2"/>
  </r>
  <r>
    <n v="1298"/>
    <s v="Dinosaur Dreams"/>
    <s v="A play that raises awareness for mental health and explores the psychological effects childhood abuse can have on an adult."/>
    <n v="2000"/>
    <n v="2093"/>
    <x v="0"/>
    <s v="GB"/>
    <s v="GBP"/>
    <n v="1461860432"/>
    <n v="1459268432"/>
    <b v="0"/>
    <n v="33"/>
    <b v="1"/>
    <s v="theater/plays"/>
    <x v="1"/>
    <s v="plays"/>
    <n v="105"/>
    <n v="63.42"/>
    <x v="1298"/>
    <d v="2016-04-28T16:20:32"/>
    <n v="30"/>
    <s v="26 to 30 days"/>
    <s v="30 days"/>
    <x v="2"/>
  </r>
  <r>
    <n v="1299"/>
    <s v="The (out)Siders Project"/>
    <s v="A new work inspired by the classic novel and created by Dallas teens under the direction of professional artists."/>
    <n v="3500"/>
    <n v="4340"/>
    <x v="0"/>
    <s v="US"/>
    <s v="USD"/>
    <n v="1436902359"/>
    <n v="1434310359"/>
    <b v="0"/>
    <n v="32"/>
    <b v="1"/>
    <s v="theater/plays"/>
    <x v="1"/>
    <s v="plays"/>
    <n v="124"/>
    <n v="135.63"/>
    <x v="1299"/>
    <d v="2015-07-14T19:32:39"/>
    <n v="30"/>
    <s v="26 to 30 days"/>
    <s v="30 days"/>
    <x v="0"/>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35"/>
    <n v="168.75"/>
    <x v="1300"/>
    <d v="2016-06-01T18:57:00"/>
    <n v="39"/>
    <s v="31 to 40 days"/>
    <s v="Not Needed"/>
    <x v="2"/>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103"/>
    <n v="70.86"/>
    <x v="1301"/>
    <d v="2015-07-21T03:00:00"/>
    <n v="11"/>
    <s v="11 to 20 days"/>
    <s v="Not Needed"/>
    <x v="0"/>
  </r>
  <r>
    <n v="1302"/>
    <s v="Help bring Boys of a Certain Age back to NYC!"/>
    <s v="Boys of a Certain Age is a unique and special show that we're trying to remount in New York City in 2017."/>
    <n v="2500"/>
    <n v="2500"/>
    <x v="0"/>
    <s v="US"/>
    <s v="USD"/>
    <n v="1480559011"/>
    <n v="1477963411"/>
    <b v="0"/>
    <n v="50"/>
    <b v="1"/>
    <s v="theater/plays"/>
    <x v="1"/>
    <s v="plays"/>
    <n v="100"/>
    <n v="50"/>
    <x v="1302"/>
    <d v="2016-12-01T02:23:31"/>
    <n v="30"/>
    <s v="26 to 30 days"/>
    <s v="30 days"/>
    <x v="2"/>
  </r>
  <r>
    <n v="1303"/>
    <s v="Forward Arena Theatre Company: Summer Season"/>
    <s v="Groundbreaking queer theatre."/>
    <n v="3500"/>
    <n v="4559.13"/>
    <x v="0"/>
    <s v="GB"/>
    <s v="GBP"/>
    <n v="1469962800"/>
    <n v="1468578920"/>
    <b v="0"/>
    <n v="108"/>
    <b v="1"/>
    <s v="theater/plays"/>
    <x v="1"/>
    <s v="plays"/>
    <n v="130"/>
    <n v="42.21"/>
    <x v="1303"/>
    <d v="2016-07-31T11:00:00"/>
    <n v="16"/>
    <s v="11 to 20 days"/>
    <s v="Not Needed"/>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40"/>
    <n v="152.41"/>
    <x v="1304"/>
    <d v="2017-03-13T03:40:05"/>
    <n v="60"/>
    <s v="Greater than 40 days"/>
    <s v="Not Needed"/>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26"/>
    <n v="90.62"/>
    <x v="1305"/>
    <d v="2016-07-21T17:30:00"/>
    <n v="29"/>
    <s v="26 to 30 days"/>
    <s v="Not Needed"/>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65"/>
    <n v="201.6"/>
    <x v="1306"/>
    <d v="2014-12-04T10:58:54"/>
    <n v="30"/>
    <s v="26 to 30 days"/>
    <s v="30 days"/>
    <x v="3"/>
  </r>
  <r>
    <n v="1307"/>
    <s v="VR Card - Customized Virtual Reality Viewer (Canceled)"/>
    <s v="Get VR to Everyone with Mailable, Ready to Use Viewers"/>
    <n v="50000"/>
    <n v="5757"/>
    <x v="1"/>
    <s v="US"/>
    <s v="USD"/>
    <n v="1455710679"/>
    <n v="1453118679"/>
    <b v="0"/>
    <n v="45"/>
    <b v="0"/>
    <s v="technology/wearables"/>
    <x v="2"/>
    <s v="wearables"/>
    <n v="12"/>
    <n v="127.93"/>
    <x v="1307"/>
    <d v="2016-02-17T12:04:39"/>
    <n v="30"/>
    <s v="26 to 30 days"/>
    <s v="30 days"/>
    <x v="2"/>
  </r>
  <r>
    <n v="1308"/>
    <s v="Boost Band: Wristband Phone Charger (Canceled)"/>
    <s v="Boost Band, a wristband that charges any device"/>
    <n v="10000"/>
    <n v="1136"/>
    <x v="1"/>
    <s v="US"/>
    <s v="USD"/>
    <n v="1475937812"/>
    <n v="1472481812"/>
    <b v="0"/>
    <n v="38"/>
    <b v="0"/>
    <s v="technology/wearables"/>
    <x v="2"/>
    <s v="wearables"/>
    <n v="11"/>
    <n v="29.89"/>
    <x v="1308"/>
    <d v="2016-10-08T14:43:32"/>
    <n v="40"/>
    <s v="31 to 40 days"/>
    <s v="Not Needed"/>
    <x v="2"/>
  </r>
  <r>
    <n v="1309"/>
    <s v="CORE : Roam (Canceled)"/>
    <s v="Wicked fun and built for excitement, CORE is the safest and most versatile speaker you've ever worn."/>
    <n v="11500"/>
    <n v="12879"/>
    <x v="1"/>
    <s v="US"/>
    <s v="USD"/>
    <n v="1444943468"/>
    <n v="1441919468"/>
    <b v="0"/>
    <n v="35"/>
    <b v="0"/>
    <s v="technology/wearables"/>
    <x v="2"/>
    <s v="wearables"/>
    <n v="112"/>
    <n v="367.97"/>
    <x v="1309"/>
    <d v="2015-10-15T21:11:08"/>
    <n v="35"/>
    <s v="31 to 40 days"/>
    <s v="Not Needed"/>
    <x v="0"/>
  </r>
  <r>
    <n v="1310"/>
    <s v="k5-jkt.by kiger (Canceled)"/>
    <s v="An essential hoodie that holds all sized smart phones and keep your headphone wires tangle free."/>
    <n v="20000"/>
    <n v="3100"/>
    <x v="1"/>
    <s v="US"/>
    <s v="USD"/>
    <n v="1471622450"/>
    <n v="1467734450"/>
    <b v="0"/>
    <n v="24"/>
    <b v="0"/>
    <s v="technology/wearables"/>
    <x v="2"/>
    <s v="wearables"/>
    <n v="16"/>
    <n v="129.16999999999999"/>
    <x v="1310"/>
    <d v="2016-08-19T16:00:50"/>
    <n v="45"/>
    <s v="41 to 50 days"/>
    <s v="Not Needed"/>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32"/>
    <n v="800.7"/>
    <x v="1311"/>
    <d v="2016-11-30T20:15:19"/>
    <n v="35"/>
    <s v="31 to 40 days"/>
    <s v="Not Needed"/>
    <x v="2"/>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1"/>
    <n v="28"/>
    <x v="1312"/>
    <d v="2015-04-18T16:52:02"/>
    <n v="30"/>
    <s v="26 to 30 days"/>
    <s v="30 days"/>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31"/>
    <n v="102.02"/>
    <x v="1313"/>
    <d v="2016-03-03T17:01:54"/>
    <n v="30"/>
    <s v="26 to 30 days"/>
    <s v="30 days"/>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
    <n v="184.36"/>
    <x v="1314"/>
    <d v="2016-10-21T16:04:20"/>
    <n v="60"/>
    <s v="Greater than 40 days"/>
    <s v="Not Needed"/>
    <x v="2"/>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40"/>
    <n v="162.91999999999999"/>
    <x v="1315"/>
    <d v="2015-11-06T01:00:00"/>
    <n v="36"/>
    <s v="31 to 40 days"/>
    <s v="Not Needed"/>
    <x v="0"/>
  </r>
  <r>
    <n v="1316"/>
    <s v="Future Belt (Canceled)"/>
    <s v="Future Belt comes in just 3 sizes, but yet, is designed to fit waists ranging from 25-55 inches. No batteries, no gimmicks."/>
    <n v="75000"/>
    <n v="1"/>
    <x v="1"/>
    <s v="US"/>
    <s v="USD"/>
    <n v="1456700709"/>
    <n v="1453676709"/>
    <b v="0"/>
    <n v="1"/>
    <b v="0"/>
    <s v="technology/wearables"/>
    <x v="2"/>
    <s v="wearables"/>
    <n v="0"/>
    <n v="1"/>
    <x v="1316"/>
    <d v="2016-02-28T23:05:09"/>
    <n v="35"/>
    <s v="31 to 40 days"/>
    <s v="Not Needed"/>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
    <n v="603.53"/>
    <x v="1317"/>
    <d v="2016-07-21T14:00:00"/>
    <n v="52"/>
    <s v="Greater than 40 days"/>
    <s v="Not Needed"/>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15"/>
    <n v="45.41"/>
    <x v="1318"/>
    <d v="2015-01-11T01:02:52"/>
    <n v="30"/>
    <s v="26 to 30 days"/>
    <s v="30 days"/>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15"/>
    <n v="97.33"/>
    <x v="1319"/>
    <d v="2014-07-11T16:00:00"/>
    <n v="15"/>
    <s v="11 to 20 days"/>
    <s v="Not Needed"/>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
    <n v="167.67"/>
    <x v="1320"/>
    <d v="2016-12-30T23:00:00"/>
    <n v="29"/>
    <s v="26 to 30 days"/>
    <s v="Not Needed"/>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1"/>
    <n v="859.86"/>
    <x v="1321"/>
    <d v="2016-12-23T17:58:57"/>
    <n v="30"/>
    <s v="26 to 30 days"/>
    <s v="30 days"/>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0"/>
    <n v="26.5"/>
    <x v="1322"/>
    <d v="2015-05-21T15:45:25"/>
    <n v="30"/>
    <s v="26 to 30 days"/>
    <s v="30 days"/>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9"/>
    <n v="30.27"/>
    <x v="1323"/>
    <d v="2016-04-26T06:55:00"/>
    <n v="35"/>
    <s v="31 to 40 days"/>
    <s v="Not Needed"/>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10"/>
    <n v="54.67"/>
    <x v="1324"/>
    <d v="2016-10-13T15:12:32"/>
    <n v="30"/>
    <s v="26 to 30 days"/>
    <s v="30 days"/>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2"/>
    <n v="60.75"/>
    <x v="1325"/>
    <d v="2016-12-30T02:03:55"/>
    <n v="30"/>
    <s v="26 to 30 days"/>
    <s v="30 days"/>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
    <n v="102.73"/>
    <x v="1326"/>
    <d v="2015-01-15T19:00:28"/>
    <n v="45"/>
    <s v="41 to 50 days"/>
    <s v="Not Needed"/>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
    <n v="41.59"/>
    <x v="1327"/>
    <d v="2015-05-29T16:17:15"/>
    <n v="30"/>
    <s v="26 to 30 days"/>
    <s v="30 days"/>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2"/>
    <n v="116.53"/>
    <x v="1328"/>
    <d v="2016-10-14T15:25:34"/>
    <n v="45"/>
    <s v="41 to 50 days"/>
    <s v="Not Needed"/>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1"/>
    <n v="45.33"/>
    <x v="1329"/>
    <d v="2014-12-02T06:19:05"/>
    <n v="40"/>
    <s v="31 to 40 days"/>
    <s v="Not Needed"/>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22"/>
    <n v="157.46"/>
    <x v="1330"/>
    <d v="2016-07-02T04:00:00"/>
    <n v="31"/>
    <s v="31 to 40 days"/>
    <s v="Not Needed"/>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
    <n v="100.5"/>
    <x v="1331"/>
    <d v="2016-08-17T12:05:54"/>
    <n v="30"/>
    <s v="26 to 30 days"/>
    <s v="30 days"/>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n v="0"/>
    <x v="1332"/>
    <d v="2017-01-27T01:26:48"/>
    <n v="30"/>
    <s v="26 to 30 days"/>
    <s v="30 days"/>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n v="0"/>
    <x v="1333"/>
    <d v="2014-07-16T02:33:45"/>
    <n v="30"/>
    <s v="26 to 30 days"/>
    <s v="30 days"/>
    <x v="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11"/>
    <n v="51.82"/>
    <x v="1334"/>
    <d v="2016-03-11T18:34:47"/>
    <n v="30"/>
    <s v="26 to 30 days"/>
    <s v="30 days"/>
    <x v="2"/>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20"/>
    <n v="308.75"/>
    <x v="1335"/>
    <d v="2015-12-05T22:28:22"/>
    <n v="30"/>
    <s v="26 to 30 days"/>
    <s v="30 days"/>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85"/>
    <n v="379.23"/>
    <x v="1336"/>
    <d v="2014-12-17T20:43:48"/>
    <n v="35"/>
    <s v="31 to 40 days"/>
    <s v="Not Needed"/>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49"/>
    <n v="176.36"/>
    <x v="1337"/>
    <d v="2017-03-03T13:51:19"/>
    <n v="30"/>
    <s v="26 to 30 days"/>
    <s v="30 days"/>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3"/>
    <n v="66.069999999999993"/>
    <x v="1338"/>
    <d v="2015-08-02T19:17:13"/>
    <n v="30"/>
    <s v="26 to 30 days"/>
    <s v="30 days"/>
    <x v="0"/>
  </r>
  <r>
    <n v="1339"/>
    <s v="Linkoo (Canceled)"/>
    <s v="World's Smallest customizable Phone &amp; GPS Watch for kids !"/>
    <n v="50000"/>
    <n v="3317"/>
    <x v="1"/>
    <s v="US"/>
    <s v="USD"/>
    <n v="1418056315"/>
    <n v="1414164715"/>
    <b v="0"/>
    <n v="37"/>
    <b v="0"/>
    <s v="technology/wearables"/>
    <x v="2"/>
    <s v="wearables"/>
    <n v="7"/>
    <n v="89.65"/>
    <x v="1339"/>
    <d v="2014-12-08T16:31:55"/>
    <n v="45"/>
    <s v="41 to 50 days"/>
    <s v="Not Needed"/>
    <x v="3"/>
  </r>
  <r>
    <n v="1340"/>
    <s v="Glass Designs (Canceled)"/>
    <s v="I would like to make nicer, more stylish looking frames for the Google Glass using 3D printing technology."/>
    <n v="1680"/>
    <n v="0"/>
    <x v="1"/>
    <s v="US"/>
    <s v="USD"/>
    <n v="1408112253"/>
    <n v="1405520253"/>
    <b v="0"/>
    <n v="0"/>
    <b v="0"/>
    <s v="technology/wearables"/>
    <x v="2"/>
    <s v="wearables"/>
    <n v="0"/>
    <n v="0"/>
    <x v="1340"/>
    <d v="2014-08-15T14:17:33"/>
    <n v="30"/>
    <s v="26 to 30 days"/>
    <s v="30 days"/>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70"/>
    <n v="382.39"/>
    <x v="1341"/>
    <d v="2016-10-01T14:58:37"/>
    <n v="32"/>
    <s v="31 to 40 days"/>
    <s v="Not Needed"/>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0"/>
    <n v="100"/>
    <x v="1342"/>
    <d v="2015-07-17T19:35:39"/>
    <n v="30"/>
    <s v="26 to 30 days"/>
    <s v="30 days"/>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02"/>
    <n v="158.36000000000001"/>
    <x v="1343"/>
    <d v="2016-08-19T03:59:00"/>
    <n v="59"/>
    <s v="Greater than 40 days"/>
    <s v="Not Needed"/>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378"/>
    <n v="40.76"/>
    <x v="1344"/>
    <d v="2016-06-30T18:57:19"/>
    <n v="29"/>
    <s v="26 to 30 days"/>
    <s v="Not Needed"/>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125"/>
    <n v="53.57"/>
    <x v="1345"/>
    <d v="2014-07-14T19:32:39"/>
    <n v="35"/>
    <s v="31 to 40 days"/>
    <s v="Not Needed"/>
    <x v="3"/>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147"/>
    <n v="48.45"/>
    <x v="1346"/>
    <d v="2013-06-27T01:49:11"/>
    <n v="30"/>
    <s v="26 to 30 days"/>
    <s v="30 days"/>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102"/>
    <n v="82.42"/>
    <x v="1347"/>
    <d v="2015-03-07T15:18:45"/>
    <n v="30"/>
    <s v="26 to 30 days"/>
    <s v="30 days"/>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102"/>
    <n v="230.19"/>
    <x v="1348"/>
    <d v="2014-12-18T12:08:53"/>
    <n v="28"/>
    <s v="26 to 30 days"/>
    <s v="28 to 29 days"/>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204"/>
    <n v="59.36"/>
    <x v="1349"/>
    <d v="2015-12-16T06:59:00"/>
    <n v="37"/>
    <s v="31 to 40 days"/>
    <s v="Not Needed"/>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104"/>
    <n v="66.7"/>
    <x v="1350"/>
    <d v="2015-12-26T00:18:54"/>
    <n v="30"/>
    <s v="26 to 30 days"/>
    <s v="30 days"/>
    <x v="0"/>
  </r>
  <r>
    <n v="1351"/>
    <s v="Purpose: Your Journey To Find Meaning"/>
    <s v="Discover your purpose, live a more fulfilling life, leave a positive footprint on society."/>
    <n v="20000"/>
    <n v="20253"/>
    <x v="0"/>
    <s v="US"/>
    <s v="USD"/>
    <n v="1455299144"/>
    <n v="1452707144"/>
    <b v="0"/>
    <n v="120"/>
    <b v="1"/>
    <s v="publishing/nonfiction"/>
    <x v="3"/>
    <s v="nonfiction"/>
    <n v="101"/>
    <n v="168.78"/>
    <x v="1351"/>
    <d v="2016-02-12T17:45:44"/>
    <n v="30"/>
    <s v="26 to 30 days"/>
    <s v="30 days"/>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136"/>
    <n v="59.97"/>
    <x v="1352"/>
    <d v="2015-09-05T03:59:00"/>
    <n v="52"/>
    <s v="Greater than 40 days"/>
    <s v="Not Needed"/>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134"/>
    <n v="31.81"/>
    <x v="1353"/>
    <d v="2013-03-11T00:00:00"/>
    <n v="35"/>
    <s v="31 to 40 days"/>
    <s v="Not Needed"/>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130"/>
    <n v="24.42"/>
    <x v="1354"/>
    <d v="2016-06-11T19:22:59"/>
    <n v="30"/>
    <s v="26 to 30 days"/>
    <s v="30 days"/>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123"/>
    <n v="25.35"/>
    <x v="1355"/>
    <d v="2012-11-30T10:00:00"/>
    <n v="30"/>
    <s v="26 to 30 days"/>
    <s v="30 days"/>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183"/>
    <n v="71.44"/>
    <x v="1356"/>
    <d v="2013-07-05T00:56:00"/>
    <n v="30"/>
    <s v="26 to 30 days"/>
    <s v="30 days"/>
    <x v="4"/>
  </r>
  <r>
    <n v="1357"/>
    <s v="Becoming Alicia"/>
    <s v="The search for identity leads one young woman to Mexico, where she follows her grandfather's journey back to America."/>
    <n v="2000"/>
    <n v="2506"/>
    <x v="0"/>
    <s v="US"/>
    <s v="USD"/>
    <n v="1362117540"/>
    <n v="1359587137"/>
    <b v="0"/>
    <n v="65"/>
    <b v="1"/>
    <s v="publishing/nonfiction"/>
    <x v="3"/>
    <s v="nonfiction"/>
    <n v="125"/>
    <n v="38.549999999999997"/>
    <x v="1357"/>
    <d v="2013-03-01T05:59:00"/>
    <n v="30"/>
    <s v="26 to 30 days"/>
    <s v="30 days"/>
    <x v="4"/>
  </r>
  <r>
    <n v="1358"/>
    <s v="The Masada Story Project"/>
    <s v="I am working on a book about what people do when they visit Masada, an ancient fortress in the Judean desert."/>
    <n v="3000"/>
    <n v="3350"/>
    <x v="0"/>
    <s v="US"/>
    <s v="USD"/>
    <n v="1309009323"/>
    <n v="1306417323"/>
    <b v="0"/>
    <n v="49"/>
    <b v="1"/>
    <s v="publishing/nonfiction"/>
    <x v="3"/>
    <s v="nonfiction"/>
    <n v="112"/>
    <n v="68.37"/>
    <x v="1358"/>
    <d v="2011-06-25T13:42:03"/>
    <n v="30"/>
    <s v="26 to 30 days"/>
    <s v="30 days"/>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116"/>
    <n v="40.21"/>
    <x v="1359"/>
    <d v="2011-07-06T19:33:10"/>
    <n v="62"/>
    <s v="Greater than 40 days"/>
    <s v="Not Needed"/>
    <x v="6"/>
  </r>
  <r>
    <n v="1360"/>
    <s v="So Bad, It's Good! - A Book of Bad Movies"/>
    <s v="So Bad, It's Good! is a guide to finding the best films for your bad movie night."/>
    <n v="1500"/>
    <n v="2598"/>
    <x v="0"/>
    <s v="US"/>
    <s v="USD"/>
    <n v="1343943420"/>
    <n v="1341524220"/>
    <b v="0"/>
    <n v="81"/>
    <b v="1"/>
    <s v="publishing/nonfiction"/>
    <x v="3"/>
    <s v="nonfiction"/>
    <n v="173"/>
    <n v="32.07"/>
    <x v="1360"/>
    <d v="2012-08-02T21:37:00"/>
    <n v="28"/>
    <s v="26 to 30 days"/>
    <s v="28 to 29 days"/>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126"/>
    <n v="28.63"/>
    <x v="1361"/>
    <d v="2014-06-21T17:12:52"/>
    <n v="30"/>
    <s v="26 to 30 days"/>
    <s v="30 days"/>
    <x v="3"/>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109"/>
    <n v="43.64"/>
    <x v="1362"/>
    <d v="2013-09-07T22:25:31"/>
    <n v="60"/>
    <s v="Greater than 40 days"/>
    <s v="Not Needed"/>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100"/>
    <n v="40"/>
    <x v="1363"/>
    <d v="2016-02-15T07:59:00"/>
    <n v="19"/>
    <s v="11 to 20 days"/>
    <s v="Not Needed"/>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119"/>
    <n v="346.04"/>
    <x v="1364"/>
    <d v="2015-01-07T16:41:46"/>
    <n v="60"/>
    <s v="Greater than 40 days"/>
    <s v="Not Needed"/>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100"/>
    <n v="81.739999999999995"/>
    <x v="1365"/>
    <d v="2015-03-16T16:35:52"/>
    <n v="30"/>
    <s v="26 to 30 days"/>
    <s v="30 days"/>
    <x v="0"/>
  </r>
  <r>
    <n v="1366"/>
    <s v="Kick It! A Tribute to the A.K.s"/>
    <s v="A musical memorial for Alexi Petersen."/>
    <n v="7500"/>
    <n v="9486.69"/>
    <x v="0"/>
    <s v="US"/>
    <s v="USD"/>
    <n v="1417049663"/>
    <n v="1413158063"/>
    <b v="0"/>
    <n v="147"/>
    <b v="1"/>
    <s v="music/rock"/>
    <x v="4"/>
    <s v="rock"/>
    <n v="126"/>
    <n v="64.540000000000006"/>
    <x v="1366"/>
    <d v="2014-11-27T00:54:23"/>
    <n v="46"/>
    <s v="41 to 50 days"/>
    <s v="Not Needed"/>
    <x v="3"/>
  </r>
  <r>
    <n v="1367"/>
    <s v="House of Rabbits  - &quot;Songs of Charivari&quot;"/>
    <s v="House of Rabbits are recording our full-length, debut album! Support independent music, receive great rewards!"/>
    <n v="5000"/>
    <n v="5713"/>
    <x v="0"/>
    <s v="US"/>
    <s v="USD"/>
    <n v="1447463050"/>
    <n v="1444867450"/>
    <b v="0"/>
    <n v="90"/>
    <b v="1"/>
    <s v="music/rock"/>
    <x v="4"/>
    <s v="rock"/>
    <n v="114"/>
    <n v="63.48"/>
    <x v="1367"/>
    <d v="2015-11-14T01:04:10"/>
    <n v="30"/>
    <s v="26 to 30 days"/>
    <s v="30 days"/>
    <x v="0"/>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111"/>
    <n v="63.62"/>
    <x v="1368"/>
    <d v="2015-06-15T04:34:54"/>
    <n v="24"/>
    <s v="21 to 25 days"/>
    <s v="Not Needed"/>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105"/>
    <n v="83.97"/>
    <x v="1369"/>
    <d v="2014-04-11T14:15:46"/>
    <n v="30"/>
    <s v="26 to 30 days"/>
    <s v="30 days"/>
    <x v="3"/>
  </r>
  <r>
    <n v="1370"/>
    <s v="Food On You presents Baby's First Parental Advisory"/>
    <s v="Songs about the first year of parenthood, often inappropriate for children"/>
    <n v="1500"/>
    <n v="1555"/>
    <x v="0"/>
    <s v="US"/>
    <s v="USD"/>
    <n v="1381881890"/>
    <n v="1380585890"/>
    <b v="0"/>
    <n v="20"/>
    <b v="1"/>
    <s v="music/rock"/>
    <x v="4"/>
    <s v="rock"/>
    <n v="104"/>
    <n v="77.75"/>
    <x v="1370"/>
    <d v="2013-10-16T00:04:50"/>
    <n v="15"/>
    <s v="11 to 20 days"/>
    <s v="Not Needed"/>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
    <n v="107.07"/>
    <x v="1371"/>
    <d v="2015-05-07T18:12:22"/>
    <n v="30"/>
    <s v="26 to 30 days"/>
    <s v="30 days"/>
    <x v="0"/>
  </r>
  <r>
    <n v="1372"/>
    <s v="Ted Lukas &amp; the Misled new CD - &quot;FEED&quot;"/>
    <s v="Please help us raise funds to press our new CD!"/>
    <n v="500"/>
    <n v="620"/>
    <x v="0"/>
    <s v="US"/>
    <s v="USD"/>
    <n v="1342115132"/>
    <n v="1339523132"/>
    <b v="0"/>
    <n v="16"/>
    <b v="1"/>
    <s v="music/rock"/>
    <x v="4"/>
    <s v="rock"/>
    <n v="124"/>
    <n v="38.75"/>
    <x v="1372"/>
    <d v="2012-07-12T17:45:32"/>
    <n v="30"/>
    <s v="26 to 30 days"/>
    <s v="30 days"/>
    <x v="5"/>
  </r>
  <r>
    <n v="1373"/>
    <s v="Broccoli Samurai: Tour Van or Bust!"/>
    <s v="Help Broccoli Samurai raise money to get a new van and continue bringing you the jams!"/>
    <n v="10000"/>
    <n v="10501"/>
    <x v="0"/>
    <s v="US"/>
    <s v="USD"/>
    <n v="1483138233"/>
    <n v="1480546233"/>
    <b v="0"/>
    <n v="52"/>
    <b v="1"/>
    <s v="music/rock"/>
    <x v="4"/>
    <s v="rock"/>
    <n v="105"/>
    <n v="201.94"/>
    <x v="1373"/>
    <d v="2016-12-30T22:50:33"/>
    <n v="30"/>
    <s v="26 to 30 days"/>
    <s v="30 days"/>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189"/>
    <n v="43.06"/>
    <x v="1374"/>
    <d v="2016-03-25T02:53:08"/>
    <n v="30"/>
    <s v="26 to 30 days"/>
    <s v="30 days"/>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171"/>
    <n v="62.87"/>
    <x v="1375"/>
    <d v="2017-01-15T01:35:19"/>
    <n v="30"/>
    <s v="26 to 30 days"/>
    <s v="30 days"/>
    <x v="2"/>
  </r>
  <r>
    <n v="1376"/>
    <s v="Dead Pirates / HIGHMARE LP 2nd pressing"/>
    <s v="Dead Pirates are planning a second pressing of HIGHMARE LP, who wants one ?"/>
    <n v="3700"/>
    <n v="9342"/>
    <x v="0"/>
    <s v="GB"/>
    <s v="GBP"/>
    <n v="1480784606"/>
    <n v="1478189006"/>
    <b v="0"/>
    <n v="168"/>
    <b v="1"/>
    <s v="music/rock"/>
    <x v="4"/>
    <s v="rock"/>
    <n v="252"/>
    <n v="55.61"/>
    <x v="1376"/>
    <d v="2016-12-03T17:03:26"/>
    <n v="30"/>
    <s v="26 to 30 days"/>
    <s v="30 days"/>
    <x v="2"/>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116"/>
    <n v="48.71"/>
    <x v="1377"/>
    <d v="2017-02-03T04:11:00"/>
    <n v="22"/>
    <s v="21 to 25 days"/>
    <s v="Not Needed"/>
    <x v="1"/>
  </r>
  <r>
    <n v="1378"/>
    <s v="SIX BY SEVEN"/>
    <s v="A psychedelic post rock masterpiece!"/>
    <n v="2000"/>
    <n v="4067"/>
    <x v="0"/>
    <s v="GB"/>
    <s v="GBP"/>
    <n v="1470075210"/>
    <n v="1468779210"/>
    <b v="0"/>
    <n v="133"/>
    <b v="1"/>
    <s v="music/rock"/>
    <x v="4"/>
    <s v="rock"/>
    <n v="203"/>
    <n v="30.58"/>
    <x v="1378"/>
    <d v="2016-08-01T18:13:30"/>
    <n v="15"/>
    <s v="11 to 20 days"/>
    <s v="Not Needed"/>
    <x v="2"/>
  </r>
  <r>
    <n v="1379"/>
    <s v="J. Walter Makes a Record"/>
    <s v="---------The long-awaited debut full-length from Justin Ruddy--------"/>
    <n v="10000"/>
    <n v="11160"/>
    <x v="0"/>
    <s v="US"/>
    <s v="USD"/>
    <n v="1433504876"/>
    <n v="1430912876"/>
    <b v="0"/>
    <n v="151"/>
    <b v="1"/>
    <s v="music/rock"/>
    <x v="4"/>
    <s v="rock"/>
    <n v="112"/>
    <n v="73.91"/>
    <x v="1379"/>
    <d v="2015-06-05T11:47:56"/>
    <n v="30"/>
    <s v="26 to 30 days"/>
    <s v="30 days"/>
    <x v="0"/>
  </r>
  <r>
    <n v="1380"/>
    <s v="BARNFEST 2015"/>
    <s v="A DIY MUSIC FESTIVAL FROM ST. LOUIS MO! Bands make their own festival, help make it legit!"/>
    <n v="25"/>
    <n v="106"/>
    <x v="0"/>
    <s v="US"/>
    <s v="USD"/>
    <n v="1433815200"/>
    <n v="1431886706"/>
    <b v="0"/>
    <n v="5"/>
    <b v="1"/>
    <s v="music/rock"/>
    <x v="4"/>
    <s v="rock"/>
    <n v="424"/>
    <n v="21.2"/>
    <x v="1380"/>
    <d v="2015-06-09T02:00:00"/>
    <n v="23"/>
    <s v="21 to 25 days"/>
    <s v="Not Needed"/>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107"/>
    <n v="73.36"/>
    <x v="1381"/>
    <d v="2016-12-29T05:08:45"/>
    <n v="30"/>
    <s v="26 to 30 days"/>
    <s v="30 days"/>
    <x v="2"/>
  </r>
  <r>
    <n v="1382"/>
    <s v="The Floorwalkers New Album!"/>
    <s v="We're making a new record -- independently! We've got some great new songs we're really excited to bring to you!"/>
    <n v="8000"/>
    <n v="8349"/>
    <x v="0"/>
    <s v="US"/>
    <s v="USD"/>
    <n v="1367867536"/>
    <n v="1365275536"/>
    <b v="0"/>
    <n v="148"/>
    <b v="1"/>
    <s v="music/rock"/>
    <x v="4"/>
    <s v="rock"/>
    <n v="104"/>
    <n v="56.41"/>
    <x v="1382"/>
    <d v="2013-05-06T19:12:16"/>
    <n v="30"/>
    <s v="26 to 30 days"/>
    <s v="30 days"/>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212"/>
    <n v="50.25"/>
    <x v="1383"/>
    <d v="2016-12-23T01:47:58"/>
    <n v="20"/>
    <s v="11 to 20 days"/>
    <s v="Not Needed"/>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124"/>
    <n v="68.94"/>
    <x v="1384"/>
    <d v="2015-07-05T17:38:42"/>
    <n v="30"/>
    <s v="26 to 30 days"/>
    <s v="30 days"/>
    <x v="0"/>
  </r>
  <r>
    <n v="1385"/>
    <s v="Chi Might Project"/>
    <s v="Musicians, singers &amp; songwriters from all over the world collaborate via YouTube in order to create an amazing album!"/>
    <n v="8000"/>
    <n v="8832.49"/>
    <x v="0"/>
    <s v="DE"/>
    <s v="EUR"/>
    <n v="1461931860"/>
    <n v="1457109121"/>
    <b v="0"/>
    <n v="134"/>
    <b v="1"/>
    <s v="music/rock"/>
    <x v="4"/>
    <s v="rock"/>
    <n v="110"/>
    <n v="65.91"/>
    <x v="1385"/>
    <d v="2016-04-29T12:11:00"/>
    <n v="56"/>
    <s v="Greater than 40 days"/>
    <s v="Not Needed"/>
    <x v="2"/>
  </r>
  <r>
    <n v="1386"/>
    <s v="MALTESE CROSS: The First Album"/>
    <s v="We are a classic hard rock/heavy metal band just trying to keep rock alive!"/>
    <n v="400"/>
    <n v="875"/>
    <x v="0"/>
    <s v="US"/>
    <s v="USD"/>
    <n v="1438183889"/>
    <n v="1435591889"/>
    <b v="0"/>
    <n v="14"/>
    <b v="1"/>
    <s v="music/rock"/>
    <x v="4"/>
    <s v="rock"/>
    <n v="219"/>
    <n v="62.5"/>
    <x v="1386"/>
    <d v="2015-07-29T15:31:29"/>
    <n v="30"/>
    <s v="26 to 30 days"/>
    <s v="30 days"/>
    <x v="0"/>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137"/>
    <n v="70.06"/>
    <x v="1387"/>
    <d v="2015-06-03T04:30:00"/>
    <n v="32"/>
    <s v="31 to 40 days"/>
    <s v="Not Needed"/>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135"/>
    <n v="60.18"/>
    <x v="1388"/>
    <d v="2016-10-17T16:14:00"/>
    <n v="26"/>
    <s v="26 to 30 days"/>
    <s v="26-27 days"/>
    <x v="2"/>
  </r>
  <r>
    <n v="1389"/>
    <s v="Pre-order DANCEHALL's first record!!!"/>
    <s v="Help fund the pressing of DANCEHALL's first record by pre-ordering it in advance!!!"/>
    <n v="500"/>
    <n v="727"/>
    <x v="0"/>
    <s v="GB"/>
    <s v="GBP"/>
    <n v="1471087957"/>
    <n v="1468495957"/>
    <b v="0"/>
    <n v="34"/>
    <b v="1"/>
    <s v="music/rock"/>
    <x v="4"/>
    <s v="rock"/>
    <n v="145"/>
    <n v="21.38"/>
    <x v="1389"/>
    <d v="2016-08-13T11:32:37"/>
    <n v="30"/>
    <s v="26 to 30 days"/>
    <s v="30 days"/>
    <x v="2"/>
  </r>
  <r>
    <n v="1390"/>
    <s v="New Music Video/Artist Development"/>
    <s v="Breakout Artist Management will be working with us on a brand new music video and we need your help!"/>
    <n v="2800"/>
    <n v="3055"/>
    <x v="0"/>
    <s v="US"/>
    <s v="USD"/>
    <n v="1430154720"/>
    <n v="1427224606"/>
    <b v="0"/>
    <n v="19"/>
    <b v="1"/>
    <s v="music/rock"/>
    <x v="4"/>
    <s v="rock"/>
    <n v="109"/>
    <n v="160.79"/>
    <x v="1390"/>
    <d v="2015-04-27T17:12:00"/>
    <n v="34"/>
    <s v="31 to 40 days"/>
    <s v="Not Needed"/>
    <x v="0"/>
  </r>
  <r>
    <n v="1391"/>
    <s v="Rules and Regulations"/>
    <s v="With the money donated through this project we intend on investing in sound equipment for live shows"/>
    <n v="500"/>
    <n v="551"/>
    <x v="0"/>
    <s v="US"/>
    <s v="USD"/>
    <n v="1440219540"/>
    <n v="1436369818"/>
    <b v="0"/>
    <n v="13"/>
    <b v="1"/>
    <s v="music/rock"/>
    <x v="4"/>
    <s v="rock"/>
    <n v="110"/>
    <n v="42.38"/>
    <x v="1391"/>
    <d v="2015-08-22T04:59:00"/>
    <n v="45"/>
    <s v="41 to 50 days"/>
    <s v="Not Needed"/>
    <x v="0"/>
  </r>
  <r>
    <n v="1392"/>
    <s v="Telesomniac's Debut Album"/>
    <s v="Telesomniac is a rock band from Provo, UT releasing their debut album Thirty-One Flashes in the Dark."/>
    <n v="2500"/>
    <n v="2841"/>
    <x v="0"/>
    <s v="US"/>
    <s v="USD"/>
    <n v="1456976586"/>
    <n v="1454298186"/>
    <b v="0"/>
    <n v="104"/>
    <b v="1"/>
    <s v="music/rock"/>
    <x v="4"/>
    <s v="rock"/>
    <n v="114"/>
    <n v="27.32"/>
    <x v="1392"/>
    <d v="2016-03-03T03:43:06"/>
    <n v="31"/>
    <s v="31 to 40 days"/>
    <s v="Not Needed"/>
    <x v="2"/>
  </r>
  <r>
    <n v="1393"/>
    <s v="WolfHunt | Social Commentary Rock Project"/>
    <s v="Rock n' Roll tales of our times"/>
    <n v="10000"/>
    <n v="10235"/>
    <x v="0"/>
    <s v="US"/>
    <s v="USD"/>
    <n v="1470068523"/>
    <n v="1467476523"/>
    <b v="0"/>
    <n v="52"/>
    <b v="1"/>
    <s v="music/rock"/>
    <x v="4"/>
    <s v="rock"/>
    <n v="102"/>
    <n v="196.83"/>
    <x v="1393"/>
    <d v="2016-08-01T16:22:03"/>
    <n v="30"/>
    <s v="26 to 30 days"/>
    <s v="30 days"/>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122"/>
    <n v="53.88"/>
    <x v="1394"/>
    <d v="2017-03-01T03:00:00"/>
    <n v="43"/>
    <s v="41 to 50 days"/>
    <s v="Not Needed"/>
    <x v="1"/>
  </r>
  <r>
    <n v="1395"/>
    <s v="Quiet Oaks Full Length Album"/>
    <s v="Help Quiet Oaks record their debut album!!!"/>
    <n v="3500"/>
    <n v="3916"/>
    <x v="0"/>
    <s v="US"/>
    <s v="USD"/>
    <n v="1484430481"/>
    <n v="1481838481"/>
    <b v="0"/>
    <n v="82"/>
    <b v="1"/>
    <s v="music/rock"/>
    <x v="4"/>
    <s v="rock"/>
    <n v="112"/>
    <n v="47.76"/>
    <x v="1395"/>
    <d v="2017-01-14T21:48:01"/>
    <n v="30"/>
    <s v="26 to 30 days"/>
    <s v="30 days"/>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107"/>
    <n v="88.19"/>
    <x v="1396"/>
    <d v="2015-02-13T23:58:02"/>
    <n v="30"/>
    <s v="26 to 30 days"/>
    <s v="30 days"/>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114"/>
    <n v="72.06"/>
    <x v="1397"/>
    <d v="2016-10-27T21:19:00"/>
    <n v="30"/>
    <s v="26 to 30 days"/>
    <s v="30 days"/>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110"/>
    <n v="74.25"/>
    <x v="1398"/>
    <d v="2016-07-05T20:58:54"/>
    <n v="30"/>
    <s v="26 to 30 days"/>
    <s v="30 days"/>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126"/>
    <n v="61.7"/>
    <x v="1399"/>
    <d v="2014-10-07T00:06:13"/>
    <n v="30"/>
    <s v="26 to 30 days"/>
    <s v="30 days"/>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67"/>
    <n v="17.239999999999998"/>
    <x v="1400"/>
    <d v="2016-06-12T05:30:00"/>
    <n v="35"/>
    <s v="31 to 40 days"/>
    <s v="Not Needed"/>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497"/>
    <n v="51.72"/>
    <x v="1401"/>
    <d v="2013-05-26T23:54:34"/>
    <n v="21"/>
    <s v="21 to 25 days"/>
    <s v="Not Needed"/>
    <x v="4"/>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109"/>
    <n v="24.15"/>
    <x v="1402"/>
    <d v="2015-05-01T00:16:51"/>
    <n v="60"/>
    <s v="Greater than 40 days"/>
    <s v="Not Needed"/>
    <x v="0"/>
  </r>
  <r>
    <n v="1403"/>
    <s v="Gregorian Rock"/>
    <s v="Gregorian Rock merges Gregorian chant with modern music. It is serene, yet pummeling. It's not for everyone, but it might be for you."/>
    <n v="4000"/>
    <n v="4103"/>
    <x v="0"/>
    <s v="US"/>
    <s v="USD"/>
    <n v="1374802235"/>
    <n v="1372210235"/>
    <b v="0"/>
    <n v="66"/>
    <b v="1"/>
    <s v="music/rock"/>
    <x v="4"/>
    <s v="rock"/>
    <n v="103"/>
    <n v="62.17"/>
    <x v="1403"/>
    <d v="2013-07-26T01:30:35"/>
    <n v="30"/>
    <s v="26 to 30 days"/>
    <s v="30 days"/>
    <x v="4"/>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2"/>
    <n v="48.2"/>
    <x v="1404"/>
    <d v="2015-02-22T12:14:45"/>
    <n v="25"/>
    <s v="21 to 25 days"/>
    <s v="26-27 days"/>
    <x v="0"/>
  </r>
  <r>
    <n v="1405"/>
    <s v="The Bible translated into Emoticons"/>
    <s v="Will more people read the Bible if it were translated into Emoticons?"/>
    <n v="25000"/>
    <n v="105"/>
    <x v="2"/>
    <s v="US"/>
    <s v="USD"/>
    <n v="1417195201"/>
    <n v="1414599601"/>
    <b v="1"/>
    <n v="17"/>
    <b v="0"/>
    <s v="publishing/translations"/>
    <x v="3"/>
    <s v="translations"/>
    <n v="0"/>
    <n v="6.18"/>
    <x v="1405"/>
    <d v="2014-11-28T17:20:01"/>
    <n v="30"/>
    <s v="26 to 30 days"/>
    <s v="30 days"/>
    <x v="3"/>
  </r>
  <r>
    <n v="1406"/>
    <s v="Man Down! Translation project"/>
    <s v="The White coat and the battle dress uniform"/>
    <n v="12000"/>
    <n v="15"/>
    <x v="2"/>
    <s v="IT"/>
    <s v="EUR"/>
    <n v="1449914400"/>
    <n v="1445336607"/>
    <b v="0"/>
    <n v="3"/>
    <b v="0"/>
    <s v="publishing/translations"/>
    <x v="3"/>
    <s v="translations"/>
    <n v="0"/>
    <n v="5"/>
    <x v="1406"/>
    <d v="2015-12-12T10:00:00"/>
    <n v="53"/>
    <s v="Greater than 40 days"/>
    <s v="Not Needed"/>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1"/>
    <n v="7.5"/>
    <x v="1407"/>
    <d v="2014-08-12T12:52:58"/>
    <n v="25"/>
    <s v="21 to 25 days"/>
    <s v="26-27 days"/>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7"/>
    <n v="12"/>
    <x v="1408"/>
    <d v="2015-11-13T21:55:56"/>
    <n v="30"/>
    <s v="26 to 30 days"/>
    <s v="30 days"/>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n v="0"/>
    <x v="1409"/>
    <d v="2015-01-01T04:12:15"/>
    <n v="60"/>
    <s v="Greater than 40 days"/>
    <s v="Not Needed"/>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0"/>
    <n v="1"/>
    <x v="1410"/>
    <d v="2016-06-03T07:38:40"/>
    <n v="45"/>
    <s v="41 to 50 days"/>
    <s v="Not Needed"/>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0"/>
    <n v="2.33"/>
    <x v="1411"/>
    <d v="2015-02-06T01:25:00"/>
    <n v="28"/>
    <s v="26 to 30 days"/>
    <s v="28 to 29 days"/>
    <x v="0"/>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5"/>
    <n v="24.62"/>
    <x v="1412"/>
    <d v="2014-12-04T01:31:39"/>
    <n v="30"/>
    <s v="26 to 30 days"/>
    <s v="30 days"/>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5"/>
    <n v="100"/>
    <x v="1413"/>
    <d v="2016-02-20T10:29:30"/>
    <n v="60"/>
    <s v="Greater than 40 days"/>
    <s v="Not Needed"/>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0"/>
    <n v="1"/>
    <x v="1414"/>
    <d v="2017-01-03T06:04:27"/>
    <n v="30"/>
    <s v="26 to 30 days"/>
    <s v="30 days"/>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18"/>
    <n v="88.89"/>
    <x v="1415"/>
    <d v="2015-08-16T16:13:11"/>
    <n v="40"/>
    <s v="31 to 40 days"/>
    <s v="Not Needed"/>
    <x v="0"/>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n v="0"/>
    <x v="1416"/>
    <d v="2015-11-21T23:13:39"/>
    <n v="30"/>
    <s v="26 to 30 days"/>
    <s v="30 days"/>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1"/>
    <n v="27.5"/>
    <x v="1417"/>
    <d v="2015-09-15T11:11:00"/>
    <n v="30"/>
    <s v="26 to 30 days"/>
    <s v="30 days"/>
    <x v="0"/>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0"/>
    <n v="6"/>
    <x v="1418"/>
    <d v="2016-02-25T10:57:14"/>
    <n v="30"/>
    <s v="26 to 30 days"/>
    <s v="30 days"/>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7"/>
    <n v="44.5"/>
    <x v="1419"/>
    <d v="2016-10-09T10:56:59"/>
    <n v="30"/>
    <s v="26 to 30 days"/>
    <s v="30 days"/>
    <x v="2"/>
  </r>
  <r>
    <n v="1420"/>
    <s v="Shakespeare in the Hood - Romeo and Juliet"/>
    <s v="Help me butcher Shakespeare in a satirical fashion."/>
    <n v="110"/>
    <n v="3"/>
    <x v="2"/>
    <s v="US"/>
    <s v="USD"/>
    <n v="1467129686"/>
    <n v="1464969686"/>
    <b v="0"/>
    <n v="3"/>
    <b v="0"/>
    <s v="publishing/translations"/>
    <x v="3"/>
    <s v="translations"/>
    <n v="3"/>
    <n v="1"/>
    <x v="1420"/>
    <d v="2016-06-28T16:01:26"/>
    <n v="25"/>
    <s v="21 to 25 days"/>
    <s v="26-27 days"/>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0"/>
    <n v="100"/>
    <x v="1421"/>
    <d v="2015-02-08T21:58:29"/>
    <n v="30"/>
    <s v="26 to 30 days"/>
    <s v="30 days"/>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0"/>
    <n v="13"/>
    <x v="1422"/>
    <d v="2016-09-21T05:45:04"/>
    <n v="30"/>
    <s v="26 to 30 days"/>
    <s v="30 days"/>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0"/>
    <n v="100"/>
    <x v="1423"/>
    <d v="2016-01-01T08:38:51"/>
    <n v="30"/>
    <s v="26 to 30 days"/>
    <s v="30 days"/>
    <x v="0"/>
  </r>
  <r>
    <n v="1424"/>
    <s v="Subway Mantras"/>
    <s v="A short book of practical mantras that can be used every day of the week. Mantras are cogwheels of universal engines."/>
    <n v="7500"/>
    <n v="1527"/>
    <x v="2"/>
    <s v="US"/>
    <s v="USD"/>
    <n v="1479233602"/>
    <n v="1478106802"/>
    <b v="0"/>
    <n v="14"/>
    <b v="0"/>
    <s v="publishing/translations"/>
    <x v="3"/>
    <s v="translations"/>
    <n v="20"/>
    <n v="109.07"/>
    <x v="1424"/>
    <d v="2016-11-15T18:13:22"/>
    <n v="13"/>
    <s v="11 to 20 days"/>
    <s v="Not Needed"/>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n v="0"/>
    <x v="1425"/>
    <d v="2015-04-29T03:09:19"/>
    <n v="30"/>
    <s v="26 to 30 days"/>
    <s v="30 days"/>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n v="0"/>
    <x v="1426"/>
    <d v="2015-08-24T09:22:00"/>
    <n v="60"/>
    <s v="Greater than 40 days"/>
    <s v="Not Needed"/>
    <x v="0"/>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8"/>
    <n v="104.75"/>
    <x v="1427"/>
    <d v="2016-09-18T20:26:25"/>
    <n v="30"/>
    <s v="26 to 30 days"/>
    <s v="30 days"/>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5"/>
    <n v="15"/>
    <x v="1428"/>
    <d v="2016-04-02T08:06:57"/>
    <n v="30"/>
    <s v="26 to 30 days"/>
    <s v="30 days"/>
    <x v="2"/>
  </r>
  <r>
    <n v="1429"/>
    <s v="10 P.M."/>
    <s v="A guy in his 30's tries to live his &quot;American Dream&quot;, but quickly it turns into a nightmare. (A Novel)"/>
    <n v="10000"/>
    <n v="0"/>
    <x v="2"/>
    <s v="US"/>
    <s v="USD"/>
    <n v="1428629242"/>
    <n v="1426037242"/>
    <b v="0"/>
    <n v="0"/>
    <b v="0"/>
    <s v="publishing/translations"/>
    <x v="3"/>
    <s v="translations"/>
    <n v="0"/>
    <n v="0"/>
    <x v="1429"/>
    <d v="2015-04-10T01:27:22"/>
    <n v="30"/>
    <s v="26 to 30 days"/>
    <s v="30 days"/>
    <x v="0"/>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
    <n v="80.599999999999994"/>
    <x v="1430"/>
    <d v="2014-12-19T19:31:28"/>
    <n v="31"/>
    <s v="31 to 40 days"/>
    <s v="Not Needed"/>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32"/>
    <n v="115.55"/>
    <x v="1431"/>
    <d v="2015-11-26T06:03:36"/>
    <n v="30"/>
    <s v="26 to 30 days"/>
    <s v="30 days"/>
    <x v="0"/>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n v="0"/>
    <x v="1432"/>
    <d v="2015-07-20T18:43:48"/>
    <n v="30"/>
    <s v="26 to 30 days"/>
    <s v="30 days"/>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7"/>
    <n v="80.5"/>
    <x v="1433"/>
    <d v="2016-12-10T11:00:00"/>
    <n v="41"/>
    <s v="41 to 50 days"/>
    <s v="Not Needed"/>
    <x v="2"/>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10"/>
    <n v="744.55"/>
    <x v="1434"/>
    <d v="2015-06-08T15:00:00"/>
    <n v="21"/>
    <s v="21 to 25 days"/>
    <s v="Not Needed"/>
    <x v="0"/>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0"/>
    <n v="7.5"/>
    <x v="1435"/>
    <d v="2015-10-11T18:43:40"/>
    <n v="30"/>
    <s v="26 to 30 days"/>
    <s v="30 days"/>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1"/>
    <n v="38.5"/>
    <x v="1436"/>
    <d v="2016-02-21T08:24:17"/>
    <n v="30"/>
    <s v="26 to 30 days"/>
    <s v="30 days"/>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27"/>
    <n v="36.68"/>
    <x v="1437"/>
    <d v="2014-07-13T04:59:00"/>
    <n v="37"/>
    <s v="31 to 40 days"/>
    <s v="Not Needed"/>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3"/>
    <n v="75"/>
    <x v="1438"/>
    <d v="2016-04-27T13:55:00"/>
    <n v="30"/>
    <s v="26 to 30 days"/>
    <s v="30 days"/>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7"/>
    <n v="30"/>
    <x v="1439"/>
    <d v="2015-03-07T19:55:01"/>
    <n v="30"/>
    <s v="26 to 30 days"/>
    <s v="30 days"/>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0"/>
    <n v="1"/>
    <x v="1440"/>
    <d v="2016-05-26T17:57:43"/>
    <n v="30"/>
    <s v="26 to 30 days"/>
    <s v="30 days"/>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1"/>
    <n v="673.33"/>
    <x v="1441"/>
    <d v="2015-09-11T18:22:49"/>
    <n v="60"/>
    <s v="Greater than 40 days"/>
    <s v="Not Needed"/>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n v="0"/>
    <x v="1442"/>
    <d v="2016-05-25T15:29:18"/>
    <n v="30"/>
    <s v="26 to 30 days"/>
    <s v="30 days"/>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n v="0"/>
    <x v="1443"/>
    <d v="2017-01-02T22:13:29"/>
    <n v="30"/>
    <s v="26 to 30 days"/>
    <s v="30 days"/>
    <x v="2"/>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n v="0"/>
    <x v="1444"/>
    <d v="2015-09-12T20:57:42"/>
    <n v="60"/>
    <s v="Greater than 40 days"/>
    <s v="Not Needed"/>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n v="0"/>
    <x v="1445"/>
    <d v="2015-06-14T13:00:55"/>
    <n v="30"/>
    <s v="26 to 30 days"/>
    <s v="30 days"/>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n v="0"/>
    <x v="1446"/>
    <d v="2016-04-21T10:44:38"/>
    <n v="20"/>
    <s v="11 to 20 days"/>
    <s v="Not Needed"/>
    <x v="2"/>
  </r>
  <r>
    <n v="1447"/>
    <s v="Indian Language Dictionary"/>
    <s v="I'm creating a dictionary of multiple Indian languages."/>
    <n v="500000"/>
    <n v="75"/>
    <x v="2"/>
    <s v="US"/>
    <s v="USD"/>
    <n v="1467999134"/>
    <n v="1465407134"/>
    <b v="0"/>
    <n v="3"/>
    <b v="0"/>
    <s v="publishing/translations"/>
    <x v="3"/>
    <s v="translations"/>
    <n v="0"/>
    <n v="25"/>
    <x v="1447"/>
    <d v="2016-07-08T17:32:14"/>
    <n v="30"/>
    <s v="26 to 30 days"/>
    <s v="30 days"/>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n v="0"/>
    <x v="1448"/>
    <d v="2015-05-22T05:25:00"/>
    <n v="31"/>
    <s v="31 to 40 days"/>
    <s v="Not Needed"/>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n v="0"/>
    <x v="1449"/>
    <d v="2015-05-10T19:28:25"/>
    <n v="48"/>
    <s v="41 to 50 days"/>
    <s v="Not Needed"/>
    <x v="0"/>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0"/>
    <n v="1"/>
    <x v="1450"/>
    <d v="2016-02-20T04:06:37"/>
    <n v="30"/>
    <s v="26 to 30 days"/>
    <s v="30 days"/>
    <x v="2"/>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0"/>
    <n v="1"/>
    <x v="1451"/>
    <d v="2014-11-19T00:00:59"/>
    <n v="31"/>
    <s v="31 to 40 days"/>
    <s v="Not Needed"/>
    <x v="3"/>
  </r>
  <r>
    <n v="1452"/>
    <s v="The Judo Preservation Project (Canceled)"/>
    <s v="I am gathering rare, out-of-print Judo books for preservation, translation and sharing."/>
    <n v="14000"/>
    <n v="0"/>
    <x v="1"/>
    <s v="US"/>
    <s v="USD"/>
    <n v="1406566363"/>
    <n v="1403974363"/>
    <b v="0"/>
    <n v="0"/>
    <b v="0"/>
    <s v="publishing/translations"/>
    <x v="3"/>
    <s v="translations"/>
    <n v="0"/>
    <n v="0"/>
    <x v="1452"/>
    <d v="2014-07-28T16:52:43"/>
    <n v="30"/>
    <s v="26 to 30 days"/>
    <s v="30 days"/>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n v="0"/>
    <x v="1453"/>
    <d v="2017-04-15T15:42:27"/>
    <n v="45"/>
    <s v="41 to 50 days"/>
    <s v="Not Needed"/>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
    <n v="15"/>
    <x v="1454"/>
    <d v="2016-04-24T21:59:00"/>
    <n v="21"/>
    <s v="21 to 25 days"/>
    <s v="Not Needed"/>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11"/>
    <n v="225"/>
    <x v="1455"/>
    <d v="2014-09-05T13:39:00"/>
    <n v="55"/>
    <s v="Greater than 40 days"/>
    <s v="Not Needed"/>
    <x v="3"/>
  </r>
  <r>
    <n v="1456"/>
    <s v="Sometimes you don't need love (Canceled)"/>
    <s v="English Version of my auto-published novel"/>
    <n v="5000"/>
    <n v="145"/>
    <x v="1"/>
    <s v="IT"/>
    <s v="EUR"/>
    <n v="1483459365"/>
    <n v="1480867365"/>
    <b v="0"/>
    <n v="3"/>
    <b v="0"/>
    <s v="publishing/translations"/>
    <x v="3"/>
    <s v="translations"/>
    <n v="3"/>
    <n v="48.33"/>
    <x v="1456"/>
    <d v="2017-01-03T16:02:45"/>
    <n v="30"/>
    <s v="26 to 30 days"/>
    <s v="30 days"/>
    <x v="2"/>
  </r>
  <r>
    <n v="1457"/>
    <s v="Hey! I&quot;m not invisable, I am Just Old (Canceled)"/>
    <s v="Age is more than just a number, I hope your younger than you feel."/>
    <n v="6000"/>
    <n v="0"/>
    <x v="1"/>
    <s v="US"/>
    <s v="USD"/>
    <n v="1447281044"/>
    <n v="1444685444"/>
    <b v="0"/>
    <n v="0"/>
    <b v="0"/>
    <s v="publishing/translations"/>
    <x v="3"/>
    <s v="translations"/>
    <n v="0"/>
    <n v="0"/>
    <x v="1457"/>
    <d v="2015-11-11T22:30:44"/>
    <n v="30"/>
    <s v="26 to 30 days"/>
    <s v="30 days"/>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n v="0"/>
    <x v="1458"/>
    <d v="2014-08-11T04:00:00"/>
    <n v="31"/>
    <s v="31 to 40 days"/>
    <s v="Not Needed"/>
    <x v="3"/>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n v="0"/>
    <x v="1459"/>
    <d v="2015-12-02T17:25:00"/>
    <n v="28"/>
    <s v="26 to 30 days"/>
    <s v="28 to 29 days"/>
    <x v="0"/>
  </r>
  <r>
    <n v="1460"/>
    <s v="KJV2015 (Canceled)"/>
    <s v="KJV2015 Easier to understand for our kids and family not leaving out one verse or changing a meaning one bit."/>
    <n v="25000000"/>
    <n v="0"/>
    <x v="1"/>
    <s v="US"/>
    <s v="USD"/>
    <n v="1417391100"/>
    <n v="1412371898"/>
    <b v="0"/>
    <n v="0"/>
    <b v="0"/>
    <s v="publishing/translations"/>
    <x v="3"/>
    <s v="translations"/>
    <n v="0"/>
    <n v="0"/>
    <x v="1460"/>
    <d v="2014-11-30T23:45:00"/>
    <n v="58"/>
    <s v="Greater than 40 days"/>
    <s v="Not Needed"/>
    <x v="3"/>
  </r>
  <r>
    <n v="1461"/>
    <s v="Relatively Prime Series 2"/>
    <s v="Series 2 of Relatively Prime, a podcast of stories from the Mathematical Domain"/>
    <n v="15000"/>
    <n v="15186.69"/>
    <x v="0"/>
    <s v="US"/>
    <s v="USD"/>
    <n v="1413849600"/>
    <n v="1410967754"/>
    <b v="1"/>
    <n v="340"/>
    <b v="1"/>
    <s v="publishing/radio &amp; podcasts"/>
    <x v="3"/>
    <s v="radio &amp; podcasts"/>
    <n v="101"/>
    <n v="44.67"/>
    <x v="1461"/>
    <d v="2014-10-21T00:00:00"/>
    <n v="34"/>
    <s v="31 to 40 days"/>
    <s v="Not Needed"/>
    <x v="3"/>
  </r>
  <r>
    <n v="1462"/>
    <s v="Unbound: Fiction on the Radio"/>
    <s v="A new radio show focused on short fiction produced by Louisville Public Media"/>
    <n v="4000"/>
    <n v="4340.7"/>
    <x v="0"/>
    <s v="US"/>
    <s v="USD"/>
    <n v="1365609271"/>
    <n v="1363017271"/>
    <b v="1"/>
    <n v="150"/>
    <b v="1"/>
    <s v="publishing/radio &amp; podcasts"/>
    <x v="3"/>
    <s v="radio &amp; podcasts"/>
    <n v="109"/>
    <n v="28.94"/>
    <x v="1462"/>
    <d v="2013-04-10T15:54:31"/>
    <n v="30"/>
    <s v="26 to 30 days"/>
    <s v="30 days"/>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148"/>
    <n v="35.44"/>
    <x v="1463"/>
    <d v="2013-04-07T20:52:18"/>
    <n v="45"/>
    <s v="41 to 50 days"/>
    <s v="Not Needed"/>
    <x v="4"/>
  </r>
  <r>
    <n v="1464"/>
    <s v="Science Studio"/>
    <s v="The Best Science Media on the Web"/>
    <n v="5000"/>
    <n v="8160"/>
    <x v="0"/>
    <s v="US"/>
    <s v="USD"/>
    <n v="1361029958"/>
    <n v="1358437958"/>
    <b v="1"/>
    <n v="234"/>
    <b v="1"/>
    <s v="publishing/radio &amp; podcasts"/>
    <x v="3"/>
    <s v="radio &amp; podcasts"/>
    <n v="163"/>
    <n v="34.869999999999997"/>
    <x v="1464"/>
    <d v="2013-02-16T15:52:38"/>
    <n v="30"/>
    <s v="26 to 30 days"/>
    <s v="30 days"/>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456"/>
    <n v="52.62"/>
    <x v="1465"/>
    <d v="2012-03-22T03:00:00"/>
    <n v="31"/>
    <s v="31 to 40 days"/>
    <s v="Not Needed"/>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108"/>
    <n v="69.599999999999994"/>
    <x v="1466"/>
    <d v="2016-01-12T05:00:00"/>
    <n v="41"/>
    <s v="41 to 50 days"/>
    <s v="Not Needed"/>
    <x v="0"/>
  </r>
  <r>
    <n v="1467"/>
    <s v="Radio Ambulante"/>
    <s v="We are a new Spanish language podcast telling uniquely Latin American stories."/>
    <n v="40000"/>
    <n v="46032"/>
    <x v="0"/>
    <s v="US"/>
    <s v="USD"/>
    <n v="1332699285"/>
    <n v="1327518885"/>
    <b v="1"/>
    <n v="600"/>
    <b v="1"/>
    <s v="publishing/radio &amp; podcasts"/>
    <x v="3"/>
    <s v="radio &amp; podcasts"/>
    <n v="115"/>
    <n v="76.72"/>
    <x v="1467"/>
    <d v="2012-03-25T18:14:45"/>
    <n v="60"/>
    <s v="Greater than 40 days"/>
    <s v="Not Needed"/>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102"/>
    <n v="33.19"/>
    <x v="1468"/>
    <d v="2011-06-12T00:20:49"/>
    <n v="60"/>
    <s v="Greater than 40 days"/>
    <s v="Not Needed"/>
    <x v="6"/>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08"/>
    <n v="149.46"/>
    <x v="1469"/>
    <d v="2013-02-15T14:21:49"/>
    <n v="30"/>
    <s v="26 to 30 days"/>
    <s v="30 days"/>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125"/>
    <n v="23.17"/>
    <x v="1470"/>
    <d v="2012-12-28T19:51:03"/>
    <n v="21"/>
    <s v="21 to 25 days"/>
    <s v="Not Needed"/>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104"/>
    <n v="96.88"/>
    <x v="1471"/>
    <d v="2015-04-09T22:58:54"/>
    <n v="30"/>
    <s v="26 to 30 days"/>
    <s v="30 days"/>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39"/>
    <n v="103.2"/>
    <x v="1472"/>
    <d v="2013-10-16T13:01:43"/>
    <n v="30"/>
    <s v="26 to 30 days"/>
    <s v="30 days"/>
    <x v="4"/>
  </r>
  <r>
    <n v="1473"/>
    <s v="ONE LOVES ONLY FORM"/>
    <s v="Public Radio Project"/>
    <n v="1500"/>
    <n v="1807.74"/>
    <x v="0"/>
    <s v="US"/>
    <s v="USD"/>
    <n v="1330644639"/>
    <n v="1328052639"/>
    <b v="1"/>
    <n v="47"/>
    <b v="1"/>
    <s v="publishing/radio &amp; podcasts"/>
    <x v="3"/>
    <s v="radio &amp; podcasts"/>
    <n v="121"/>
    <n v="38.46"/>
    <x v="1473"/>
    <d v="2012-03-01T23:30:39"/>
    <n v="30"/>
    <s v="26 to 30 days"/>
    <s v="30 days"/>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112"/>
    <n v="44.32"/>
    <x v="1474"/>
    <d v="2013-09-13T17:28:12"/>
    <n v="30"/>
    <s v="26 to 30 days"/>
    <s v="30 days"/>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189"/>
    <n v="64.17"/>
    <x v="1475"/>
    <d v="2014-12-20T04:59:00"/>
    <n v="33"/>
    <s v="31 to 40 days"/>
    <s v="Not Needed"/>
    <x v="3"/>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662"/>
    <n v="43.33"/>
    <x v="1476"/>
    <d v="2011-09-10T01:00:22"/>
    <n v="30"/>
    <s v="26 to 30 days"/>
    <s v="30 days"/>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111"/>
    <n v="90.5"/>
    <x v="1477"/>
    <d v="2011-12-23T03:00:00"/>
    <n v="60"/>
    <s v="Greater than 40 days"/>
    <s v="Not Needed"/>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1182"/>
    <n v="29.19"/>
    <x v="1478"/>
    <d v="2013-05-14T20:55:13"/>
    <n v="14"/>
    <s v="11 to 20 days"/>
    <s v="Not Needed"/>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137"/>
    <n v="30.96"/>
    <x v="1479"/>
    <d v="2014-05-10T03:59:00"/>
    <n v="15"/>
    <s v="11 to 20 days"/>
    <s v="Not Needed"/>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117"/>
    <n v="92.16"/>
    <x v="1480"/>
    <d v="2013-07-26T17:00:00"/>
    <n v="17"/>
    <s v="11 to 20 days"/>
    <s v="Not Needed"/>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2"/>
    <n v="17.5"/>
    <x v="1481"/>
    <d v="2013-11-02T22:09:05"/>
    <n v="30"/>
    <s v="26 to 30 days"/>
    <s v="30 days"/>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0"/>
    <n v="5"/>
    <x v="1482"/>
    <d v="2012-09-07T07:51:00"/>
    <n v="23"/>
    <s v="21 to 25 days"/>
    <s v="Not Needed"/>
    <x v="5"/>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1"/>
    <n v="25"/>
    <x v="1483"/>
    <d v="2016-07-22T04:37:55"/>
    <n v="25"/>
    <s v="21 to 25 days"/>
    <s v="26-27 days"/>
    <x v="2"/>
  </r>
  <r>
    <n v="1484"/>
    <s v="a book called filtered down thru the stars"/>
    <s v="The mussings of an old wizard"/>
    <n v="2000"/>
    <n v="0"/>
    <x v="2"/>
    <s v="US"/>
    <s v="USD"/>
    <n v="1342882260"/>
    <n v="1337834963"/>
    <b v="0"/>
    <n v="0"/>
    <b v="0"/>
    <s v="publishing/fiction"/>
    <x v="3"/>
    <s v="fiction"/>
    <n v="0"/>
    <n v="0"/>
    <x v="1484"/>
    <d v="2012-07-21T14:51:00"/>
    <n v="58"/>
    <s v="Greater than 40 days"/>
    <s v="Not Needed"/>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2"/>
    <n v="50"/>
    <x v="1485"/>
    <d v="2015-06-20T19:06:13"/>
    <n v="45"/>
    <s v="41 to 50 days"/>
    <s v="Not Needed"/>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0"/>
    <n v="16"/>
    <x v="1486"/>
    <d v="2015-02-27T04:02:41"/>
    <n v="30"/>
    <s v="26 to 30 days"/>
    <s v="30 days"/>
    <x v="0"/>
  </r>
  <r>
    <n v="1487"/>
    <s v="You Killed Me First"/>
    <s v="A lover becomes an enemy when a line has been crossed. Torn between memories and reality, his mask of sanity is slipping."/>
    <n v="10000"/>
    <n v="0"/>
    <x v="2"/>
    <s v="US"/>
    <s v="USD"/>
    <n v="1470175271"/>
    <n v="1467583271"/>
    <b v="0"/>
    <n v="0"/>
    <b v="0"/>
    <s v="publishing/fiction"/>
    <x v="3"/>
    <s v="fiction"/>
    <n v="0"/>
    <n v="0"/>
    <x v="1487"/>
    <d v="2016-08-02T22:01:11"/>
    <n v="30"/>
    <s v="26 to 30 days"/>
    <s v="30 days"/>
    <x v="2"/>
  </r>
  <r>
    <n v="1488"/>
    <s v="Nanolution"/>
    <s v="A blockbuster sci-fi adventure. What would you do if one day your life changed to beyond the imaginable?"/>
    <n v="15000"/>
    <n v="360"/>
    <x v="2"/>
    <s v="AU"/>
    <s v="AUD"/>
    <n v="1388928660"/>
    <n v="1386336660"/>
    <b v="0"/>
    <n v="6"/>
    <b v="0"/>
    <s v="publishing/fiction"/>
    <x v="3"/>
    <s v="fiction"/>
    <n v="2"/>
    <n v="60"/>
    <x v="1488"/>
    <d v="2014-01-05T13:31:00"/>
    <n v="30"/>
    <s v="26 to 30 days"/>
    <s v="30 days"/>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n v="0"/>
    <x v="1489"/>
    <d v="2012-11-15T15:40:52"/>
    <n v="30"/>
    <s v="26 to 30 days"/>
    <s v="30 days"/>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31"/>
    <n v="47.11"/>
    <x v="1490"/>
    <d v="2013-10-02T13:27:54"/>
    <n v="29"/>
    <s v="26 to 30 days"/>
    <s v="Not Needed"/>
    <x v="4"/>
  </r>
  <r>
    <n v="1491"/>
    <s v="Tales of guns, gold and a beagle in the Old West"/>
    <s v="What do you get when you take outlaws, guns, gold and and old beagle in the old west? Adventure!"/>
    <n v="1200"/>
    <n v="100"/>
    <x v="2"/>
    <s v="US"/>
    <s v="USD"/>
    <n v="1424014680"/>
    <n v="1418922443"/>
    <b v="0"/>
    <n v="1"/>
    <b v="0"/>
    <s v="publishing/fiction"/>
    <x v="3"/>
    <s v="fiction"/>
    <n v="8"/>
    <n v="100"/>
    <x v="1491"/>
    <d v="2015-02-15T15:38:00"/>
    <n v="59"/>
    <s v="Greater than 40 days"/>
    <s v="Not Needed"/>
    <x v="3"/>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
    <n v="15"/>
    <x v="1492"/>
    <d v="2011-06-18T21:14:06"/>
    <n v="30"/>
    <s v="26 to 30 days"/>
    <s v="30 days"/>
    <x v="6"/>
  </r>
  <r>
    <n v="1493"/>
    <s v="The Great Grand Zeppelin Chase"/>
    <s v="Help illustrate the sequel to the bestselling _x000a_The Transylvania Flying Squad of Detectives"/>
    <n v="2400"/>
    <n v="0"/>
    <x v="2"/>
    <s v="US"/>
    <s v="USD"/>
    <n v="1371415675"/>
    <n v="1368823675"/>
    <b v="0"/>
    <n v="0"/>
    <b v="0"/>
    <s v="publishing/fiction"/>
    <x v="3"/>
    <s v="fiction"/>
    <n v="0"/>
    <n v="0"/>
    <x v="1493"/>
    <d v="2013-06-16T20:47:55"/>
    <n v="30"/>
    <s v="26 to 30 days"/>
    <s v="30 days"/>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9"/>
    <n v="40.450000000000003"/>
    <x v="1494"/>
    <d v="2015-04-03T15:38:00"/>
    <n v="30"/>
    <s v="26 to 30 days"/>
    <s v="30 days"/>
    <x v="0"/>
  </r>
  <r>
    <n v="1495"/>
    <s v="A Magical Bildungsroman with a Female Heroine"/>
    <s v="The Adventures of Penelope Hawthorne. Part One: The Spellbook of Dracone."/>
    <n v="2000"/>
    <n v="0"/>
    <x v="2"/>
    <s v="US"/>
    <s v="USD"/>
    <n v="1314471431"/>
    <n v="1311879431"/>
    <b v="0"/>
    <n v="0"/>
    <b v="0"/>
    <s v="publishing/fiction"/>
    <x v="3"/>
    <s v="fiction"/>
    <n v="0"/>
    <n v="0"/>
    <x v="1495"/>
    <d v="2011-08-27T18:57:11"/>
    <n v="30"/>
    <s v="26 to 30 days"/>
    <s v="30 days"/>
    <x v="6"/>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n v="0"/>
    <x v="1496"/>
    <d v="2014-09-16T11:24:19"/>
    <n v="60"/>
    <s v="Greater than 40 days"/>
    <s v="Not Needed"/>
    <x v="3"/>
  </r>
  <r>
    <n v="1497"/>
    <s v="Daddy"/>
    <s v="After 25 years apart, a father and son's reunion is less magical and more explosive as the revelations come out and the gloves come off"/>
    <n v="15000"/>
    <n v="1"/>
    <x v="2"/>
    <s v="US"/>
    <s v="USD"/>
    <n v="1375299780"/>
    <n v="1371655522"/>
    <b v="0"/>
    <n v="1"/>
    <b v="0"/>
    <s v="publishing/fiction"/>
    <x v="3"/>
    <s v="fiction"/>
    <n v="0"/>
    <n v="1"/>
    <x v="1497"/>
    <d v="2013-07-31T19:43:00"/>
    <n v="42"/>
    <s v="41 to 50 days"/>
    <s v="Not Needed"/>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2"/>
    <n v="19"/>
    <x v="1498"/>
    <d v="2014-09-03T23:36:18"/>
    <n v="45"/>
    <s v="41 to 50 days"/>
    <s v="Not Needed"/>
    <x v="3"/>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0"/>
    <n v="5"/>
    <x v="1499"/>
    <d v="2016-08-05T00:10:33"/>
    <n v="60"/>
    <s v="Greater than 40 days"/>
    <s v="Not Needed"/>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25"/>
    <n v="46.73"/>
    <x v="1500"/>
    <d v="2013-05-01T21:42:37"/>
    <n v="30"/>
    <s v="26 to 30 days"/>
    <s v="30 days"/>
    <x v="4"/>
  </r>
  <r>
    <n v="1501"/>
    <s v="This is Nowhere"/>
    <s v="A hardcover book of surf, outdoor and nature photos from the British Columbia coast."/>
    <n v="52000"/>
    <n v="86492"/>
    <x v="0"/>
    <s v="CA"/>
    <s v="CAD"/>
    <n v="1436364023"/>
    <n v="1433772023"/>
    <b v="1"/>
    <n v="885"/>
    <b v="1"/>
    <s v="photography/photobooks"/>
    <x v="8"/>
    <s v="photobooks"/>
    <n v="166"/>
    <n v="97.73"/>
    <x v="1501"/>
    <d v="2015-07-08T14:00:23"/>
    <n v="30"/>
    <s v="26 to 30 days"/>
    <s v="30 days"/>
    <x v="0"/>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101"/>
    <n v="67.84"/>
    <x v="1502"/>
    <d v="2016-03-25T22:00:00"/>
    <n v="28"/>
    <s v="26 to 30 days"/>
    <s v="28 to 29 days"/>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108"/>
    <n v="56.98"/>
    <x v="1503"/>
    <d v="2016-10-23T08:20:01"/>
    <n v="60"/>
    <s v="Greater than 40 days"/>
    <s v="Not Needed"/>
    <x v="2"/>
  </r>
  <r>
    <n v="1504"/>
    <s v="RYU X RIO"/>
    <s v="A football photography book like no other about the 2014 World Cup in Brazil, by Ryu Voelkel."/>
    <n v="6500"/>
    <n v="18066"/>
    <x v="0"/>
    <s v="GB"/>
    <s v="GBP"/>
    <n v="1402389180"/>
    <n v="1399996024"/>
    <b v="1"/>
    <n v="269"/>
    <b v="1"/>
    <s v="photography/photobooks"/>
    <x v="8"/>
    <s v="photobooks"/>
    <n v="278"/>
    <n v="67.16"/>
    <x v="1504"/>
    <d v="2014-06-10T08:33:00"/>
    <n v="28"/>
    <s v="26 to 30 days"/>
    <s v="28 to 29 days"/>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104"/>
    <n v="48.04"/>
    <x v="1505"/>
    <d v="2016-03-22T20:01:00"/>
    <n v="37"/>
    <s v="31 to 40 days"/>
    <s v="Not Needed"/>
    <x v="2"/>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111"/>
    <n v="38.86"/>
    <x v="1506"/>
    <d v="2014-07-24T18:51:44"/>
    <n v="30"/>
    <s v="26 to 30 days"/>
    <s v="30 days"/>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215"/>
    <n v="78.180000000000007"/>
    <x v="1507"/>
    <d v="2010-05-15T08:10:00"/>
    <n v="59"/>
    <s v="Greater than 40 days"/>
    <s v="Not Needed"/>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111"/>
    <n v="97.11"/>
    <x v="1508"/>
    <d v="2014-06-27T14:44:41"/>
    <n v="31"/>
    <s v="31 to 40 days"/>
    <s v="Not Needed"/>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24"/>
    <n v="110.39"/>
    <x v="1509"/>
    <d v="2017-02-14T22:59:00"/>
    <n v="29"/>
    <s v="26 to 30 days"/>
    <s v="Not Needed"/>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101"/>
    <n v="39.92"/>
    <x v="1510"/>
    <d v="2014-07-19T09:14:38"/>
    <n v="30"/>
    <s v="26 to 30 days"/>
    <s v="30 days"/>
    <x v="3"/>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112"/>
    <n v="75.98"/>
    <x v="1511"/>
    <d v="2015-11-18T15:00:04"/>
    <n v="30"/>
    <s v="26 to 30 days"/>
    <s v="30 days"/>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59"/>
    <n v="58.38"/>
    <x v="1512"/>
    <d v="2017-02-05T16:25:39"/>
    <n v="30"/>
    <s v="26 to 30 days"/>
    <s v="30 days"/>
    <x v="1"/>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150"/>
    <n v="55.82"/>
    <x v="1513"/>
    <d v="2014-07-16T15:17:46"/>
    <n v="30"/>
    <s v="26 to 30 days"/>
    <s v="30 days"/>
    <x v="3"/>
  </r>
  <r>
    <n v="1514"/>
    <s v="Racing Age"/>
    <s v="Racing Age is a documentary photography book about masters track &amp; field athletes of retirement age and older."/>
    <n v="25000"/>
    <n v="26619"/>
    <x v="0"/>
    <s v="US"/>
    <s v="USD"/>
    <n v="1443363640"/>
    <n v="1439907640"/>
    <b v="1"/>
    <n v="176"/>
    <b v="1"/>
    <s v="photography/photobooks"/>
    <x v="8"/>
    <s v="photobooks"/>
    <n v="106"/>
    <n v="151.24"/>
    <x v="1514"/>
    <d v="2015-09-27T14:20:40"/>
    <n v="40"/>
    <s v="31 to 40 days"/>
    <s v="Not Needed"/>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157"/>
    <n v="849.67"/>
    <x v="1515"/>
    <d v="2016-03-16T05:04:57"/>
    <n v="30"/>
    <s v="26 to 30 days"/>
    <s v="30 days"/>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09"/>
    <n v="159.24"/>
    <x v="1516"/>
    <d v="2016-10-06T14:00:00"/>
    <n v="30"/>
    <s v="26 to 30 days"/>
    <s v="30 days"/>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162"/>
    <n v="39.51"/>
    <x v="1517"/>
    <d v="2014-12-06T06:00:00"/>
    <n v="31"/>
    <s v="31 to 40 days"/>
    <s v="Not Needed"/>
    <x v="3"/>
  </r>
  <r>
    <n v="1518"/>
    <s v="Amelia and the Animals: Photographs by Robin Schwartz"/>
    <s v="A photobook of Robin Schwartz's ongoing series with her daughter Amelia."/>
    <n v="15000"/>
    <n v="30805"/>
    <x v="0"/>
    <s v="US"/>
    <s v="USD"/>
    <n v="1401565252"/>
    <n v="1398973252"/>
    <b v="1"/>
    <n v="236"/>
    <b v="1"/>
    <s v="photography/photobooks"/>
    <x v="8"/>
    <s v="photobooks"/>
    <n v="205"/>
    <n v="130.53"/>
    <x v="1518"/>
    <d v="2014-05-31T19:40:52"/>
    <n v="30"/>
    <s v="26 to 30 days"/>
    <s v="30 days"/>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103"/>
    <n v="64.16"/>
    <x v="1519"/>
    <d v="2014-06-20T21:59:00"/>
    <n v="28"/>
    <s v="26 to 30 days"/>
    <s v="28 to 29 days"/>
    <x v="3"/>
  </r>
  <r>
    <n v="1520"/>
    <s v="TULIPS"/>
    <s v="A self-published photography book by Andrew Miksys from his new series about Belarus"/>
    <n v="18000"/>
    <n v="18625"/>
    <x v="0"/>
    <s v="US"/>
    <s v="USD"/>
    <n v="1418961600"/>
    <n v="1415824513"/>
    <b v="1"/>
    <n v="167"/>
    <b v="1"/>
    <s v="photography/photobooks"/>
    <x v="8"/>
    <s v="photobooks"/>
    <n v="103"/>
    <n v="111.53"/>
    <x v="1520"/>
    <d v="2014-12-19T04:00:00"/>
    <n v="37"/>
    <s v="31 to 40 days"/>
    <s v="Not Needed"/>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07"/>
    <n v="170.45"/>
    <x v="1521"/>
    <d v="2016-06-07T04:01:31"/>
    <n v="35"/>
    <s v="31 to 40 days"/>
    <s v="Not Needed"/>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9"/>
    <n v="133.74"/>
    <x v="1522"/>
    <d v="2014-10-17T19:55:39"/>
    <n v="30"/>
    <s v="26 to 30 days"/>
    <s v="30 days"/>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125"/>
    <n v="95.83"/>
    <x v="1523"/>
    <d v="2014-12-23T00:00:00"/>
    <n v="32"/>
    <s v="31 to 40 days"/>
    <s v="Not Needed"/>
    <x v="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07"/>
    <n v="221.79"/>
    <x v="1524"/>
    <d v="2017-02-20T12:01:30"/>
    <n v="30"/>
    <s v="26 to 30 days"/>
    <s v="30 days"/>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174"/>
    <n v="32.32"/>
    <x v="1525"/>
    <d v="2016-08-18T16:52:18"/>
    <n v="30"/>
    <s v="26 to 30 days"/>
    <s v="30 days"/>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120"/>
    <n v="98.84"/>
    <x v="1526"/>
    <d v="2016-01-19T06:37:27"/>
    <n v="49"/>
    <s v="41 to 50 days"/>
    <s v="Not Needed"/>
    <x v="0"/>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110"/>
    <n v="55.22"/>
    <x v="1527"/>
    <d v="2017-03-14T13:24:46"/>
    <n v="28"/>
    <s v="26 to 30 days"/>
    <s v="28 to 29 days"/>
    <x v="1"/>
  </r>
  <r>
    <n v="1528"/>
    <s v="Don't Go Outside: Tokyo Street Photos"/>
    <s v="A book of street photos from around Shibuya that I've made between 2011-2016."/>
    <n v="3000"/>
    <n v="8447"/>
    <x v="0"/>
    <s v="US"/>
    <s v="USD"/>
    <n v="1485907200"/>
    <n v="1483292122"/>
    <b v="1"/>
    <n v="160"/>
    <b v="1"/>
    <s v="photography/photobooks"/>
    <x v="8"/>
    <s v="photobooks"/>
    <n v="282"/>
    <n v="52.79"/>
    <x v="1528"/>
    <d v="2017-02-01T00:00:00"/>
    <n v="31"/>
    <s v="31 to 40 days"/>
    <s v="Not Needed"/>
    <x v="1"/>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01"/>
    <n v="135.66999999999999"/>
    <x v="1529"/>
    <d v="2015-03-19T14:05:20"/>
    <n v="30"/>
    <s v="26 to 30 days"/>
    <s v="30 days"/>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135"/>
    <n v="53.99"/>
    <x v="1530"/>
    <d v="2015-10-23T18:24:55"/>
    <n v="25"/>
    <s v="21 to 25 days"/>
    <s v="26-27 days"/>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176"/>
    <n v="56.64"/>
    <x v="1531"/>
    <d v="2014-12-01T03:00:00"/>
    <n v="33"/>
    <s v="31 to 40 days"/>
    <s v="Not Needed"/>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484"/>
    <n v="82.32"/>
    <x v="1532"/>
    <d v="2016-02-15T15:00:00"/>
    <n v="24"/>
    <s v="21 to 25 days"/>
    <s v="Not Needed"/>
    <x v="2"/>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145"/>
    <n v="88.26"/>
    <x v="1533"/>
    <d v="2016-05-02T03:59:00"/>
    <n v="49"/>
    <s v="41 to 50 days"/>
    <s v="Not Needed"/>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418"/>
    <n v="84.91"/>
    <x v="1534"/>
    <d v="2015-09-04T16:11:02"/>
    <n v="30"/>
    <s v="26 to 30 days"/>
    <s v="30 days"/>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132"/>
    <n v="48.15"/>
    <x v="1535"/>
    <d v="2016-05-23T22:00:00"/>
    <n v="29"/>
    <s v="26 to 30 days"/>
    <s v="Not Needed"/>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250"/>
    <n v="66.02"/>
    <x v="1536"/>
    <d v="2015-08-27T19:15:10"/>
    <n v="30"/>
    <s v="26 to 30 days"/>
    <s v="30 days"/>
    <x v="0"/>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180"/>
    <n v="96.38"/>
    <x v="1537"/>
    <d v="2016-08-06T18:00:00"/>
    <n v="36"/>
    <s v="31 to 40 days"/>
    <s v="Not Needed"/>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03"/>
    <n v="156.16999999999999"/>
    <x v="1538"/>
    <d v="2015-01-22T18:46:10"/>
    <n v="45"/>
    <s v="41 to 50 days"/>
    <s v="Not Needed"/>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136"/>
    <n v="95.76"/>
    <x v="1539"/>
    <d v="2017-01-03T22:03:39"/>
    <n v="33"/>
    <s v="31 to 40 days"/>
    <s v="Not Needed"/>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18"/>
    <n v="180.41"/>
    <x v="1540"/>
    <d v="2014-11-26T01:15:00"/>
    <n v="30"/>
    <s v="26 to 30 days"/>
    <s v="30 days"/>
    <x v="3"/>
  </r>
  <r>
    <n v="1541"/>
    <s v="The Panama Canal Bridge of the Americas"/>
    <s v="My Goal is to travel across Panama with my team and capture the beauty and wildlife throughout the canal."/>
    <n v="18000"/>
    <n v="6"/>
    <x v="2"/>
    <s v="US"/>
    <s v="USD"/>
    <n v="1420045538"/>
    <n v="1417453538"/>
    <b v="0"/>
    <n v="2"/>
    <b v="0"/>
    <s v="photography/nature"/>
    <x v="8"/>
    <s v="nature"/>
    <n v="0"/>
    <n v="3"/>
    <x v="1541"/>
    <d v="2014-12-31T17:05:38"/>
    <n v="30"/>
    <s v="26 to 30 days"/>
    <s v="30 days"/>
    <x v="3"/>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4"/>
    <n v="20"/>
    <x v="1542"/>
    <d v="2015-06-30T23:55:00"/>
    <n v="15"/>
    <s v="11 to 20 days"/>
    <s v="Not Needed"/>
    <x v="0"/>
  </r>
  <r>
    <n v="1543"/>
    <s v="Sunrises in the MidWest"/>
    <s v="I plan to take pictures of the sunrise in the MidWest every day in 2015 and compile them in a slide show for distribution."/>
    <n v="2250"/>
    <n v="10"/>
    <x v="2"/>
    <s v="US"/>
    <s v="USD"/>
    <n v="1416662034"/>
    <n v="1414066434"/>
    <b v="0"/>
    <n v="1"/>
    <b v="0"/>
    <s v="photography/nature"/>
    <x v="8"/>
    <s v="nature"/>
    <n v="0"/>
    <n v="10"/>
    <x v="1543"/>
    <d v="2014-11-22T13:13:54"/>
    <n v="30"/>
    <s v="26 to 30 days"/>
    <s v="30 days"/>
    <x v="3"/>
  </r>
  <r>
    <n v="1544"/>
    <s v="LaFee Photography"/>
    <s v="My name is Travis LaFee, I live in beautiful McCall, Idaho. I wish to display the beauty of valley county by taking pics outdoors."/>
    <n v="1000"/>
    <n v="0"/>
    <x v="2"/>
    <s v="US"/>
    <s v="USD"/>
    <n v="1427847480"/>
    <n v="1424222024"/>
    <b v="0"/>
    <n v="0"/>
    <b v="0"/>
    <s v="photography/nature"/>
    <x v="8"/>
    <s v="nature"/>
    <n v="0"/>
    <n v="0"/>
    <x v="1544"/>
    <d v="2015-04-01T00:18:00"/>
    <n v="42"/>
    <s v="41 to 50 days"/>
    <s v="Not Needed"/>
    <x v="0"/>
  </r>
  <r>
    <n v="1545"/>
    <s v="Nevada County Hearts"/>
    <s v="&quot;He will not be a wise man who does not study human hearts!&quot;_x000a_Hope in natural art, creation!"/>
    <n v="3000"/>
    <n v="1"/>
    <x v="2"/>
    <s v="US"/>
    <s v="USD"/>
    <n v="1425330960"/>
    <n v="1422393234"/>
    <b v="0"/>
    <n v="1"/>
    <b v="0"/>
    <s v="photography/nature"/>
    <x v="8"/>
    <s v="nature"/>
    <n v="0"/>
    <n v="1"/>
    <x v="1545"/>
    <d v="2015-03-02T21:16:00"/>
    <n v="34"/>
    <s v="31 to 40 days"/>
    <s v="Not Needed"/>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9"/>
    <n v="26.27"/>
    <x v="1546"/>
    <d v="2014-09-17T05:06:39"/>
    <n v="60"/>
    <s v="Greater than 40 days"/>
    <s v="Not Needed"/>
    <x v="3"/>
  </r>
  <r>
    <n v="1547"/>
    <s v="Sound Photography"/>
    <s v="I have produced a limited number (100) of five 8x10 prints of mixed photography I would like to share with you."/>
    <n v="20"/>
    <n v="0"/>
    <x v="2"/>
    <s v="US"/>
    <s v="USD"/>
    <n v="1487844882"/>
    <n v="1487240082"/>
    <b v="0"/>
    <n v="0"/>
    <b v="0"/>
    <s v="photography/nature"/>
    <x v="8"/>
    <s v="nature"/>
    <n v="0"/>
    <n v="0"/>
    <x v="1547"/>
    <d v="2017-02-23T10:14:42"/>
    <n v="7"/>
    <s v="Less than 10 days"/>
    <s v="Not Needed"/>
    <x v="1"/>
  </r>
  <r>
    <n v="1548"/>
    <s v="Change the World through Color"/>
    <s v="Beauty is in the eye of the beholder and I want to inspire conservation through color."/>
    <n v="700"/>
    <n v="60"/>
    <x v="2"/>
    <s v="US"/>
    <s v="USD"/>
    <n v="1447020620"/>
    <n v="1444425020"/>
    <b v="0"/>
    <n v="1"/>
    <b v="0"/>
    <s v="photography/nature"/>
    <x v="8"/>
    <s v="nature"/>
    <n v="9"/>
    <n v="60"/>
    <x v="1548"/>
    <d v="2015-11-08T22:10:20"/>
    <n v="30"/>
    <s v="26 to 30 days"/>
    <s v="30 days"/>
    <x v="0"/>
  </r>
  <r>
    <n v="1549"/>
    <s v="2016 Calendar:  Wonders of Nature"/>
    <s v="A 2016 calendar collection of landscape and wildlife photographs from award winning photographer, Steve Marler."/>
    <n v="500"/>
    <n v="170"/>
    <x v="2"/>
    <s v="US"/>
    <s v="USD"/>
    <n v="1446524159"/>
    <n v="1443928559"/>
    <b v="0"/>
    <n v="6"/>
    <b v="0"/>
    <s v="photography/nature"/>
    <x v="8"/>
    <s v="nature"/>
    <n v="34"/>
    <n v="28.33"/>
    <x v="1549"/>
    <d v="2015-11-03T04:15:59"/>
    <n v="30"/>
    <s v="26 to 30 days"/>
    <s v="30 days"/>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3"/>
    <n v="14.43"/>
    <x v="1550"/>
    <d v="2016-05-12T10:47:14"/>
    <n v="30"/>
    <s v="26 to 30 days"/>
    <s v="30 days"/>
    <x v="2"/>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n v="0"/>
    <x v="1551"/>
    <d v="2015-05-27T19:47:19"/>
    <n v="30"/>
    <s v="26 to 30 days"/>
    <s v="30 days"/>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49"/>
    <n v="132.19"/>
    <x v="1552"/>
    <d v="2014-10-01T03:59:00"/>
    <n v="21"/>
    <s v="21 to 25 days"/>
    <s v="Not Needed"/>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n v="0"/>
    <x v="1553"/>
    <d v="2015-09-02T06:47:27"/>
    <n v="30"/>
    <s v="26 to 30 days"/>
    <s v="30 days"/>
    <x v="0"/>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n v="0"/>
    <x v="1554"/>
    <d v="2015-08-02T06:03:10"/>
    <n v="30"/>
    <s v="26 to 30 days"/>
    <s v="30 days"/>
    <x v="0"/>
  </r>
  <r>
    <n v="1555"/>
    <s v="Coffee Table Book of Maine"/>
    <s v="I am traveling the coastline of Maine and will be taking pictures of all the scenery and lighthouses in the area."/>
    <n v="750"/>
    <n v="0"/>
    <x v="2"/>
    <s v="US"/>
    <s v="USD"/>
    <n v="1442509200"/>
    <n v="1440513832"/>
    <b v="0"/>
    <n v="0"/>
    <b v="0"/>
    <s v="photography/nature"/>
    <x v="8"/>
    <s v="nature"/>
    <n v="0"/>
    <n v="0"/>
    <x v="1555"/>
    <d v="2015-09-17T17:00:00"/>
    <n v="23"/>
    <s v="21 to 25 days"/>
    <s v="Not Needed"/>
    <x v="0"/>
  </r>
  <r>
    <n v="1556"/>
    <s v="West Canada - A Coffee Table Book"/>
    <s v="To gather a collection of photographs for a coffee table book that displays the beauty of Canada's west."/>
    <n v="1500"/>
    <n v="677"/>
    <x v="2"/>
    <s v="CA"/>
    <s v="CAD"/>
    <n v="1467603624"/>
    <n v="1465011624"/>
    <b v="0"/>
    <n v="12"/>
    <b v="0"/>
    <s v="photography/nature"/>
    <x v="8"/>
    <s v="nature"/>
    <n v="45"/>
    <n v="56.42"/>
    <x v="1556"/>
    <d v="2016-07-04T03:40:24"/>
    <n v="30"/>
    <s v="26 to 30 days"/>
    <s v="30 days"/>
    <x v="2"/>
  </r>
  <r>
    <n v="1557"/>
    <s v="Reflecting Light Photo"/>
    <s v="I have always been captivated by photography, Now I am trying to set up my own company and publish my pictures."/>
    <n v="2500"/>
    <n v="100"/>
    <x v="2"/>
    <s v="US"/>
    <s v="USD"/>
    <n v="1411227633"/>
    <n v="1408549233"/>
    <b v="0"/>
    <n v="1"/>
    <b v="0"/>
    <s v="photography/nature"/>
    <x v="8"/>
    <s v="nature"/>
    <n v="4"/>
    <n v="100"/>
    <x v="1557"/>
    <d v="2014-09-20T15:40:33"/>
    <n v="31"/>
    <s v="31 to 40 days"/>
    <s v="Not Needed"/>
    <x v="3"/>
  </r>
  <r>
    <n v="1558"/>
    <s v="Lucy Wood's Calendar - English Countryside 2016"/>
    <s v="A large 2016 wall-calendar (A3 when open) featuring 12 stunning photographs by Lucy Wood."/>
    <n v="750"/>
    <n v="35"/>
    <x v="2"/>
    <s v="GB"/>
    <s v="GBP"/>
    <n v="1440763920"/>
    <n v="1435656759"/>
    <b v="0"/>
    <n v="3"/>
    <b v="0"/>
    <s v="photography/nature"/>
    <x v="8"/>
    <s v="nature"/>
    <n v="5"/>
    <n v="11.67"/>
    <x v="1558"/>
    <d v="2015-08-28T12:12:00"/>
    <n v="59"/>
    <s v="Greater than 40 days"/>
    <s v="Not Needed"/>
    <x v="0"/>
  </r>
  <r>
    <n v="1559"/>
    <s v="North Cascades Bigfoot Photo Expedition"/>
    <s v="The goal of this project is to provide scientific evidence of bigfoot in the North Cascades."/>
    <n v="15000"/>
    <n v="50"/>
    <x v="2"/>
    <s v="US"/>
    <s v="USD"/>
    <n v="1430270199"/>
    <n v="1428974199"/>
    <b v="0"/>
    <n v="1"/>
    <b v="0"/>
    <s v="photography/nature"/>
    <x v="8"/>
    <s v="nature"/>
    <n v="0"/>
    <n v="50"/>
    <x v="1559"/>
    <d v="2015-04-29T01:16:39"/>
    <n v="15"/>
    <s v="11 to 20 days"/>
    <s v="Not Needed"/>
    <x v="0"/>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4"/>
    <n v="23.5"/>
    <x v="1560"/>
    <d v="2014-11-13T01:29:53"/>
    <n v="20"/>
    <s v="11 to 20 days"/>
    <s v="Not Needed"/>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1"/>
    <n v="67"/>
    <x v="1561"/>
    <d v="2013-11-07T02:00:03"/>
    <n v="30"/>
    <s v="26 to 30 days"/>
    <s v="30 days"/>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n v="0"/>
    <x v="1562"/>
    <d v="2009-12-02T00:50:00"/>
    <n v="70"/>
    <s v="Greater than 40 days"/>
    <s v="Not Needed"/>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1"/>
    <n v="42.5"/>
    <x v="1563"/>
    <d v="2014-03-14T16:49:11"/>
    <n v="60"/>
    <s v="Greater than 40 days"/>
    <s v="Not Needed"/>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0"/>
    <n v="10"/>
    <x v="1564"/>
    <d v="2015-05-28T20:05:00"/>
    <n v="31"/>
    <s v="31 to 40 days"/>
    <s v="Not Needed"/>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3"/>
    <n v="100"/>
    <x v="1565"/>
    <d v="2011-06-08T17:31:01"/>
    <n v="30"/>
    <s v="26 to 30 days"/>
    <s v="30 days"/>
    <x v="6"/>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21"/>
    <n v="108.05"/>
    <x v="1566"/>
    <d v="2016-07-27T22:00:00"/>
    <n v="29"/>
    <s v="26 to 30 days"/>
    <s v="Not Needed"/>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4"/>
    <n v="26.92"/>
    <x v="1567"/>
    <d v="2014-02-17T00:00:00"/>
    <n v="16"/>
    <s v="11 to 20 days"/>
    <s v="Not Needed"/>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4"/>
    <n v="155"/>
    <x v="1568"/>
    <d v="2014-12-24T01:29:45"/>
    <n v="35"/>
    <s v="31 to 40 days"/>
    <s v="Not Needed"/>
    <x v="3"/>
  </r>
  <r>
    <n v="1569"/>
    <s v="to be removed (Canceled)"/>
    <s v="to be removed"/>
    <n v="30000"/>
    <n v="0"/>
    <x v="1"/>
    <s v="US"/>
    <s v="USD"/>
    <n v="1369498714"/>
    <n v="1366906714"/>
    <b v="0"/>
    <n v="0"/>
    <b v="0"/>
    <s v="publishing/art books"/>
    <x v="3"/>
    <s v="art books"/>
    <n v="0"/>
    <n v="0"/>
    <x v="1569"/>
    <d v="2013-05-25T16:18:34"/>
    <n v="30"/>
    <s v="26 to 30 days"/>
    <s v="30 days"/>
    <x v="4"/>
  </r>
  <r>
    <n v="1570"/>
    <s v="BEAUTIFUL DREAMERS: An Adult Coloring Book (Canceled)"/>
    <s v="A Coloring Book of Breathtaking Beauties_x000a_To Calm the Heart and Soul"/>
    <n v="6000"/>
    <n v="2484"/>
    <x v="1"/>
    <s v="US"/>
    <s v="USD"/>
    <n v="1460140282"/>
    <n v="1457551882"/>
    <b v="0"/>
    <n v="52"/>
    <b v="0"/>
    <s v="publishing/art books"/>
    <x v="3"/>
    <s v="art books"/>
    <n v="41"/>
    <n v="47.77"/>
    <x v="1570"/>
    <d v="2016-04-08T18:31:22"/>
    <n v="30"/>
    <s v="26 to 30 days"/>
    <s v="30 days"/>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1"/>
    <n v="20"/>
    <x v="1571"/>
    <d v="2015-06-19T18:28:03"/>
    <n v="30"/>
    <s v="26 to 30 days"/>
    <s v="30 days"/>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5"/>
    <n v="41.67"/>
    <x v="1572"/>
    <d v="2016-02-28T23:59:00"/>
    <n v="24"/>
    <s v="21 to 25 days"/>
    <s v="Not Needed"/>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2"/>
    <n v="74.33"/>
    <x v="1573"/>
    <d v="2017-04-01T03:59:00"/>
    <n v="40"/>
    <s v="31 to 40 days"/>
    <s v="Not Needed"/>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5"/>
    <n v="84.33"/>
    <x v="1574"/>
    <d v="2015-02-17T22:15:29"/>
    <n v="35"/>
    <s v="31 to 40 days"/>
    <s v="Not Needed"/>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23"/>
    <n v="65.459999999999994"/>
    <x v="1575"/>
    <d v="2014-07-09T12:34:56"/>
    <n v="30"/>
    <s v="26 to 30 days"/>
    <s v="30 days"/>
    <x v="3"/>
  </r>
  <r>
    <n v="1576"/>
    <s v="The Obsessive Line Collection (Canceled)"/>
    <s v="For the publication of my first 3 books: an Art book, a graphic novel, and a coloring book"/>
    <n v="5000"/>
    <n v="650"/>
    <x v="1"/>
    <s v="US"/>
    <s v="USD"/>
    <n v="1435698368"/>
    <n v="1431810368"/>
    <b v="0"/>
    <n v="10"/>
    <b v="0"/>
    <s v="publishing/art books"/>
    <x v="3"/>
    <s v="art books"/>
    <n v="13"/>
    <n v="65"/>
    <x v="1576"/>
    <d v="2015-06-30T21:06:08"/>
    <n v="45"/>
    <s v="41 to 50 days"/>
    <s v="Not Needed"/>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1"/>
    <n v="27.5"/>
    <x v="1577"/>
    <d v="2012-07-24T20:20:48"/>
    <n v="60"/>
    <s v="Greater than 40 days"/>
    <s v="Not Needed"/>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11"/>
    <n v="51.25"/>
    <x v="1578"/>
    <d v="2010-09-02T02:00:00"/>
    <n v="24"/>
    <s v="21 to 25 days"/>
    <s v="Not Needed"/>
    <x v="7"/>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
    <n v="14"/>
    <x v="1579"/>
    <d v="2013-08-28T23:54:51"/>
    <n v="33"/>
    <s v="31 to 40 days"/>
    <s v="Not Needed"/>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n v="0"/>
    <x v="1580"/>
    <d v="2012-05-21T01:12:06"/>
    <n v="60"/>
    <s v="Greater than 40 days"/>
    <s v="Not Needed"/>
    <x v="5"/>
  </r>
  <r>
    <n v="1581"/>
    <s v="The Sharper Image"/>
    <s v="Photographic canvas prints depicting different scenes from around the globe, including local images taken in Sussex England."/>
    <n v="1000"/>
    <n v="5"/>
    <x v="2"/>
    <s v="GB"/>
    <s v="GBP"/>
    <n v="1450521990"/>
    <n v="1447757190"/>
    <b v="0"/>
    <n v="1"/>
    <b v="0"/>
    <s v="photography/places"/>
    <x v="8"/>
    <s v="places"/>
    <n v="1"/>
    <n v="5"/>
    <x v="1581"/>
    <d v="2015-12-19T10:46:30"/>
    <n v="32"/>
    <s v="31 to 40 days"/>
    <s v="Not Needed"/>
    <x v="0"/>
  </r>
  <r>
    <n v="1582"/>
    <s v="Scenes from New Orleans"/>
    <s v="I create canvas prints of images from in and around New Orleans"/>
    <n v="1000"/>
    <n v="93"/>
    <x v="2"/>
    <s v="US"/>
    <s v="USD"/>
    <n v="1445894400"/>
    <n v="1440961053"/>
    <b v="0"/>
    <n v="3"/>
    <b v="0"/>
    <s v="photography/places"/>
    <x v="8"/>
    <s v="places"/>
    <n v="9"/>
    <n v="31"/>
    <x v="1582"/>
    <d v="2015-10-26T21:20:00"/>
    <n v="57"/>
    <s v="Greater than 40 days"/>
    <s v="Not Needed"/>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0"/>
    <n v="15"/>
    <x v="1583"/>
    <d v="2014-09-25T21:43:11"/>
    <n v="30"/>
    <s v="26 to 30 days"/>
    <s v="30 days"/>
    <x v="3"/>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n v="0"/>
    <x v="1584"/>
    <d v="2014-05-30T15:35:01"/>
    <n v="10"/>
    <s v="Less than 10 days"/>
    <s v="Not Needed"/>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79"/>
    <n v="131.66999999999999"/>
    <x v="1585"/>
    <d v="2016-12-25T11:00:00"/>
    <n v="22"/>
    <s v="21 to 25 days"/>
    <s v="Not Needed"/>
    <x v="2"/>
  </r>
  <r>
    <n v="1586"/>
    <s v="Missouri In Pictures"/>
    <s v="Show the world the beauty that is in all of our back yards!"/>
    <n v="1500"/>
    <n v="0"/>
    <x v="2"/>
    <s v="US"/>
    <s v="USD"/>
    <n v="1428197422"/>
    <n v="1425609022"/>
    <b v="0"/>
    <n v="0"/>
    <b v="0"/>
    <s v="photography/places"/>
    <x v="8"/>
    <s v="places"/>
    <n v="0"/>
    <n v="0"/>
    <x v="1586"/>
    <d v="2015-04-05T01:30:22"/>
    <n v="30"/>
    <s v="26 to 30 days"/>
    <s v="30 days"/>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0"/>
    <n v="1"/>
    <x v="1587"/>
    <d v="2014-12-13T22:49:25"/>
    <n v="30"/>
    <s v="26 to 30 days"/>
    <s v="30 days"/>
    <x v="3"/>
  </r>
  <r>
    <n v="1588"/>
    <s v="The Right Side of Texas"/>
    <s v="Southeast Texas as seen through the lens of a cell phone camera"/>
    <n v="516"/>
    <n v="0"/>
    <x v="2"/>
    <s v="US"/>
    <s v="USD"/>
    <n v="1422735120"/>
    <n v="1420091999"/>
    <b v="0"/>
    <n v="0"/>
    <b v="0"/>
    <s v="photography/places"/>
    <x v="8"/>
    <s v="places"/>
    <n v="0"/>
    <n v="0"/>
    <x v="1588"/>
    <d v="2015-01-31T20:12:00"/>
    <n v="30"/>
    <s v="26 to 30 days"/>
    <s v="30 days"/>
    <x v="0"/>
  </r>
  <r>
    <n v="1589"/>
    <s v="A Side Of The World In Canvas"/>
    <s v="I want to be able to have my own photography inside a canvas and have it be displayed everywhere."/>
    <n v="1200"/>
    <n v="0"/>
    <x v="2"/>
    <s v="US"/>
    <s v="USD"/>
    <n v="1444433886"/>
    <n v="1441841886"/>
    <b v="0"/>
    <n v="0"/>
    <b v="0"/>
    <s v="photography/places"/>
    <x v="8"/>
    <s v="places"/>
    <n v="0"/>
    <n v="0"/>
    <x v="1589"/>
    <d v="2015-10-09T23:38:06"/>
    <n v="30"/>
    <s v="26 to 30 days"/>
    <s v="30 days"/>
    <x v="0"/>
  </r>
  <r>
    <n v="1590"/>
    <s v="An Italian Adventure"/>
    <s v="Discover Italy through photography."/>
    <n v="60000"/>
    <n v="1020"/>
    <x v="2"/>
    <s v="IT"/>
    <s v="EUR"/>
    <n v="1443040464"/>
    <n v="1440448464"/>
    <b v="0"/>
    <n v="2"/>
    <b v="0"/>
    <s v="photography/places"/>
    <x v="8"/>
    <s v="places"/>
    <n v="2"/>
    <n v="510"/>
    <x v="1590"/>
    <d v="2015-09-23T20:34:24"/>
    <n v="30"/>
    <s v="26 to 30 days"/>
    <s v="30 days"/>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29"/>
    <n v="44.48"/>
    <x v="1591"/>
    <d v="2016-04-03T16:25:41"/>
    <n v="30"/>
    <s v="26 to 30 days"/>
    <s v="30 days"/>
    <x v="2"/>
  </r>
  <r>
    <n v="1592"/>
    <s v="The Views of Pittsburgh"/>
    <s v="A portfolio collage of beautiful pictures of authentic Pittsburgh locations and scenery."/>
    <n v="25"/>
    <n v="0"/>
    <x v="2"/>
    <s v="US"/>
    <s v="USD"/>
    <n v="1427503485"/>
    <n v="1423619085"/>
    <b v="0"/>
    <n v="0"/>
    <b v="0"/>
    <s v="photography/places"/>
    <x v="8"/>
    <s v="places"/>
    <n v="0"/>
    <n v="0"/>
    <x v="1592"/>
    <d v="2015-03-28T00:44:45"/>
    <n v="45"/>
    <s v="41 to 50 days"/>
    <s v="Not Needed"/>
    <x v="0"/>
  </r>
  <r>
    <n v="1593"/>
    <s v="Picturing Italy"/>
    <s v="A trip to fulfill a dream of capturing the wonders and history of ancient Italy in person."/>
    <n v="22000"/>
    <n v="3"/>
    <x v="2"/>
    <s v="US"/>
    <s v="USD"/>
    <n v="1425154655"/>
    <n v="1422562655"/>
    <b v="0"/>
    <n v="3"/>
    <b v="0"/>
    <s v="photography/places"/>
    <x v="8"/>
    <s v="places"/>
    <n v="0"/>
    <n v="1"/>
    <x v="1593"/>
    <d v="2015-02-28T20:17:35"/>
    <n v="30"/>
    <s v="26 to 30 days"/>
    <s v="30 days"/>
    <x v="0"/>
  </r>
  <r>
    <n v="1594"/>
    <s v="Scenes and Things from New Orleans"/>
    <s v="I photograph my love of New Orleans, create canvases and share those memories with you."/>
    <n v="1000"/>
    <n v="205"/>
    <x v="2"/>
    <s v="US"/>
    <s v="USD"/>
    <n v="1463329260"/>
    <n v="1458147982"/>
    <b v="0"/>
    <n v="10"/>
    <b v="0"/>
    <s v="photography/places"/>
    <x v="8"/>
    <s v="places"/>
    <n v="21"/>
    <n v="20.5"/>
    <x v="1594"/>
    <d v="2016-05-15T16:21:00"/>
    <n v="60"/>
    <s v="Greater than 40 days"/>
    <s v="Not Needed"/>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0"/>
    <n v="40"/>
    <x v="1595"/>
    <d v="2014-06-18T20:13:00"/>
    <n v="28"/>
    <s v="26 to 30 days"/>
    <s v="28 to 29 days"/>
    <x v="3"/>
  </r>
  <r>
    <n v="1596"/>
    <s v="The Town We Live In"/>
    <s v="London is beautiful. I want to create a book of stunning images from in and around our great city"/>
    <n v="3250"/>
    <n v="75"/>
    <x v="2"/>
    <s v="GB"/>
    <s v="GBP"/>
    <n v="1418469569"/>
    <n v="1414577969"/>
    <b v="0"/>
    <n v="3"/>
    <b v="0"/>
    <s v="photography/places"/>
    <x v="8"/>
    <s v="places"/>
    <n v="2"/>
    <n v="25"/>
    <x v="1596"/>
    <d v="2014-12-13T11:19:29"/>
    <n v="45"/>
    <s v="41 to 50 days"/>
    <s v="Not Needed"/>
    <x v="3"/>
  </r>
  <r>
    <n v="1597"/>
    <s v="Vacation Days in Big Bear"/>
    <s v="We're starting up a new an improved way to do vacation rental management, but we need some funding to kick start it!"/>
    <n v="15000"/>
    <n v="0"/>
    <x v="2"/>
    <s v="US"/>
    <s v="USD"/>
    <n v="1474360197"/>
    <n v="1471768197"/>
    <b v="0"/>
    <n v="0"/>
    <b v="0"/>
    <s v="photography/places"/>
    <x v="8"/>
    <s v="places"/>
    <n v="0"/>
    <n v="0"/>
    <x v="1597"/>
    <d v="2016-09-20T08:29:57"/>
    <n v="30"/>
    <s v="26 to 30 days"/>
    <s v="30 days"/>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0"/>
    <n v="1"/>
    <x v="1598"/>
    <d v="2015-07-26T16:00:58"/>
    <n v="60"/>
    <s v="Greater than 40 days"/>
    <s v="Not Needed"/>
    <x v="0"/>
  </r>
  <r>
    <n v="1599"/>
    <s v="The Londoner: Prints &amp; Canvas"/>
    <s v="A London photographer trekking 5,895m up Africa's Mount Kilimanjaro to pursue and enrich a career."/>
    <n v="500"/>
    <n v="0"/>
    <x v="2"/>
    <s v="GB"/>
    <s v="GBP"/>
    <n v="1460116576"/>
    <n v="1457528176"/>
    <b v="0"/>
    <n v="0"/>
    <b v="0"/>
    <s v="photography/places"/>
    <x v="8"/>
    <s v="places"/>
    <n v="0"/>
    <n v="0"/>
    <x v="1599"/>
    <d v="2016-04-08T11:56:16"/>
    <n v="30"/>
    <s v="26 to 30 days"/>
    <s v="30 days"/>
    <x v="2"/>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7"/>
    <n v="40.78"/>
    <x v="1600"/>
    <d v="2014-07-15T05:11:00"/>
    <n v="44"/>
    <s v="41 to 50 days"/>
    <s v="Not Needed"/>
    <x v="3"/>
  </r>
  <r>
    <n v="1601"/>
    <s v="Release Soundzero's Debut Album!"/>
    <s v="We're so close to releasing our long-awaited debut album! A little help will go a long way... let's do this!"/>
    <n v="2500"/>
    <n v="2706.23"/>
    <x v="0"/>
    <s v="US"/>
    <s v="USD"/>
    <n v="1304561633"/>
    <n v="1301969633"/>
    <b v="0"/>
    <n v="56"/>
    <b v="1"/>
    <s v="music/rock"/>
    <x v="4"/>
    <s v="rock"/>
    <n v="108"/>
    <n v="48.33"/>
    <x v="1601"/>
    <d v="2011-05-05T02:13:53"/>
    <n v="30"/>
    <s v="26 to 30 days"/>
    <s v="30 days"/>
    <x v="6"/>
  </r>
  <r>
    <n v="1602"/>
    <s v="The Material - Let You Down music video"/>
    <s v="We need the help of fans of both music and film alike to help us create our collective vision for this song."/>
    <n v="1500"/>
    <n v="1502.5"/>
    <x v="0"/>
    <s v="US"/>
    <s v="USD"/>
    <n v="1318633200"/>
    <n v="1314947317"/>
    <b v="0"/>
    <n v="32"/>
    <b v="1"/>
    <s v="music/rock"/>
    <x v="4"/>
    <s v="rock"/>
    <n v="100"/>
    <n v="46.95"/>
    <x v="1602"/>
    <d v="2011-10-14T23:00:00"/>
    <n v="42"/>
    <s v="41 to 50 days"/>
    <s v="Not Needed"/>
    <x v="6"/>
  </r>
  <r>
    <n v="1603"/>
    <s v="Max's First Solo Album!"/>
    <s v="An exercise in the wild and dangerous world of solo musicianship by Maxwell D Feinstein."/>
    <n v="2000"/>
    <n v="2000.66"/>
    <x v="0"/>
    <s v="US"/>
    <s v="USD"/>
    <n v="1327723459"/>
    <n v="1322539459"/>
    <b v="0"/>
    <n v="30"/>
    <b v="1"/>
    <s v="music/rock"/>
    <x v="4"/>
    <s v="rock"/>
    <n v="100"/>
    <n v="66.69"/>
    <x v="1603"/>
    <d v="2012-01-28T04:04:19"/>
    <n v="60"/>
    <s v="Greater than 40 days"/>
    <s v="Not Needed"/>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122"/>
    <n v="48.84"/>
    <x v="1604"/>
    <d v="2012-03-17T19:17:15"/>
    <n v="40"/>
    <s v="31 to 40 days"/>
    <s v="Not Needed"/>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01"/>
    <n v="137.31"/>
    <x v="1605"/>
    <d v="2011-08-01T07:00:00"/>
    <n v="9"/>
    <s v="Less than 10 days"/>
    <s v="Not Needed"/>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101"/>
    <n v="87.83"/>
    <x v="1606"/>
    <d v="2011-03-24T01:40:38"/>
    <n v="90"/>
    <s v="Greater than 40 days"/>
    <s v="Not Needed"/>
    <x v="7"/>
  </r>
  <r>
    <n v="1607"/>
    <s v="New Tour Bus for The Slants"/>
    <s v="The world's only all-Asian American dance rock band, The Slants, needs a bus to tour cons, shows, and festivals."/>
    <n v="10000"/>
    <n v="14511"/>
    <x v="0"/>
    <s v="US"/>
    <s v="USD"/>
    <n v="1339701851"/>
    <n v="1337887451"/>
    <b v="0"/>
    <n v="205"/>
    <b v="1"/>
    <s v="music/rock"/>
    <x v="4"/>
    <s v="rock"/>
    <n v="145"/>
    <n v="70.790000000000006"/>
    <x v="1607"/>
    <d v="2012-06-14T19:24:11"/>
    <n v="21"/>
    <s v="21 to 25 days"/>
    <s v="Not Needed"/>
    <x v="5"/>
  </r>
  <r>
    <n v="1608"/>
    <s v="The Devil &amp; Me Debut Album, &quot;...It's Not A Dream&quot;"/>
    <s v="The Devil &amp; Me's Debut album, &quot;...It's Not A Dream&quot;, featuring 9 original, Hard Rock songs."/>
    <n v="1200"/>
    <n v="1215"/>
    <x v="0"/>
    <s v="US"/>
    <s v="USD"/>
    <n v="1388553960"/>
    <n v="1385754986"/>
    <b v="0"/>
    <n v="23"/>
    <b v="1"/>
    <s v="music/rock"/>
    <x v="4"/>
    <s v="rock"/>
    <n v="101"/>
    <n v="52.83"/>
    <x v="1608"/>
    <d v="2014-01-01T05:26:00"/>
    <n v="33"/>
    <s v="31 to 40 days"/>
    <s v="Not Needed"/>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118"/>
    <n v="443.75"/>
    <x v="1609"/>
    <d v="2011-11-02T08:00:00"/>
    <n v="53"/>
    <s v="Greater than 40 days"/>
    <s v="Not Needed"/>
    <x v="6"/>
  </r>
  <r>
    <n v="1610"/>
    <s v="So The Story Goes: The New Album by &quot;Just Joe&quot; Altier"/>
    <s v="So The Story Goes is the upcoming album from &quot;Just Joe&quot; Altier."/>
    <n v="2000"/>
    <n v="5437"/>
    <x v="0"/>
    <s v="US"/>
    <s v="USD"/>
    <n v="1355609510"/>
    <n v="1353017510"/>
    <b v="0"/>
    <n v="112"/>
    <b v="1"/>
    <s v="music/rock"/>
    <x v="4"/>
    <s v="rock"/>
    <n v="272"/>
    <n v="48.54"/>
    <x v="1610"/>
    <d v="2012-12-15T22:11:50"/>
    <n v="30"/>
    <s v="26 to 30 days"/>
    <s v="30 days"/>
    <x v="5"/>
  </r>
  <r>
    <n v="1611"/>
    <s v="Skelton-Luns CD/7&quot;             No Big Deal."/>
    <s v="Skelton-Luns CD/7&quot; No Big Deal."/>
    <n v="800"/>
    <n v="1001"/>
    <x v="0"/>
    <s v="US"/>
    <s v="USD"/>
    <n v="1370390432"/>
    <n v="1368576032"/>
    <b v="0"/>
    <n v="27"/>
    <b v="1"/>
    <s v="music/rock"/>
    <x v="4"/>
    <s v="rock"/>
    <n v="125"/>
    <n v="37.07"/>
    <x v="1611"/>
    <d v="2013-06-05T00:00:32"/>
    <n v="21"/>
    <s v="21 to 25 days"/>
    <s v="Not Needed"/>
    <x v="4"/>
  </r>
  <r>
    <n v="1612"/>
    <s v="Join AT THE WAYSIDE For The &quot;Ready...Set...Snow Tour!&quot;"/>
    <s v="Help us achieve our goal to get our van repaired, gassed up, and road-ready for our winter tour!"/>
    <n v="500"/>
    <n v="550"/>
    <x v="0"/>
    <s v="US"/>
    <s v="USD"/>
    <n v="1357160384"/>
    <n v="1354568384"/>
    <b v="0"/>
    <n v="11"/>
    <b v="1"/>
    <s v="music/rock"/>
    <x v="4"/>
    <s v="rock"/>
    <n v="110"/>
    <n v="50"/>
    <x v="1612"/>
    <d v="2013-01-02T20:59:44"/>
    <n v="30"/>
    <s v="26 to 30 days"/>
    <s v="30 days"/>
    <x v="5"/>
  </r>
  <r>
    <n v="1613"/>
    <s v="New  E.P. mastering and recording"/>
    <s v="Ghosts and Paper Hearts are getting ready to release their new EP and we want it to be sent everywhere. Help us out PLEASE!!!!!"/>
    <n v="1000"/>
    <n v="1015"/>
    <x v="0"/>
    <s v="US"/>
    <s v="USD"/>
    <n v="1342921202"/>
    <n v="1340329202"/>
    <b v="0"/>
    <n v="26"/>
    <b v="1"/>
    <s v="music/rock"/>
    <x v="4"/>
    <s v="rock"/>
    <n v="102"/>
    <n v="39.04"/>
    <x v="1613"/>
    <d v="2012-07-22T01:40:02"/>
    <n v="30"/>
    <s v="26 to 30 days"/>
    <s v="30 days"/>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103"/>
    <n v="66.69"/>
    <x v="1614"/>
    <d v="2014-08-03T17:00:00"/>
    <n v="60"/>
    <s v="Greater than 40 days"/>
    <s v="Not Needed"/>
    <x v="3"/>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114"/>
    <n v="67.13"/>
    <x v="1615"/>
    <d v="2011-12-13T02:13:16"/>
    <n v="45"/>
    <s v="41 to 50 days"/>
    <s v="Not Needed"/>
    <x v="6"/>
  </r>
  <r>
    <n v="1616"/>
    <s v="Aly Jados: the New EP rOckNrOLLa"/>
    <s v="HELP! We don't have much time.....Join Aly Jados in making her new EP a reality before the world ends!!!!"/>
    <n v="10000"/>
    <n v="10420"/>
    <x v="0"/>
    <s v="US"/>
    <s v="USD"/>
    <n v="1353621600"/>
    <n v="1350061821"/>
    <b v="0"/>
    <n v="157"/>
    <b v="1"/>
    <s v="music/rock"/>
    <x v="4"/>
    <s v="rock"/>
    <n v="104"/>
    <n v="66.37"/>
    <x v="1616"/>
    <d v="2012-11-22T22:00:00"/>
    <n v="41"/>
    <s v="41 to 50 days"/>
    <s v="Not Needed"/>
    <x v="5"/>
  </r>
  <r>
    <n v="1617"/>
    <s v="The Coffis Brothers 2nd Album!"/>
    <s v="The Coffis Brothers &amp;The Mountain Men are recording a brand new full length record."/>
    <n v="7000"/>
    <n v="10210"/>
    <x v="0"/>
    <s v="US"/>
    <s v="USD"/>
    <n v="1383332400"/>
    <n v="1380470188"/>
    <b v="0"/>
    <n v="158"/>
    <b v="1"/>
    <s v="music/rock"/>
    <x v="4"/>
    <s v="rock"/>
    <n v="146"/>
    <n v="64.62"/>
    <x v="1617"/>
    <d v="2013-11-01T19:00:00"/>
    <n v="33"/>
    <s v="31 to 40 days"/>
    <s v="Not Needed"/>
    <x v="4"/>
  </r>
  <r>
    <n v="1618"/>
    <s v="Janus Word Album"/>
    <s v="Janus Word combines hard rock with melodic acoustic music for a unique and awesome sound."/>
    <n v="1500"/>
    <n v="1576"/>
    <x v="0"/>
    <s v="US"/>
    <s v="USD"/>
    <n v="1362757335"/>
    <n v="1359301335"/>
    <b v="0"/>
    <n v="27"/>
    <b v="1"/>
    <s v="music/rock"/>
    <x v="4"/>
    <s v="rock"/>
    <n v="105"/>
    <n v="58.37"/>
    <x v="1618"/>
    <d v="2013-03-08T15:42:15"/>
    <n v="40"/>
    <s v="31 to 40 days"/>
    <s v="Not Needed"/>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133"/>
    <n v="86.96"/>
    <x v="1619"/>
    <d v="2014-09-15T04:28:06"/>
    <n v="21"/>
    <s v="21 to 25 days"/>
    <s v="Not Needed"/>
    <x v="3"/>
  </r>
  <r>
    <n v="1620"/>
    <s v="Kickstart my music career with 300 CDs"/>
    <s v="Kickstarting my music career with 300 hard copy CDs of my first release."/>
    <n v="1000"/>
    <n v="1130"/>
    <x v="0"/>
    <s v="US"/>
    <s v="USD"/>
    <n v="1361606940"/>
    <n v="1361002140"/>
    <b v="0"/>
    <n v="17"/>
    <b v="1"/>
    <s v="music/rock"/>
    <x v="4"/>
    <s v="rock"/>
    <n v="113"/>
    <n v="66.47"/>
    <x v="1620"/>
    <d v="2013-02-23T08:09:00"/>
    <n v="7"/>
    <s v="Less than 10 days"/>
    <s v="Not Needed"/>
    <x v="4"/>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21"/>
    <n v="163.78"/>
    <x v="1621"/>
    <d v="2012-05-28T03:59:00"/>
    <n v="54"/>
    <s v="Greater than 40 days"/>
    <s v="Not Needed"/>
    <x v="5"/>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2"/>
    <n v="107.98"/>
    <x v="1622"/>
    <d v="2014-12-17T07:59:00"/>
    <n v="40"/>
    <s v="31 to 40 days"/>
    <s v="Not Needed"/>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101"/>
    <n v="42.11"/>
    <x v="1623"/>
    <d v="2013-08-27T16:31:29"/>
    <n v="60"/>
    <s v="Greater than 40 days"/>
    <s v="Not Needed"/>
    <x v="4"/>
  </r>
  <r>
    <n v="1624"/>
    <s v="Joey De Noble needs YOUR help!"/>
    <s v="Joey De Noble is raising money to help record his latest music, and he wants YOU to be a part of it!"/>
    <n v="1000"/>
    <n v="1180"/>
    <x v="0"/>
    <s v="US"/>
    <s v="USD"/>
    <n v="1357721335"/>
    <n v="1354265335"/>
    <b v="0"/>
    <n v="25"/>
    <b v="1"/>
    <s v="music/rock"/>
    <x v="4"/>
    <s v="rock"/>
    <n v="118"/>
    <n v="47.2"/>
    <x v="1624"/>
    <d v="2013-01-09T08:48:55"/>
    <n v="40"/>
    <s v="31 to 40 days"/>
    <s v="Not Needed"/>
    <x v="5"/>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55"/>
    <n v="112.02"/>
    <x v="1625"/>
    <d v="2012-09-11T16:47:33"/>
    <n v="28"/>
    <s v="26 to 30 days"/>
    <s v="28 to 29 days"/>
    <x v="5"/>
  </r>
  <r>
    <n v="1626"/>
    <s v="The Protest's Next Album"/>
    <s v="Help Christian Rock Band &quot;The Protest&quot; fund their new album and further their mission of positively impacting lives."/>
    <n v="8000"/>
    <n v="8095"/>
    <x v="0"/>
    <s v="US"/>
    <s v="USD"/>
    <n v="1385932867"/>
    <n v="1383337267"/>
    <b v="0"/>
    <n v="108"/>
    <b v="1"/>
    <s v="music/rock"/>
    <x v="4"/>
    <s v="rock"/>
    <n v="101"/>
    <n v="74.95"/>
    <x v="1626"/>
    <d v="2013-12-01T21:21:07"/>
    <n v="30"/>
    <s v="26 to 30 days"/>
    <s v="30 days"/>
    <x v="4"/>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117"/>
    <n v="61.58"/>
    <x v="1627"/>
    <d v="2012-11-26T04:59:00"/>
    <n v="34"/>
    <s v="31 to 40 days"/>
    <s v="Not Needed"/>
    <x v="5"/>
  </r>
  <r>
    <n v="1628"/>
    <s v="&quot;Songs for Tsippora&quot; Byronâ€™s DEBUT EP"/>
    <s v="Original Jewish rock music on human relationships and identity"/>
    <n v="4000"/>
    <n v="4037"/>
    <x v="0"/>
    <s v="US"/>
    <s v="USD"/>
    <n v="1403026882"/>
    <n v="1400175682"/>
    <b v="0"/>
    <n v="88"/>
    <b v="1"/>
    <s v="music/rock"/>
    <x v="4"/>
    <s v="rock"/>
    <n v="101"/>
    <n v="45.88"/>
    <x v="1628"/>
    <d v="2014-06-17T17:41:22"/>
    <n v="33"/>
    <s v="31 to 40 days"/>
    <s v="Not Needed"/>
    <x v="3"/>
  </r>
  <r>
    <n v="1629"/>
    <s v="Off The Turnpike | A Loud New Way to Release Loud New Music"/>
    <s v="Help Off The Turnpike release new music, and set fire to everything!"/>
    <n v="6000"/>
    <n v="6220"/>
    <x v="0"/>
    <s v="US"/>
    <s v="USD"/>
    <n v="1392929333"/>
    <n v="1389041333"/>
    <b v="0"/>
    <n v="82"/>
    <b v="1"/>
    <s v="music/rock"/>
    <x v="4"/>
    <s v="rock"/>
    <n v="104"/>
    <n v="75.849999999999994"/>
    <x v="1629"/>
    <d v="2014-02-20T20:48:53"/>
    <n v="45"/>
    <s v="41 to 50 days"/>
    <s v="Not Needed"/>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265"/>
    <n v="84.21"/>
    <x v="1630"/>
    <d v="2012-03-02T06:59:00"/>
    <n v="31"/>
    <s v="31 to 40 days"/>
    <s v="Not Needed"/>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56"/>
    <n v="117.23"/>
    <x v="1631"/>
    <d v="2012-10-12T20:37:41"/>
    <n v="30"/>
    <s v="26 to 30 days"/>
    <s v="30 days"/>
    <x v="5"/>
  </r>
  <r>
    <n v="1632"/>
    <s v="Culprit needs a van!"/>
    <s v="Hey everyone! If you don't already know, we're Culprit, a 4-piece rock band from Los Angeles &amp; we are in dire need of a new tour van!"/>
    <n v="4000"/>
    <n v="4065"/>
    <x v="0"/>
    <s v="US"/>
    <s v="USD"/>
    <n v="1316851854"/>
    <n v="1311667854"/>
    <b v="0"/>
    <n v="47"/>
    <b v="1"/>
    <s v="music/rock"/>
    <x v="4"/>
    <s v="rock"/>
    <n v="102"/>
    <n v="86.49"/>
    <x v="1632"/>
    <d v="2011-09-24T08:10:54"/>
    <n v="60"/>
    <s v="Greater than 40 days"/>
    <s v="Not Needed"/>
    <x v="6"/>
  </r>
  <r>
    <n v="1633"/>
    <s v="ELIZABETH REX"/>
    <s v="We are a four piece rock band that has played shows in and around NYC including Mercury Lounge.  Two of our members are now in LA."/>
    <n v="10000"/>
    <n v="10000"/>
    <x v="0"/>
    <s v="US"/>
    <s v="USD"/>
    <n v="1326690000"/>
    <n v="1324329156"/>
    <b v="0"/>
    <n v="58"/>
    <b v="1"/>
    <s v="music/rock"/>
    <x v="4"/>
    <s v="rock"/>
    <n v="100"/>
    <n v="172.41"/>
    <x v="1633"/>
    <d v="2012-01-16T05:00:00"/>
    <n v="28"/>
    <s v="26 to 30 days"/>
    <s v="28 to 29 days"/>
    <x v="6"/>
  </r>
  <r>
    <n v="1634"/>
    <s v="RUBEDO: Debut Full Length Album"/>
    <s v="Recording Debut  Album w/ Producer Ikey Owens from Free Moral Agents/ The Mars Volta"/>
    <n v="2000"/>
    <n v="2010"/>
    <x v="0"/>
    <s v="US"/>
    <s v="USD"/>
    <n v="1306994340"/>
    <n v="1303706001"/>
    <b v="0"/>
    <n v="32"/>
    <b v="1"/>
    <s v="music/rock"/>
    <x v="4"/>
    <s v="rock"/>
    <n v="101"/>
    <n v="62.81"/>
    <x v="1634"/>
    <d v="2011-06-02T05:59:00"/>
    <n v="38"/>
    <s v="31 to 40 days"/>
    <s v="Not Needed"/>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125"/>
    <n v="67.73"/>
    <x v="1635"/>
    <d v="2016-07-11T20:51:01"/>
    <n v="60"/>
    <s v="Greater than 40 days"/>
    <s v="Not Needed"/>
    <x v="2"/>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104"/>
    <n v="53.56"/>
    <x v="1636"/>
    <d v="2011-06-12T04:00:00"/>
    <n v="43"/>
    <s v="41 to 50 days"/>
    <s v="Not Needed"/>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104"/>
    <n v="34.6"/>
    <x v="1637"/>
    <d v="2009-12-31T23:39:00"/>
    <n v="56"/>
    <s v="Greater than 40 days"/>
    <s v="Not Needed"/>
    <x v="8"/>
  </r>
  <r>
    <n v="1638"/>
    <s v="Avenues EP 2013"/>
    <s v="Avenues will be going in to the studio to record a new EP with Matt Allison!"/>
    <n v="1000"/>
    <n v="1050"/>
    <x v="0"/>
    <s v="US"/>
    <s v="USD"/>
    <n v="1362086700"/>
    <n v="1358180968"/>
    <b v="0"/>
    <n v="27"/>
    <b v="1"/>
    <s v="music/rock"/>
    <x v="4"/>
    <s v="rock"/>
    <n v="105"/>
    <n v="38.89"/>
    <x v="1638"/>
    <d v="2013-02-28T21:25:00"/>
    <n v="45"/>
    <s v="41 to 50 days"/>
    <s v="Not Needed"/>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100"/>
    <n v="94.74"/>
    <x v="1639"/>
    <d v="2012-03-03T15:39:25"/>
    <n v="30"/>
    <s v="26 to 30 days"/>
    <s v="30 days"/>
    <x v="5"/>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170"/>
    <n v="39.97"/>
    <x v="1640"/>
    <d v="2010-08-03T01:59:00"/>
    <n v="14"/>
    <s v="11 to 20 days"/>
    <s v="Not Needed"/>
    <x v="7"/>
  </r>
  <r>
    <n v="1641"/>
    <s v="Tanya Dartson- Run for Your Life music video"/>
    <s v="Music Video For Upbeat and Inspiring Song - Run For Your Life"/>
    <n v="2500"/>
    <n v="2535"/>
    <x v="0"/>
    <s v="US"/>
    <s v="USD"/>
    <n v="1418998744"/>
    <n v="1416406744"/>
    <b v="0"/>
    <n v="26"/>
    <b v="1"/>
    <s v="music/pop"/>
    <x v="4"/>
    <s v="pop"/>
    <n v="101"/>
    <n v="97.5"/>
    <x v="1641"/>
    <d v="2014-12-19T14:19:04"/>
    <n v="30"/>
    <s v="26 to 30 days"/>
    <s v="30 days"/>
    <x v="3"/>
  </r>
  <r>
    <n v="1642"/>
    <s v="Pop Garden Radio Presents: Season 2 CD"/>
    <s v="Pop Garden Radio Presents: The Rock on the Road Tour Season 2 CD. 23 great Pop tracks from independent Pop artists."/>
    <n v="1200"/>
    <n v="1200"/>
    <x v="0"/>
    <s v="US"/>
    <s v="USD"/>
    <n v="1308011727"/>
    <n v="1306283727"/>
    <b v="0"/>
    <n v="28"/>
    <b v="1"/>
    <s v="music/pop"/>
    <x v="4"/>
    <s v="pop"/>
    <n v="100"/>
    <n v="42.86"/>
    <x v="1642"/>
    <d v="2011-06-14T00:35:27"/>
    <n v="20"/>
    <s v="11 to 20 days"/>
    <s v="Not Needed"/>
    <x v="6"/>
  </r>
  <r>
    <n v="1643"/>
    <s v="This Is All Now's Brand New Album!!"/>
    <s v="This Is All Now is putting out a brand new record, and we need YOUR help to do it!"/>
    <n v="5000"/>
    <n v="6235"/>
    <x v="0"/>
    <s v="US"/>
    <s v="USD"/>
    <n v="1348516012"/>
    <n v="1345924012"/>
    <b v="0"/>
    <n v="37"/>
    <b v="1"/>
    <s v="music/pop"/>
    <x v="4"/>
    <s v="pop"/>
    <n v="125"/>
    <n v="168.51"/>
    <x v="1643"/>
    <d v="2012-09-24T19:46:52"/>
    <n v="30"/>
    <s v="26 to 30 days"/>
    <s v="30 days"/>
    <x v="5"/>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110"/>
    <n v="85.55"/>
    <x v="1644"/>
    <d v="2012-11-22T02:26:00"/>
    <n v="60"/>
    <s v="Greater than 40 days"/>
    <s v="Not Needed"/>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111"/>
    <n v="554"/>
    <x v="1645"/>
    <d v="2013-09-18T14:49:00"/>
    <n v="14"/>
    <s v="11 to 20 days"/>
    <s v="Not Needed"/>
    <x v="4"/>
  </r>
  <r>
    <n v="1646"/>
    <s v="MADAM Album"/>
    <s v="Album 3 funds.We have 13 amazing songs ready to go . a fantastic engineer to mix them, James Aparicio(Depeche Mode/Liars.We need you xx"/>
    <n v="2000"/>
    <n v="2204"/>
    <x v="0"/>
    <s v="GB"/>
    <s v="GBP"/>
    <n v="1408039860"/>
    <n v="1405248503"/>
    <b v="0"/>
    <n v="83"/>
    <b v="1"/>
    <s v="music/pop"/>
    <x v="4"/>
    <s v="pop"/>
    <n v="110"/>
    <n v="26.55"/>
    <x v="1646"/>
    <d v="2014-08-14T18:11:00"/>
    <n v="32"/>
    <s v="31 to 40 days"/>
    <s v="Not Needed"/>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05"/>
    <n v="113.83"/>
    <x v="1647"/>
    <d v="2012-06-09T09:49:37"/>
    <n v="30"/>
    <s v="26 to 30 days"/>
    <s v="30 days"/>
    <x v="5"/>
  </r>
  <r>
    <n v="1648"/>
    <s v="Arches - Wide Awake on Vinyl "/>
    <s v="We've finished recording our debut LP &quot;Wide Awake&quot; and would love to have it pressed on vinyl, but we need your help"/>
    <n v="2300"/>
    <n v="2881"/>
    <x v="0"/>
    <s v="US"/>
    <s v="USD"/>
    <n v="1300636482"/>
    <n v="1298048082"/>
    <b v="0"/>
    <n v="90"/>
    <b v="1"/>
    <s v="music/pop"/>
    <x v="4"/>
    <s v="pop"/>
    <n v="125"/>
    <n v="32.01"/>
    <x v="1648"/>
    <d v="2011-03-20T15:54:42"/>
    <n v="30"/>
    <s v="26 to 30 days"/>
    <s v="30 days"/>
    <x v="6"/>
  </r>
  <r>
    <n v="1649"/>
    <s v="Sam Lyons New Album - 2014"/>
    <s v="This is it! The new Sam Lyons album #3. Help me make it happen by pledging today - pre-order the CD and other cool stuff right here."/>
    <n v="3800"/>
    <n v="3822.33"/>
    <x v="0"/>
    <s v="US"/>
    <s v="USD"/>
    <n v="1400862355"/>
    <n v="1396974355"/>
    <b v="0"/>
    <n v="81"/>
    <b v="1"/>
    <s v="music/pop"/>
    <x v="4"/>
    <s v="pop"/>
    <n v="101"/>
    <n v="47.19"/>
    <x v="1649"/>
    <d v="2014-05-23T16:25:55"/>
    <n v="45"/>
    <s v="41 to 50 days"/>
    <s v="Not Needed"/>
    <x v="3"/>
  </r>
  <r>
    <n v="1650"/>
    <s v="The Psalm Praise Project, Vol. 2"/>
    <s v="Help me record a CD that uses pop styling to give a fresh sound to ancient wisdom from scripture!"/>
    <n v="2000"/>
    <n v="2831"/>
    <x v="0"/>
    <s v="US"/>
    <s v="USD"/>
    <n v="1381314437"/>
    <n v="1378722437"/>
    <b v="0"/>
    <n v="32"/>
    <b v="1"/>
    <s v="music/pop"/>
    <x v="4"/>
    <s v="pop"/>
    <n v="142"/>
    <n v="88.47"/>
    <x v="1650"/>
    <d v="2013-10-09T10:27:17"/>
    <n v="30"/>
    <s v="26 to 30 days"/>
    <s v="30 days"/>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1"/>
    <n v="100.75"/>
    <x v="1651"/>
    <d v="2011-04-26T06:59:00"/>
    <n v="34"/>
    <s v="31 to 40 days"/>
    <s v="Not Needed"/>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101"/>
    <n v="64.709999999999994"/>
    <x v="1652"/>
    <d v="2013-11-24T12:49:53"/>
    <n v="30"/>
    <s v="26 to 30 days"/>
    <s v="30 days"/>
    <x v="4"/>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174"/>
    <n v="51.85"/>
    <x v="1653"/>
    <d v="2011-04-24T20:01:36"/>
    <n v="31"/>
    <s v="31 to 40 days"/>
    <s v="Not Needed"/>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120"/>
    <n v="38.79"/>
    <x v="1654"/>
    <d v="2012-04-18T21:22:40"/>
    <n v="30"/>
    <s v="26 to 30 days"/>
    <s v="30 days"/>
    <x v="5"/>
  </r>
  <r>
    <n v="1655"/>
    <s v="Meg Porter Debut EP!"/>
    <s v="Berklee College of Music student, Meg Porter needs YOUR help to fund her very first EP!"/>
    <n v="1500"/>
    <n v="2143"/>
    <x v="0"/>
    <s v="US"/>
    <s v="USD"/>
    <n v="1333648820"/>
    <n v="1331060420"/>
    <b v="0"/>
    <n v="48"/>
    <b v="1"/>
    <s v="music/pop"/>
    <x v="4"/>
    <s v="pop"/>
    <n v="143"/>
    <n v="44.65"/>
    <x v="1655"/>
    <d v="2012-04-05T18:00:20"/>
    <n v="30"/>
    <s v="26 to 30 days"/>
    <s v="30 days"/>
    <x v="5"/>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00"/>
    <n v="156.77000000000001"/>
    <x v="1656"/>
    <d v="2012-12-13T22:17:32"/>
    <n v="30"/>
    <s v="26 to 30 days"/>
    <s v="30 days"/>
    <x v="5"/>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05"/>
    <n v="118.7"/>
    <x v="1657"/>
    <d v="2012-05-24T18:46:08"/>
    <n v="30"/>
    <s v="26 to 30 days"/>
    <s v="30 days"/>
    <x v="5"/>
  </r>
  <r>
    <n v="1658"/>
    <s v="New Amy Rivard album!!!"/>
    <s v="I've had numerous song ideas spinning around in my head for years now, please help me get them out- into a studio and into your homes!"/>
    <n v="6000"/>
    <n v="7934"/>
    <x v="0"/>
    <s v="US"/>
    <s v="USD"/>
    <n v="1355840400"/>
    <n v="1352524767"/>
    <b v="0"/>
    <n v="107"/>
    <b v="1"/>
    <s v="music/pop"/>
    <x v="4"/>
    <s v="pop"/>
    <n v="132"/>
    <n v="74.150000000000006"/>
    <x v="1658"/>
    <d v="2012-12-18T14:20:00"/>
    <n v="38"/>
    <s v="31 to 40 days"/>
    <s v="Not Needed"/>
    <x v="5"/>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13"/>
    <n v="12.53"/>
    <x v="1659"/>
    <d v="2013-12-17T12:00:00"/>
    <n v="29"/>
    <s v="26 to 30 days"/>
    <s v="Not Needed"/>
    <x v="4"/>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1254"/>
    <n v="27.86"/>
    <x v="1660"/>
    <d v="2016-04-30T21:59:00"/>
    <n v="31"/>
    <s v="31 to 40 days"/>
    <s v="Not Needed"/>
    <x v="2"/>
  </r>
  <r>
    <n v="1661"/>
    <s v="Kyana"/>
    <s v="I am excited to present my debut pop project Kyana!_x000a_Piano and vocal sounds embedded in sophisticated, bold arrangements &amp; brisk beats"/>
    <n v="7900"/>
    <n v="8098"/>
    <x v="0"/>
    <s v="AT"/>
    <s v="EUR"/>
    <n v="1453064400"/>
    <n v="1449359831"/>
    <b v="0"/>
    <n v="101"/>
    <b v="1"/>
    <s v="music/pop"/>
    <x v="4"/>
    <s v="pop"/>
    <n v="103"/>
    <n v="80.180000000000007"/>
    <x v="1661"/>
    <d v="2016-01-17T21:00:00"/>
    <n v="43"/>
    <s v="41 to 50 days"/>
    <s v="Not Needed"/>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03"/>
    <n v="132.44"/>
    <x v="1662"/>
    <d v="2011-12-31T05:45:36"/>
    <n v="60"/>
    <s v="Greater than 40 days"/>
    <s v="Not Needed"/>
    <x v="6"/>
  </r>
  <r>
    <n v="1663"/>
    <s v="ghost -- a music video"/>
    <s v="music is as important to the eyes as it is to the ears. help bring ghost to life in front of your eyes."/>
    <n v="1000"/>
    <n v="1080"/>
    <x v="0"/>
    <s v="US"/>
    <s v="USD"/>
    <n v="1422750707"/>
    <n v="1420158707"/>
    <b v="0"/>
    <n v="32"/>
    <b v="1"/>
    <s v="music/pop"/>
    <x v="4"/>
    <s v="pop"/>
    <n v="108"/>
    <n v="33.75"/>
    <x v="1663"/>
    <d v="2015-02-01T00:31:47"/>
    <n v="30"/>
    <s v="26 to 30 days"/>
    <s v="30 days"/>
    <x v="0"/>
  </r>
  <r>
    <n v="1664"/>
    <s v="Grace Sings Grace"/>
    <s v="Korean-American Soprano Grace's Debut Album - coming up in June 2012. Come and be part of this exciting project!"/>
    <n v="2500"/>
    <n v="3060.22"/>
    <x v="0"/>
    <s v="US"/>
    <s v="USD"/>
    <n v="1331870340"/>
    <n v="1328033818"/>
    <b v="0"/>
    <n v="89"/>
    <b v="1"/>
    <s v="music/pop"/>
    <x v="4"/>
    <s v="pop"/>
    <n v="122"/>
    <n v="34.380000000000003"/>
    <x v="1664"/>
    <d v="2012-03-16T03:59:00"/>
    <n v="45"/>
    <s v="41 to 50 days"/>
    <s v="Not Needed"/>
    <x v="5"/>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119"/>
    <n v="44.96"/>
    <x v="1665"/>
    <d v="2011-02-22T03:00:00"/>
    <n v="32"/>
    <s v="31 to 40 days"/>
    <s v="Not Needed"/>
    <x v="6"/>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161"/>
    <n v="41.04"/>
    <x v="1666"/>
    <d v="2013-03-28T05:04:33"/>
    <n v="30"/>
    <s v="26 to 30 days"/>
    <s v="30 days"/>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127"/>
    <n v="52.6"/>
    <x v="1667"/>
    <d v="2014-03-11T06:59:00"/>
    <n v="27"/>
    <s v="26 to 30 days"/>
    <s v="26-27 days"/>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103"/>
    <n v="70.78"/>
    <x v="1668"/>
    <d v="2011-11-28T04:35:39"/>
    <n v="30"/>
    <s v="26 to 30 days"/>
    <s v="30 days"/>
    <x v="6"/>
  </r>
  <r>
    <n v="1669"/>
    <s v="Summer Gill 'Stormy Weather' EP"/>
    <s v="Hi guys! I'll be recording a 6-7 song EP this summer and I need your help to make it happen! _x000a_Any support is appreciated!"/>
    <n v="2000"/>
    <n v="2795"/>
    <x v="0"/>
    <s v="US"/>
    <s v="USD"/>
    <n v="1464729276"/>
    <n v="1459545276"/>
    <b v="0"/>
    <n v="52"/>
    <b v="1"/>
    <s v="music/pop"/>
    <x v="4"/>
    <s v="pop"/>
    <n v="140"/>
    <n v="53.75"/>
    <x v="1669"/>
    <d v="2016-05-31T21:14:36"/>
    <n v="60"/>
    <s v="Greater than 40 days"/>
    <s v="Not Needed"/>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103"/>
    <n v="44.61"/>
    <x v="1670"/>
    <d v="2010-07-05T04:00:00"/>
    <n v="51"/>
    <s v="Greater than 40 days"/>
    <s v="Not Needed"/>
    <x v="7"/>
  </r>
  <r>
    <n v="1671"/>
    <s v="Luke O'Brien's Kickstarter"/>
    <s v="I am seeking funding in order to help take my music from a hobby to a career."/>
    <n v="2000"/>
    <n v="2013.47"/>
    <x v="0"/>
    <s v="US"/>
    <s v="USD"/>
    <n v="1470056614"/>
    <n v="1467464614"/>
    <b v="0"/>
    <n v="77"/>
    <b v="1"/>
    <s v="music/pop"/>
    <x v="4"/>
    <s v="pop"/>
    <n v="101"/>
    <n v="26.15"/>
    <x v="1671"/>
    <d v="2016-08-01T13:03:34"/>
    <n v="30"/>
    <s v="26 to 30 days"/>
    <s v="30 days"/>
    <x v="2"/>
  </r>
  <r>
    <n v="1672"/>
    <s v="High Altotude Debut Album"/>
    <s v="Sweet, sweet harmonies from Portland Oregon's premiere high school women's a cappella group."/>
    <n v="1700"/>
    <n v="1920"/>
    <x v="0"/>
    <s v="US"/>
    <s v="USD"/>
    <n v="1338824730"/>
    <n v="1336232730"/>
    <b v="0"/>
    <n v="49"/>
    <b v="1"/>
    <s v="music/pop"/>
    <x v="4"/>
    <s v="pop"/>
    <n v="113"/>
    <n v="39.18"/>
    <x v="1672"/>
    <d v="2012-06-04T15:45:30"/>
    <n v="30"/>
    <s v="26 to 30 days"/>
    <s v="30 days"/>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128"/>
    <n v="45.59"/>
    <x v="1673"/>
    <d v="2015-03-06T21:04:52"/>
    <n v="30"/>
    <s v="26 to 30 days"/>
    <s v="30 days"/>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202"/>
    <n v="89.25"/>
    <x v="1674"/>
    <d v="2016-08-18T06:59:00"/>
    <n v="31"/>
    <s v="31 to 40 days"/>
    <s v="Not Needed"/>
    <x v="2"/>
  </r>
  <r>
    <n v="1675"/>
    <s v="The Great Party's Debut Album!"/>
    <s v="The Great Party is releasing their debut album. Here's your chance to be a part of it!"/>
    <n v="1000"/>
    <n v="1374.16"/>
    <x v="0"/>
    <s v="US"/>
    <s v="USD"/>
    <n v="1318802580"/>
    <n v="1316194540"/>
    <b v="0"/>
    <n v="34"/>
    <b v="1"/>
    <s v="music/pop"/>
    <x v="4"/>
    <s v="pop"/>
    <n v="137"/>
    <n v="40.42"/>
    <x v="1675"/>
    <d v="2011-10-16T22:03:00"/>
    <n v="30"/>
    <s v="26 to 30 days"/>
    <s v="30 days"/>
    <x v="6"/>
  </r>
  <r>
    <n v="1676"/>
    <s v="Bridge 19 CD Release Tour"/>
    <s v="Help fund Bridge 19's tour in support of their first duo record, to be released in May 2012."/>
    <n v="3000"/>
    <n v="3460"/>
    <x v="0"/>
    <s v="US"/>
    <s v="USD"/>
    <n v="1334980740"/>
    <n v="1330968347"/>
    <b v="0"/>
    <n v="42"/>
    <b v="1"/>
    <s v="music/pop"/>
    <x v="4"/>
    <s v="pop"/>
    <n v="115"/>
    <n v="82.38"/>
    <x v="1676"/>
    <d v="2012-04-21T03:59:00"/>
    <n v="47"/>
    <s v="41 to 50 days"/>
    <s v="Not Needed"/>
    <x v="5"/>
  </r>
  <r>
    <n v="1677"/>
    <s v="Andrius Pojavis new album &quot;Seven&quot;"/>
    <s v="It's time to record my new album. Studio, musicians and arranger are ready, are you coming on this journey with me?"/>
    <n v="6000"/>
    <n v="6700"/>
    <x v="0"/>
    <s v="ES"/>
    <s v="EUR"/>
    <n v="1460786340"/>
    <n v="1455615976"/>
    <b v="0"/>
    <n v="42"/>
    <b v="1"/>
    <s v="music/pop"/>
    <x v="4"/>
    <s v="pop"/>
    <n v="112"/>
    <n v="159.52000000000001"/>
    <x v="1677"/>
    <d v="2016-04-16T05:59:00"/>
    <n v="60"/>
    <s v="Greater than 40 days"/>
    <s v="Not Needed"/>
    <x v="2"/>
  </r>
  <r>
    <n v="1678"/>
    <s v="Cassandra Violet &quot;Beyond the Fray&quot; Music Video"/>
    <s v="Help me make an amazing music video so that I can take my music to the next level and get a manager!"/>
    <n v="1500"/>
    <n v="1776"/>
    <x v="0"/>
    <s v="US"/>
    <s v="USD"/>
    <n v="1391718671"/>
    <n v="1390509071"/>
    <b v="0"/>
    <n v="49"/>
    <b v="1"/>
    <s v="music/pop"/>
    <x v="4"/>
    <s v="pop"/>
    <n v="118"/>
    <n v="36.24"/>
    <x v="1678"/>
    <d v="2014-02-06T20:31:11"/>
    <n v="14"/>
    <s v="11 to 20 days"/>
    <s v="Not Needed"/>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175"/>
    <n v="62.5"/>
    <x v="1679"/>
    <d v="2011-07-22T01:39:05"/>
    <n v="23"/>
    <s v="21 to 25 days"/>
    <s v="Not Needed"/>
    <x v="6"/>
  </r>
  <r>
    <n v="1680"/>
    <s v="Kick Out a Record"/>
    <s v="Working Musician dilemma #164: how the taxman put Kick the Record 2.0 on hold"/>
    <n v="1000"/>
    <n v="1175"/>
    <x v="0"/>
    <s v="US"/>
    <s v="USD"/>
    <n v="1405188667"/>
    <n v="1402596667"/>
    <b v="0"/>
    <n v="25"/>
    <b v="1"/>
    <s v="music/pop"/>
    <x v="4"/>
    <s v="pop"/>
    <n v="118"/>
    <n v="47"/>
    <x v="1680"/>
    <d v="2014-07-12T18:11:07"/>
    <n v="30"/>
    <s v="26 to 30 days"/>
    <s v="30 days"/>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m/>
    <n v="74.58"/>
    <x v="1681"/>
    <d v="2017-03-29T02:00:00"/>
    <n v="49"/>
    <s v="41 to 50 days"/>
    <s v="Not Needed"/>
    <x v="1"/>
  </r>
  <r>
    <n v="1682"/>
    <s v="Looking Up &amp; Holding On CD Project - Christian songwriter"/>
    <s v="Christian singer-wongerwriter searching for funding to record CD of original Christian music."/>
    <n v="6000"/>
    <n v="0"/>
    <x v="3"/>
    <s v="US"/>
    <s v="USD"/>
    <n v="1492142860"/>
    <n v="1486962460"/>
    <b v="0"/>
    <n v="0"/>
    <b v="0"/>
    <s v="music/faith"/>
    <x v="4"/>
    <s v="faith"/>
    <m/>
    <n v="0"/>
    <x v="1682"/>
    <d v="2017-04-14T04:07:40"/>
    <n v="60"/>
    <s v="Greater than 40 days"/>
    <s v="Not Needed"/>
    <x v="1"/>
  </r>
  <r>
    <n v="1683"/>
    <s v="Manman doudou tÃ©moignage d'une mÃ¨re Album"/>
    <s v="Rendre tÃ©moignage de ce que Dieu fait chaque jour pour moi et venir en  aide  aux autres, c'est  mon but."/>
    <n v="3500"/>
    <n v="760"/>
    <x v="3"/>
    <s v="FR"/>
    <s v="EUR"/>
    <n v="1491590738"/>
    <n v="1489517138"/>
    <b v="0"/>
    <n v="10"/>
    <b v="0"/>
    <s v="music/faith"/>
    <x v="4"/>
    <s v="faith"/>
    <m/>
    <n v="76"/>
    <x v="1683"/>
    <d v="2017-04-07T18:45:38"/>
    <n v="24"/>
    <s v="21 to 25 days"/>
    <s v="Not Needed"/>
    <x v="1"/>
  </r>
  <r>
    <n v="1684"/>
    <s v="Goodness &amp; Mercy EP - Marty Mikles"/>
    <s v="New Music from Marty Mikles!  A new EP all about God's Goodness &amp; Mercy."/>
    <n v="8000"/>
    <n v="8730"/>
    <x v="3"/>
    <s v="US"/>
    <s v="USD"/>
    <n v="1489775641"/>
    <n v="1487360041"/>
    <b v="0"/>
    <n v="101"/>
    <b v="0"/>
    <s v="music/faith"/>
    <x v="4"/>
    <s v="faith"/>
    <m/>
    <n v="86.44"/>
    <x v="1684"/>
    <d v="2017-03-17T18:34:01"/>
    <n v="28"/>
    <s v="26 to 30 days"/>
    <s v="28 to 29 days"/>
    <x v="1"/>
  </r>
  <r>
    <n v="1685"/>
    <s v="Help Support Brad Dassey's Music"/>
    <s v="My name is Brad Dassey.  I've been composing and making music for 18 years now.  I want to get my music out there even further."/>
    <n v="350"/>
    <n v="360"/>
    <x v="3"/>
    <s v="US"/>
    <s v="USD"/>
    <n v="1490331623"/>
    <n v="1487743223"/>
    <b v="0"/>
    <n v="15"/>
    <b v="0"/>
    <s v="music/faith"/>
    <x v="4"/>
    <s v="faith"/>
    <m/>
    <n v="24"/>
    <x v="1685"/>
    <d v="2017-03-24T05:00:23"/>
    <n v="30"/>
    <s v="26 to 30 days"/>
    <s v="30 days"/>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m/>
    <n v="18"/>
    <x v="1686"/>
    <d v="2017-04-27T19:15:19"/>
    <n v="60"/>
    <s v="Greater than 40 days"/>
    <s v="Not Needed"/>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m/>
    <n v="80.13"/>
    <x v="1687"/>
    <d v="2017-04-10T20:15:00"/>
    <n v="33"/>
    <s v="31 to 40 days"/>
    <s v="Not Needed"/>
    <x v="1"/>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m/>
    <n v="253.14"/>
    <x v="1688"/>
    <d v="2017-04-09T11:49:54"/>
    <n v="30"/>
    <s v="26 to 30 days"/>
    <s v="30 days"/>
    <x v="1"/>
  </r>
  <r>
    <n v="1689"/>
    <s v="Fly Away"/>
    <s v="Praising the Living God in the second half of life."/>
    <n v="2400"/>
    <n v="2400"/>
    <x v="3"/>
    <s v="US"/>
    <s v="USD"/>
    <n v="1489700230"/>
    <n v="1487111830"/>
    <b v="0"/>
    <n v="14"/>
    <b v="0"/>
    <s v="music/faith"/>
    <x v="4"/>
    <s v="faith"/>
    <m/>
    <n v="171.43"/>
    <x v="1689"/>
    <d v="2017-03-16T21:37:10"/>
    <n v="30"/>
    <s v="26 to 30 days"/>
    <s v="30 days"/>
    <x v="1"/>
  </r>
  <r>
    <n v="1690"/>
    <s v="NewKings Album &quot;Rise Up&quot;"/>
    <s v="Our newest project! We are hard at it trying to bring music that uplifts the spirit, and tells a story of life-changing love."/>
    <n v="2500"/>
    <n v="635"/>
    <x v="3"/>
    <s v="US"/>
    <s v="USD"/>
    <n v="1491470442"/>
    <n v="1488882042"/>
    <b v="0"/>
    <n v="11"/>
    <b v="0"/>
    <s v="music/faith"/>
    <x v="4"/>
    <s v="faith"/>
    <m/>
    <n v="57.73"/>
    <x v="1690"/>
    <d v="2017-04-06T09:20:42"/>
    <n v="30"/>
    <s v="26 to 30 days"/>
    <s v="30 days"/>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m/>
    <n v="264.26"/>
    <x v="1691"/>
    <d v="2017-04-03T01:00:00"/>
    <n v="33"/>
    <s v="31 to 40 days"/>
    <s v="Not Needed"/>
    <x v="1"/>
  </r>
  <r>
    <n v="1692"/>
    <s v="Get Your Hopes Up"/>
    <s v="After 3 years.....It's time for some new music! Album #2 is in motion and I can't wait to share it with all of you!"/>
    <n v="5000"/>
    <n v="2390"/>
    <x v="3"/>
    <s v="US"/>
    <s v="USD"/>
    <n v="1490572740"/>
    <n v="1487734667"/>
    <b v="0"/>
    <n v="15"/>
    <b v="0"/>
    <s v="music/faith"/>
    <x v="4"/>
    <s v="faith"/>
    <m/>
    <n v="159.33000000000001"/>
    <x v="1692"/>
    <d v="2017-03-26T23:59:00"/>
    <n v="32"/>
    <s v="31 to 40 days"/>
    <s v="Not Needed"/>
    <x v="1"/>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m/>
    <n v="35"/>
    <x v="1693"/>
    <d v="2017-04-09T20:00:00"/>
    <n v="31"/>
    <s v="31 to 40 days"/>
    <s v="Not Needed"/>
    <x v="1"/>
  </r>
  <r>
    <n v="1694"/>
    <s v="Thundercreek Studios"/>
    <s v="Hey all I'm building out my Christian Recording studio in a new building. I have the building but lack the funds to build it out!!!"/>
    <n v="10000"/>
    <n v="5"/>
    <x v="3"/>
    <s v="US"/>
    <s v="USD"/>
    <n v="1490589360"/>
    <n v="1488038674"/>
    <b v="0"/>
    <n v="1"/>
    <b v="0"/>
    <s v="music/faith"/>
    <x v="4"/>
    <s v="faith"/>
    <m/>
    <n v="5"/>
    <x v="1694"/>
    <d v="2017-03-27T04:36:00"/>
    <n v="30"/>
    <s v="26 to 30 days"/>
    <s v="30 days"/>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m/>
    <n v="61.09"/>
    <x v="1695"/>
    <d v="2017-04-10T01:00:00"/>
    <n v="34"/>
    <s v="31 to 40 days"/>
    <s v="Not Needed"/>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m/>
    <n v="0"/>
    <x v="1696"/>
    <d v="2017-04-01T00:40:11"/>
    <n v="30"/>
    <s v="26 to 30 days"/>
    <s v="30 days"/>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m/>
    <n v="114.82"/>
    <x v="1697"/>
    <d v="2017-04-09T23:47:28"/>
    <n v="29"/>
    <s v="26 to 30 days"/>
    <s v="Not Needed"/>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m/>
    <n v="0"/>
    <x v="1698"/>
    <d v="2017-03-26T03:33:00"/>
    <n v="24"/>
    <s v="21 to 25 days"/>
    <s v="Not Needed"/>
    <x v="1"/>
  </r>
  <r>
    <n v="1699"/>
    <s v="THE WORSHIP ALBUM!"/>
    <s v="Friends! Will you help me create a new worship album??! I want this album to give God the worship he deserves and draw people to Him."/>
    <n v="5105"/>
    <n v="216"/>
    <x v="3"/>
    <s v="US"/>
    <s v="USD"/>
    <n v="1491943445"/>
    <n v="1489351445"/>
    <b v="0"/>
    <n v="4"/>
    <b v="0"/>
    <s v="music/faith"/>
    <x v="4"/>
    <s v="faith"/>
    <m/>
    <n v="54"/>
    <x v="1699"/>
    <d v="2017-04-11T20:44:05"/>
    <n v="30"/>
    <s v="26 to 30 days"/>
    <s v="30 days"/>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m/>
    <n v="65.97"/>
    <x v="1700"/>
    <d v="2017-04-01T04:00:00"/>
    <n v="30"/>
    <s v="26 to 30 days"/>
    <s v="30 days"/>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0"/>
    <n v="5"/>
    <x v="1701"/>
    <d v="2015-01-15T15:56:45"/>
    <n v="30"/>
    <s v="26 to 30 days"/>
    <s v="30 days"/>
    <x v="3"/>
  </r>
  <r>
    <n v="1702"/>
    <s v="lyndale lewis and new vision prosper cd release"/>
    <s v="I can do all things through christ jesus"/>
    <n v="16500"/>
    <n v="1"/>
    <x v="2"/>
    <s v="US"/>
    <s v="USD"/>
    <n v="1427745150"/>
    <n v="1425156750"/>
    <b v="0"/>
    <n v="1"/>
    <b v="0"/>
    <s v="music/faith"/>
    <x v="4"/>
    <s v="faith"/>
    <n v="0"/>
    <n v="1"/>
    <x v="1702"/>
    <d v="2015-03-30T19:52:30"/>
    <n v="30"/>
    <s v="26 to 30 days"/>
    <s v="30 days"/>
    <x v="0"/>
  </r>
  <r>
    <n v="1703"/>
    <s v="Joy Full Noise!"/>
    <s v="I would love for you to be a part of helping me raise money for music and video production to launch my first Worship album!"/>
    <n v="5000"/>
    <n v="51"/>
    <x v="2"/>
    <s v="US"/>
    <s v="USD"/>
    <n v="1441003537"/>
    <n v="1435819537"/>
    <b v="0"/>
    <n v="2"/>
    <b v="0"/>
    <s v="music/faith"/>
    <x v="4"/>
    <s v="faith"/>
    <n v="1"/>
    <n v="25.5"/>
    <x v="1703"/>
    <d v="2015-08-31T06:45:37"/>
    <n v="60"/>
    <s v="Greater than 40 days"/>
    <s v="Not Needed"/>
    <x v="0"/>
  </r>
  <r>
    <n v="1704"/>
    <s v="Jericho Down Worship Album"/>
    <s v="We want to record an album of popular praise &amp; worship songs with our own influence and style."/>
    <n v="2000"/>
    <n v="1302"/>
    <x v="2"/>
    <s v="US"/>
    <s v="USD"/>
    <n v="1424056873"/>
    <n v="1421464873"/>
    <b v="0"/>
    <n v="11"/>
    <b v="0"/>
    <s v="music/faith"/>
    <x v="4"/>
    <s v="faith"/>
    <n v="65"/>
    <n v="118.36"/>
    <x v="1704"/>
    <d v="2015-02-16T03:21:13"/>
    <n v="30"/>
    <s v="26 to 30 days"/>
    <s v="30 days"/>
    <x v="0"/>
  </r>
  <r>
    <n v="1705"/>
    <s v="Piano Prayer Album - Russ James"/>
    <s v="An instrumental album that ranges from hymns to contemporary music. All the music is recorded by myself."/>
    <n v="2000"/>
    <n v="0"/>
    <x v="2"/>
    <s v="US"/>
    <s v="USD"/>
    <n v="1441814400"/>
    <n v="1440807846"/>
    <b v="0"/>
    <n v="0"/>
    <b v="0"/>
    <s v="music/faith"/>
    <x v="4"/>
    <s v="faith"/>
    <n v="0"/>
    <n v="0"/>
    <x v="1705"/>
    <d v="2015-09-09T16:00:00"/>
    <n v="11"/>
    <s v="11 to 20 days"/>
    <s v="Not Needed"/>
    <x v="0"/>
  </r>
  <r>
    <n v="1706"/>
    <s v="Gemeinde in Bremen"/>
    <s v="Unsere &quot;Aufgabe&quot; ist es, fÃ¼r Christen da zu sein die keiner Gemeinde angehÃ¶ren. Zudem spielt Lobpreis eine Zentrale Rolle."/>
    <n v="5500"/>
    <n v="0"/>
    <x v="2"/>
    <s v="DE"/>
    <s v="EUR"/>
    <n v="1440314472"/>
    <n v="1435130472"/>
    <b v="0"/>
    <n v="0"/>
    <b v="0"/>
    <s v="music/faith"/>
    <x v="4"/>
    <s v="faith"/>
    <n v="0"/>
    <n v="0"/>
    <x v="1706"/>
    <d v="2015-08-23T07:21:12"/>
    <n v="60"/>
    <s v="Greater than 40 days"/>
    <s v="Not Needed"/>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10"/>
    <n v="54.11"/>
    <x v="1707"/>
    <d v="2016-03-28T16:18:15"/>
    <n v="30"/>
    <s v="26 to 30 days"/>
    <s v="30 days"/>
    <x v="2"/>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n v="0"/>
    <x v="1708"/>
    <d v="2016-05-01T20:48:26"/>
    <n v="40"/>
    <s v="31 to 40 days"/>
    <s v="Not Needed"/>
    <x v="2"/>
  </r>
  <r>
    <n v="1709"/>
    <s v="Psalms"/>
    <s v="A project to set psalms to music. The psalms are taken from the English Standard Version (ESV) of the Bible."/>
    <n v="1750"/>
    <n v="85"/>
    <x v="2"/>
    <s v="US"/>
    <s v="USD"/>
    <n v="1409513940"/>
    <n v="1405949514"/>
    <b v="0"/>
    <n v="4"/>
    <b v="0"/>
    <s v="music/faith"/>
    <x v="4"/>
    <s v="faith"/>
    <n v="5"/>
    <n v="21.25"/>
    <x v="1709"/>
    <d v="2014-08-31T19:39:00"/>
    <n v="41"/>
    <s v="41 to 50 days"/>
    <s v="Not Needed"/>
    <x v="3"/>
  </r>
  <r>
    <n v="1710"/>
    <s v="Producing a live album of our upcoming Europe tour"/>
    <s v="We want to create a gospel live album which has never been produced before."/>
    <n v="5000"/>
    <n v="34"/>
    <x v="2"/>
    <s v="DE"/>
    <s v="EUR"/>
    <n v="1453122000"/>
    <n v="1449151888"/>
    <b v="0"/>
    <n v="1"/>
    <b v="0"/>
    <s v="music/faith"/>
    <x v="4"/>
    <s v="faith"/>
    <n v="1"/>
    <n v="34"/>
    <x v="1710"/>
    <d v="2016-01-18T13:00:00"/>
    <n v="46"/>
    <s v="41 to 50 days"/>
    <s v="Not Needed"/>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11"/>
    <n v="525"/>
    <x v="1711"/>
    <d v="2014-09-01T15:30:34"/>
    <n v="31"/>
    <s v="31 to 40 days"/>
    <s v="Not Needed"/>
    <x v="3"/>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n v="0"/>
    <x v="1712"/>
    <d v="2015-06-30T21:55:53"/>
    <n v="60"/>
    <s v="Greater than 40 days"/>
    <s v="Not Needed"/>
    <x v="0"/>
  </r>
  <r>
    <n v="1713"/>
    <s v="&quot;UNCOVERED ME&quot;"/>
    <s v="This music project is a compilation to my up-coming book UNCOVERED ME, I need your support to help me go to New York and complete it."/>
    <n v="3000"/>
    <n v="50"/>
    <x v="2"/>
    <s v="US"/>
    <s v="USD"/>
    <n v="1412536412"/>
    <n v="1409944412"/>
    <b v="0"/>
    <n v="1"/>
    <b v="0"/>
    <s v="music/faith"/>
    <x v="4"/>
    <s v="faith"/>
    <n v="2"/>
    <n v="50"/>
    <x v="1713"/>
    <d v="2014-10-05T19:13:32"/>
    <n v="30"/>
    <s v="26 to 30 days"/>
    <s v="30 days"/>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8"/>
    <n v="115.71"/>
    <x v="1714"/>
    <d v="2015-05-01T22:02:41"/>
    <n v="30"/>
    <s v="26 to 30 days"/>
    <s v="30 days"/>
    <x v="0"/>
  </r>
  <r>
    <n v="1715"/>
    <s v="The Heart of a P.K."/>
    <s v="Kimberly Stokes the daughter of Elder Baby Stokes Jr, of Bibleway C.O.G.I.C, is currently working on a EP. She is sharing her heart"/>
    <n v="5000"/>
    <n v="11"/>
    <x v="2"/>
    <s v="US"/>
    <s v="USD"/>
    <n v="1427772120"/>
    <n v="1425186785"/>
    <b v="0"/>
    <n v="2"/>
    <b v="0"/>
    <s v="music/faith"/>
    <x v="4"/>
    <s v="faith"/>
    <n v="0"/>
    <n v="5.5"/>
    <x v="1715"/>
    <d v="2015-03-31T03:22:00"/>
    <n v="30"/>
    <s v="26 to 30 days"/>
    <s v="30 days"/>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8"/>
    <n v="50"/>
    <x v="1716"/>
    <d v="2016-12-09T14:51:39"/>
    <n v="40"/>
    <s v="31 to 40 days"/>
    <s v="Not Needed"/>
    <x v="2"/>
  </r>
  <r>
    <n v="1717"/>
    <s v="Shift Records A New EP!"/>
    <s v="Our first record created to reach, inspire, and ultimately express the love of Jesus to our generation."/>
    <n v="3265"/>
    <n v="1395"/>
    <x v="2"/>
    <s v="US"/>
    <s v="USD"/>
    <n v="1461211200"/>
    <n v="1459467238"/>
    <b v="0"/>
    <n v="41"/>
    <b v="0"/>
    <s v="music/faith"/>
    <x v="4"/>
    <s v="faith"/>
    <n v="43"/>
    <n v="34.020000000000003"/>
    <x v="1717"/>
    <d v="2016-04-21T04:00:00"/>
    <n v="21"/>
    <s v="21 to 25 days"/>
    <s v="Not Needed"/>
    <x v="2"/>
  </r>
  <r>
    <n v="1718"/>
    <s v="The Prodigal Son"/>
    <s v="A melody for the galaxy."/>
    <n v="35000"/>
    <n v="75"/>
    <x v="2"/>
    <s v="US"/>
    <s v="USD"/>
    <n v="1463201940"/>
    <n v="1459435149"/>
    <b v="0"/>
    <n v="2"/>
    <b v="0"/>
    <s v="music/faith"/>
    <x v="4"/>
    <s v="faith"/>
    <n v="0"/>
    <n v="37.5"/>
    <x v="1718"/>
    <d v="2016-05-14T04:59:00"/>
    <n v="44"/>
    <s v="41 to 50 days"/>
    <s v="Not Needed"/>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
    <n v="11.67"/>
    <x v="1719"/>
    <d v="2014-09-17T12:49:51"/>
    <n v="30"/>
    <s v="26 to 30 days"/>
    <s v="30 days"/>
    <x v="3"/>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6"/>
    <n v="28.13"/>
    <x v="1720"/>
    <d v="2014-11-09T19:47:51"/>
    <n v="30"/>
    <s v="26 to 30 days"/>
    <s v="30 days"/>
    <x v="3"/>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n v="0"/>
    <x v="1721"/>
    <d v="2015-12-11T11:04:23"/>
    <n v="30"/>
    <s v="26 to 30 days"/>
    <s v="30 days"/>
    <x v="0"/>
  </r>
  <r>
    <n v="1722"/>
    <s v="Preserving the DC Gospel Stars"/>
    <s v="I am raising money to leave a legacy for the DC Gospel Stars and preserve this art form for music lovers of this style."/>
    <n v="2880"/>
    <n v="1"/>
    <x v="2"/>
    <s v="US"/>
    <s v="USD"/>
    <n v="1459642200"/>
    <n v="1456441429"/>
    <b v="0"/>
    <n v="1"/>
    <b v="0"/>
    <s v="music/faith"/>
    <x v="4"/>
    <s v="faith"/>
    <n v="0"/>
    <n v="1"/>
    <x v="1722"/>
    <d v="2016-04-03T00:10:00"/>
    <n v="38"/>
    <s v="31 to 40 days"/>
    <s v="Not Needed"/>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7"/>
    <n v="216.67"/>
    <x v="1723"/>
    <d v="2015-07-01T06:00:00"/>
    <n v="57"/>
    <s v="Greater than 40 days"/>
    <s v="Not Needed"/>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1"/>
    <n v="8.75"/>
    <x v="1724"/>
    <d v="2014-10-30T22:22:42"/>
    <n v="30"/>
    <s v="26 to 30 days"/>
    <s v="30 days"/>
    <x v="3"/>
  </r>
  <r>
    <n v="1725"/>
    <s v="Unveiled Debut Album"/>
    <s v="Christian band signed to VECA Records to release their debut album in Spring 2015.  This ministry is relying on faith-based donations."/>
    <n v="5500"/>
    <n v="560"/>
    <x v="2"/>
    <s v="US"/>
    <s v="USD"/>
    <n v="1408922049"/>
    <n v="1406330049"/>
    <b v="0"/>
    <n v="9"/>
    <b v="0"/>
    <s v="music/faith"/>
    <x v="4"/>
    <s v="faith"/>
    <n v="10"/>
    <n v="62.22"/>
    <x v="1725"/>
    <d v="2014-08-24T23:14:09"/>
    <n v="30"/>
    <s v="26 to 30 days"/>
    <s v="30 days"/>
    <x v="3"/>
  </r>
  <r>
    <n v="1726"/>
    <s v="&quot;Every Day&quot; CD by Amanda Joy Hall"/>
    <s v="Amanda Joy Hall's sophomore album, &quot;Every Day&quot;. Release expected July 2014"/>
    <n v="6500"/>
    <n v="2196"/>
    <x v="2"/>
    <s v="US"/>
    <s v="USD"/>
    <n v="1403906664"/>
    <n v="1401401064"/>
    <b v="0"/>
    <n v="16"/>
    <b v="0"/>
    <s v="music/faith"/>
    <x v="4"/>
    <s v="faith"/>
    <n v="34"/>
    <n v="137.25"/>
    <x v="1726"/>
    <d v="2014-06-27T22:04:24"/>
    <n v="29"/>
    <s v="26 to 30 days"/>
    <s v="Not Needed"/>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0"/>
    <n v="1"/>
    <x v="1727"/>
    <d v="2015-04-05T11:00:00"/>
    <n v="55"/>
    <s v="Greater than 40 days"/>
    <s v="Not Needed"/>
    <x v="0"/>
  </r>
  <r>
    <n v="1728"/>
    <s v="With His Presence"/>
    <s v="Be in God's presence through instrumental covers of hymns. Help me build a home studio to freely distribute this album."/>
    <n v="1250"/>
    <n v="855"/>
    <x v="2"/>
    <s v="US"/>
    <s v="USD"/>
    <n v="1445439674"/>
    <n v="1442847674"/>
    <b v="0"/>
    <n v="7"/>
    <b v="0"/>
    <s v="music/faith"/>
    <x v="4"/>
    <s v="faith"/>
    <n v="68"/>
    <n v="122.14"/>
    <x v="1728"/>
    <d v="2015-10-21T15:01:14"/>
    <n v="30"/>
    <s v="26 to 30 days"/>
    <s v="30 days"/>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n v="0"/>
    <x v="1729"/>
    <d v="2016-06-10T01:15:06"/>
    <n v="60"/>
    <s v="Greater than 40 days"/>
    <s v="Not Needed"/>
    <x v="2"/>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n v="0"/>
    <x v="1730"/>
    <d v="2015-10-25T02:06:23"/>
    <n v="30"/>
    <s v="26 to 30 days"/>
    <s v="30 days"/>
    <x v="0"/>
  </r>
  <r>
    <n v="1731"/>
    <s v="Sam Cox Band First Christian Tour"/>
    <s v="We are a Christin Worship band looking to midwest tour. God Bless!"/>
    <n v="1000"/>
    <n v="0"/>
    <x v="2"/>
    <s v="US"/>
    <s v="USD"/>
    <n v="1434034800"/>
    <n v="1432849552"/>
    <b v="0"/>
    <n v="0"/>
    <b v="0"/>
    <s v="music/faith"/>
    <x v="4"/>
    <s v="faith"/>
    <n v="0"/>
    <n v="0"/>
    <x v="1731"/>
    <d v="2015-06-11T15:00:00"/>
    <n v="14"/>
    <s v="11 to 20 days"/>
    <s v="Not Needed"/>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n v="0"/>
    <x v="1732"/>
    <d v="2016-01-16T05:00:00"/>
    <n v="60"/>
    <s v="Greater than 40 days"/>
    <s v="Not Needed"/>
    <x v="0"/>
  </r>
  <r>
    <n v="1733"/>
    <s v="What Faith Is EP/Album"/>
    <s v="I am trying to share the music I am blessed to have written. https://www.johncox4.com or https://reverbnation.com/johncox4"/>
    <n v="10000"/>
    <n v="0"/>
    <x v="2"/>
    <s v="US"/>
    <s v="USD"/>
    <n v="1473802200"/>
    <n v="1472746374"/>
    <b v="0"/>
    <n v="0"/>
    <b v="0"/>
    <s v="music/faith"/>
    <x v="4"/>
    <s v="faith"/>
    <n v="0"/>
    <n v="0"/>
    <x v="1733"/>
    <d v="2016-09-13T21:30:00"/>
    <n v="12"/>
    <s v="11 to 20 days"/>
    <s v="Not Needed"/>
    <x v="2"/>
  </r>
  <r>
    <n v="1734"/>
    <s v="Street Prophet Los CD and new book"/>
    <s v="This is a double venture project. I have finished a new manuscript and currently working on creating a Christian rap CD."/>
    <n v="4500"/>
    <n v="1"/>
    <x v="2"/>
    <s v="US"/>
    <s v="USD"/>
    <n v="1431046356"/>
    <n v="1428454356"/>
    <b v="0"/>
    <n v="1"/>
    <b v="0"/>
    <s v="music/faith"/>
    <x v="4"/>
    <s v="faith"/>
    <n v="0"/>
    <n v="1"/>
    <x v="1734"/>
    <d v="2015-05-08T00:52:36"/>
    <n v="30"/>
    <s v="26 to 30 days"/>
    <s v="30 days"/>
    <x v="0"/>
  </r>
  <r>
    <n v="1735"/>
    <s v="Leo's RainSong Artist program"/>
    <s v="RainSong is letting my buy a discounted guitar. I will use this to offer my talents to the ministry programs I'm a part of."/>
    <n v="1000"/>
    <n v="110"/>
    <x v="2"/>
    <s v="US"/>
    <s v="USD"/>
    <n v="1470598345"/>
    <n v="1468006345"/>
    <b v="0"/>
    <n v="2"/>
    <b v="0"/>
    <s v="music/faith"/>
    <x v="4"/>
    <s v="faith"/>
    <n v="11"/>
    <n v="55"/>
    <x v="1735"/>
    <d v="2016-08-07T19:32:25"/>
    <n v="30"/>
    <s v="26 to 30 days"/>
    <s v="30 days"/>
    <x v="2"/>
  </r>
  <r>
    <n v="1736"/>
    <s v="In His Presence"/>
    <s v="A unique meditative album reflecting on the life of Christ, inviting Him into your presence"/>
    <n v="3000"/>
    <n v="22"/>
    <x v="2"/>
    <s v="US"/>
    <s v="USD"/>
    <n v="1447018833"/>
    <n v="1444423233"/>
    <b v="0"/>
    <n v="1"/>
    <b v="0"/>
    <s v="music/faith"/>
    <x v="4"/>
    <s v="faith"/>
    <n v="1"/>
    <n v="22"/>
    <x v="1736"/>
    <d v="2015-11-08T21:40:33"/>
    <n v="30"/>
    <s v="26 to 30 days"/>
    <s v="30 days"/>
    <x v="0"/>
  </r>
  <r>
    <n v="1737"/>
    <s v="Healing"/>
    <s v="An instrumental project in which all songs are incorporated around the healing power of our God. Used for times of prayer &amp; devotion"/>
    <n v="4000"/>
    <n v="850"/>
    <x v="2"/>
    <s v="US"/>
    <s v="USD"/>
    <n v="1437432392"/>
    <n v="1434840392"/>
    <b v="0"/>
    <n v="15"/>
    <b v="0"/>
    <s v="music/faith"/>
    <x v="4"/>
    <s v="faith"/>
    <n v="21"/>
    <n v="56.67"/>
    <x v="1737"/>
    <d v="2015-07-20T22:46:32"/>
    <n v="30"/>
    <s v="26 to 30 days"/>
    <s v="30 days"/>
    <x v="0"/>
  </r>
  <r>
    <n v="1738"/>
    <s v="The Flashing Lights"/>
    <s v="Music that inspires and gives hope for overcoming and change. And it is good music."/>
    <n v="5000"/>
    <n v="20"/>
    <x v="2"/>
    <s v="US"/>
    <s v="USD"/>
    <n v="1412283542"/>
    <n v="1409691542"/>
    <b v="0"/>
    <n v="1"/>
    <b v="0"/>
    <s v="music/faith"/>
    <x v="4"/>
    <s v="faith"/>
    <n v="0"/>
    <n v="20"/>
    <x v="1738"/>
    <d v="2014-10-02T20:59:02"/>
    <n v="30"/>
    <s v="26 to 30 days"/>
    <s v="30 days"/>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0"/>
    <n v="1"/>
    <x v="1739"/>
    <d v="2016-05-04T19:58:52"/>
    <n v="59"/>
    <s v="Greater than 40 days"/>
    <s v="Not Needed"/>
    <x v="2"/>
  </r>
  <r>
    <n v="1740"/>
    <s v="Recording Studio Time"/>
    <s v="I recently recorded a new single. With your help I can return to the studio. Would you like to be part of my next worship project?"/>
    <n v="3000"/>
    <n v="0"/>
    <x v="2"/>
    <s v="US"/>
    <s v="USD"/>
    <n v="1437075422"/>
    <n v="1434483422"/>
    <b v="0"/>
    <n v="0"/>
    <b v="0"/>
    <s v="music/faith"/>
    <x v="4"/>
    <s v="faith"/>
    <n v="0"/>
    <n v="0"/>
    <x v="1740"/>
    <d v="2015-07-16T19:37:02"/>
    <n v="30"/>
    <s v="26 to 30 days"/>
    <s v="30 days"/>
    <x v="0"/>
  </r>
  <r>
    <n v="1741"/>
    <s v="Caught off Guard"/>
    <s v="A photo journal documenting my experiences and travels across New Zealand"/>
    <n v="1200"/>
    <n v="1330"/>
    <x v="0"/>
    <s v="GB"/>
    <s v="GBP"/>
    <n v="1433948671"/>
    <n v="1430060671"/>
    <b v="0"/>
    <n v="52"/>
    <b v="1"/>
    <s v="photography/photobooks"/>
    <x v="8"/>
    <s v="photobooks"/>
    <n v="111"/>
    <n v="25.58"/>
    <x v="1741"/>
    <d v="2015-06-10T15:04:31"/>
    <n v="45"/>
    <s v="41 to 50 days"/>
    <s v="Not Needed"/>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109"/>
    <n v="63.97"/>
    <x v="1742"/>
    <d v="2017-01-07T21:00:00"/>
    <n v="32"/>
    <s v="31 to 40 days"/>
    <s v="Not Needed"/>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100"/>
    <n v="89.93"/>
    <x v="1743"/>
    <d v="2016-08-27T03:59:00"/>
    <n v="23"/>
    <s v="21 to 25 days"/>
    <s v="Not Needed"/>
    <x v="2"/>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118"/>
    <n v="93.07"/>
    <x v="1744"/>
    <d v="2015-03-08T13:31:17"/>
    <n v="45"/>
    <s v="41 to 50 days"/>
    <s v="Not Needed"/>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114"/>
    <n v="89.67"/>
    <x v="1745"/>
    <d v="2016-12-22T02:00:00"/>
    <n v="36"/>
    <s v="31 to 40 days"/>
    <s v="Not Needed"/>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148"/>
    <n v="207.62"/>
    <x v="1746"/>
    <d v="2016-11-24T02:00:00"/>
    <n v="30"/>
    <s v="26 to 30 days"/>
    <s v="30 days"/>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105"/>
    <n v="59.41"/>
    <x v="1747"/>
    <d v="2015-11-13T15:00:00"/>
    <n v="29"/>
    <s v="26 to 30 days"/>
    <s v="Not Needed"/>
    <x v="0"/>
  </r>
  <r>
    <n v="1748"/>
    <s v="So It Is: Vancouver"/>
    <s v="Telling the story of the city through remarkable people who live in Vancouver today."/>
    <n v="50000"/>
    <n v="64974"/>
    <x v="0"/>
    <s v="CA"/>
    <s v="CAD"/>
    <n v="1441234143"/>
    <n v="1438642143"/>
    <b v="0"/>
    <n v="181"/>
    <b v="1"/>
    <s v="photography/photobooks"/>
    <x v="8"/>
    <s v="photobooks"/>
    <n v="130"/>
    <n v="358.97"/>
    <x v="1748"/>
    <d v="2015-09-02T22:49:03"/>
    <n v="30"/>
    <s v="26 to 30 days"/>
    <s v="30 days"/>
    <x v="0"/>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123"/>
    <n v="94.74"/>
    <x v="1749"/>
    <d v="2017-03-01T19:00:00"/>
    <n v="37"/>
    <s v="31 to 40 days"/>
    <s v="Not Needed"/>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202"/>
    <n v="80.650000000000006"/>
    <x v="1750"/>
    <d v="2016-04-19T20:05:04"/>
    <n v="25"/>
    <s v="21 to 25 days"/>
    <s v="26-27 days"/>
    <x v="2"/>
  </r>
  <r>
    <n v="1751"/>
    <s v="Daily Bread: Stories from Rural Greece"/>
    <s v="Photographs and stories culled from 10 years of road trips through rural Greece"/>
    <n v="10000"/>
    <n v="10290"/>
    <x v="0"/>
    <s v="US"/>
    <s v="USD"/>
    <n v="1426787123"/>
    <n v="1424198723"/>
    <b v="0"/>
    <n v="61"/>
    <b v="1"/>
    <s v="photography/photobooks"/>
    <x v="8"/>
    <s v="photobooks"/>
    <n v="103"/>
    <n v="168.69"/>
    <x v="1751"/>
    <d v="2015-03-19T17:45:23"/>
    <n v="30"/>
    <s v="26 to 30 days"/>
    <s v="30 days"/>
    <x v="0"/>
  </r>
  <r>
    <n v="1752"/>
    <s v="Adfectus Book"/>
    <s v="A little book of calm, in picture form, that will soothe the soul and un-furrow the brow."/>
    <n v="1200"/>
    <n v="3122"/>
    <x v="0"/>
    <s v="GB"/>
    <s v="GBP"/>
    <n v="1476425082"/>
    <n v="1473833082"/>
    <b v="0"/>
    <n v="90"/>
    <b v="1"/>
    <s v="photography/photobooks"/>
    <x v="8"/>
    <s v="photobooks"/>
    <n v="260"/>
    <n v="34.69"/>
    <x v="1752"/>
    <d v="2016-10-14T06:04:42"/>
    <n v="30"/>
    <s v="26 to 30 days"/>
    <s v="30 days"/>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108"/>
    <n v="462.86"/>
    <x v="1753"/>
    <d v="2016-03-21T16:59:28"/>
    <n v="30"/>
    <s v="26 to 30 days"/>
    <s v="30 days"/>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11"/>
    <n v="104.39"/>
    <x v="1754"/>
    <d v="2015-04-03T20:02:33"/>
    <n v="30"/>
    <s v="26 to 30 days"/>
    <s v="30 days"/>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120"/>
    <n v="7.5"/>
    <x v="1755"/>
    <d v="2015-10-05T18:56:01"/>
    <n v="30"/>
    <s v="26 to 30 days"/>
    <s v="30 days"/>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103"/>
    <n v="47.13"/>
    <x v="1756"/>
    <d v="2016-08-29T04:01:09"/>
    <n v="40"/>
    <s v="31 to 40 days"/>
    <s v="Not Needed"/>
    <x v="2"/>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116"/>
    <n v="414.29"/>
    <x v="1757"/>
    <d v="2017-01-28T19:29:00"/>
    <n v="30"/>
    <s v="26 to 30 days"/>
    <s v="30 days"/>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115"/>
    <n v="42.48"/>
    <x v="1758"/>
    <d v="2016-07-14T22:56:32"/>
    <n v="60"/>
    <s v="Greater than 40 days"/>
    <s v="Not Needed"/>
    <x v="2"/>
  </r>
  <r>
    <n v="1759"/>
    <s v="Death Valley"/>
    <s v="Death Valley will be the first photo book of Andi State"/>
    <n v="5000"/>
    <n v="5330"/>
    <x v="0"/>
    <s v="US"/>
    <s v="USD"/>
    <n v="1427309629"/>
    <n v="1425585229"/>
    <b v="0"/>
    <n v="49"/>
    <b v="1"/>
    <s v="photography/photobooks"/>
    <x v="8"/>
    <s v="photobooks"/>
    <n v="107"/>
    <n v="108.78"/>
    <x v="1759"/>
    <d v="2015-03-25T18:53:49"/>
    <n v="20"/>
    <s v="11 to 20 days"/>
    <s v="Not Needed"/>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165"/>
    <n v="81.099999999999994"/>
    <x v="1760"/>
    <d v="2016-02-25T16:08:33"/>
    <n v="20"/>
    <s v="11 to 20 days"/>
    <s v="Not Needed"/>
    <x v="2"/>
  </r>
  <r>
    <n v="1761"/>
    <s v="I Wanted To See Boobs"/>
    <s v="A hardcover photobook telling the naked truth of a young photographers journey."/>
    <n v="100"/>
    <n v="155"/>
    <x v="0"/>
    <s v="GB"/>
    <s v="GBP"/>
    <n v="1442065060"/>
    <n v="1437745060"/>
    <b v="0"/>
    <n v="3"/>
    <b v="1"/>
    <s v="photography/photobooks"/>
    <x v="8"/>
    <s v="photobooks"/>
    <n v="155"/>
    <n v="51.67"/>
    <x v="1761"/>
    <d v="2015-09-12T13:37:40"/>
    <n v="50"/>
    <s v="41 to 50 days"/>
    <s v="Not Needed"/>
    <x v="0"/>
  </r>
  <r>
    <n v="1762"/>
    <s v="&quot;The Naked Pixel&quot; Ali Pakele"/>
    <s v="Project rewards $25 gets you 190+ digital images"/>
    <n v="100"/>
    <n v="885"/>
    <x v="0"/>
    <s v="US"/>
    <s v="USD"/>
    <n v="1457739245"/>
    <n v="1455147245"/>
    <b v="0"/>
    <n v="25"/>
    <b v="1"/>
    <s v="photography/photobooks"/>
    <x v="8"/>
    <s v="photobooks"/>
    <n v="885"/>
    <n v="35.4"/>
    <x v="1762"/>
    <d v="2016-03-11T23:34:05"/>
    <n v="30"/>
    <s v="26 to 30 days"/>
    <s v="30 days"/>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2"/>
    <n v="103.64"/>
    <x v="1763"/>
    <d v="2016-10-23T20:50:40"/>
    <n v="30"/>
    <s v="26 to 30 days"/>
    <s v="30 days"/>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20"/>
    <n v="55.28"/>
    <x v="1764"/>
    <d v="2014-08-03T11:39:39"/>
    <n v="29"/>
    <s v="26 to 30 days"/>
    <s v="Not Needed"/>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59"/>
    <n v="72.17"/>
    <x v="1765"/>
    <d v="2014-08-13T23:31:52"/>
    <n v="30"/>
    <s v="26 to 30 days"/>
    <s v="30 days"/>
    <x v="3"/>
  </r>
  <r>
    <n v="1766"/>
    <s v="Photographic book on Melbourne's music scene"/>
    <s v="I want to create a beautiful book which documents the Melbourne music scene."/>
    <n v="1500"/>
    <n v="0"/>
    <x v="2"/>
    <s v="AU"/>
    <s v="AUD"/>
    <n v="1408999088"/>
    <n v="1407184688"/>
    <b v="1"/>
    <n v="0"/>
    <b v="0"/>
    <s v="photography/photobooks"/>
    <x v="8"/>
    <s v="photobooks"/>
    <n v="0"/>
    <n v="0"/>
    <x v="1766"/>
    <d v="2014-08-25T20:38:08"/>
    <n v="21"/>
    <s v="21 to 25 days"/>
    <s v="Not Needed"/>
    <x v="3"/>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46"/>
    <n v="58.62"/>
    <x v="1767"/>
    <d v="2014-08-03T15:48:04"/>
    <n v="30"/>
    <s v="26 to 30 days"/>
    <s v="30 days"/>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4"/>
    <n v="12.47"/>
    <x v="1768"/>
    <d v="2014-09-27T13:27:24"/>
    <n v="60"/>
    <s v="Greater than 40 days"/>
    <s v="Not Needed"/>
    <x v="3"/>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3"/>
    <n v="49.14"/>
    <x v="1769"/>
    <d v="2015-01-13T19:39:19"/>
    <n v="30"/>
    <s v="26 to 30 days"/>
    <s v="30 days"/>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57"/>
    <n v="150.5"/>
    <x v="1770"/>
    <d v="2014-10-14T18:43:14"/>
    <n v="35"/>
    <s v="31 to 40 days"/>
    <s v="Not Needed"/>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21"/>
    <n v="35.799999999999997"/>
    <x v="1771"/>
    <d v="2014-10-23T23:30:40"/>
    <n v="30"/>
    <s v="26 to 30 days"/>
    <s v="30 days"/>
    <x v="3"/>
  </r>
  <r>
    <n v="1772"/>
    <s v="White Mountain"/>
    <s v="A photobook and a short documentary film telling the story of Holocaust in Northwestern Lithuania"/>
    <n v="5500"/>
    <n v="858"/>
    <x v="2"/>
    <s v="GB"/>
    <s v="GBP"/>
    <n v="1404666836"/>
    <n v="1399482836"/>
    <b v="1"/>
    <n v="19"/>
    <b v="0"/>
    <s v="photography/photobooks"/>
    <x v="8"/>
    <s v="photobooks"/>
    <n v="16"/>
    <n v="45.16"/>
    <x v="1772"/>
    <d v="2014-07-06T17:13:56"/>
    <n v="60"/>
    <s v="Greater than 40 days"/>
    <s v="Not Needed"/>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6"/>
    <n v="98.79"/>
    <x v="1773"/>
    <d v="2015-01-19T18:14:58"/>
    <n v="45"/>
    <s v="41 to 50 days"/>
    <s v="Not Needed"/>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46"/>
    <n v="88.31"/>
    <x v="1774"/>
    <d v="2014-11-29T14:59:00"/>
    <n v="42"/>
    <s v="41 to 50 days"/>
    <s v="Not Needed"/>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65"/>
    <n v="170.63"/>
    <x v="1775"/>
    <d v="2014-10-24T23:26:00"/>
    <n v="45"/>
    <s v="41 to 50 days"/>
    <s v="Not Needed"/>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7"/>
    <n v="83.75"/>
    <x v="1776"/>
    <d v="2014-10-29T22:57:51"/>
    <n v="36"/>
    <s v="31 to 40 days"/>
    <s v="Not Needed"/>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14"/>
    <n v="65.099999999999994"/>
    <x v="1777"/>
    <d v="2015-02-20T08:34:13"/>
    <n v="30"/>
    <s v="26 to 30 days"/>
    <s v="30 days"/>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2"/>
    <n v="66.33"/>
    <x v="1778"/>
    <d v="2015-03-27T19:43:15"/>
    <n v="45"/>
    <s v="41 to 50 days"/>
    <s v="Not Needed"/>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36"/>
    <n v="104.89"/>
    <x v="1779"/>
    <d v="2016-09-02T16:36:20"/>
    <n v="30"/>
    <s v="26 to 30 days"/>
    <s v="30 days"/>
    <x v="2"/>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40"/>
    <n v="78.44"/>
    <x v="1780"/>
    <d v="2016-07-02T14:25:10"/>
    <n v="60"/>
    <s v="Greater than 40 days"/>
    <s v="Not Needed"/>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26"/>
    <n v="59.04"/>
    <x v="1781"/>
    <d v="2016-09-15T14:49:05"/>
    <n v="31"/>
    <s v="31 to 40 days"/>
    <s v="Not Needed"/>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15"/>
    <n v="71.34"/>
    <x v="1782"/>
    <d v="2016-02-21T13:48:09"/>
    <n v="33"/>
    <s v="31 to 40 days"/>
    <s v="Not Needed"/>
    <x v="2"/>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24"/>
    <n v="51.23"/>
    <x v="1783"/>
    <d v="2015-05-21T22:47:58"/>
    <n v="30"/>
    <s v="26 to 30 days"/>
    <s v="30 days"/>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40"/>
    <n v="60.24"/>
    <x v="1784"/>
    <d v="2015-01-31T03:25:00"/>
    <n v="32"/>
    <s v="31 to 40 days"/>
    <s v="Not Needed"/>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20"/>
    <n v="44.94"/>
    <x v="1785"/>
    <d v="2014-10-16T00:00:00"/>
    <n v="31"/>
    <s v="31 to 40 days"/>
    <s v="Not Needed"/>
    <x v="3"/>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48"/>
    <n v="31.21"/>
    <x v="1786"/>
    <d v="2014-12-15T13:12:57"/>
    <n v="30"/>
    <s v="26 to 30 days"/>
    <s v="30 days"/>
    <x v="3"/>
  </r>
  <r>
    <n v="1787"/>
    <s v="Alpamayo to Yerupaja"/>
    <s v="Raising awareness to the effects of global warming through photographs of the high mountains of Peru."/>
    <n v="10000"/>
    <n v="1533"/>
    <x v="2"/>
    <s v="US"/>
    <s v="USD"/>
    <n v="1428158637"/>
    <n v="1425570237"/>
    <b v="1"/>
    <n v="24"/>
    <b v="0"/>
    <s v="photography/photobooks"/>
    <x v="8"/>
    <s v="photobooks"/>
    <n v="15"/>
    <n v="63.88"/>
    <x v="1787"/>
    <d v="2015-04-04T14:43:57"/>
    <n v="30"/>
    <s v="26 to 30 days"/>
    <s v="30 days"/>
    <x v="0"/>
  </r>
  <r>
    <n v="1788"/>
    <s v="Beyond the Pale"/>
    <s v="A photo book celebrating Goths, exploring their lives and giving an insight into what Goth is for them."/>
    <n v="5500"/>
    <n v="76"/>
    <x v="2"/>
    <s v="GB"/>
    <s v="GBP"/>
    <n v="1414795542"/>
    <n v="1412203542"/>
    <b v="1"/>
    <n v="4"/>
    <b v="0"/>
    <s v="photography/photobooks"/>
    <x v="8"/>
    <s v="photobooks"/>
    <n v="1"/>
    <n v="19"/>
    <x v="1788"/>
    <d v="2014-10-31T22:45:42"/>
    <n v="30"/>
    <s v="26 to 30 days"/>
    <s v="30 days"/>
    <x v="3"/>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
    <n v="10"/>
    <x v="1789"/>
    <d v="2015-01-12T06:00:03"/>
    <n v="60"/>
    <s v="Greater than 40 days"/>
    <s v="Not Needed"/>
    <x v="3"/>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5"/>
    <n v="109.07"/>
    <x v="1790"/>
    <d v="2015-02-05T16:11:18"/>
    <n v="30"/>
    <s v="26 to 30 days"/>
    <s v="30 days"/>
    <x v="0"/>
  </r>
  <r>
    <n v="1791"/>
    <s v="disCover: Napoli"/>
    <s v="For the love of street photography and the beauty of traditional cultures in southern Italy."/>
    <n v="3000"/>
    <n v="107"/>
    <x v="2"/>
    <s v="GB"/>
    <s v="GBP"/>
    <n v="1422553565"/>
    <n v="1417369565"/>
    <b v="1"/>
    <n v="4"/>
    <b v="0"/>
    <s v="photography/photobooks"/>
    <x v="8"/>
    <s v="photobooks"/>
    <n v="4"/>
    <n v="26.75"/>
    <x v="1791"/>
    <d v="2015-01-29T17:46:05"/>
    <n v="60"/>
    <s v="Greater than 40 days"/>
    <s v="Not Needed"/>
    <x v="3"/>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61"/>
    <n v="109.94"/>
    <x v="1792"/>
    <d v="2015-08-10T06:59:00"/>
    <n v="37"/>
    <s v="31 to 40 days"/>
    <s v="Not Needed"/>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1"/>
    <n v="20"/>
    <x v="1793"/>
    <d v="2014-11-27T22:24:00"/>
    <n v="30"/>
    <s v="26 to 30 days"/>
    <s v="30 days"/>
    <x v="3"/>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11"/>
    <n v="55.39"/>
    <x v="1794"/>
    <d v="2015-02-11T13:13:42"/>
    <n v="35"/>
    <s v="31 to 40 days"/>
    <s v="Not Needed"/>
    <x v="0"/>
  </r>
  <r>
    <n v="1795"/>
    <s v="THE AFGHANS - A Photo Book"/>
    <s v="A photography book documenting the impact of the ISAF mission on the Afghan people of Mazar-e Sharif."/>
    <n v="28000"/>
    <n v="10846"/>
    <x v="2"/>
    <s v="DE"/>
    <s v="EUR"/>
    <n v="1476460800"/>
    <n v="1473922541"/>
    <b v="1"/>
    <n v="81"/>
    <b v="0"/>
    <s v="photography/photobooks"/>
    <x v="8"/>
    <s v="photobooks"/>
    <n v="39"/>
    <n v="133.9"/>
    <x v="1795"/>
    <d v="2016-10-14T16:00:00"/>
    <n v="29"/>
    <s v="26 to 30 days"/>
    <s v="Not Needed"/>
    <x v="2"/>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22"/>
    <n v="48.72"/>
    <x v="1796"/>
    <d v="2016-07-24T10:32:46"/>
    <n v="60"/>
    <s v="Greater than 40 days"/>
    <s v="Not Needed"/>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68"/>
    <n v="48.25"/>
    <x v="1797"/>
    <d v="2016-12-15T13:39:49"/>
    <n v="30"/>
    <s v="26 to 30 days"/>
    <s v="30 days"/>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14"/>
    <n v="58.97"/>
    <x v="1798"/>
    <d v="2016-02-04T07:50:33"/>
    <n v="60"/>
    <s v="Greater than 40 days"/>
    <s v="Not Needed"/>
    <x v="0"/>
  </r>
  <r>
    <n v="1799"/>
    <s v="The UnDiscovered Image"/>
    <s v="The UnDiscovered Image, a monthly publication dedicated to photographers."/>
    <n v="4000"/>
    <n v="69.83"/>
    <x v="2"/>
    <s v="GB"/>
    <s v="GBP"/>
    <n v="1415740408"/>
    <n v="1414008808"/>
    <b v="1"/>
    <n v="6"/>
    <b v="0"/>
    <s v="photography/photobooks"/>
    <x v="8"/>
    <s v="photobooks"/>
    <n v="2"/>
    <n v="11.64"/>
    <x v="1799"/>
    <d v="2014-11-11T21:13:28"/>
    <n v="20"/>
    <s v="11 to 20 days"/>
    <s v="Not Needed"/>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20"/>
    <n v="83.72"/>
    <x v="1800"/>
    <d v="2016-10-10T14:32:50"/>
    <n v="30"/>
    <s v="26 to 30 days"/>
    <s v="30 days"/>
    <x v="2"/>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14"/>
    <n v="63.65"/>
    <x v="1801"/>
    <d v="2015-12-15T12:10:00"/>
    <n v="32"/>
    <s v="31 to 40 days"/>
    <s v="Not Needed"/>
    <x v="0"/>
  </r>
  <r>
    <n v="1802"/>
    <s v="Out Of The Dark"/>
    <s v="Inner Darkness turned into a photobook. Personal work i shot during my recovery...in Berlin."/>
    <n v="3500"/>
    <n v="1697"/>
    <x v="2"/>
    <s v="DE"/>
    <s v="EUR"/>
    <n v="1435442340"/>
    <n v="1433416830"/>
    <b v="1"/>
    <n v="18"/>
    <b v="0"/>
    <s v="photography/photobooks"/>
    <x v="8"/>
    <s v="photobooks"/>
    <n v="48"/>
    <n v="94.28"/>
    <x v="1802"/>
    <d v="2015-06-27T21:59:00"/>
    <n v="23"/>
    <s v="21 to 25 days"/>
    <s v="Not Needed"/>
    <x v="0"/>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31"/>
    <n v="71.87"/>
    <x v="1803"/>
    <d v="2015-02-14T01:43:02"/>
    <n v="31"/>
    <s v="31 to 40 days"/>
    <s v="Not Needed"/>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35"/>
    <n v="104.85"/>
    <x v="1804"/>
    <d v="2015-11-14T17:16:44"/>
    <n v="40"/>
    <s v="31 to 40 days"/>
    <s v="Not Needed"/>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36"/>
    <n v="67.14"/>
    <x v="1805"/>
    <d v="2015-10-02T18:00:00"/>
    <n v="32"/>
    <s v="31 to 40 days"/>
    <s v="Not Needed"/>
    <x v="0"/>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3"/>
    <n v="73.88"/>
    <x v="1806"/>
    <d v="2014-09-30T15:19:09"/>
    <n v="35"/>
    <s v="31 to 40 days"/>
    <s v="Not Needed"/>
    <x v="3"/>
  </r>
  <r>
    <n v="1807"/>
    <s v="Anywhere but Here"/>
    <s v="I want to explore alternative cultures and lifestyles in America."/>
    <n v="5000"/>
    <n v="553"/>
    <x v="2"/>
    <s v="US"/>
    <s v="USD"/>
    <n v="1411868313"/>
    <n v="1409276313"/>
    <b v="1"/>
    <n v="8"/>
    <b v="0"/>
    <s v="photography/photobooks"/>
    <x v="8"/>
    <s v="photobooks"/>
    <n v="11"/>
    <n v="69.13"/>
    <x v="1807"/>
    <d v="2014-09-28T01:38:33"/>
    <n v="30"/>
    <s v="26 to 30 days"/>
    <s v="30 days"/>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41"/>
    <n v="120.77"/>
    <x v="1808"/>
    <d v="2017-02-11T16:20:30"/>
    <n v="35"/>
    <s v="31 to 40 days"/>
    <s v="Not Needed"/>
    <x v="1"/>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11"/>
    <n v="42.22"/>
    <x v="1809"/>
    <d v="2015-03-01T21:47:19"/>
    <n v="35"/>
    <s v="31 to 40 days"/>
    <s v="Not Needed"/>
    <x v="0"/>
  </r>
  <r>
    <n v="1810"/>
    <s v="Film Speed"/>
    <s v="Film Speed is a series of Zines focusing on architecture shot completely on 35 and 120mm film."/>
    <n v="450"/>
    <n v="15"/>
    <x v="2"/>
    <s v="US"/>
    <s v="USD"/>
    <n v="1408657826"/>
    <n v="1407621026"/>
    <b v="0"/>
    <n v="2"/>
    <b v="0"/>
    <s v="photography/photobooks"/>
    <x v="8"/>
    <s v="photobooks"/>
    <n v="3"/>
    <n v="7.5"/>
    <x v="1810"/>
    <d v="2014-08-21T21:50:26"/>
    <n v="12"/>
    <s v="11 to 20 days"/>
    <s v="Not Needed"/>
    <x v="3"/>
  </r>
  <r>
    <n v="1811"/>
    <s v="The Year of Sunsets"/>
    <s v="A collection of 365 color photographs of sunsets in 2014, beautifully presented in a hardcover book."/>
    <n v="54000"/>
    <n v="40"/>
    <x v="2"/>
    <s v="US"/>
    <s v="USD"/>
    <n v="1414123200"/>
    <n v="1408962270"/>
    <b v="0"/>
    <n v="26"/>
    <b v="0"/>
    <s v="photography/photobooks"/>
    <x v="8"/>
    <s v="photobooks"/>
    <n v="0"/>
    <n v="1.54"/>
    <x v="1811"/>
    <d v="2014-10-24T04:00:00"/>
    <n v="60"/>
    <s v="Greater than 40 days"/>
    <s v="Not Needed"/>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13"/>
    <n v="37.61"/>
    <x v="1812"/>
    <d v="2016-07-03T07:38:56"/>
    <n v="30"/>
    <s v="26 to 30 days"/>
    <s v="30 days"/>
    <x v="2"/>
  </r>
  <r>
    <n v="1813"/>
    <s v="Libya : The Lost Days"/>
    <s v="This project aims to document, Libyan photographic history; through both print and artisan mediums ."/>
    <n v="8750"/>
    <n v="0"/>
    <x v="2"/>
    <s v="GB"/>
    <s v="GBP"/>
    <n v="1407532812"/>
    <n v="1404940812"/>
    <b v="0"/>
    <n v="0"/>
    <b v="0"/>
    <s v="photography/photobooks"/>
    <x v="8"/>
    <s v="photobooks"/>
    <n v="0"/>
    <n v="0"/>
    <x v="1813"/>
    <d v="2014-08-08T21:20:12"/>
    <n v="30"/>
    <s v="26 to 30 days"/>
    <s v="30 days"/>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9"/>
    <n v="42.16"/>
    <x v="1814"/>
    <d v="2015-02-28T07:32:16"/>
    <n v="30"/>
    <s v="26 to 30 days"/>
    <s v="30 days"/>
    <x v="0"/>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n v="0"/>
    <x v="1815"/>
    <d v="2015-07-01T21:45:37"/>
    <n v="14"/>
    <s v="11 to 20 days"/>
    <s v="Not Needed"/>
    <x v="0"/>
  </r>
  <r>
    <n v="1816"/>
    <s v="Moments of Passion"/>
    <s v="A unique Photographic Book Project about the Passionate Moments and Strong Emotions that lie within Karate"/>
    <n v="25000"/>
    <n v="509"/>
    <x v="2"/>
    <s v="CH"/>
    <s v="CHF"/>
    <n v="1469473200"/>
    <n v="1467061303"/>
    <b v="0"/>
    <n v="6"/>
    <b v="0"/>
    <s v="photography/photobooks"/>
    <x v="8"/>
    <s v="photobooks"/>
    <n v="2"/>
    <n v="84.83"/>
    <x v="1816"/>
    <d v="2016-07-25T19:00:00"/>
    <n v="28"/>
    <s v="26 to 30 days"/>
    <s v="28 to 29 days"/>
    <x v="2"/>
  </r>
  <r>
    <n v="1817"/>
    <s v="Through the Lens of Jerry Gustafson"/>
    <s v="Hundreds of breathtaking rodeo photographs collected in a beautiful coffee table book."/>
    <n v="18000"/>
    <n v="9419"/>
    <x v="2"/>
    <s v="US"/>
    <s v="USD"/>
    <n v="1485759540"/>
    <n v="1480607607"/>
    <b v="0"/>
    <n v="100"/>
    <b v="0"/>
    <s v="photography/photobooks"/>
    <x v="8"/>
    <s v="photobooks"/>
    <n v="52"/>
    <n v="94.19"/>
    <x v="1817"/>
    <d v="2017-01-30T06:59:00"/>
    <n v="60"/>
    <s v="Greater than 40 days"/>
    <s v="Not Needed"/>
    <x v="2"/>
  </r>
  <r>
    <n v="1818"/>
    <s v="Give Me Your Goofy-ist"/>
    <s v="We are all different, this is a way to honor and celebrate the authenticity in being different."/>
    <n v="15000"/>
    <n v="0"/>
    <x v="2"/>
    <s v="US"/>
    <s v="USD"/>
    <n v="1428035850"/>
    <n v="1425447450"/>
    <b v="0"/>
    <n v="0"/>
    <b v="0"/>
    <s v="photography/photobooks"/>
    <x v="8"/>
    <s v="photobooks"/>
    <n v="0"/>
    <n v="0"/>
    <x v="1818"/>
    <d v="2015-04-03T04:37:30"/>
    <n v="30"/>
    <s v="26 to 30 days"/>
    <s v="30 days"/>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2"/>
    <n v="6.25"/>
    <x v="1819"/>
    <d v="2014-07-30T18:03:16"/>
    <n v="30"/>
    <s v="26 to 30 days"/>
    <s v="30 days"/>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7"/>
    <n v="213.38"/>
    <x v="1820"/>
    <d v="2015-04-01T01:01:30"/>
    <n v="30"/>
    <s v="26 to 30 days"/>
    <s v="30 days"/>
    <x v="0"/>
  </r>
  <r>
    <n v="1821"/>
    <s v="Glass Cloud on the road!"/>
    <s v="Glass Cloud tour dates are already beginning to pile up. They are turning to YOU to help get them from town to town."/>
    <n v="2500"/>
    <n v="3372.25"/>
    <x v="0"/>
    <s v="US"/>
    <s v="USD"/>
    <n v="1330760367"/>
    <n v="1326872367"/>
    <b v="0"/>
    <n v="57"/>
    <b v="1"/>
    <s v="music/rock"/>
    <x v="4"/>
    <s v="rock"/>
    <n v="135"/>
    <n v="59.16"/>
    <x v="1821"/>
    <d v="2012-03-03T07:39:27"/>
    <n v="45"/>
    <s v="41 to 50 days"/>
    <s v="Not Needed"/>
    <x v="5"/>
  </r>
  <r>
    <n v="1822"/>
    <s v="Wood Butcher's new music video- I Don't Wanna Party"/>
    <s v="Wood Butcher needs your help to make this happen. Buy a CD, support local music!"/>
    <n v="300"/>
    <n v="300"/>
    <x v="0"/>
    <s v="CA"/>
    <s v="CAD"/>
    <n v="1391194860"/>
    <n v="1388084862"/>
    <b v="0"/>
    <n v="11"/>
    <b v="1"/>
    <s v="music/rock"/>
    <x v="4"/>
    <s v="rock"/>
    <n v="100"/>
    <n v="27.27"/>
    <x v="1822"/>
    <d v="2014-01-31T19:01:00"/>
    <n v="36"/>
    <s v="31 to 40 days"/>
    <s v="Not Needed"/>
    <x v="4"/>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116"/>
    <n v="24.58"/>
    <x v="1823"/>
    <d v="2012-10-24T16:26:16"/>
    <n v="30"/>
    <s v="26 to 30 days"/>
    <s v="30 days"/>
    <x v="5"/>
  </r>
  <r>
    <n v="1824"/>
    <s v="Tin Man's Broken Wisdom Fund"/>
    <s v="cd fund raiser"/>
    <n v="3000"/>
    <n v="3002"/>
    <x v="0"/>
    <s v="US"/>
    <s v="USD"/>
    <n v="1389146880"/>
    <n v="1387403967"/>
    <b v="0"/>
    <n v="40"/>
    <b v="1"/>
    <s v="music/rock"/>
    <x v="4"/>
    <s v="rock"/>
    <n v="100"/>
    <n v="75.05"/>
    <x v="1824"/>
    <d v="2014-01-08T02:08:00"/>
    <n v="21"/>
    <s v="21 to 25 days"/>
    <s v="Not Needed"/>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105"/>
    <n v="42.02"/>
    <x v="1825"/>
    <d v="2013-07-11T20:01:43"/>
    <n v="23"/>
    <s v="21 to 25 days"/>
    <s v="Not Needed"/>
    <x v="4"/>
  </r>
  <r>
    <n v="1826"/>
    <s v="BEAR GHOST! Professional Recording! Yay!"/>
    <s v="Hear your favorite Bear Ghost in eargasmic quality!"/>
    <n v="2000"/>
    <n v="2020"/>
    <x v="0"/>
    <s v="US"/>
    <s v="USD"/>
    <n v="1392675017"/>
    <n v="1390083017"/>
    <b v="0"/>
    <n v="38"/>
    <b v="1"/>
    <s v="music/rock"/>
    <x v="4"/>
    <s v="rock"/>
    <n v="101"/>
    <n v="53.16"/>
    <x v="1826"/>
    <d v="2014-02-17T22:10:17"/>
    <n v="30"/>
    <s v="26 to 30 days"/>
    <s v="30 days"/>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101"/>
    <n v="83.89"/>
    <x v="1827"/>
    <d v="2011-03-03T07:49:21"/>
    <n v="50"/>
    <s v="41 to 50 days"/>
    <s v="Not Needed"/>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100"/>
    <n v="417.33"/>
    <x v="1828"/>
    <d v="2014-05-09T22:00:00"/>
    <n v="32"/>
    <s v="31 to 40 days"/>
    <s v="Not Needed"/>
    <x v="3"/>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167"/>
    <n v="75.77"/>
    <x v="1829"/>
    <d v="2011-01-21T22:00:00"/>
    <n v="48"/>
    <s v="41 to 50 days"/>
    <s v="Not Needed"/>
    <x v="7"/>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102"/>
    <n v="67.39"/>
    <x v="1830"/>
    <d v="2014-02-24T16:25:07"/>
    <n v="30"/>
    <s v="26 to 30 days"/>
    <s v="30 days"/>
    <x v="3"/>
  </r>
  <r>
    <n v="1831"/>
    <s v="Darling Waste Trailer Bail Out!"/>
    <s v="After a 2 year Odyssey, Darling Waste's trailer is still not home! We need $3,500 to get it through U.S. Customs!"/>
    <n v="1000"/>
    <n v="1030"/>
    <x v="0"/>
    <s v="US"/>
    <s v="USD"/>
    <n v="1336866863"/>
    <n v="1335570863"/>
    <b v="0"/>
    <n v="14"/>
    <b v="1"/>
    <s v="music/rock"/>
    <x v="4"/>
    <s v="rock"/>
    <n v="103"/>
    <n v="73.569999999999993"/>
    <x v="1831"/>
    <d v="2012-05-12T23:54:23"/>
    <n v="15"/>
    <s v="11 to 20 days"/>
    <s v="Not Needed"/>
    <x v="5"/>
  </r>
  <r>
    <n v="1832"/>
    <s v="Black Swan Theories Debut CD"/>
    <s v="Hi! We're the music duo Black Swan Theories and our project is to manufacture our debut CD of 10 already-completed songs.  "/>
    <n v="350"/>
    <n v="500"/>
    <x v="0"/>
    <s v="US"/>
    <s v="USD"/>
    <n v="1299243427"/>
    <n v="1296651427"/>
    <b v="0"/>
    <n v="20"/>
    <b v="1"/>
    <s v="music/rock"/>
    <x v="4"/>
    <s v="rock"/>
    <n v="143"/>
    <n v="25"/>
    <x v="1832"/>
    <d v="2011-03-04T12:57:07"/>
    <n v="30"/>
    <s v="26 to 30 days"/>
    <s v="30 days"/>
    <x v="6"/>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263"/>
    <n v="42"/>
    <x v="1833"/>
    <d v="2013-03-02T07:59:00"/>
    <n v="32"/>
    <s v="31 to 40 days"/>
    <s v="Not Needed"/>
    <x v="4"/>
  </r>
  <r>
    <n v="1834"/>
    <s v="TDJ - All Part of the Plan EP/Tour"/>
    <s v="Help us fund our first tour and promote our new EP!"/>
    <n v="10000"/>
    <n v="11805"/>
    <x v="0"/>
    <s v="US"/>
    <s v="USD"/>
    <n v="1422140895"/>
    <n v="1418684895"/>
    <b v="0"/>
    <n v="90"/>
    <b v="1"/>
    <s v="music/rock"/>
    <x v="4"/>
    <s v="rock"/>
    <n v="118"/>
    <n v="131.16999999999999"/>
    <x v="1834"/>
    <d v="2015-01-24T23:08:15"/>
    <n v="40"/>
    <s v="31 to 40 days"/>
    <s v="Not Needed"/>
    <x v="3"/>
  </r>
  <r>
    <n v="1835"/>
    <s v="DIRTY LITTLE REBEL EP"/>
    <s v="WE ARE A HARD ROCK/PUNK BAND SEEKING FUNDS TO RECORD A NEW EP. _x000a__x000a_https://www.reverbnation.com/dirtylittlerebel"/>
    <n v="500"/>
    <n v="520"/>
    <x v="0"/>
    <s v="GB"/>
    <s v="GBP"/>
    <n v="1459439471"/>
    <n v="1456851071"/>
    <b v="0"/>
    <n v="11"/>
    <b v="1"/>
    <s v="music/rock"/>
    <x v="4"/>
    <s v="rock"/>
    <n v="104"/>
    <n v="47.27"/>
    <x v="1835"/>
    <d v="2016-03-31T15:51:11"/>
    <n v="30"/>
    <s v="26 to 30 days"/>
    <s v="30 days"/>
    <x v="2"/>
  </r>
  <r>
    <n v="1836"/>
    <s v="KICKSTART OUR &lt;+3"/>
    <s v="Help fund our 2013 Sound &amp; Lighting Touring rig!"/>
    <n v="5000"/>
    <n v="10017"/>
    <x v="0"/>
    <s v="US"/>
    <s v="USD"/>
    <n v="1361129129"/>
    <n v="1359660329"/>
    <b v="0"/>
    <n v="55"/>
    <b v="1"/>
    <s v="music/rock"/>
    <x v="4"/>
    <s v="rock"/>
    <n v="200"/>
    <n v="182.13"/>
    <x v="1836"/>
    <d v="2013-02-17T19:25:29"/>
    <n v="17"/>
    <s v="11 to 20 days"/>
    <s v="Not Needed"/>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307"/>
    <n v="61.37"/>
    <x v="1837"/>
    <d v="2012-03-18T00:08:55"/>
    <n v="60"/>
    <s v="Greater than 40 days"/>
    <s v="Not Needed"/>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100"/>
    <n v="35.770000000000003"/>
    <x v="1838"/>
    <d v="2011-10-01T03:00:00"/>
    <n v="29"/>
    <s v="26 to 30 days"/>
    <s v="Not Needed"/>
    <x v="6"/>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205"/>
    <n v="45.62"/>
    <x v="1839"/>
    <d v="2016-10-01T17:19:42"/>
    <n v="30"/>
    <s v="26 to 30 days"/>
    <s v="30 days"/>
    <x v="2"/>
  </r>
  <r>
    <n v="1840"/>
    <s v="City of the Weak on Tour!"/>
    <s v="St. Paul five-piece band City of the Weak hits the road May 9th, heading for Ft. Lauderdale to attend the Driven Music Conference!"/>
    <n v="900"/>
    <n v="980"/>
    <x v="0"/>
    <s v="US"/>
    <s v="USD"/>
    <n v="1367902740"/>
    <n v="1366251510"/>
    <b v="0"/>
    <n v="13"/>
    <b v="1"/>
    <s v="music/rock"/>
    <x v="4"/>
    <s v="rock"/>
    <n v="109"/>
    <n v="75.38"/>
    <x v="1840"/>
    <d v="2013-05-07T04:59:00"/>
    <n v="19"/>
    <s v="11 to 20 days"/>
    <s v="Not Needed"/>
    <x v="4"/>
  </r>
  <r>
    <n v="1841"/>
    <s v="Hydra Effect Debut EP"/>
    <s v="Hard Rock with a Positive Message. Help us fund, release and promote our debut EP!"/>
    <n v="2000"/>
    <n v="2035"/>
    <x v="0"/>
    <s v="US"/>
    <s v="USD"/>
    <n v="1400561940"/>
    <n v="1397679445"/>
    <b v="0"/>
    <n v="40"/>
    <b v="1"/>
    <s v="music/rock"/>
    <x v="4"/>
    <s v="rock"/>
    <n v="102"/>
    <n v="50.88"/>
    <x v="1841"/>
    <d v="2014-05-20T04:59:00"/>
    <n v="34"/>
    <s v="31 to 40 days"/>
    <s v="Not Needed"/>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25"/>
    <n v="119.29"/>
    <x v="1842"/>
    <d v="2015-03-02T05:59:00"/>
    <n v="34"/>
    <s v="31 to 40 days"/>
    <s v="Not Needed"/>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124"/>
    <n v="92.54"/>
    <x v="1843"/>
    <d v="2011-02-20T23:52:34"/>
    <n v="30"/>
    <s v="26 to 30 days"/>
    <s v="30 days"/>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101"/>
    <n v="76.05"/>
    <x v="1844"/>
    <d v="2011-06-11T03:00:00"/>
    <n v="39"/>
    <s v="31 to 40 days"/>
    <s v="Not Needed"/>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100"/>
    <n v="52.63"/>
    <x v="1845"/>
    <d v="2016-06-17T04:55:00"/>
    <n v="15"/>
    <s v="11 to 20 days"/>
    <s v="Not Needed"/>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138"/>
    <n v="98.99"/>
    <x v="1846"/>
    <d v="2012-12-15T15:36:17"/>
    <n v="30"/>
    <s v="26 to 30 days"/>
    <s v="30 days"/>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121"/>
    <n v="79.53"/>
    <x v="1847"/>
    <d v="2015-04-21T05:40:32"/>
    <n v="21"/>
    <s v="21 to 25 days"/>
    <s v="Not Needed"/>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07"/>
    <n v="134.21"/>
    <x v="1848"/>
    <d v="2011-07-31T06:59:00"/>
    <n v="64"/>
    <s v="Greater than 40 days"/>
    <s v="Not Needed"/>
    <x v="6"/>
  </r>
  <r>
    <n v="1849"/>
    <s v="Release the Skyline Album"/>
    <s v="Release the Skylines is a small, local Cleveland metal band looking to record an album."/>
    <n v="300"/>
    <n v="301"/>
    <x v="0"/>
    <s v="US"/>
    <s v="USD"/>
    <n v="1350505059"/>
    <n v="1347913059"/>
    <b v="0"/>
    <n v="8"/>
    <b v="1"/>
    <s v="music/rock"/>
    <x v="4"/>
    <s v="rock"/>
    <n v="100"/>
    <n v="37.630000000000003"/>
    <x v="1849"/>
    <d v="2012-10-17T20:17:39"/>
    <n v="30"/>
    <s v="26 to 30 days"/>
    <s v="30 days"/>
    <x v="5"/>
  </r>
  <r>
    <n v="1850"/>
    <s v="WILKES EP"/>
    <s v="WILKES is the solo venture of HighFlightSociety singer / Disciple bassist, Jason Wilkes. This project is to fund the debut 6 song EP."/>
    <n v="9000"/>
    <n v="9137"/>
    <x v="0"/>
    <s v="US"/>
    <s v="USD"/>
    <n v="1405033300"/>
    <n v="1402441300"/>
    <b v="0"/>
    <n v="179"/>
    <b v="1"/>
    <s v="music/rock"/>
    <x v="4"/>
    <s v="rock"/>
    <n v="102"/>
    <n v="51.04"/>
    <x v="1850"/>
    <d v="2014-07-10T23:01:40"/>
    <n v="30"/>
    <s v="26 to 30 days"/>
    <s v="30 days"/>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100"/>
    <n v="50.04"/>
    <x v="1851"/>
    <d v="2014-07-28T01:00:00"/>
    <n v="21"/>
    <s v="21 to 25 days"/>
    <s v="Not Needed"/>
    <x v="3"/>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17"/>
    <n v="133.93"/>
    <x v="1852"/>
    <d v="2015-04-25T00:00:00"/>
    <n v="38"/>
    <s v="31 to 40 days"/>
    <s v="Not Needed"/>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102"/>
    <n v="58.21"/>
    <x v="1853"/>
    <d v="2012-11-14T02:26:57"/>
    <n v="50"/>
    <s v="41 to 50 days"/>
    <s v="Not Needed"/>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102"/>
    <n v="88.04"/>
    <x v="1854"/>
    <d v="2013-05-24T00:30:37"/>
    <n v="30"/>
    <s v="26 to 30 days"/>
    <s v="30 days"/>
    <x v="4"/>
  </r>
  <r>
    <n v="1855"/>
    <s v="Motion Device Debut EP"/>
    <s v="11 year old Sara &amp; Motion Device want rock &amp; metal fans all over the world to unite and join the ROCK REVOLUTION!!!"/>
    <n v="8750"/>
    <n v="13480.16"/>
    <x v="0"/>
    <s v="CA"/>
    <s v="CAD"/>
    <n v="1389012940"/>
    <n v="1385124940"/>
    <b v="0"/>
    <n v="191"/>
    <b v="1"/>
    <s v="music/rock"/>
    <x v="4"/>
    <s v="rock"/>
    <n v="154"/>
    <n v="70.58"/>
    <x v="1855"/>
    <d v="2014-01-06T12:55:40"/>
    <n v="45"/>
    <s v="41 to 50 days"/>
    <s v="Not Needed"/>
    <x v="4"/>
  </r>
  <r>
    <n v="1856"/>
    <s v="Lazy Sunday"/>
    <s v="We are an independent band who needs your help for the production of our new album, so we can share our music with you lovely people :)"/>
    <n v="2000"/>
    <n v="2025"/>
    <x v="0"/>
    <s v="US"/>
    <s v="USD"/>
    <n v="1405715472"/>
    <n v="1403901072"/>
    <b v="0"/>
    <n v="38"/>
    <b v="1"/>
    <s v="music/rock"/>
    <x v="4"/>
    <s v="rock"/>
    <n v="101"/>
    <n v="53.29"/>
    <x v="1856"/>
    <d v="2014-07-18T20:31:12"/>
    <n v="21"/>
    <s v="21 to 25 days"/>
    <s v="Not Needed"/>
    <x v="3"/>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00"/>
    <n v="136.36000000000001"/>
    <x v="1857"/>
    <d v="2014-09-12T18:26:53"/>
    <n v="30"/>
    <s v="26 to 30 days"/>
    <s v="30 days"/>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109"/>
    <n v="40.549999999999997"/>
    <x v="1858"/>
    <d v="2011-12-16T05:48:41"/>
    <n v="60"/>
    <s v="Greater than 40 days"/>
    <s v="Not Needed"/>
    <x v="6"/>
  </r>
  <r>
    <n v="1859"/>
    <s v="Queen Kwong Tour to London and Paris"/>
    <s v="Queen Kwong is going ON TOUR to London and Paris!"/>
    <n v="3000"/>
    <n v="3955"/>
    <x v="0"/>
    <s v="US"/>
    <s v="USD"/>
    <n v="1316716129"/>
    <n v="1314124129"/>
    <b v="0"/>
    <n v="56"/>
    <b v="1"/>
    <s v="music/rock"/>
    <x v="4"/>
    <s v="rock"/>
    <n v="132"/>
    <n v="70.63"/>
    <x v="1859"/>
    <d v="2011-09-22T18:28:49"/>
    <n v="30"/>
    <s v="26 to 30 days"/>
    <s v="30 days"/>
    <x v="6"/>
  </r>
  <r>
    <n v="1860"/>
    <s v="A Simple Complex's 2013 CD Release Party DVD"/>
    <s v="ASC had a one-of-a-kind CD release party in 2013, and we want to share it with the world - in DVD format!"/>
    <n v="750"/>
    <n v="1001"/>
    <x v="0"/>
    <s v="US"/>
    <s v="USD"/>
    <n v="1391706084"/>
    <n v="1389891684"/>
    <b v="0"/>
    <n v="19"/>
    <b v="1"/>
    <s v="music/rock"/>
    <x v="4"/>
    <s v="rock"/>
    <n v="133"/>
    <n v="52.68"/>
    <x v="1860"/>
    <d v="2014-02-06T17:01:24"/>
    <n v="21"/>
    <s v="21 to 25 days"/>
    <s v="Not Needed"/>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n v="0"/>
    <x v="1861"/>
    <d v="2015-01-26T07:12:21"/>
    <n v="30"/>
    <s v="26 to 30 days"/>
    <s v="30 days"/>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8"/>
    <n v="90.94"/>
    <x v="1862"/>
    <d v="2017-03-08T07:30:00"/>
    <n v="47"/>
    <s v="41 to 50 days"/>
    <s v="Not Needed"/>
    <x v="1"/>
  </r>
  <r>
    <n v="1863"/>
    <s v="Project: 20M813"/>
    <s v="This is an Android game where you take control of the zombies and try to eat your way to world domination!"/>
    <n v="2500"/>
    <n v="10"/>
    <x v="2"/>
    <s v="US"/>
    <s v="USD"/>
    <n v="1402600085"/>
    <n v="1400008085"/>
    <b v="0"/>
    <n v="2"/>
    <b v="0"/>
    <s v="games/mobile games"/>
    <x v="6"/>
    <s v="mobile games"/>
    <n v="0"/>
    <n v="5"/>
    <x v="1863"/>
    <d v="2014-06-12T19:08:05"/>
    <n v="30"/>
    <s v="26 to 30 days"/>
    <s v="30 days"/>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43"/>
    <n v="58.08"/>
    <x v="1864"/>
    <d v="2014-05-04T17:11:40"/>
    <n v="30"/>
    <s v="26 to 30 days"/>
    <s v="30 days"/>
    <x v="3"/>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0"/>
    <n v="2"/>
    <x v="1865"/>
    <d v="2016-11-06T09:49:07"/>
    <n v="35"/>
    <s v="31 to 40 days"/>
    <s v="Not Needed"/>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1"/>
    <n v="62.5"/>
    <x v="1866"/>
    <d v="2017-03-01T04:00:00"/>
    <n v="53"/>
    <s v="Greater than 40 days"/>
    <s v="Not Needed"/>
    <x v="1"/>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0"/>
    <n v="10"/>
    <x v="1867"/>
    <d v="2016-11-05T22:11:52"/>
    <n v="30"/>
    <s v="26 to 30 days"/>
    <s v="30 days"/>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5"/>
    <n v="71.59"/>
    <x v="1868"/>
    <d v="2015-12-15T07:59:00"/>
    <n v="25"/>
    <s v="21 to 25 days"/>
    <s v="26-27 days"/>
    <x v="0"/>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n v="0"/>
    <x v="1869"/>
    <d v="2017-01-04T00:04:09"/>
    <n v="30"/>
    <s v="26 to 30 days"/>
    <s v="30 days"/>
    <x v="2"/>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10"/>
    <n v="32.82"/>
    <x v="1870"/>
    <d v="2016-01-31T04:17:00"/>
    <n v="29"/>
    <s v="26 to 30 days"/>
    <s v="Not Needed"/>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72"/>
    <n v="49.12"/>
    <x v="1871"/>
    <d v="2014-11-20T19:48:21"/>
    <n v="40"/>
    <s v="31 to 40 days"/>
    <s v="Not Needed"/>
    <x v="3"/>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
    <n v="16.309999999999999"/>
    <x v="1872"/>
    <d v="2015-06-30T03:06:42"/>
    <n v="30"/>
    <s v="26 to 30 days"/>
    <s v="30 days"/>
    <x v="0"/>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0"/>
    <n v="18"/>
    <x v="1873"/>
    <d v="2015-07-08T16:45:00"/>
    <n v="29"/>
    <s v="26 to 30 days"/>
    <s v="Not Needed"/>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0"/>
    <n v="13"/>
    <x v="1874"/>
    <d v="2016-06-28T23:15:33"/>
    <n v="20"/>
    <s v="11 to 20 days"/>
    <s v="Not Needed"/>
    <x v="2"/>
  </r>
  <r>
    <n v="1875"/>
    <s v="Claws &amp; Fins"/>
    <s v="Sea opposition of Crab's family and angry fishes. Who is going to win, and who is going to loose ?!"/>
    <n v="10000"/>
    <n v="51"/>
    <x v="2"/>
    <s v="US"/>
    <s v="USD"/>
    <n v="1470519308"/>
    <n v="1465335308"/>
    <b v="0"/>
    <n v="3"/>
    <b v="0"/>
    <s v="games/mobile games"/>
    <x v="6"/>
    <s v="mobile games"/>
    <n v="1"/>
    <n v="17"/>
    <x v="1875"/>
    <d v="2016-08-06T21:35:08"/>
    <n v="60"/>
    <s v="Greater than 40 days"/>
    <s v="Not Needed"/>
    <x v="2"/>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n v="0"/>
    <x v="1876"/>
    <d v="2014-06-16T06:50:05"/>
    <n v="30"/>
    <s v="26 to 30 days"/>
    <s v="30 days"/>
    <x v="3"/>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n v="0"/>
    <x v="1877"/>
    <d v="2015-03-01T00:42:05"/>
    <n v="29"/>
    <s v="26 to 30 days"/>
    <s v="Not Needed"/>
    <x v="0"/>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n v="0"/>
    <x v="1878"/>
    <d v="2014-06-13T00:12:35"/>
    <n v="30"/>
    <s v="26 to 30 days"/>
    <s v="30 days"/>
    <x v="3"/>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0"/>
    <n v="3"/>
    <x v="1879"/>
    <d v="2016-03-14T14:35:29"/>
    <n v="30"/>
    <s v="26 to 30 days"/>
    <s v="30 days"/>
    <x v="2"/>
  </r>
  <r>
    <n v="1880"/>
    <s v="Sim Betting Football"/>
    <s v="Sim Betting Football is the only football (soccer) betting simulation  game."/>
    <n v="5000"/>
    <n v="1004"/>
    <x v="2"/>
    <s v="GB"/>
    <s v="GBP"/>
    <n v="1459341380"/>
    <n v="1456839380"/>
    <b v="0"/>
    <n v="24"/>
    <b v="0"/>
    <s v="games/mobile games"/>
    <x v="6"/>
    <s v="mobile games"/>
    <n v="20"/>
    <n v="41.83"/>
    <x v="1880"/>
    <d v="2016-03-30T12:36:20"/>
    <n v="29"/>
    <s v="26 to 30 days"/>
    <s v="Not Needed"/>
    <x v="2"/>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173"/>
    <n v="49.34"/>
    <x v="1881"/>
    <d v="2015-03-10T02:39:49"/>
    <n v="30"/>
    <s v="26 to 30 days"/>
    <s v="30 days"/>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101"/>
    <n v="41.73"/>
    <x v="1882"/>
    <d v="2012-07-10T23:48:00"/>
    <n v="33"/>
    <s v="31 to 40 days"/>
    <s v="Not Needed"/>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105"/>
    <n v="32.72"/>
    <x v="1883"/>
    <d v="2012-04-08T21:45:08"/>
    <n v="30"/>
    <s v="26 to 30 days"/>
    <s v="30 days"/>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135"/>
    <n v="51.96"/>
    <x v="1884"/>
    <d v="2012-11-27T12:00:00"/>
    <n v="35"/>
    <s v="31 to 40 days"/>
    <s v="Not Needed"/>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116"/>
    <n v="50.69"/>
    <x v="1885"/>
    <d v="2012-08-10T22:00:00"/>
    <n v="32"/>
    <s v="31 to 40 days"/>
    <s v="Not Needed"/>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102"/>
    <n v="42.24"/>
    <x v="1886"/>
    <d v="2014-11-12T22:45:38"/>
    <n v="30"/>
    <s v="26 to 30 days"/>
    <s v="30 days"/>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111"/>
    <n v="416.88"/>
    <x v="1887"/>
    <d v="2015-12-03T21:30:00"/>
    <n v="18"/>
    <s v="11 to 20 days"/>
    <s v="Not Needed"/>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166"/>
    <n v="46.65"/>
    <x v="1888"/>
    <d v="2010-06-01T04:59:00"/>
    <n v="31"/>
    <s v="31 to 40 days"/>
    <s v="Not Needed"/>
    <x v="7"/>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107"/>
    <n v="48.45"/>
    <x v="1889"/>
    <d v="2013-03-11T18:02:26"/>
    <n v="45"/>
    <s v="41 to 50 days"/>
    <s v="Not Needed"/>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145"/>
    <n v="70.53"/>
    <x v="1890"/>
    <d v="2012-12-15T18:52:08"/>
    <n v="30"/>
    <s v="26 to 30 days"/>
    <s v="30 days"/>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106"/>
    <n v="87.96"/>
    <x v="1891"/>
    <d v="2010-07-22T06:00:00"/>
    <n v="46"/>
    <s v="41 to 50 days"/>
    <s v="Not Needed"/>
    <x v="7"/>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137"/>
    <n v="26.27"/>
    <x v="1892"/>
    <d v="2011-06-07T15:18:01"/>
    <n v="30"/>
    <s v="26 to 30 days"/>
    <s v="30 days"/>
    <x v="6"/>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104"/>
    <n v="57.78"/>
    <x v="1893"/>
    <d v="2011-04-16T03:59:00"/>
    <n v="17"/>
    <s v="11 to 20 days"/>
    <s v="Not Needed"/>
    <x v="6"/>
  </r>
  <r>
    <n v="1894"/>
    <s v="Help me release my first 3 song EP!!"/>
    <s v="Im trying to raise $1000 for a 3 song EP in a studio!"/>
    <n v="1000"/>
    <n v="1145"/>
    <x v="0"/>
    <s v="US"/>
    <s v="USD"/>
    <n v="1329082983"/>
    <n v="1326404583"/>
    <b v="0"/>
    <n v="20"/>
    <b v="1"/>
    <s v="music/indie rock"/>
    <x v="4"/>
    <s v="indie rock"/>
    <n v="115"/>
    <n v="57.25"/>
    <x v="1894"/>
    <d v="2012-02-12T21:43:03"/>
    <n v="31"/>
    <s v="31 to 40 days"/>
    <s v="Not Needed"/>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02"/>
    <n v="196.34"/>
    <x v="1895"/>
    <d v="2015-10-20T17:55:22"/>
    <n v="30"/>
    <s v="26 to 30 days"/>
    <s v="30 days"/>
    <x v="0"/>
  </r>
  <r>
    <n v="1896"/>
    <s v="the bridge"/>
    <s v="My barely anticipated second album of self produced songs is ready to go.  Just need a little help to cover mastering, artwork etc."/>
    <n v="451"/>
    <n v="559"/>
    <x v="0"/>
    <s v="US"/>
    <s v="USD"/>
    <n v="1334250165"/>
    <n v="1331658165"/>
    <b v="0"/>
    <n v="13"/>
    <b v="1"/>
    <s v="music/indie rock"/>
    <x v="4"/>
    <s v="indie rock"/>
    <n v="124"/>
    <n v="43"/>
    <x v="1896"/>
    <d v="2012-04-12T17:02:45"/>
    <n v="30"/>
    <s v="26 to 30 days"/>
    <s v="30 days"/>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102"/>
    <n v="35.549999999999997"/>
    <x v="1897"/>
    <d v="2014-03-04T21:00:00"/>
    <n v="22"/>
    <s v="21 to 25 days"/>
    <s v="Not Needed"/>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145"/>
    <n v="68.81"/>
    <x v="1898"/>
    <d v="2016-02-01T18:00:00"/>
    <n v="35"/>
    <s v="31 to 40 days"/>
    <s v="Not Needed"/>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133"/>
    <n v="28.57"/>
    <x v="1899"/>
    <d v="2015-03-25T21:36:06"/>
    <n v="30"/>
    <s v="26 to 30 days"/>
    <s v="30 days"/>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109"/>
    <n v="50.63"/>
    <x v="1900"/>
    <d v="2012-10-06T09:59:00"/>
    <n v="28"/>
    <s v="26 to 30 days"/>
    <s v="28 to 29 days"/>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3"/>
    <n v="106.8"/>
    <x v="1901"/>
    <d v="2015-05-22T13:00:00"/>
    <n v="30"/>
    <s v="26 to 30 days"/>
    <s v="30 days"/>
    <x v="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1"/>
    <n v="4"/>
    <x v="1902"/>
    <d v="2015-03-04T18:57:27"/>
    <n v="30"/>
    <s v="26 to 30 days"/>
    <s v="30 days"/>
    <x v="0"/>
  </r>
  <r>
    <n v="1903"/>
    <s v="MiPointer"/>
    <s v="A cool smart laser pointer for presenting professionals. Unique by design, widest functional coverage for both IOS and Android."/>
    <n v="3000"/>
    <n v="1398"/>
    <x v="2"/>
    <s v="US"/>
    <s v="USD"/>
    <n v="1485541791"/>
    <n v="1480357791"/>
    <b v="0"/>
    <n v="41"/>
    <b v="0"/>
    <s v="technology/gadgets"/>
    <x v="2"/>
    <s v="gadgets"/>
    <n v="47"/>
    <n v="34.1"/>
    <x v="1903"/>
    <d v="2017-01-27T18:29:51"/>
    <n v="60"/>
    <s v="Greater than 40 days"/>
    <s v="Not Needed"/>
    <x v="2"/>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0"/>
    <n v="25"/>
    <x v="1904"/>
    <d v="2016-01-02T16:27:01"/>
    <n v="45"/>
    <s v="41 to 50 days"/>
    <s v="Not Needed"/>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0"/>
    <n v="10.5"/>
    <x v="1905"/>
    <d v="2014-09-07T22:13:14"/>
    <n v="30"/>
    <s v="26 to 30 days"/>
    <s v="30 days"/>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43"/>
    <n v="215.96"/>
    <x v="1906"/>
    <d v="2016-06-23T16:06:23"/>
    <n v="30"/>
    <s v="26 to 30 days"/>
    <s v="30 days"/>
    <x v="2"/>
  </r>
  <r>
    <n v="1907"/>
    <s v="Litter-Buddy"/>
    <s v="Litter-Buddy is great economical alternative to leading pet waste disposal systems with cartridge bag elements."/>
    <n v="30000"/>
    <n v="85"/>
    <x v="2"/>
    <s v="US"/>
    <s v="USD"/>
    <n v="1400853925"/>
    <n v="1399557925"/>
    <b v="0"/>
    <n v="4"/>
    <b v="0"/>
    <s v="technology/gadgets"/>
    <x v="2"/>
    <s v="gadgets"/>
    <n v="0"/>
    <n v="21.25"/>
    <x v="1907"/>
    <d v="2014-05-23T14:05:25"/>
    <n v="15"/>
    <s v="11 to 20 days"/>
    <s v="Not Needed"/>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2"/>
    <n v="108.25"/>
    <x v="1908"/>
    <d v="2016-12-29T22:01:40"/>
    <n v="30"/>
    <s v="26 to 30 days"/>
    <s v="30 days"/>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4"/>
    <n v="129.97"/>
    <x v="1909"/>
    <d v="2014-10-23T10:17:59"/>
    <n v="30"/>
    <s v="26 to 30 days"/>
    <s v="30 days"/>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39"/>
    <n v="117.49"/>
    <x v="1910"/>
    <d v="2015-10-31T22:45:00"/>
    <n v="44"/>
    <s v="41 to 50 days"/>
    <s v="Not Needed"/>
    <x v="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0"/>
    <n v="10"/>
    <x v="1911"/>
    <d v="2014-08-09T00:48:54"/>
    <n v="30"/>
    <s v="26 to 30 days"/>
    <s v="30 days"/>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59"/>
    <n v="70.599999999999994"/>
    <x v="1912"/>
    <d v="2015-06-04T05:26:00"/>
    <n v="30"/>
    <s v="26 to 30 days"/>
    <s v="30 days"/>
    <x v="0"/>
  </r>
  <r>
    <n v="1913"/>
    <s v="Tibio - Spreading warmth in everyones home"/>
    <s v="Tibio is a revolutionary new product designed to solve an age old problem."/>
    <n v="48000"/>
    <n v="637"/>
    <x v="2"/>
    <s v="GB"/>
    <s v="GBP"/>
    <n v="1412770578"/>
    <n v="1410178578"/>
    <b v="0"/>
    <n v="26"/>
    <b v="0"/>
    <s v="technology/gadgets"/>
    <x v="2"/>
    <s v="gadgets"/>
    <n v="1"/>
    <n v="24.5"/>
    <x v="1913"/>
    <d v="2014-10-08T12:16:18"/>
    <n v="30"/>
    <s v="26 to 30 days"/>
    <s v="30 days"/>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9"/>
    <n v="30"/>
    <x v="1914"/>
    <d v="2014-11-01T03:59:00"/>
    <n v="15"/>
    <s v="11 to 20 days"/>
    <s v="Not Needed"/>
    <x v="3"/>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n v="2"/>
    <x v="1915"/>
    <d v="2014-09-02T01:10:22"/>
    <n v="20"/>
    <s v="11 to 20 days"/>
    <s v="Not Needed"/>
    <x v="3"/>
  </r>
  <r>
    <n v="1916"/>
    <s v="The Paint Can Holder by U.S. Green Products"/>
    <s v="The Paint Can Holder Makes Painting Easier and Safer on Extension Ladders."/>
    <n v="20000"/>
    <n v="102"/>
    <x v="2"/>
    <s v="US"/>
    <s v="USD"/>
    <n v="1478542375"/>
    <n v="1476378775"/>
    <b v="0"/>
    <n v="6"/>
    <b v="0"/>
    <s v="technology/gadgets"/>
    <x v="2"/>
    <s v="gadgets"/>
    <n v="1"/>
    <n v="17"/>
    <x v="1916"/>
    <d v="2016-11-07T18:12:55"/>
    <n v="25"/>
    <s v="21 to 25 days"/>
    <s v="26-27 days"/>
    <x v="2"/>
  </r>
  <r>
    <n v="1917"/>
    <s v="Chronovisor:The MOST innovative watch for night time reading"/>
    <s v="Let's build a legendary brand altogether"/>
    <n v="390000"/>
    <n v="205025"/>
    <x v="2"/>
    <s v="HK"/>
    <s v="HKD"/>
    <n v="1486708133"/>
    <n v="1484116133"/>
    <b v="0"/>
    <n v="70"/>
    <b v="0"/>
    <s v="technology/gadgets"/>
    <x v="2"/>
    <s v="gadgets"/>
    <n v="53"/>
    <n v="2928.93"/>
    <x v="1917"/>
    <d v="2017-02-10T06:28:53"/>
    <n v="30"/>
    <s v="26 to 30 days"/>
    <s v="30 days"/>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1"/>
    <n v="28.89"/>
    <x v="1918"/>
    <d v="2014-08-12T18:57:31"/>
    <n v="35"/>
    <s v="31 to 40 days"/>
    <s v="Not Needed"/>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47"/>
    <n v="29.63"/>
    <x v="1919"/>
    <d v="2015-05-19T21:00:49"/>
    <n v="30"/>
    <s v="26 to 30 days"/>
    <s v="30 days"/>
    <x v="0"/>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3"/>
    <n v="40.98"/>
    <x v="1920"/>
    <d v="2015-10-21T23:00:00"/>
    <n v="28"/>
    <s v="26 to 30 days"/>
    <s v="28 to 29 days"/>
    <x v="0"/>
  </r>
  <r>
    <n v="1921"/>
    <s v="The Fine Spirits are making an album!"/>
    <s v="The Fine Spirits are making an album, but we need your help!"/>
    <n v="1500"/>
    <n v="2052"/>
    <x v="0"/>
    <s v="US"/>
    <s v="USD"/>
    <n v="1342243143"/>
    <n v="1339651143"/>
    <b v="0"/>
    <n v="38"/>
    <b v="1"/>
    <s v="music/indie rock"/>
    <x v="4"/>
    <s v="indie rock"/>
    <n v="137"/>
    <n v="54"/>
    <x v="1921"/>
    <d v="2012-07-14T05:19:03"/>
    <n v="30"/>
    <s v="26 to 30 days"/>
    <s v="30 days"/>
    <x v="5"/>
  </r>
  <r>
    <n v="1922"/>
    <s v="Low Weather // Debut Album"/>
    <s v="Low Weather's debut album is halfway finished.  With your help and your help alone we can record the rest!"/>
    <n v="2000"/>
    <n v="2311"/>
    <x v="0"/>
    <s v="US"/>
    <s v="USD"/>
    <n v="1386828507"/>
    <n v="1384236507"/>
    <b v="0"/>
    <n v="64"/>
    <b v="1"/>
    <s v="music/indie rock"/>
    <x v="4"/>
    <s v="indie rock"/>
    <n v="116"/>
    <n v="36.11"/>
    <x v="1922"/>
    <d v="2013-12-12T06:08:27"/>
    <n v="30"/>
    <s v="26 to 30 days"/>
    <s v="30 days"/>
    <x v="4"/>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41"/>
    <n v="23.15"/>
    <x v="1923"/>
    <d v="2011-09-27T04:59:00"/>
    <n v="41"/>
    <s v="41 to 50 days"/>
    <s v="Not Needed"/>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14"/>
    <n v="104"/>
    <x v="1924"/>
    <d v="2014-01-15T19:33:00"/>
    <n v="28"/>
    <s v="26 to 30 days"/>
    <s v="28 to 29 days"/>
    <x v="4"/>
  </r>
  <r>
    <n v="1925"/>
    <s v="The Freakniks Debut Album: Infinite Love"/>
    <s v="The Freakniks are making their psychedelic freak-folk debut studio album and they need your help."/>
    <n v="1500"/>
    <n v="1655"/>
    <x v="0"/>
    <s v="US"/>
    <s v="USD"/>
    <n v="1381449600"/>
    <n v="1379540288"/>
    <b v="0"/>
    <n v="52"/>
    <b v="1"/>
    <s v="music/indie rock"/>
    <x v="4"/>
    <s v="indie rock"/>
    <n v="110"/>
    <n v="31.83"/>
    <x v="1925"/>
    <d v="2013-10-11T00:00:00"/>
    <n v="23"/>
    <s v="21 to 25 days"/>
    <s v="Not Needed"/>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195"/>
    <n v="27.39"/>
    <x v="1926"/>
    <d v="2010-11-02T00:26:00"/>
    <n v="28"/>
    <s v="26 to 30 days"/>
    <s v="28 to 29 days"/>
    <x v="7"/>
  </r>
  <r>
    <n v="1927"/>
    <s v="GBS Detroit Presents Hampshire"/>
    <s v="Hampshire is headed to GBS Detroit."/>
    <n v="600"/>
    <n v="620"/>
    <x v="0"/>
    <s v="US"/>
    <s v="USD"/>
    <n v="1331182740"/>
    <n v="1329856839"/>
    <b v="0"/>
    <n v="11"/>
    <b v="1"/>
    <s v="music/indie rock"/>
    <x v="4"/>
    <s v="indie rock"/>
    <n v="103"/>
    <n v="56.36"/>
    <x v="1927"/>
    <d v="2012-03-08T04:59:00"/>
    <n v="16"/>
    <s v="11 to 20 days"/>
    <s v="Not Needed"/>
    <x v="5"/>
  </r>
  <r>
    <n v="1928"/>
    <s v="Jollyheads Circus Debut Album &quot;The Kaleidoscope Dawn&quot;"/>
    <s v="Help us master and release our debut album &quot;The Kaleidoscope Dawn&quot;"/>
    <n v="2550"/>
    <n v="2630"/>
    <x v="0"/>
    <s v="US"/>
    <s v="USD"/>
    <n v="1367940794"/>
    <n v="1365348794"/>
    <b v="0"/>
    <n v="34"/>
    <b v="1"/>
    <s v="music/indie rock"/>
    <x v="4"/>
    <s v="indie rock"/>
    <n v="103"/>
    <n v="77.349999999999994"/>
    <x v="1928"/>
    <d v="2013-05-07T15:33:14"/>
    <n v="30"/>
    <s v="26 to 30 days"/>
    <s v="30 days"/>
    <x v="4"/>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100"/>
    <n v="42.8"/>
    <x v="1929"/>
    <d v="2011-07-05T00:31:06"/>
    <n v="42"/>
    <s v="41 to 50 days"/>
    <s v="Not Needed"/>
    <x v="6"/>
  </r>
  <r>
    <n v="1930"/>
    <s v="Magnetic Flowers Presents: Old, Cold. Losing It."/>
    <s v="We're nearly done recording, but we're out of money! Help us release the record!!!"/>
    <n v="1000"/>
    <n v="1270"/>
    <x v="0"/>
    <s v="US"/>
    <s v="USD"/>
    <n v="1373203482"/>
    <n v="1368019482"/>
    <b v="0"/>
    <n v="26"/>
    <b v="1"/>
    <s v="music/indie rock"/>
    <x v="4"/>
    <s v="indie rock"/>
    <n v="127"/>
    <n v="48.85"/>
    <x v="1930"/>
    <d v="2013-07-07T13:24:42"/>
    <n v="60"/>
    <s v="Greater than 40 days"/>
    <s v="Not Needed"/>
    <x v="4"/>
  </r>
  <r>
    <n v="1931"/>
    <s v="New Lions After Dark EP!"/>
    <s v="We're an indie rock band from Clearwater, FL headed back into the studio to finish our latest EP."/>
    <n v="2000"/>
    <n v="2412.02"/>
    <x v="0"/>
    <s v="US"/>
    <s v="USD"/>
    <n v="1337657400"/>
    <n v="1336512309"/>
    <b v="0"/>
    <n v="50"/>
    <b v="1"/>
    <s v="music/indie rock"/>
    <x v="4"/>
    <s v="indie rock"/>
    <n v="121"/>
    <n v="48.24"/>
    <x v="1931"/>
    <d v="2012-05-22T03:30:00"/>
    <n v="14"/>
    <s v="11 to 20 days"/>
    <s v="Not Needed"/>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107"/>
    <n v="70.209999999999994"/>
    <x v="1932"/>
    <d v="2012-01-24T19:26:13"/>
    <n v="21"/>
    <s v="21 to 25 days"/>
    <s v="Not Needed"/>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172"/>
    <n v="94.05"/>
    <x v="1933"/>
    <d v="2014-09-27T03:08:27"/>
    <n v="30"/>
    <s v="26 to 30 days"/>
    <s v="30 days"/>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124"/>
    <n v="80.27"/>
    <x v="1934"/>
    <d v="2011-12-25T05:00:00"/>
    <n v="37"/>
    <s v="31 to 40 days"/>
    <s v="Not Needed"/>
    <x v="6"/>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108"/>
    <n v="54.2"/>
    <x v="1935"/>
    <d v="2014-06-21T04:59:00"/>
    <n v="38"/>
    <s v="31 to 40 days"/>
    <s v="Not Needed"/>
    <x v="3"/>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117"/>
    <n v="60.27"/>
    <x v="1936"/>
    <d v="2011-12-06T05:59:00"/>
    <n v="31"/>
    <s v="31 to 40 days"/>
    <s v="Not Needed"/>
    <x v="6"/>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187"/>
    <n v="38.74"/>
    <x v="1937"/>
    <d v="2012-06-15T03:59:00"/>
    <n v="16"/>
    <s v="11 to 20 days"/>
    <s v="Not Needed"/>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16"/>
    <n v="152.54"/>
    <x v="1938"/>
    <d v="2013-07-02T05:00:00"/>
    <n v="31"/>
    <s v="31 to 40 days"/>
    <s v="Not Needed"/>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1"/>
    <n v="115.31"/>
    <x v="1939"/>
    <d v="2013-03-10T22:38:28"/>
    <n v="30"/>
    <s v="26 to 30 days"/>
    <s v="30 days"/>
    <x v="4"/>
  </r>
  <r>
    <n v="1940"/>
    <s v="History Grows: New K. Record"/>
    <s v="K. is about *this* close to finishing up our third record, History Grows.  Now we just need to master it and release it!"/>
    <n v="650"/>
    <n v="1111"/>
    <x v="0"/>
    <s v="US"/>
    <s v="USD"/>
    <n v="1308110340"/>
    <n v="1304770233"/>
    <b v="0"/>
    <n v="31"/>
    <b v="1"/>
    <s v="music/indie rock"/>
    <x v="4"/>
    <s v="indie rock"/>
    <n v="171"/>
    <n v="35.840000000000003"/>
    <x v="1940"/>
    <d v="2011-06-15T03:59:00"/>
    <n v="39"/>
    <s v="31 to 40 days"/>
    <s v="Not Needed"/>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126"/>
    <n v="64.569999999999993"/>
    <x v="1941"/>
    <d v="2014-05-15T06:58:51"/>
    <n v="30"/>
    <s v="26 to 30 days"/>
    <s v="30 days"/>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138"/>
    <n v="87.44"/>
    <x v="1942"/>
    <d v="2011-07-04T19:52:20"/>
    <n v="90"/>
    <s v="Greater than 40 days"/>
    <s v="Not Needed"/>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1705"/>
    <n v="68.819999999999993"/>
    <x v="1943"/>
    <d v="2016-08-11T06:28:36"/>
    <n v="45"/>
    <s v="41 to 50 days"/>
    <s v="Not Needed"/>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788"/>
    <n v="176.2"/>
    <x v="1944"/>
    <d v="2014-05-01T14:01:30"/>
    <n v="30"/>
    <s v="26 to 30 days"/>
    <s v="30 days"/>
    <x v="3"/>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348"/>
    <n v="511.79"/>
    <x v="1945"/>
    <d v="2015-07-12T06:02:38"/>
    <n v="40"/>
    <s v="31 to 40 days"/>
    <s v="Not Needed"/>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50"/>
    <n v="160.44"/>
    <x v="1946"/>
    <d v="2014-04-20T02:36:01"/>
    <n v="60"/>
    <s v="Greater than 40 days"/>
    <s v="Not Needed"/>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101"/>
    <n v="35"/>
    <x v="1947"/>
    <d v="2009-11-23T05:59:00"/>
    <n v="38"/>
    <s v="31 to 40 days"/>
    <s v="Not Needed"/>
    <x v="8"/>
  </r>
  <r>
    <n v="1948"/>
    <s v="UDOO X86: The Most Powerful Maker Board Ever"/>
    <s v="10 times more powerful than Raspberry Pi 3, x86 64-bit architecture"/>
    <n v="100000"/>
    <n v="800211"/>
    <x v="0"/>
    <s v="US"/>
    <s v="USD"/>
    <n v="1465232520"/>
    <n v="1460557809"/>
    <b v="1"/>
    <n v="4245"/>
    <b v="1"/>
    <s v="technology/hardware"/>
    <x v="2"/>
    <s v="hardware"/>
    <n v="800"/>
    <n v="188.51"/>
    <x v="1948"/>
    <d v="2016-06-06T17:02:00"/>
    <n v="54"/>
    <s v="Greater than 40 days"/>
    <s v="Not Needed"/>
    <x v="2"/>
  </r>
  <r>
    <n v="1949"/>
    <s v="Shake Your Power"/>
    <s v="#ShakeYourPower brings clean energy to places in the world without electricity through the power of music."/>
    <n v="50000"/>
    <n v="53001.3"/>
    <x v="0"/>
    <s v="GB"/>
    <s v="GBP"/>
    <n v="1404986951"/>
    <n v="1402394951"/>
    <b v="1"/>
    <n v="943"/>
    <b v="1"/>
    <s v="technology/hardware"/>
    <x v="2"/>
    <s v="hardware"/>
    <n v="106"/>
    <n v="56.2"/>
    <x v="1949"/>
    <d v="2014-07-10T10:09:11"/>
    <n v="30"/>
    <s v="26 to 30 days"/>
    <s v="30 days"/>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201"/>
    <n v="51.31"/>
    <x v="1950"/>
    <d v="2011-04-22T04:21:13"/>
    <n v="31"/>
    <s v="31 to 40 days"/>
    <s v="Not Needed"/>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212"/>
    <n v="127.36"/>
    <x v="1951"/>
    <d v="2016-11-07T11:05:37"/>
    <n v="30"/>
    <s v="26 to 30 days"/>
    <s v="30 days"/>
    <x v="2"/>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98"/>
    <n v="101.86"/>
    <x v="1952"/>
    <d v="2013-10-16T14:33:35"/>
    <n v="37"/>
    <s v="31 to 40 days"/>
    <s v="Not Needed"/>
    <x v="4"/>
  </r>
  <r>
    <n v="1953"/>
    <s v="NTH Music Synthesizer"/>
    <s v="The NTH is an open source music synthesizer featuring instant fun, awesome sound, and a hackable design."/>
    <n v="15000"/>
    <n v="33892"/>
    <x v="0"/>
    <s v="US"/>
    <s v="USD"/>
    <n v="1330657200"/>
    <n v="1328158065"/>
    <b v="1"/>
    <n v="147"/>
    <b v="1"/>
    <s v="technology/hardware"/>
    <x v="2"/>
    <s v="hardware"/>
    <n v="226"/>
    <n v="230.56"/>
    <x v="1953"/>
    <d v="2012-03-02T03:00:00"/>
    <n v="29"/>
    <s v="26 to 30 days"/>
    <s v="Not Needed"/>
    <x v="5"/>
  </r>
  <r>
    <n v="1954"/>
    <s v="Orison â€“ Rethink the Power of Energy"/>
    <s v="The First Home Battery System You Simply Plug in to Install"/>
    <n v="50000"/>
    <n v="349474"/>
    <x v="0"/>
    <s v="US"/>
    <s v="USD"/>
    <n v="1457758800"/>
    <n v="1453730176"/>
    <b v="1"/>
    <n v="415"/>
    <b v="1"/>
    <s v="technology/hardware"/>
    <x v="2"/>
    <s v="hardware"/>
    <n v="699"/>
    <n v="842.11"/>
    <x v="1954"/>
    <d v="2016-03-12T05:00:00"/>
    <n v="47"/>
    <s v="41 to 50 days"/>
    <s v="Not Needed"/>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399"/>
    <n v="577.28"/>
    <x v="1955"/>
    <d v="2012-05-23T19:00:00"/>
    <n v="32"/>
    <s v="31 to 40 days"/>
    <s v="Not Needed"/>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294"/>
    <n v="483.34"/>
    <x v="1956"/>
    <d v="2015-04-18T21:10:05"/>
    <n v="45"/>
    <s v="41 to 50 days"/>
    <s v="Not Needed"/>
    <x v="0"/>
  </r>
  <r>
    <n v="1957"/>
    <s v="freeSoC and freeSoC Mini"/>
    <s v="An open hardware platform for the best microcontroller in the world."/>
    <n v="30000"/>
    <n v="50251.41"/>
    <x v="0"/>
    <s v="US"/>
    <s v="USD"/>
    <n v="1351304513"/>
    <n v="1348712513"/>
    <b v="1"/>
    <n v="660"/>
    <b v="1"/>
    <s v="technology/hardware"/>
    <x v="2"/>
    <s v="hardware"/>
    <n v="168"/>
    <n v="76.14"/>
    <x v="1957"/>
    <d v="2012-10-27T02:21:53"/>
    <n v="30"/>
    <s v="26 to 30 days"/>
    <s v="30 days"/>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1436"/>
    <n v="74.11"/>
    <x v="1958"/>
    <d v="2013-03-23T22:42:41"/>
    <n v="30"/>
    <s v="26 to 30 days"/>
    <s v="30 days"/>
    <x v="4"/>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157"/>
    <n v="36.97"/>
    <x v="1959"/>
    <d v="2014-10-01T00:00:00"/>
    <n v="42"/>
    <s v="41 to 50 days"/>
    <s v="Not Needed"/>
    <x v="3"/>
  </r>
  <r>
    <n v="1960"/>
    <s v="TREKKAYAK"/>
    <s v="Trekkayak is an ultralight, durable and inflatable boat to be carried in your backpack to cross a lake or paddle down a river."/>
    <n v="70000"/>
    <n v="82532"/>
    <x v="0"/>
    <s v="SE"/>
    <s v="SEK"/>
    <n v="1419151341"/>
    <n v="1416559341"/>
    <b v="1"/>
    <n v="33"/>
    <b v="1"/>
    <s v="technology/hardware"/>
    <x v="2"/>
    <s v="hardware"/>
    <n v="118"/>
    <n v="2500.9699999999998"/>
    <x v="1960"/>
    <d v="2014-12-21T08:42:21"/>
    <n v="30"/>
    <s v="26 to 30 days"/>
    <s v="30 days"/>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1105"/>
    <n v="67.69"/>
    <x v="1961"/>
    <d v="2012-10-06T03:59:00"/>
    <n v="40"/>
    <s v="31 to 40 days"/>
    <s v="Not Needed"/>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193"/>
    <n v="63.05"/>
    <x v="1962"/>
    <d v="2014-05-13T18:43:56"/>
    <n v="30"/>
    <s v="26 to 30 days"/>
    <s v="30 days"/>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27"/>
    <n v="117.6"/>
    <x v="1963"/>
    <d v="2014-09-16T10:18:54"/>
    <n v="35"/>
    <s v="31 to 40 days"/>
    <s v="Not Needed"/>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260"/>
    <n v="180.75"/>
    <x v="1964"/>
    <d v="2016-04-22T06:32:52"/>
    <n v="30"/>
    <s v="26 to 30 days"/>
    <s v="30 days"/>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262"/>
    <n v="127.32"/>
    <x v="1965"/>
    <d v="2012-01-12T01:00:00"/>
    <n v="22"/>
    <s v="21 to 25 days"/>
    <s v="Not Needed"/>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207"/>
    <n v="136.63999999999999"/>
    <x v="1966"/>
    <d v="2014-08-14T12:58:18"/>
    <n v="30"/>
    <s v="26 to 30 days"/>
    <s v="30 days"/>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370"/>
    <n v="182.78"/>
    <x v="1967"/>
    <d v="2014-05-01T15:55:29"/>
    <n v="30"/>
    <s v="26 to 30 days"/>
    <s v="30 days"/>
    <x v="3"/>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85"/>
    <n v="279.38"/>
    <x v="1968"/>
    <d v="2016-12-03T15:05:15"/>
    <n v="31"/>
    <s v="31 to 40 days"/>
    <s v="Not Needed"/>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579"/>
    <n v="61.38"/>
    <x v="1969"/>
    <d v="2016-08-05T19:01:08"/>
    <n v="30"/>
    <s v="26 to 30 days"/>
    <s v="30 days"/>
    <x v="2"/>
  </r>
  <r>
    <n v="1970"/>
    <s v="APOC: Mini Radiation Detector"/>
    <s v="The APOC is a gamma particle detector that will help you learn about radiation and find radioactive things!"/>
    <n v="5000"/>
    <n v="56590"/>
    <x v="0"/>
    <s v="US"/>
    <s v="USD"/>
    <n v="1366429101"/>
    <n v="1361248701"/>
    <b v="1"/>
    <n v="701"/>
    <b v="1"/>
    <s v="technology/hardware"/>
    <x v="2"/>
    <s v="hardware"/>
    <n v="1132"/>
    <n v="80.73"/>
    <x v="1970"/>
    <d v="2013-04-20T03:38:21"/>
    <n v="60"/>
    <s v="Greater than 40 days"/>
    <s v="Not Needed"/>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63"/>
    <n v="272.36"/>
    <x v="1971"/>
    <d v="2013-11-15T04:00:00"/>
    <n v="32"/>
    <s v="31 to 40 days"/>
    <s v="Not Needed"/>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674"/>
    <n v="70.849999999999994"/>
    <x v="1972"/>
    <d v="2012-11-18T01:17:24"/>
    <n v="30"/>
    <s v="26 to 30 days"/>
    <s v="30 days"/>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57"/>
    <n v="247.94"/>
    <x v="1973"/>
    <d v="2016-08-06T07:00:00"/>
    <n v="39"/>
    <s v="31 to 40 days"/>
    <s v="Not Needed"/>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375"/>
    <n v="186.81"/>
    <x v="1974"/>
    <d v="2013-08-19T08:01:09"/>
    <n v="60"/>
    <s v="Greater than 40 days"/>
    <s v="Not Needed"/>
    <x v="4"/>
  </r>
  <r>
    <n v="1975"/>
    <s v="Bugle2: A DIY Phono Preamp"/>
    <s v="The Bugle2 is a second generation DIY kit phono preamplifier for vinyl playback."/>
    <n v="16000"/>
    <n v="33393.339999999997"/>
    <x v="0"/>
    <s v="US"/>
    <s v="USD"/>
    <n v="1362938851"/>
    <n v="1360346851"/>
    <b v="1"/>
    <n v="253"/>
    <b v="1"/>
    <s v="technology/hardware"/>
    <x v="2"/>
    <s v="hardware"/>
    <n v="209"/>
    <n v="131.99"/>
    <x v="1975"/>
    <d v="2013-03-10T18:07:31"/>
    <n v="30"/>
    <s v="26 to 30 days"/>
    <s v="30 days"/>
    <x v="4"/>
  </r>
  <r>
    <n v="1976"/>
    <s v="Pi Lite white - Bright white LED display for Raspberry Pi"/>
    <s v="Can you help us make an ultra bright white one a reality?"/>
    <n v="4000"/>
    <n v="13864"/>
    <x v="0"/>
    <s v="GB"/>
    <s v="GBP"/>
    <n v="1373751325"/>
    <n v="1371159325"/>
    <b v="1"/>
    <n v="473"/>
    <b v="1"/>
    <s v="technology/hardware"/>
    <x v="2"/>
    <s v="hardware"/>
    <n v="347"/>
    <n v="29.31"/>
    <x v="1976"/>
    <d v="2013-07-13T21:35:25"/>
    <n v="30"/>
    <s v="26 to 30 days"/>
    <s v="30 days"/>
    <x v="4"/>
  </r>
  <r>
    <n v="1977"/>
    <s v="Ario: Smart Lighting. Better Health."/>
    <s v="Ario learns about you, syncs your body clock, and keeps you healthy through natural lighting patterns."/>
    <n v="50000"/>
    <n v="201165"/>
    <x v="0"/>
    <s v="US"/>
    <s v="USD"/>
    <n v="1450511940"/>
    <n v="1446527540"/>
    <b v="1"/>
    <n v="821"/>
    <b v="1"/>
    <s v="technology/hardware"/>
    <x v="2"/>
    <s v="hardware"/>
    <n v="402"/>
    <n v="245.02"/>
    <x v="1977"/>
    <d v="2015-12-19T07:59:00"/>
    <n v="46"/>
    <s v="41 to 50 days"/>
    <s v="Not Needed"/>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027"/>
    <n v="1323.25"/>
    <x v="1978"/>
    <d v="2012-06-12T07:00:00"/>
    <n v="33"/>
    <s v="31 to 40 days"/>
    <s v="Not Needed"/>
    <x v="5"/>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115"/>
    <n v="282.66000000000003"/>
    <x v="1979"/>
    <d v="2015-11-19T04:59:00"/>
    <n v="37"/>
    <s v="31 to 40 days"/>
    <s v="Not Needed"/>
    <x v="0"/>
  </r>
  <r>
    <n v="1980"/>
    <s v="YOUMO - Your Smart Modular Power Strip"/>
    <s v="Multi-power charging that is smarter, stylish and designed for you."/>
    <n v="50000"/>
    <n v="177412.01"/>
    <x v="0"/>
    <s v="DE"/>
    <s v="EUR"/>
    <n v="1459684862"/>
    <n v="1456232462"/>
    <b v="1"/>
    <n v="1945"/>
    <b v="1"/>
    <s v="technology/hardware"/>
    <x v="2"/>
    <s v="hardware"/>
    <n v="355"/>
    <n v="91.21"/>
    <x v="1980"/>
    <d v="2016-04-03T12:01:02"/>
    <n v="40"/>
    <s v="31 to 40 days"/>
    <s v="Not Needed"/>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5"/>
    <n v="31.75"/>
    <x v="1981"/>
    <d v="2014-07-09T17:24:25"/>
    <n v="30"/>
    <s v="26 to 30 days"/>
    <s v="30 days"/>
    <x v="3"/>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n v="0"/>
    <x v="1982"/>
    <d v="2016-12-04T15:04:47"/>
    <n v="30"/>
    <s v="26 to 30 days"/>
    <s v="30 days"/>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4"/>
    <n v="88.69"/>
    <x v="1983"/>
    <d v="2016-09-02T07:00:00"/>
    <n v="22"/>
    <s v="21 to 25 days"/>
    <s v="Not Needed"/>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21"/>
    <n v="453.14"/>
    <x v="1984"/>
    <d v="2014-11-30T19:58:01"/>
    <n v="60"/>
    <s v="Greater than 40 days"/>
    <s v="Not Needed"/>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3"/>
    <n v="12.75"/>
    <x v="1985"/>
    <d v="2016-08-02T23:00:00"/>
    <n v="29"/>
    <s v="26 to 30 days"/>
    <s v="Not Needed"/>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0"/>
    <n v="1"/>
    <x v="1986"/>
    <d v="2016-03-14T09:24:43"/>
    <n v="30"/>
    <s v="26 to 30 days"/>
    <s v="30 days"/>
    <x v="2"/>
  </r>
  <r>
    <n v="1987"/>
    <s v="Ethiopia: Beheld"/>
    <s v="A collection of images that depicts the beauty and diversity within Ethiopia"/>
    <n v="5500"/>
    <n v="2336"/>
    <x v="2"/>
    <s v="GB"/>
    <s v="GBP"/>
    <n v="1425223276"/>
    <n v="1422631276"/>
    <b v="0"/>
    <n v="28"/>
    <b v="0"/>
    <s v="photography/people"/>
    <x v="8"/>
    <s v="people"/>
    <n v="42"/>
    <n v="83.43"/>
    <x v="1987"/>
    <d v="2015-03-01T15:21:16"/>
    <n v="30"/>
    <s v="26 to 30 days"/>
    <s v="30 days"/>
    <x v="0"/>
  </r>
  <r>
    <n v="1988"/>
    <s v="Phillip Michael Photography"/>
    <s v="Expressing art in an image!"/>
    <n v="6000"/>
    <n v="25"/>
    <x v="2"/>
    <s v="US"/>
    <s v="USD"/>
    <n v="1440094742"/>
    <n v="1437502742"/>
    <b v="0"/>
    <n v="1"/>
    <b v="0"/>
    <s v="photography/people"/>
    <x v="8"/>
    <s v="people"/>
    <n v="0"/>
    <n v="25"/>
    <x v="1988"/>
    <d v="2015-08-20T18:19:02"/>
    <n v="30"/>
    <s v="26 to 30 days"/>
    <s v="30 days"/>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1"/>
    <n v="50"/>
    <x v="1989"/>
    <d v="2016-12-11T16:20:08"/>
    <n v="30"/>
    <s v="26 to 30 days"/>
    <s v="30 days"/>
    <x v="2"/>
  </r>
  <r>
    <n v="1990"/>
    <s v="The Virgin of the Path"/>
    <s v="An art nude photography book that includes traditional black and white sepia nudes as well as experimiental color nudes."/>
    <n v="3000"/>
    <n v="509"/>
    <x v="2"/>
    <s v="US"/>
    <s v="USD"/>
    <n v="1455338532"/>
    <n v="1454042532"/>
    <b v="0"/>
    <n v="5"/>
    <b v="0"/>
    <s v="photography/people"/>
    <x v="8"/>
    <s v="people"/>
    <n v="17"/>
    <n v="101.8"/>
    <x v="1990"/>
    <d v="2016-02-13T04:42:12"/>
    <n v="15"/>
    <s v="11 to 20 days"/>
    <s v="Not Needed"/>
    <x v="2"/>
  </r>
  <r>
    <n v="1991"/>
    <s v="Portraits of Resilience"/>
    <s v="Taking (and giving) professional portraits of survivors of human trafficking in Myanmar."/>
    <n v="2000"/>
    <n v="140"/>
    <x v="2"/>
    <s v="US"/>
    <s v="USD"/>
    <n v="1435958786"/>
    <n v="1434144386"/>
    <b v="0"/>
    <n v="3"/>
    <b v="0"/>
    <s v="photography/people"/>
    <x v="8"/>
    <s v="people"/>
    <n v="7"/>
    <n v="46.67"/>
    <x v="1991"/>
    <d v="2015-07-03T21:26:26"/>
    <n v="21"/>
    <s v="21 to 25 days"/>
    <s v="Not Needed"/>
    <x v="0"/>
  </r>
  <r>
    <n v="1992"/>
    <s v="The Wonderful World of Princes &amp; Princesses"/>
    <s v="A complete revamp of all the Disney Princes &amp; Princesses!"/>
    <n v="1500"/>
    <n v="2"/>
    <x v="2"/>
    <s v="US"/>
    <s v="USD"/>
    <n v="1424229991"/>
    <n v="1421637991"/>
    <b v="0"/>
    <n v="2"/>
    <b v="0"/>
    <s v="photography/people"/>
    <x v="8"/>
    <s v="people"/>
    <n v="0"/>
    <n v="1"/>
    <x v="1992"/>
    <d v="2015-02-18T03:26:31"/>
    <n v="30"/>
    <s v="26 to 30 days"/>
    <s v="30 days"/>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n v="0"/>
    <x v="1993"/>
    <d v="2015-12-21T14:07:17"/>
    <n v="30"/>
    <s v="26 to 30 days"/>
    <s v="30 days"/>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n v="0"/>
    <x v="1994"/>
    <d v="2016-12-07T01:09:02"/>
    <n v="60"/>
    <s v="Greater than 40 days"/>
    <s v="Not Needed"/>
    <x v="2"/>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8"/>
    <n v="26"/>
    <x v="1995"/>
    <d v="2015-07-16T21:38:56"/>
    <n v="20"/>
    <s v="11 to 20 days"/>
    <s v="Not Needed"/>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n v="0"/>
    <x v="1996"/>
    <d v="2014-07-10T19:40:11"/>
    <n v="30"/>
    <s v="26 to 30 days"/>
    <s v="30 days"/>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n v="0"/>
    <x v="1997"/>
    <d v="2014-08-26T22:20:12"/>
    <n v="30"/>
    <s v="26 to 30 days"/>
    <s v="30 days"/>
    <x v="3"/>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6"/>
    <n v="218.33"/>
    <x v="1998"/>
    <d v="2014-08-01T02:50:38"/>
    <n v="45"/>
    <s v="41 to 50 days"/>
    <s v="Not Needed"/>
    <x v="3"/>
  </r>
  <r>
    <n v="1999"/>
    <s v="Planet Venus"/>
    <s v="This is a portrait photo project aiming to inspire women to explore themselves and live their passion"/>
    <n v="31000"/>
    <n v="236"/>
    <x v="2"/>
    <s v="GB"/>
    <s v="GBP"/>
    <n v="1415882108"/>
    <n v="1413286508"/>
    <b v="0"/>
    <n v="7"/>
    <b v="0"/>
    <s v="photography/people"/>
    <x v="8"/>
    <s v="people"/>
    <n v="1"/>
    <n v="33.71"/>
    <x v="1999"/>
    <d v="2014-11-13T12:35:08"/>
    <n v="30"/>
    <s v="26 to 30 days"/>
    <s v="30 days"/>
    <x v="3"/>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13"/>
    <n v="25"/>
    <x v="2000"/>
    <d v="2016-01-06T22:50:13"/>
    <n v="30"/>
    <s v="26 to 30 days"/>
    <s v="30 days"/>
    <x v="0"/>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382"/>
    <n v="128.38999999999999"/>
    <x v="2001"/>
    <d v="2015-06-12T20:00:00"/>
    <n v="31"/>
    <s v="31 to 40 days"/>
    <s v="Not Needed"/>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217"/>
    <n v="78.83"/>
    <x v="2002"/>
    <d v="2017-01-23T17:05:43"/>
    <n v="30"/>
    <s v="26 to 30 days"/>
    <s v="30 days"/>
    <x v="2"/>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312"/>
    <n v="91.76"/>
    <x v="2003"/>
    <d v="2010-07-02T23:00:00"/>
    <n v="14"/>
    <s v="11 to 20 days"/>
    <s v="Not Needed"/>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234"/>
    <n v="331.1"/>
    <x v="2004"/>
    <d v="2014-07-10T14:31:03"/>
    <n v="30"/>
    <s v="26 to 30 days"/>
    <s v="30 days"/>
    <x v="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24"/>
    <n v="194.26"/>
    <x v="2005"/>
    <d v="2013-10-16T03:59:00"/>
    <n v="28"/>
    <s v="26 to 30 days"/>
    <s v="28 to 29 days"/>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248"/>
    <n v="408.98"/>
    <x v="2006"/>
    <d v="2014-12-03T13:00:45"/>
    <n v="35"/>
    <s v="31 to 40 days"/>
    <s v="Not Needed"/>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116"/>
    <n v="84.46"/>
    <x v="2007"/>
    <d v="2010-08-24T04:00:00"/>
    <n v="67"/>
    <s v="Greater than 40 days"/>
    <s v="Not Needed"/>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117"/>
    <n v="44.85"/>
    <x v="2008"/>
    <d v="2011-09-19T14:30:22"/>
    <n v="44"/>
    <s v="41 to 50 days"/>
    <s v="Not Needed"/>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05"/>
    <n v="383.36"/>
    <x v="2009"/>
    <d v="2016-11-23T08:45:43"/>
    <n v="36"/>
    <s v="31 to 40 days"/>
    <s v="Not Needed"/>
    <x v="2"/>
  </r>
  <r>
    <n v="2010"/>
    <s v="Weighitz: Weigh Smarter"/>
    <s v="Weighitz are miniature smart scales designed to weigh anything in the home."/>
    <n v="30000"/>
    <n v="96015.9"/>
    <x v="0"/>
    <s v="US"/>
    <s v="USD"/>
    <n v="1471564491"/>
    <n v="1468972491"/>
    <b v="1"/>
    <n v="1737"/>
    <b v="1"/>
    <s v="technology/hardware"/>
    <x v="2"/>
    <s v="hardware"/>
    <n v="320"/>
    <n v="55.28"/>
    <x v="2010"/>
    <d v="2016-08-18T23:54:51"/>
    <n v="30"/>
    <s v="26 to 30 days"/>
    <s v="30 days"/>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820"/>
    <n v="422.02"/>
    <x v="2011"/>
    <d v="2016-01-11T23:00:00"/>
    <n v="33"/>
    <s v="31 to 40 days"/>
    <s v="Not Needed"/>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235"/>
    <n v="64.180000000000007"/>
    <x v="2012"/>
    <d v="2015-02-05T19:44:01"/>
    <n v="30"/>
    <s v="26 to 30 days"/>
    <s v="30 days"/>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495"/>
    <n v="173.58"/>
    <x v="2013"/>
    <d v="2016-07-08T23:03:34"/>
    <n v="60"/>
    <s v="Greater than 40 days"/>
    <s v="Not Needed"/>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7814"/>
    <n v="88.6"/>
    <x v="2014"/>
    <d v="2013-03-25T04:08:59"/>
    <n v="34"/>
    <s v="31 to 40 days"/>
    <s v="Not Needed"/>
    <x v="4"/>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113"/>
    <n v="50.22"/>
    <x v="2015"/>
    <d v="2011-09-09T21:02:43"/>
    <n v="30"/>
    <s v="26 to 30 days"/>
    <s v="30 days"/>
    <x v="6"/>
  </r>
  <r>
    <n v="2016"/>
    <s v="Hydra: a triple-output power supply for electronics projects"/>
    <s v="A smart, compact power supply designed to power anything, anywhere"/>
    <n v="10000"/>
    <n v="92154.22"/>
    <x v="0"/>
    <s v="US"/>
    <s v="USD"/>
    <n v="1362863299"/>
    <n v="1360271299"/>
    <b v="1"/>
    <n v="479"/>
    <b v="1"/>
    <s v="technology/hardware"/>
    <x v="2"/>
    <s v="hardware"/>
    <n v="922"/>
    <n v="192.39"/>
    <x v="2016"/>
    <d v="2013-03-09T21:08:19"/>
    <n v="30"/>
    <s v="26 to 30 days"/>
    <s v="30 days"/>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125"/>
    <n v="73.42"/>
    <x v="2017"/>
    <d v="2012-03-24T04:00:00"/>
    <n v="31"/>
    <s v="31 to 40 days"/>
    <s v="Not Needed"/>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02"/>
    <n v="147.68"/>
    <x v="2018"/>
    <d v="2015-08-13T08:46:49"/>
    <n v="30"/>
    <s v="26 to 30 days"/>
    <s v="30 days"/>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485"/>
    <n v="108.97"/>
    <x v="2019"/>
    <d v="2016-09-22T17:00:21"/>
    <n v="30"/>
    <s v="26 to 30 days"/>
    <s v="30 days"/>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192"/>
    <n v="23.65"/>
    <x v="2020"/>
    <d v="2014-05-14T23:04:00"/>
    <n v="36"/>
    <s v="31 to 40 days"/>
    <s v="Not Needed"/>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281"/>
    <n v="147.94999999999999"/>
    <x v="2021"/>
    <d v="2014-09-24T01:41:37"/>
    <n v="45"/>
    <s v="41 to 50 days"/>
    <s v="Not Needed"/>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125"/>
    <n v="385.04"/>
    <x v="2022"/>
    <d v="2016-06-11T13:39:32"/>
    <n v="30"/>
    <s v="26 to 30 days"/>
    <s v="30 days"/>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161"/>
    <n v="457.39"/>
    <x v="2023"/>
    <d v="2015-06-11T10:05:53"/>
    <n v="30"/>
    <s v="26 to 30 days"/>
    <s v="30 days"/>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585"/>
    <n v="222.99"/>
    <x v="2024"/>
    <d v="2012-08-13T03:00:00"/>
    <n v="35"/>
    <s v="31 to 40 days"/>
    <s v="Not Needed"/>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01"/>
    <n v="220.74"/>
    <x v="2025"/>
    <d v="2015-06-11T04:25:46"/>
    <n v="30"/>
    <s v="26 to 30 days"/>
    <s v="30 days"/>
    <x v="0"/>
  </r>
  <r>
    <n v="2026"/>
    <s v="MIDI Sprout - Biodata Sonification Device"/>
    <s v="MIDI Sprout enables plants to play synthesizers in real time."/>
    <n v="25000"/>
    <n v="33370.769999999997"/>
    <x v="0"/>
    <s v="US"/>
    <s v="USD"/>
    <n v="1398052740"/>
    <n v="1394127585"/>
    <b v="1"/>
    <n v="454"/>
    <b v="1"/>
    <s v="technology/hardware"/>
    <x v="2"/>
    <s v="hardware"/>
    <n v="133"/>
    <n v="73.5"/>
    <x v="2026"/>
    <d v="2014-04-21T03:59:00"/>
    <n v="46"/>
    <s v="41 to 50 days"/>
    <s v="Not Needed"/>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120"/>
    <n v="223.1"/>
    <x v="2027"/>
    <d v="2015-03-30T18:31:59"/>
    <n v="45"/>
    <s v="41 to 50 days"/>
    <s v="Not Needed"/>
    <x v="0"/>
  </r>
  <r>
    <n v="2028"/>
    <s v="Building the Open Source Bussard Fusion Reactor "/>
    <s v="Building an open source Bussard fusion reactor, aka the Polywell."/>
    <n v="3000"/>
    <n v="3785"/>
    <x v="0"/>
    <s v="US"/>
    <s v="USD"/>
    <n v="1268690100"/>
    <n v="1265493806"/>
    <b v="1"/>
    <n v="79"/>
    <b v="1"/>
    <s v="technology/hardware"/>
    <x v="2"/>
    <s v="hardware"/>
    <n v="126"/>
    <n v="47.91"/>
    <x v="2028"/>
    <d v="2010-03-15T21:55:00"/>
    <n v="37"/>
    <s v="31 to 40 days"/>
    <s v="Not Needed"/>
    <x v="7"/>
  </r>
  <r>
    <n v="2029"/>
    <s v="Lumin8 Pro"/>
    <s v="Lumin8 Pro is a fun and easy to use light controller that makes light dance to your favorite music."/>
    <n v="2500"/>
    <n v="9030"/>
    <x v="0"/>
    <s v="US"/>
    <s v="USD"/>
    <n v="1409099481"/>
    <n v="1406507481"/>
    <b v="1"/>
    <n v="94"/>
    <b v="1"/>
    <s v="technology/hardware"/>
    <x v="2"/>
    <s v="hardware"/>
    <n v="361"/>
    <n v="96.06"/>
    <x v="2029"/>
    <d v="2014-08-27T00:31:21"/>
    <n v="30"/>
    <s v="26 to 30 days"/>
    <s v="30 days"/>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226"/>
    <n v="118.61"/>
    <x v="2030"/>
    <d v="2012-11-29T23:54:56"/>
    <n v="30"/>
    <s v="26 to 30 days"/>
    <s v="30 days"/>
    <x v="5"/>
  </r>
  <r>
    <n v="2031"/>
    <s v="Linkio: the $100 Smart Home Devices Solution"/>
    <s v="With Linkio you can use your smartphone to control every electronic you own- for only $100!"/>
    <n v="50000"/>
    <n v="60175"/>
    <x v="0"/>
    <s v="NL"/>
    <s v="EUR"/>
    <n v="1420765200"/>
    <n v="1417506853"/>
    <b v="1"/>
    <n v="508"/>
    <b v="1"/>
    <s v="technology/hardware"/>
    <x v="2"/>
    <s v="hardware"/>
    <n v="120"/>
    <n v="118.45"/>
    <x v="2031"/>
    <d v="2015-01-09T01:00:00"/>
    <n v="38"/>
    <s v="31 to 40 days"/>
    <s v="Not Needed"/>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304"/>
    <n v="143.21"/>
    <x v="2032"/>
    <d v="2016-12-15T05:00:00"/>
    <n v="30"/>
    <s v="26 to 30 days"/>
    <s v="30 days"/>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179"/>
    <n v="282.72000000000003"/>
    <x v="2033"/>
    <d v="2014-04-26T01:58:38"/>
    <n v="30"/>
    <s v="26 to 30 days"/>
    <s v="30 days"/>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387"/>
    <n v="593.94000000000005"/>
    <x v="2034"/>
    <d v="2015-05-07T06:58:00"/>
    <n v="55"/>
    <s v="Greater than 40 days"/>
    <s v="Not Needed"/>
    <x v="0"/>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11"/>
    <n v="262.16000000000003"/>
    <x v="2035"/>
    <d v="2015-12-19T01:00:00"/>
    <n v="46"/>
    <s v="41 to 50 days"/>
    <s v="Not Needed"/>
    <x v="0"/>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132"/>
    <n v="46.58"/>
    <x v="2036"/>
    <d v="2014-05-09T20:45:19"/>
    <n v="30"/>
    <s v="26 to 30 days"/>
    <s v="30 days"/>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300"/>
    <n v="70.040000000000006"/>
    <x v="2037"/>
    <d v="2013-12-30T06:02:33"/>
    <n v="60"/>
    <s v="Greater than 40 days"/>
    <s v="Not Needed"/>
    <x v="4"/>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421"/>
    <n v="164.91"/>
    <x v="2038"/>
    <d v="2013-07-01T18:00:00"/>
    <n v="32"/>
    <s v="31 to 40 days"/>
    <s v="Not Needed"/>
    <x v="4"/>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136"/>
    <n v="449.26"/>
    <x v="2039"/>
    <d v="2016-12-01T04:59:00"/>
    <n v="30"/>
    <s v="26 to 30 days"/>
    <s v="30 days"/>
    <x v="2"/>
  </r>
  <r>
    <n v="2040"/>
    <s v="Programmable Capacitor"/>
    <s v="4.29 Billion+ Capacitor Combinations._x000a_No Coding Required."/>
    <n v="3000"/>
    <n v="7445.14"/>
    <x v="0"/>
    <s v="US"/>
    <s v="USD"/>
    <n v="1384557303"/>
    <n v="1383257703"/>
    <b v="1"/>
    <n v="271"/>
    <b v="1"/>
    <s v="technology/hardware"/>
    <x v="2"/>
    <s v="hardware"/>
    <n v="248"/>
    <n v="27.47"/>
    <x v="2040"/>
    <d v="2013-11-15T23:15:03"/>
    <n v="15"/>
    <s v="11 to 20 days"/>
    <s v="Not Needed"/>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82"/>
    <n v="143.97999999999999"/>
    <x v="2041"/>
    <d v="2016-11-10T13:37:07"/>
    <n v="30"/>
    <s v="26 to 30 days"/>
    <s v="30 days"/>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124"/>
    <n v="88.24"/>
    <x v="2042"/>
    <d v="2016-01-22T16:59:34"/>
    <n v="60"/>
    <s v="Greater than 40 days"/>
    <s v="Not Needed"/>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506"/>
    <n v="36.33"/>
    <x v="2043"/>
    <d v="2016-12-11T04:59:00"/>
    <n v="54"/>
    <s v="Greater than 40 days"/>
    <s v="Not Needed"/>
    <x v="2"/>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108"/>
    <n v="90.18"/>
    <x v="2044"/>
    <d v="2015-06-13T16:25:14"/>
    <n v="30"/>
    <s v="26 to 30 days"/>
    <s v="30 days"/>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819"/>
    <n v="152.62"/>
    <x v="2045"/>
    <d v="2012-07-09T02:07:27"/>
    <n v="30"/>
    <s v="26 to 30 days"/>
    <s v="30 days"/>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121"/>
    <n v="55.81"/>
    <x v="2046"/>
    <d v="2013-05-23T04:07:24"/>
    <n v="30"/>
    <s v="26 to 30 days"/>
    <s v="30 days"/>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103"/>
    <n v="227.85"/>
    <x v="2047"/>
    <d v="2015-04-17T00:00:00"/>
    <n v="30"/>
    <s v="26 to 30 days"/>
    <s v="30 days"/>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148"/>
    <n v="91.83"/>
    <x v="2048"/>
    <d v="2013-05-23T15:38:11"/>
    <n v="30"/>
    <s v="26 to 30 days"/>
    <s v="30 days"/>
    <x v="4"/>
  </r>
  <r>
    <n v="2049"/>
    <s v="LOCK8 - the World's First Smart Bike Lock"/>
    <s v="Keyless. Alarm secured. GPS tracking."/>
    <n v="50000"/>
    <n v="60095.35"/>
    <x v="0"/>
    <s v="GB"/>
    <s v="GBP"/>
    <n v="1386025140"/>
    <n v="1382963963"/>
    <b v="0"/>
    <n v="742"/>
    <b v="1"/>
    <s v="technology/hardware"/>
    <x v="2"/>
    <s v="hardware"/>
    <n v="120"/>
    <n v="80.989999999999995"/>
    <x v="2049"/>
    <d v="2013-12-02T22:59:00"/>
    <n v="35"/>
    <s v="31 to 40 days"/>
    <s v="Not Needed"/>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473"/>
    <n v="278.39"/>
    <x v="2050"/>
    <d v="2015-05-31T01:42:58"/>
    <n v="40"/>
    <s v="31 to 40 days"/>
    <s v="Not Needed"/>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130"/>
    <n v="43.1"/>
    <x v="2051"/>
    <d v="2013-12-26T00:32:17"/>
    <n v="30"/>
    <s v="26 to 30 days"/>
    <s v="30 days"/>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53"/>
    <n v="326.29000000000002"/>
    <x v="2052"/>
    <d v="2016-02-20T02:00:53"/>
    <n v="45"/>
    <s v="41 to 50 days"/>
    <s v="Not Needed"/>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101"/>
    <n v="41.74"/>
    <x v="2053"/>
    <d v="2015-11-25T15:49:11"/>
    <n v="30"/>
    <s v="26 to 30 days"/>
    <s v="30 days"/>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114"/>
    <n v="64.02"/>
    <x v="2054"/>
    <d v="2014-05-02T12:30:10"/>
    <n v="30"/>
    <s v="26 to 30 days"/>
    <s v="30 days"/>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167"/>
    <n v="99.46"/>
    <x v="2055"/>
    <d v="2014-12-03T04:00:00"/>
    <n v="30"/>
    <s v="26 to 30 days"/>
    <s v="30 days"/>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53"/>
    <n v="138.49"/>
    <x v="2056"/>
    <d v="2013-04-17T18:15:42"/>
    <n v="30"/>
    <s v="26 to 30 days"/>
    <s v="30 days"/>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202"/>
    <n v="45.55"/>
    <x v="2057"/>
    <d v="2016-02-26T11:52:12"/>
    <n v="30"/>
    <s v="26 to 30 days"/>
    <s v="30 days"/>
    <x v="2"/>
  </r>
  <r>
    <n v="2058"/>
    <s v="Raspberry Pi Debug Clip"/>
    <s v="Making using the serial terminal on the Raspberry Pi as easy as Pi!"/>
    <n v="2560"/>
    <n v="4308"/>
    <x v="0"/>
    <s v="GB"/>
    <s v="GBP"/>
    <n v="1425326400"/>
    <n v="1421916830"/>
    <b v="0"/>
    <n v="410"/>
    <b v="1"/>
    <s v="technology/hardware"/>
    <x v="2"/>
    <s v="hardware"/>
    <n v="168"/>
    <n v="10.51"/>
    <x v="2058"/>
    <d v="2015-03-02T20:00:00"/>
    <n v="39"/>
    <s v="31 to 40 days"/>
    <s v="Not Needed"/>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43"/>
    <n v="114.77"/>
    <x v="2059"/>
    <d v="2016-01-31T21:59:00"/>
    <n v="39"/>
    <s v="31 to 40 days"/>
    <s v="Not Needed"/>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196"/>
    <n v="36"/>
    <x v="2060"/>
    <d v="2014-07-23T15:25:50"/>
    <n v="60"/>
    <s v="Greater than 40 days"/>
    <s v="Not Needed"/>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08"/>
    <n v="154.16999999999999"/>
    <x v="2061"/>
    <d v="2016-12-31T18:20:54"/>
    <n v="30"/>
    <s v="26 to 30 days"/>
    <s v="30 days"/>
    <x v="2"/>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115"/>
    <n v="566.39"/>
    <x v="2062"/>
    <d v="2016-03-24T08:11:38"/>
    <n v="30"/>
    <s v="26 to 30 days"/>
    <s v="30 days"/>
    <x v="2"/>
  </r>
  <r>
    <n v="2063"/>
    <s v="Up to 4 axis Beaglebone black based CNC control"/>
    <s v="Build a professional grade Linux CNC control with Beaglebone black and our CNC cape."/>
    <n v="4000"/>
    <n v="5922"/>
    <x v="0"/>
    <s v="DE"/>
    <s v="EUR"/>
    <n v="1463333701"/>
    <n v="1460482501"/>
    <b v="0"/>
    <n v="49"/>
    <b v="1"/>
    <s v="technology/hardware"/>
    <x v="2"/>
    <s v="hardware"/>
    <n v="148"/>
    <n v="120.86"/>
    <x v="2063"/>
    <d v="2016-05-15T17:35:01"/>
    <n v="33"/>
    <s v="31 to 40 days"/>
    <s v="Not Needed"/>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191"/>
    <n v="86.16"/>
    <x v="2064"/>
    <d v="2013-05-31T12:00:00"/>
    <n v="36"/>
    <s v="31 to 40 days"/>
    <s v="Not Needed"/>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199"/>
    <n v="51.21"/>
    <x v="2065"/>
    <d v="2013-12-25T08:00:29"/>
    <n v="30"/>
    <s v="26 to 30 days"/>
    <s v="30 days"/>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219"/>
    <n v="67.260000000000005"/>
    <x v="2066"/>
    <d v="2014-08-23T18:31:23"/>
    <n v="30"/>
    <s v="26 to 30 days"/>
    <s v="30 days"/>
    <x v="3"/>
  </r>
  <r>
    <n v="2067"/>
    <s v="Luminite (LED lighting)"/>
    <s v="The next generation of premium quality LED lighting. Extreme power efficiency in a small package."/>
    <n v="495"/>
    <n v="628"/>
    <x v="0"/>
    <s v="GB"/>
    <s v="GBP"/>
    <n v="1432499376"/>
    <n v="1429648176"/>
    <b v="0"/>
    <n v="10"/>
    <b v="1"/>
    <s v="technology/hardware"/>
    <x v="2"/>
    <s v="hardware"/>
    <n v="127"/>
    <n v="62.8"/>
    <x v="2067"/>
    <d v="2015-05-24T20:29:36"/>
    <n v="33"/>
    <s v="31 to 40 days"/>
    <s v="Not Needed"/>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105"/>
    <n v="346.13"/>
    <x v="2068"/>
    <d v="2016-10-20T20:11:55"/>
    <n v="30"/>
    <s v="26 to 30 days"/>
    <s v="30 days"/>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128"/>
    <n v="244.12"/>
    <x v="2069"/>
    <d v="2016-01-02T23:19:51"/>
    <n v="31"/>
    <s v="31 to 40 days"/>
    <s v="Not Needed"/>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317"/>
    <n v="259.25"/>
    <x v="2070"/>
    <d v="2016-06-28T15:45:23"/>
    <n v="30"/>
    <s v="26 to 30 days"/>
    <s v="30 days"/>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81"/>
    <n v="201.96"/>
    <x v="2071"/>
    <d v="2016-10-02T06:41:24"/>
    <n v="45"/>
    <s v="41 to 50 days"/>
    <s v="Not Needed"/>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111"/>
    <n v="226.21"/>
    <x v="2072"/>
    <d v="2016-05-07T13:57:12"/>
    <n v="30"/>
    <s v="26 to 30 days"/>
    <s v="30 days"/>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153"/>
    <n v="324.69"/>
    <x v="2073"/>
    <d v="2015-05-08T16:01:58"/>
    <n v="45"/>
    <s v="41 to 50 days"/>
    <s v="Not Needed"/>
    <x v="0"/>
  </r>
  <r>
    <n v="2074"/>
    <s v="Advanced Simulation Products - PC Gaming Controllers"/>
    <s v="Creating PC gaming controllers to bring your gaming experience to a new level."/>
    <n v="600"/>
    <n v="615"/>
    <x v="0"/>
    <s v="US"/>
    <s v="USD"/>
    <n v="1462564182"/>
    <n v="1459972182"/>
    <b v="0"/>
    <n v="3"/>
    <b v="1"/>
    <s v="technology/hardware"/>
    <x v="2"/>
    <s v="hardware"/>
    <n v="103"/>
    <n v="205"/>
    <x v="2074"/>
    <d v="2016-05-06T19:49:42"/>
    <n v="30"/>
    <s v="26 to 30 days"/>
    <s v="30 days"/>
    <x v="2"/>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1678"/>
    <n v="20.47"/>
    <x v="2075"/>
    <d v="2013-07-25T16:21:28"/>
    <n v="30"/>
    <s v="26 to 30 days"/>
    <s v="30 days"/>
    <x v="4"/>
  </r>
  <r>
    <n v="2076"/>
    <s v="Earin - The Worlds Smallest Wireless Earbuds"/>
    <s v="Wireless earbuds filled with sound, yet so small they are almost invisible!"/>
    <n v="179000"/>
    <n v="972594.99"/>
    <x v="0"/>
    <s v="GB"/>
    <s v="GBP"/>
    <n v="1406149689"/>
    <n v="1402693689"/>
    <b v="0"/>
    <n v="8359"/>
    <b v="1"/>
    <s v="technology/hardware"/>
    <x v="2"/>
    <s v="hardware"/>
    <n v="543"/>
    <n v="116.35"/>
    <x v="2076"/>
    <d v="2014-07-23T21:08:09"/>
    <n v="40"/>
    <s v="31 to 40 days"/>
    <s v="Not Needed"/>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116"/>
    <n v="307.2"/>
    <x v="2077"/>
    <d v="2015-06-05T21:00:00"/>
    <n v="57"/>
    <s v="Greater than 40 days"/>
    <s v="Not Needed"/>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131"/>
    <n v="546.69000000000005"/>
    <x v="2078"/>
    <d v="2016-12-18T18:30:57"/>
    <n v="30"/>
    <s v="26 to 30 days"/>
    <s v="30 days"/>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288"/>
    <n v="47.47"/>
    <x v="2079"/>
    <d v="2015-06-25T19:00:00"/>
    <n v="30"/>
    <s v="26 to 30 days"/>
    <s v="30 days"/>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508"/>
    <n v="101.56"/>
    <x v="2080"/>
    <d v="2015-11-11T23:58:20"/>
    <n v="30"/>
    <s v="26 to 30 days"/>
    <s v="30 days"/>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115"/>
    <n v="72.91"/>
    <x v="2081"/>
    <d v="2012-05-16T04:59:00"/>
    <n v="41"/>
    <s v="41 to 50 days"/>
    <s v="Not Needed"/>
    <x v="5"/>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111"/>
    <n v="43.71"/>
    <x v="2082"/>
    <d v="2011-11-24T03:53:16"/>
    <n v="60"/>
    <s v="Greater than 40 days"/>
    <s v="Not Needed"/>
    <x v="6"/>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113"/>
    <n v="34"/>
    <x v="2083"/>
    <d v="2012-06-04T17:19:55"/>
    <n v="30"/>
    <s v="26 to 30 days"/>
    <s v="30 days"/>
    <x v="5"/>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108"/>
    <n v="70.650000000000006"/>
    <x v="2084"/>
    <d v="2014-05-04T06:59:00"/>
    <n v="32"/>
    <s v="31 to 40 days"/>
    <s v="Not Needed"/>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124"/>
    <n v="89.3"/>
    <x v="2085"/>
    <d v="2012-07-15T20:03:07"/>
    <n v="30"/>
    <s v="26 to 30 days"/>
    <s v="30 days"/>
    <x v="5"/>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01"/>
    <n v="115.09"/>
    <x v="2086"/>
    <d v="2011-12-14T04:59:00"/>
    <n v="31"/>
    <s v="31 to 40 days"/>
    <s v="Not Needed"/>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104"/>
    <n v="62.12"/>
    <x v="2087"/>
    <d v="2011-09-08T04:54:18"/>
    <n v="30"/>
    <s v="26 to 30 days"/>
    <s v="30 days"/>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116"/>
    <n v="46.2"/>
    <x v="2088"/>
    <d v="2010-09-11T03:59:00"/>
    <n v="37"/>
    <s v="31 to 40 days"/>
    <s v="Not Needed"/>
    <x v="7"/>
  </r>
  <r>
    <n v="2089"/>
    <s v="Little Moses EP"/>
    <s v="Little Moses is trying to record their first EP, and we can't do it without your help!"/>
    <n v="2500"/>
    <n v="3010.01"/>
    <x v="0"/>
    <s v="US"/>
    <s v="USD"/>
    <n v="1375408194"/>
    <n v="1372384194"/>
    <b v="0"/>
    <n v="62"/>
    <b v="1"/>
    <s v="music/indie rock"/>
    <x v="4"/>
    <s v="indie rock"/>
    <n v="120"/>
    <n v="48.55"/>
    <x v="2089"/>
    <d v="2013-08-02T01:49:54"/>
    <n v="35"/>
    <s v="31 to 40 days"/>
    <s v="Not Needed"/>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115"/>
    <n v="57.52"/>
    <x v="2090"/>
    <d v="2013-02-24T09:09:15"/>
    <n v="30"/>
    <s v="26 to 30 days"/>
    <s v="30 days"/>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120"/>
    <n v="88.15"/>
    <x v="2091"/>
    <d v="2011-03-01T20:00:00"/>
    <n v="48"/>
    <s v="41 to 50 days"/>
    <s v="Not Needed"/>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01"/>
    <n v="110.49"/>
    <x v="2092"/>
    <d v="2011-10-07T16:58:52"/>
    <n v="60"/>
    <s v="Greater than 40 days"/>
    <s v="Not Needed"/>
    <x v="6"/>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102"/>
    <n v="66.83"/>
    <x v="2093"/>
    <d v="2012-12-22T21:30:32"/>
    <n v="60"/>
    <s v="Greater than 40 days"/>
    <s v="Not Needed"/>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121"/>
    <n v="58.6"/>
    <x v="2094"/>
    <d v="2012-03-05T03:00:00"/>
    <n v="34"/>
    <s v="31 to 40 days"/>
    <s v="Not Needed"/>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00"/>
    <n v="113.64"/>
    <x v="2095"/>
    <d v="2011-10-02T17:36:13"/>
    <n v="60"/>
    <s v="Greater than 40 days"/>
    <s v="Not Needed"/>
    <x v="6"/>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102"/>
    <n v="43.57"/>
    <x v="2096"/>
    <d v="2012-10-26T03:59:00"/>
    <n v="16"/>
    <s v="11 to 20 days"/>
    <s v="Not Needed"/>
    <x v="5"/>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100"/>
    <n v="78.95"/>
    <x v="2097"/>
    <d v="2011-12-01T15:02:15"/>
    <n v="60"/>
    <s v="Greater than 40 days"/>
    <s v="Not Needed"/>
    <x v="6"/>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00"/>
    <n v="188.13"/>
    <x v="2098"/>
    <d v="2012-03-08T02:43:55"/>
    <n v="30"/>
    <s v="26 to 30 days"/>
    <s v="30 days"/>
    <x v="5"/>
  </r>
  <r>
    <n v="2099"/>
    <s v="Roosevelt Died."/>
    <s v="Our tour van died, we need help!"/>
    <n v="3000"/>
    <n v="3971"/>
    <x v="0"/>
    <s v="US"/>
    <s v="USD"/>
    <n v="1435808400"/>
    <n v="1434650084"/>
    <b v="0"/>
    <n v="63"/>
    <b v="1"/>
    <s v="music/indie rock"/>
    <x v="4"/>
    <s v="indie rock"/>
    <n v="132"/>
    <n v="63.03"/>
    <x v="2099"/>
    <d v="2015-07-02T03:40:00"/>
    <n v="14"/>
    <s v="11 to 20 days"/>
    <s v="Not Needed"/>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137"/>
    <n v="30.37"/>
    <x v="2100"/>
    <d v="2012-06-30T03:59:00"/>
    <n v="16"/>
    <s v="11 to 20 days"/>
    <s v="Not Needed"/>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113"/>
    <n v="51.48"/>
    <x v="2101"/>
    <d v="2012-02-13T03:35:14"/>
    <n v="60"/>
    <s v="Greater than 40 days"/>
    <s v="Not Needed"/>
    <x v="6"/>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136"/>
    <n v="35.79"/>
    <x v="2102"/>
    <d v="2011-05-05T20:50:48"/>
    <n v="30"/>
    <s v="26 to 30 days"/>
    <s v="30 days"/>
    <x v="6"/>
  </r>
  <r>
    <n v="2103"/>
    <s v="Matthew Moon's New Album"/>
    <s v="Indie rocker, Matthew Moon, has something to share with you..."/>
    <n v="7777"/>
    <n v="11364"/>
    <x v="0"/>
    <s v="US"/>
    <s v="USD"/>
    <n v="1352488027"/>
    <n v="1349892427"/>
    <b v="0"/>
    <n v="115"/>
    <b v="1"/>
    <s v="music/indie rock"/>
    <x v="4"/>
    <s v="indie rock"/>
    <n v="146"/>
    <n v="98.82"/>
    <x v="2103"/>
    <d v="2012-11-09T19:07:07"/>
    <n v="30"/>
    <s v="26 to 30 days"/>
    <s v="30 days"/>
    <x v="5"/>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130"/>
    <n v="28"/>
    <x v="2104"/>
    <d v="2013-05-31T00:00:00"/>
    <n v="31"/>
    <s v="31 to 40 days"/>
    <s v="Not Needed"/>
    <x v="4"/>
  </r>
  <r>
    <n v="2105"/>
    <s v="Layla The Wolf Debut E.P. &quot;Sugar&quot;"/>
    <s v="Help Layla the Wolf fund the printing and releasing of our first E.P. Release called &quot;Sugar&quot;."/>
    <n v="2000"/>
    <n v="5080"/>
    <x v="0"/>
    <s v="US"/>
    <s v="USD"/>
    <n v="1416542400"/>
    <n v="1415472953"/>
    <b v="0"/>
    <n v="99"/>
    <b v="1"/>
    <s v="music/indie rock"/>
    <x v="4"/>
    <s v="indie rock"/>
    <n v="254"/>
    <n v="51.31"/>
    <x v="2105"/>
    <d v="2014-11-21T04:00:00"/>
    <n v="13"/>
    <s v="11 to 20 days"/>
    <s v="Not Needed"/>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107"/>
    <n v="53.52"/>
    <x v="2106"/>
    <d v="2013-01-26T05:09:34"/>
    <n v="30"/>
    <s v="26 to 30 days"/>
    <s v="30 days"/>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108"/>
    <n v="37.15"/>
    <x v="2107"/>
    <d v="2014-11-12T18:03:13"/>
    <n v="21"/>
    <s v="21 to 25 days"/>
    <s v="Not Needed"/>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107"/>
    <n v="89.9"/>
    <x v="2108"/>
    <d v="2012-09-10T03:55:00"/>
    <n v="27"/>
    <s v="26 to 30 days"/>
    <s v="26-27 days"/>
    <x v="5"/>
  </r>
  <r>
    <n v="2109"/>
    <s v="Skyline Sounds - First Studio Album (and Merch!)"/>
    <s v="We are ready to make our first full-length album, and with your help, we can make it happen!"/>
    <n v="4000"/>
    <n v="4261"/>
    <x v="0"/>
    <s v="US"/>
    <s v="USD"/>
    <n v="1436115617"/>
    <n v="1433523617"/>
    <b v="0"/>
    <n v="40"/>
    <b v="1"/>
    <s v="music/indie rock"/>
    <x v="4"/>
    <s v="indie rock"/>
    <n v="107"/>
    <n v="106.53"/>
    <x v="2109"/>
    <d v="2015-07-05T17:00:17"/>
    <n v="30"/>
    <s v="26 to 30 days"/>
    <s v="30 days"/>
    <x v="0"/>
  </r>
  <r>
    <n v="2110"/>
    <s v="&quot;Vision&quot; - New Album - Brent Brown"/>
    <s v="Brent Brown's breakout new album! Requires help from the record label... You!"/>
    <n v="2000"/>
    <n v="2007"/>
    <x v="0"/>
    <s v="US"/>
    <s v="USD"/>
    <n v="1401253140"/>
    <n v="1398873969"/>
    <b v="0"/>
    <n v="38"/>
    <b v="1"/>
    <s v="music/indie rock"/>
    <x v="4"/>
    <s v="indie rock"/>
    <n v="100"/>
    <n v="52.82"/>
    <x v="2110"/>
    <d v="2014-05-28T04:59:00"/>
    <n v="28"/>
    <s v="26 to 30 days"/>
    <s v="28 to 29 days"/>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107"/>
    <n v="54.62"/>
    <x v="2111"/>
    <d v="2011-08-15T01:00:00"/>
    <n v="67"/>
    <s v="Greater than 40 days"/>
    <s v="Not Needed"/>
    <x v="6"/>
  </r>
  <r>
    <n v="2112"/>
    <s v="BBB Kickstarter Two"/>
    <s v="BBB is going back into the studio to record and release &quot;Felix From Canada&quot; by popular demand.  We need your help!"/>
    <n v="300"/>
    <n v="300"/>
    <x v="0"/>
    <s v="US"/>
    <s v="USD"/>
    <n v="1366064193"/>
    <n v="1364854593"/>
    <b v="0"/>
    <n v="11"/>
    <b v="1"/>
    <s v="music/indie rock"/>
    <x v="4"/>
    <s v="indie rock"/>
    <n v="100"/>
    <n v="27.27"/>
    <x v="2112"/>
    <d v="2013-04-15T22:16:33"/>
    <n v="14"/>
    <s v="11 to 20 days"/>
    <s v="Not Needed"/>
    <x v="4"/>
  </r>
  <r>
    <n v="2113"/>
    <s v="Summer Underground // Honeycomb LP"/>
    <s v="Help us fund our second full-length album Honeycomb!"/>
    <n v="7000"/>
    <n v="7340"/>
    <x v="0"/>
    <s v="US"/>
    <s v="USD"/>
    <n v="1411505176"/>
    <n v="1408481176"/>
    <b v="0"/>
    <n v="107"/>
    <b v="1"/>
    <s v="music/indie rock"/>
    <x v="4"/>
    <s v="indie rock"/>
    <n v="105"/>
    <n v="68.599999999999994"/>
    <x v="2113"/>
    <d v="2014-09-23T20:46:16"/>
    <n v="35"/>
    <s v="31 to 40 days"/>
    <s v="Not Needed"/>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105"/>
    <n v="35.61"/>
    <x v="2114"/>
    <d v="2010-12-09T04:59:00"/>
    <n v="63"/>
    <s v="Greater than 40 days"/>
    <s v="Not Needed"/>
    <x v="7"/>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226"/>
    <n v="94.03"/>
    <x v="2115"/>
    <d v="2011-02-20T01:56:41"/>
    <n v="30"/>
    <s v="26 to 30 days"/>
    <s v="30 days"/>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101"/>
    <n v="526.46"/>
    <x v="2116"/>
    <d v="2012-10-02T18:40:03"/>
    <n v="48"/>
    <s v="41 to 50 days"/>
    <s v="Not Needed"/>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148"/>
    <n v="50.66"/>
    <x v="2117"/>
    <d v="2015-10-27T04:59:00"/>
    <n v="14"/>
    <s v="11 to 20 days"/>
    <s v="Not Needed"/>
    <x v="0"/>
  </r>
  <r>
    <n v="2118"/>
    <s v="PORCHES. vs. THE U.S.A."/>
    <s v="PORCHES.  and Documentarians tour from New York to San Francisco and back."/>
    <n v="1000"/>
    <n v="1346.11"/>
    <x v="0"/>
    <s v="US"/>
    <s v="USD"/>
    <n v="1311538136"/>
    <n v="1308946136"/>
    <b v="0"/>
    <n v="17"/>
    <b v="1"/>
    <s v="music/indie rock"/>
    <x v="4"/>
    <s v="indie rock"/>
    <n v="135"/>
    <n v="79.180000000000007"/>
    <x v="2118"/>
    <d v="2011-07-24T20:08:56"/>
    <n v="30"/>
    <s v="26 to 30 days"/>
    <s v="30 days"/>
    <x v="6"/>
  </r>
  <r>
    <n v="2119"/>
    <s v="Big Long Now's Debut Album"/>
    <s v="big long now is recording our debut album and we are looking for help mastering and pressing it to vinyl"/>
    <n v="2000"/>
    <n v="2015"/>
    <x v="0"/>
    <s v="US"/>
    <s v="USD"/>
    <n v="1345086445"/>
    <n v="1342494445"/>
    <b v="0"/>
    <n v="22"/>
    <b v="1"/>
    <s v="music/indie rock"/>
    <x v="4"/>
    <s v="indie rock"/>
    <n v="101"/>
    <n v="91.59"/>
    <x v="2119"/>
    <d v="2012-08-16T03:07:25"/>
    <n v="30"/>
    <s v="26 to 30 days"/>
    <s v="30 days"/>
    <x v="5"/>
  </r>
  <r>
    <n v="2120"/>
    <s v="Hearty Har Full Length Album"/>
    <s v="&lt;3_x000a_Coming in from outer space. Help Hearty Har record their 1st album!!"/>
    <n v="8000"/>
    <n v="8070.43"/>
    <x v="0"/>
    <s v="US"/>
    <s v="USD"/>
    <n v="1388617736"/>
    <n v="1384384136"/>
    <b v="0"/>
    <n v="69"/>
    <b v="1"/>
    <s v="music/indie rock"/>
    <x v="4"/>
    <s v="indie rock"/>
    <n v="101"/>
    <n v="116.96"/>
    <x v="2120"/>
    <d v="2014-01-01T23:08:56"/>
    <n v="49"/>
    <s v="41 to 50 days"/>
    <s v="Not Needed"/>
    <x v="4"/>
  </r>
  <r>
    <n v="2121"/>
    <s v="Legend of Decay"/>
    <s v="Join us on an epic journey to discover a millennia old secret which will change the world forever."/>
    <n v="50000"/>
    <n v="284"/>
    <x v="2"/>
    <s v="CH"/>
    <s v="CHF"/>
    <n v="1484156948"/>
    <n v="1481564948"/>
    <b v="0"/>
    <n v="10"/>
    <b v="0"/>
    <s v="games/video games"/>
    <x v="6"/>
    <s v="video games"/>
    <n v="1"/>
    <n v="28.4"/>
    <x v="2121"/>
    <d v="2017-01-11T17:49:08"/>
    <n v="30"/>
    <s v="26 to 30 days"/>
    <s v="30 days"/>
    <x v="2"/>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0"/>
    <n v="103.33"/>
    <x v="2122"/>
    <d v="2017-01-07T07:12:49"/>
    <n v="30"/>
    <s v="26 to 30 days"/>
    <s v="30 days"/>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n v="10"/>
    <x v="2123"/>
    <d v="2010-03-15T06:59:00"/>
    <n v="54"/>
    <s v="Greater than 40 days"/>
    <s v="Not Needed"/>
    <x v="7"/>
  </r>
  <r>
    <n v="2124"/>
    <s v="AZAMAR"/>
    <s v="AZAMAR is a Role Playing Game world involving fantasy and high magic, based on the popular OpenD6 OGL using the Cinema6 RPG Framework."/>
    <n v="1100"/>
    <n v="115"/>
    <x v="2"/>
    <s v="US"/>
    <s v="USD"/>
    <n v="1291093200"/>
    <n v="1286930435"/>
    <b v="0"/>
    <n v="5"/>
    <b v="0"/>
    <s v="games/video games"/>
    <x v="6"/>
    <s v="video games"/>
    <n v="10"/>
    <n v="23"/>
    <x v="2124"/>
    <d v="2010-11-30T05:00:00"/>
    <n v="48"/>
    <s v="41 to 50 days"/>
    <s v="Not Needed"/>
    <x v="7"/>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1"/>
    <n v="31.56"/>
    <x v="2125"/>
    <d v="2015-08-05T00:33:53"/>
    <n v="30"/>
    <s v="26 to 30 days"/>
    <s v="30 days"/>
    <x v="0"/>
  </r>
  <r>
    <n v="2126"/>
    <s v="DodgeBall Blitz"/>
    <s v="Lead your team to victory in this fast-paced, action, sports game! Use Power-ups and avoid attacks as you fight for victory!"/>
    <n v="20000"/>
    <n v="10"/>
    <x v="2"/>
    <s v="US"/>
    <s v="USD"/>
    <n v="1418080887"/>
    <n v="1415488887"/>
    <b v="0"/>
    <n v="2"/>
    <b v="0"/>
    <s v="games/video games"/>
    <x v="6"/>
    <s v="video games"/>
    <n v="0"/>
    <n v="5"/>
    <x v="2126"/>
    <d v="2014-12-08T23:21:27"/>
    <n v="30"/>
    <s v="26 to 30 days"/>
    <s v="30 days"/>
    <x v="3"/>
  </r>
  <r>
    <n v="2127"/>
    <s v="Three Monkeys - Part 1: Into the Abyss"/>
    <s v="Three Monkeys is an audio adventure game for PC."/>
    <n v="28000"/>
    <n v="8076"/>
    <x v="2"/>
    <s v="GB"/>
    <s v="GBP"/>
    <n v="1426158463"/>
    <n v="1423570063"/>
    <b v="0"/>
    <n v="236"/>
    <b v="0"/>
    <s v="games/video games"/>
    <x v="6"/>
    <s v="video games"/>
    <n v="29"/>
    <n v="34.22"/>
    <x v="2127"/>
    <d v="2015-03-12T11:07:43"/>
    <n v="30"/>
    <s v="26 to 30 days"/>
    <s v="30 days"/>
    <x v="0"/>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0"/>
    <n v="25"/>
    <x v="2128"/>
    <d v="2014-09-21T18:32:49"/>
    <n v="60"/>
    <s v="Greater than 40 days"/>
    <s v="Not Needed"/>
    <x v="3"/>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2"/>
    <n v="19.670000000000002"/>
    <x v="2129"/>
    <d v="2016-03-10T00:35:00"/>
    <n v="30"/>
    <s v="26 to 30 days"/>
    <s v="30 days"/>
    <x v="2"/>
  </r>
  <r>
    <n v="2130"/>
    <s v="Wondrous Adventures: A Kid's Game"/>
    <s v="You are the hero tasked to save your home from the villainous Sanword."/>
    <n v="42000"/>
    <n v="85"/>
    <x v="2"/>
    <s v="US"/>
    <s v="USD"/>
    <n v="1408154663"/>
    <n v="1405130663"/>
    <b v="0"/>
    <n v="4"/>
    <b v="0"/>
    <s v="games/video games"/>
    <x v="6"/>
    <s v="video games"/>
    <n v="0"/>
    <n v="21.25"/>
    <x v="2130"/>
    <d v="2014-08-16T02:04:23"/>
    <n v="35"/>
    <s v="31 to 40 days"/>
    <s v="Not Needed"/>
    <x v="3"/>
  </r>
  <r>
    <n v="2131"/>
    <s v="Scout's Honor"/>
    <s v="From frightened girl to empowered woman, Scout's Honor is a tale about facing your fears and overcoming odds."/>
    <n v="500"/>
    <n v="25"/>
    <x v="2"/>
    <s v="US"/>
    <s v="USD"/>
    <n v="1436677091"/>
    <n v="1434085091"/>
    <b v="0"/>
    <n v="3"/>
    <b v="0"/>
    <s v="games/video games"/>
    <x v="6"/>
    <s v="video games"/>
    <n v="5"/>
    <n v="8.33"/>
    <x v="2131"/>
    <d v="2015-07-12T04:58:11"/>
    <n v="30"/>
    <s v="26 to 30 days"/>
    <s v="30 days"/>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
    <n v="21.34"/>
    <x v="2132"/>
    <d v="2014-02-03T11:41:32"/>
    <n v="30"/>
    <s v="26 to 30 days"/>
    <s v="30 days"/>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2"/>
    <n v="5.33"/>
    <x v="2133"/>
    <d v="2011-04-24T06:59:00"/>
    <n v="38"/>
    <s v="31 to 40 days"/>
    <s v="Not Needed"/>
    <x v="6"/>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2"/>
    <n v="34.67"/>
    <x v="2134"/>
    <d v="2013-04-27T21:16:31"/>
    <n v="30"/>
    <s v="26 to 30 days"/>
    <s v="30 days"/>
    <x v="4"/>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10"/>
    <n v="21.73"/>
    <x v="2135"/>
    <d v="2012-10-04T23:07:13"/>
    <n v="30"/>
    <s v="26 to 30 days"/>
    <s v="30 days"/>
    <x v="5"/>
  </r>
  <r>
    <n v="2136"/>
    <s v="Dark Paradise"/>
    <s v="A dark and twisted game with physiological madness and corruption as a man becomes the ultimate bio weapon."/>
    <n v="80000"/>
    <n v="47.69"/>
    <x v="2"/>
    <s v="US"/>
    <s v="USD"/>
    <n v="1382184786"/>
    <n v="1379592786"/>
    <b v="0"/>
    <n v="4"/>
    <b v="0"/>
    <s v="games/video games"/>
    <x v="6"/>
    <s v="video games"/>
    <n v="0"/>
    <n v="11.92"/>
    <x v="2136"/>
    <d v="2013-10-19T12:13:06"/>
    <n v="30"/>
    <s v="26 to 30 days"/>
    <s v="30 days"/>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8"/>
    <n v="26.6"/>
    <x v="2137"/>
    <d v="2014-12-05T18:30:29"/>
    <n v="30"/>
    <s v="26 to 30 days"/>
    <s v="30 days"/>
    <x v="3"/>
  </r>
  <r>
    <n v="2138"/>
    <s v="Tales Of Tameria - Dawning Light"/>
    <s v="A game with a mixture of a few genres from RPG, Simulation and to adventure elements."/>
    <n v="1000"/>
    <n v="128"/>
    <x v="2"/>
    <s v="GB"/>
    <s v="GBP"/>
    <n v="1383959939"/>
    <n v="1381364339"/>
    <b v="0"/>
    <n v="12"/>
    <b v="0"/>
    <s v="games/video games"/>
    <x v="6"/>
    <s v="video games"/>
    <n v="13"/>
    <n v="10.67"/>
    <x v="2138"/>
    <d v="2013-11-09T01:18:59"/>
    <n v="30"/>
    <s v="26 to 30 days"/>
    <s v="30 days"/>
    <x v="4"/>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5"/>
    <n v="29.04"/>
    <x v="2139"/>
    <d v="2016-11-03T18:00:08"/>
    <n v="30"/>
    <s v="26 to 30 days"/>
    <s v="30 days"/>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0"/>
    <n v="50.91"/>
    <x v="2140"/>
    <d v="2013-01-11T20:00:24"/>
    <n v="30"/>
    <s v="26 to 30 days"/>
    <s v="30 days"/>
    <x v="5"/>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n v="0"/>
    <x v="2141"/>
    <d v="2014-11-14T06:39:19"/>
    <n v="30"/>
    <s v="26 to 30 days"/>
    <s v="30 days"/>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6"/>
    <n v="50.08"/>
    <x v="2142"/>
    <d v="2015-12-30T16:50:10"/>
    <n v="28"/>
    <s v="26 to 30 days"/>
    <s v="28 to 29 days"/>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11"/>
    <n v="45"/>
    <x v="2143"/>
    <d v="2010-07-21T19:00:00"/>
    <n v="48"/>
    <s v="41 to 50 days"/>
    <s v="Not Needed"/>
    <x v="7"/>
  </r>
  <r>
    <n v="2144"/>
    <s v="Project Starborn"/>
    <s v="A thousand community-built sandbox games (and more!) with a fully-customizable game engine."/>
    <n v="35500"/>
    <n v="607"/>
    <x v="2"/>
    <s v="US"/>
    <s v="USD"/>
    <n v="1379164040"/>
    <n v="1376399240"/>
    <b v="0"/>
    <n v="24"/>
    <b v="0"/>
    <s v="games/video games"/>
    <x v="6"/>
    <s v="video games"/>
    <n v="2"/>
    <n v="25.29"/>
    <x v="2144"/>
    <d v="2013-09-14T13:07:20"/>
    <n v="32"/>
    <s v="31 to 40 days"/>
    <s v="Not Needed"/>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30"/>
    <n v="51.29"/>
    <x v="2145"/>
    <d v="2013-11-27T06:41:54"/>
    <n v="30"/>
    <s v="26 to 30 days"/>
    <s v="30 days"/>
    <x v="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0"/>
    <n v="1"/>
    <x v="2146"/>
    <d v="2016-02-11T16:18:30"/>
    <n v="14"/>
    <s v="11 to 20 days"/>
    <s v="Not Needed"/>
    <x v="2"/>
  </r>
  <r>
    <n v="2147"/>
    <s v="Johnny Rocketfingers 3"/>
    <s v="A Point and Click Adventure on Steroids."/>
    <n v="390000"/>
    <n v="2716"/>
    <x v="2"/>
    <s v="US"/>
    <s v="USD"/>
    <n v="1416125148"/>
    <n v="1413356748"/>
    <b v="0"/>
    <n v="55"/>
    <b v="0"/>
    <s v="games/video games"/>
    <x v="6"/>
    <s v="video games"/>
    <n v="1"/>
    <n v="49.38"/>
    <x v="2147"/>
    <d v="2014-11-16T08:05:48"/>
    <n v="32"/>
    <s v="31 to 40 days"/>
    <s v="Not Needed"/>
    <x v="3"/>
  </r>
  <r>
    <n v="2148"/>
    <s v="ZomBlock's"/>
    <s v="zomblock's is a online zombie survival game where you can craft new weapons,find food and water to keep yourself alive."/>
    <n v="100"/>
    <n v="2"/>
    <x v="2"/>
    <s v="GB"/>
    <s v="GBP"/>
    <n v="1427992582"/>
    <n v="1425404182"/>
    <b v="0"/>
    <n v="2"/>
    <b v="0"/>
    <s v="games/video games"/>
    <x v="6"/>
    <s v="video games"/>
    <n v="2"/>
    <n v="1"/>
    <x v="2148"/>
    <d v="2015-04-02T16:36:22"/>
    <n v="30"/>
    <s v="26 to 30 days"/>
    <s v="30 days"/>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n v="0"/>
    <x v="2149"/>
    <d v="2010-07-31T00:00:00"/>
    <n v="35"/>
    <s v="31 to 40 days"/>
    <s v="Not Needed"/>
    <x v="7"/>
  </r>
  <r>
    <n v="2150"/>
    <s v="The Unknown Door"/>
    <s v="A pixel styled open world detective game."/>
    <n v="50000"/>
    <n v="405"/>
    <x v="2"/>
    <s v="NO"/>
    <s v="NOK"/>
    <n v="1468392599"/>
    <n v="1465800599"/>
    <b v="0"/>
    <n v="4"/>
    <b v="0"/>
    <s v="games/video games"/>
    <x v="6"/>
    <s v="video games"/>
    <n v="1"/>
    <n v="101.25"/>
    <x v="2150"/>
    <d v="2016-07-13T06:49:59"/>
    <n v="30"/>
    <s v="26 to 30 days"/>
    <s v="30 days"/>
    <x v="2"/>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0"/>
    <n v="19.670000000000002"/>
    <x v="2151"/>
    <d v="2016-06-29T20:20:14"/>
    <n v="30"/>
    <s v="26 to 30 days"/>
    <s v="30 days"/>
    <x v="2"/>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0"/>
    <n v="12.5"/>
    <x v="2152"/>
    <d v="2014-03-15T18:58:29"/>
    <n v="30"/>
    <s v="26 to 30 days"/>
    <s v="30 days"/>
    <x v="3"/>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0"/>
    <n v="8.5"/>
    <x v="2153"/>
    <d v="2015-01-10T07:59:00"/>
    <n v="40"/>
    <s v="31 to 40 days"/>
    <s v="Not Needed"/>
    <x v="3"/>
  </r>
  <r>
    <n v="2154"/>
    <s v="Demigods - Rise of the Children - Part 1 (Design)"/>
    <s v="A Real Time Strategy game based on Greek mythology in a fictional world."/>
    <n v="250"/>
    <n v="2"/>
    <x v="2"/>
    <s v="US"/>
    <s v="USD"/>
    <n v="1390921827"/>
    <n v="1389193827"/>
    <b v="0"/>
    <n v="2"/>
    <b v="0"/>
    <s v="games/video games"/>
    <x v="6"/>
    <s v="video games"/>
    <n v="1"/>
    <n v="1"/>
    <x v="2154"/>
    <d v="2014-01-28T15:10:27"/>
    <n v="20"/>
    <s v="11 to 20 days"/>
    <s v="Not Needed"/>
    <x v="3"/>
  </r>
  <r>
    <n v="2155"/>
    <s v="VoxelMaze"/>
    <s v="A Level Editor, Turned up to eleven. Infinite creativity in one package, solo or with up to 16 of your friends."/>
    <n v="5000"/>
    <n v="115"/>
    <x v="2"/>
    <s v="GB"/>
    <s v="GBP"/>
    <n v="1459443385"/>
    <n v="1456854985"/>
    <b v="0"/>
    <n v="5"/>
    <b v="0"/>
    <s v="games/video games"/>
    <x v="6"/>
    <s v="video games"/>
    <n v="2"/>
    <n v="23"/>
    <x v="2155"/>
    <d v="2016-03-31T16:56:25"/>
    <n v="30"/>
    <s v="26 to 30 days"/>
    <s v="30 days"/>
    <x v="2"/>
  </r>
  <r>
    <n v="2156"/>
    <s v="Beyond Black Space"/>
    <s v="Captain and manage your ship along with your crew in this deep space adventure! (PC/Linux/Mac)"/>
    <n v="56000"/>
    <n v="1493"/>
    <x v="2"/>
    <s v="US"/>
    <s v="USD"/>
    <n v="1379363406"/>
    <n v="1375475406"/>
    <b v="0"/>
    <n v="83"/>
    <b v="0"/>
    <s v="games/video games"/>
    <x v="6"/>
    <s v="video games"/>
    <n v="3"/>
    <n v="17.989999999999998"/>
    <x v="2156"/>
    <d v="2013-09-16T20:30:06"/>
    <n v="45"/>
    <s v="41 to 50 days"/>
    <s v="Not Needed"/>
    <x v="4"/>
  </r>
  <r>
    <n v="2157"/>
    <s v="Nin"/>
    <s v="Gamers and 90's fans unite in this small tale of epic proportions!"/>
    <n v="75000"/>
    <n v="21144"/>
    <x v="2"/>
    <s v="US"/>
    <s v="USD"/>
    <n v="1482479940"/>
    <n v="1479684783"/>
    <b v="0"/>
    <n v="57"/>
    <b v="0"/>
    <s v="games/video games"/>
    <x v="6"/>
    <s v="video games"/>
    <n v="28"/>
    <n v="370.95"/>
    <x v="2157"/>
    <d v="2016-12-23T07:59:00"/>
    <n v="33"/>
    <s v="31 to 40 days"/>
    <s v="Not Needed"/>
    <x v="2"/>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7"/>
    <n v="63.57"/>
    <x v="2158"/>
    <d v="2013-02-04T20:29:34"/>
    <n v="45"/>
    <s v="41 to 50 days"/>
    <s v="Not Needed"/>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
    <n v="13"/>
    <x v="2159"/>
    <d v="2011-07-16T17:32:54"/>
    <n v="30"/>
    <s v="26 to 30 days"/>
    <s v="30 days"/>
    <x v="6"/>
  </r>
  <r>
    <n v="2160"/>
    <s v="Army vs Aliens - Currently in Alpha"/>
    <s v="An awesome side-scroller tower defense game.  Think &quot;Plants vs Zombies&quot; but from a side-on perspective."/>
    <n v="10000"/>
    <n v="85"/>
    <x v="2"/>
    <s v="US"/>
    <s v="USD"/>
    <n v="1337447105"/>
    <n v="1334855105"/>
    <b v="0"/>
    <n v="16"/>
    <b v="0"/>
    <s v="games/video games"/>
    <x v="6"/>
    <s v="video games"/>
    <n v="1"/>
    <n v="5.31"/>
    <x v="2160"/>
    <d v="2012-05-19T17:05:05"/>
    <n v="30"/>
    <s v="26 to 30 days"/>
    <s v="30 days"/>
    <x v="5"/>
  </r>
  <r>
    <n v="2161"/>
    <s v="CallMeGhost DEBUT ALBUM preorder!"/>
    <s v="We're trying to fund hard copies of our debut album!"/>
    <n v="400"/>
    <n v="463"/>
    <x v="0"/>
    <s v="US"/>
    <s v="USD"/>
    <n v="1443040059"/>
    <n v="1440448059"/>
    <b v="0"/>
    <n v="13"/>
    <b v="1"/>
    <s v="music/rock"/>
    <x v="4"/>
    <s v="rock"/>
    <n v="116"/>
    <n v="35.619999999999997"/>
    <x v="2161"/>
    <d v="2015-09-23T20:27:39"/>
    <n v="30"/>
    <s v="26 to 30 days"/>
    <s v="30 days"/>
    <x v="0"/>
  </r>
  <r>
    <n v="2162"/>
    <s v="&quot;Then &amp; Now&quot;"/>
    <s v="Then &amp; Now is the 1st Solo album from me Ian Stewart. To learn more about me, my music, and my life visit www.ianstewartlive.com"/>
    <n v="4500"/>
    <n v="5052"/>
    <x v="0"/>
    <s v="US"/>
    <s v="USD"/>
    <n v="1406226191"/>
    <n v="1403547791"/>
    <b v="0"/>
    <n v="58"/>
    <b v="1"/>
    <s v="music/rock"/>
    <x v="4"/>
    <s v="rock"/>
    <n v="112"/>
    <n v="87.1"/>
    <x v="2162"/>
    <d v="2014-07-24T18:23:11"/>
    <n v="31"/>
    <s v="31 to 40 days"/>
    <s v="Not Needed"/>
    <x v="3"/>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132"/>
    <n v="75.11"/>
    <x v="2163"/>
    <d v="2015-06-08T03:50:00"/>
    <n v="52"/>
    <s v="Greater than 40 days"/>
    <s v="Not Needed"/>
    <x v="0"/>
  </r>
  <r>
    <n v="2164"/>
    <s v="Rosaline debut record"/>
    <s v="South Florida roots country/rock outfit's long awaited debut record"/>
    <n v="5500"/>
    <n v="5645"/>
    <x v="0"/>
    <s v="US"/>
    <s v="USD"/>
    <n v="1466827140"/>
    <n v="1464196414"/>
    <b v="0"/>
    <n v="83"/>
    <b v="1"/>
    <s v="music/rock"/>
    <x v="4"/>
    <s v="rock"/>
    <n v="103"/>
    <n v="68.010000000000005"/>
    <x v="2164"/>
    <d v="2016-06-25T03:59:00"/>
    <n v="31"/>
    <s v="31 to 40 days"/>
    <s v="Not Needed"/>
    <x v="2"/>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139"/>
    <n v="29.62"/>
    <x v="2165"/>
    <d v="2016-04-08T15:00:35"/>
    <n v="30"/>
    <s v="26 to 30 days"/>
    <s v="30 days"/>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147"/>
    <n v="91.63"/>
    <x v="2166"/>
    <d v="2014-12-05T21:06:58"/>
    <n v="45"/>
    <s v="41 to 50 days"/>
    <s v="Not Needed"/>
    <x v="3"/>
  </r>
  <r>
    <n v="2167"/>
    <s v="Planes and Planets needs to get their EP finished!!"/>
    <s v="We need YOUR HELP to take one more step to this make release sound amazing!"/>
    <n v="150"/>
    <n v="180"/>
    <x v="0"/>
    <s v="US"/>
    <s v="USD"/>
    <n v="1347672937"/>
    <n v="1346463337"/>
    <b v="0"/>
    <n v="8"/>
    <b v="1"/>
    <s v="music/rock"/>
    <x v="4"/>
    <s v="rock"/>
    <n v="120"/>
    <n v="22.5"/>
    <x v="2167"/>
    <d v="2012-09-15T01:35:37"/>
    <n v="14"/>
    <s v="11 to 20 days"/>
    <s v="Not Needed"/>
    <x v="5"/>
  </r>
  <r>
    <n v="2168"/>
    <s v="PIZAZZ: Pigeons Playing Ping Pong's New Album"/>
    <s v="We're hitting the studio to record our next album, &quot;Pizazz&quot;!! Help us put the FUN in FUNK!!"/>
    <n v="18000"/>
    <n v="21884.69"/>
    <x v="0"/>
    <s v="US"/>
    <s v="USD"/>
    <n v="1486702800"/>
    <n v="1484058261"/>
    <b v="0"/>
    <n v="340"/>
    <b v="1"/>
    <s v="music/rock"/>
    <x v="4"/>
    <s v="rock"/>
    <n v="122"/>
    <n v="64.37"/>
    <x v="2168"/>
    <d v="2017-02-10T05:00:00"/>
    <n v="31"/>
    <s v="31 to 40 days"/>
    <s v="Not Needed"/>
    <x v="1"/>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100"/>
    <n v="21.86"/>
    <x v="2169"/>
    <d v="2017-03-02T16:49:11"/>
    <n v="3"/>
    <s v="Less than 10 days"/>
    <s v="Not Needed"/>
    <x v="1"/>
  </r>
  <r>
    <n v="2170"/>
    <s v="STETSON'S NEW EP"/>
    <s v="We are a hard rock band from Northern California trying to raise $350 for our next EP. Be a part of our journey!"/>
    <n v="350"/>
    <n v="633"/>
    <x v="0"/>
    <s v="US"/>
    <s v="USD"/>
    <n v="1440266422"/>
    <n v="1436810422"/>
    <b v="0"/>
    <n v="19"/>
    <b v="1"/>
    <s v="music/rock"/>
    <x v="4"/>
    <s v="rock"/>
    <n v="181"/>
    <n v="33.32"/>
    <x v="2170"/>
    <d v="2015-08-22T18:00:22"/>
    <n v="40"/>
    <s v="31 to 40 days"/>
    <s v="Not Needed"/>
    <x v="0"/>
  </r>
  <r>
    <n v="2171"/>
    <s v="Brainspoonâ€™s New Record"/>
    <s v="Like records? We do, too! Help this Los Angeles based rock 'n' roll band get their new album out on vinyl!"/>
    <n v="4000"/>
    <n v="4243"/>
    <x v="0"/>
    <s v="US"/>
    <s v="USD"/>
    <n v="1434949200"/>
    <n v="1431903495"/>
    <b v="0"/>
    <n v="47"/>
    <b v="1"/>
    <s v="music/rock"/>
    <x v="4"/>
    <s v="rock"/>
    <n v="106"/>
    <n v="90.28"/>
    <x v="2171"/>
    <d v="2015-06-22T05:00:00"/>
    <n v="36"/>
    <s v="31 to 40 days"/>
    <s v="Not Needed"/>
    <x v="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100"/>
    <n v="76.92"/>
    <x v="2172"/>
    <d v="2015-04-18T13:55:20"/>
    <n v="30"/>
    <s v="26 to 30 days"/>
    <s v="30 days"/>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127"/>
    <n v="59.23"/>
    <x v="2173"/>
    <d v="2013-09-10T03:59:00"/>
    <n v="32"/>
    <s v="31 to 40 days"/>
    <s v="Not Needed"/>
    <x v="4"/>
  </r>
  <r>
    <n v="2174"/>
    <s v="Chivo Funge and the Extensions"/>
    <s v="Chivo and his band of miscreants present their debut album _x000a_'Blind Energy' ...we think you are going to like it."/>
    <n v="4000"/>
    <n v="4119"/>
    <x v="0"/>
    <s v="GB"/>
    <s v="GBP"/>
    <n v="1462453307"/>
    <n v="1459861307"/>
    <b v="0"/>
    <n v="63"/>
    <b v="1"/>
    <s v="music/rock"/>
    <x v="4"/>
    <s v="rock"/>
    <n v="103"/>
    <n v="65.38"/>
    <x v="2174"/>
    <d v="2016-05-05T13:01:47"/>
    <n v="30"/>
    <s v="26 to 30 days"/>
    <s v="30 days"/>
    <x v="2"/>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250"/>
    <n v="67.31"/>
    <x v="2175"/>
    <d v="2016-07-21T00:13:06"/>
    <n v="7"/>
    <s v="Less than 10 days"/>
    <s v="Not Needed"/>
    <x v="2"/>
  </r>
  <r>
    <n v="2176"/>
    <s v="Mike Farley Band - New Album!"/>
    <s v="The Mike Farley Band has re-assembled its original line up and needs your help to make a new full-length album!"/>
    <n v="5000"/>
    <n v="6301"/>
    <x v="0"/>
    <s v="US"/>
    <s v="USD"/>
    <n v="1430579509"/>
    <n v="1427987509"/>
    <b v="0"/>
    <n v="71"/>
    <b v="1"/>
    <s v="music/rock"/>
    <x v="4"/>
    <s v="rock"/>
    <n v="126"/>
    <n v="88.75"/>
    <x v="2176"/>
    <d v="2015-05-02T15:11:49"/>
    <n v="30"/>
    <s v="26 to 30 days"/>
    <s v="30 days"/>
    <x v="0"/>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100"/>
    <n v="65.87"/>
    <x v="2177"/>
    <d v="2016-06-06T06:01:07"/>
    <n v="25"/>
    <s v="21 to 25 days"/>
    <s v="26-27 days"/>
    <x v="2"/>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139"/>
    <n v="40.35"/>
    <x v="2178"/>
    <d v="2017-01-18T15:16:37"/>
    <n v="30"/>
    <s v="26 to 30 days"/>
    <s v="30 days"/>
    <x v="2"/>
  </r>
  <r>
    <n v="2179"/>
    <s v="Woodhouse EP"/>
    <s v="Woodhouse is making an EP!  If you are a fan of whiskey and loud guitars, contribute to the cause!"/>
    <n v="1000"/>
    <n v="1614"/>
    <x v="0"/>
    <s v="US"/>
    <s v="USD"/>
    <n v="1428725192"/>
    <n v="1426133192"/>
    <b v="0"/>
    <n v="21"/>
    <b v="1"/>
    <s v="music/rock"/>
    <x v="4"/>
    <s v="rock"/>
    <n v="161"/>
    <n v="76.86"/>
    <x v="2179"/>
    <d v="2015-04-11T04:06:32"/>
    <n v="30"/>
    <s v="26 to 30 days"/>
    <s v="30 days"/>
    <x v="0"/>
  </r>
  <r>
    <n v="2180"/>
    <s v="FOUR STAR MARY &quot;PIECES&quot;"/>
    <s v="Help fund the new record by independent alternative rockers FOUR STAR MARY &quot;PIECES&quot;"/>
    <n v="5000"/>
    <n v="5359.21"/>
    <x v="0"/>
    <s v="US"/>
    <s v="USD"/>
    <n v="1447434268"/>
    <n v="1443801868"/>
    <b v="0"/>
    <n v="78"/>
    <b v="1"/>
    <s v="music/rock"/>
    <x v="4"/>
    <s v="rock"/>
    <n v="107"/>
    <n v="68.709999999999994"/>
    <x v="2180"/>
    <d v="2015-11-13T17:04:28"/>
    <n v="42"/>
    <s v="41 to 50 days"/>
    <s v="Not Needed"/>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153"/>
    <n v="57.77"/>
    <x v="2181"/>
    <d v="2017-02-21T00:07:33"/>
    <n v="14"/>
    <s v="11 to 20 days"/>
    <s v="Not Needed"/>
    <x v="1"/>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524"/>
    <n v="44.17"/>
    <x v="2182"/>
    <d v="2014-10-02T21:37:05"/>
    <n v="35"/>
    <s v="31 to 40 days"/>
    <s v="Not Needed"/>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489"/>
    <n v="31.57"/>
    <x v="2183"/>
    <d v="2017-02-09T05:00:00"/>
    <n v="30"/>
    <s v="26 to 30 days"/>
    <s v="30 days"/>
    <x v="1"/>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285"/>
    <n v="107.05"/>
    <x v="2184"/>
    <d v="2016-01-25T16:00:00"/>
    <n v="14"/>
    <s v="11 to 20 days"/>
    <s v="Not Needed"/>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857"/>
    <n v="149.03"/>
    <x v="2185"/>
    <d v="2013-03-26T08:23:59"/>
    <n v="40"/>
    <s v="31 to 40 days"/>
    <s v="Not Needed"/>
    <x v="4"/>
  </r>
  <r>
    <n v="2186"/>
    <s v="Latitude 90Â° : The Origin"/>
    <s v="The real-time digital social deduction game where there's no moderator, no sleeping, and no dying."/>
    <n v="20000"/>
    <n v="21935"/>
    <x v="0"/>
    <s v="US"/>
    <s v="USD"/>
    <n v="1473213600"/>
    <n v="1470062743"/>
    <b v="0"/>
    <n v="392"/>
    <b v="1"/>
    <s v="games/tabletop games"/>
    <x v="6"/>
    <s v="tabletop games"/>
    <n v="110"/>
    <n v="55.96"/>
    <x v="2186"/>
    <d v="2016-09-07T02:00:00"/>
    <n v="37"/>
    <s v="31 to 40 days"/>
    <s v="Not Needed"/>
    <x v="2"/>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1015"/>
    <n v="56.97"/>
    <x v="2187"/>
    <d v="2015-04-03T03:59:00"/>
    <n v="29"/>
    <s v="26 to 30 days"/>
    <s v="Not Needed"/>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12"/>
    <n v="44.06"/>
    <x v="2188"/>
    <d v="2016-10-25T17:00:00"/>
    <n v="35"/>
    <s v="31 to 40 days"/>
    <s v="Not Needed"/>
    <x v="2"/>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503"/>
    <n v="68.63"/>
    <x v="2189"/>
    <d v="2016-04-21T22:00:00"/>
    <n v="14"/>
    <s v="11 to 20 days"/>
    <s v="Not Needed"/>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185"/>
    <n v="65.319999999999993"/>
    <x v="2190"/>
    <d v="2016-03-23T06:59:00"/>
    <n v="35"/>
    <s v="31 to 40 days"/>
    <s v="Not Needed"/>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120"/>
    <n v="35.92"/>
    <x v="2191"/>
    <d v="2017-02-14T20:00:27"/>
    <n v="12"/>
    <s v="11 to 20 days"/>
    <s v="Not Needed"/>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1081"/>
    <n v="40.07"/>
    <x v="2192"/>
    <d v="2016-12-15T23:00:00"/>
    <n v="28"/>
    <s v="26 to 30 days"/>
    <s v="28 to 29 days"/>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452"/>
    <n v="75.650000000000006"/>
    <x v="2193"/>
    <d v="2016-11-21T04:59:00"/>
    <n v="31"/>
    <s v="31 to 40 days"/>
    <s v="Not Needed"/>
    <x v="2"/>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537"/>
    <n v="61.2"/>
    <x v="2194"/>
    <d v="2016-03-26T17:11:30"/>
    <n v="30"/>
    <s v="26 to 30 days"/>
    <s v="30 days"/>
    <x v="2"/>
  </r>
  <r>
    <n v="2195"/>
    <s v="Purgatoria: City of Angels"/>
    <s v="A gritty, noir tabletop RPG with a fast-paced combo-based battle system."/>
    <n v="4600"/>
    <n v="5535"/>
    <x v="0"/>
    <s v="US"/>
    <s v="USD"/>
    <n v="1439317900"/>
    <n v="1436725900"/>
    <b v="0"/>
    <n v="115"/>
    <b v="1"/>
    <s v="games/tabletop games"/>
    <x v="6"/>
    <s v="tabletop games"/>
    <n v="120"/>
    <n v="48.13"/>
    <x v="2195"/>
    <d v="2015-08-11T18:31:40"/>
    <n v="30"/>
    <s v="26 to 30 days"/>
    <s v="30 days"/>
    <x v="0"/>
  </r>
  <r>
    <n v="2196"/>
    <s v="LACORSA Grand Prix Game (relaunch)"/>
    <s v="Race your friends in style with this classic Grand Prix game."/>
    <n v="14000"/>
    <n v="15937"/>
    <x v="0"/>
    <s v="US"/>
    <s v="USD"/>
    <n v="1480662000"/>
    <n v="1478000502"/>
    <b v="0"/>
    <n v="234"/>
    <b v="1"/>
    <s v="games/tabletop games"/>
    <x v="6"/>
    <s v="tabletop games"/>
    <n v="114"/>
    <n v="68.11"/>
    <x v="2196"/>
    <d v="2016-12-02T07:00:00"/>
    <n v="31"/>
    <s v="31 to 40 days"/>
    <s v="Not Needed"/>
    <x v="2"/>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951"/>
    <n v="65.89"/>
    <x v="2197"/>
    <d v="2015-02-28T14:00:59"/>
    <n v="30"/>
    <s v="26 to 30 days"/>
    <s v="30 days"/>
    <x v="0"/>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133"/>
    <n v="81.650000000000006"/>
    <x v="2198"/>
    <d v="2015-11-14T13:20:00"/>
    <n v="30"/>
    <s v="26 to 30 days"/>
    <s v="30 days"/>
    <x v="0"/>
  </r>
  <r>
    <n v="2199"/>
    <s v="Decadolo. Flip it!"/>
    <s v="A new strategic board game designed to flip out your opponent."/>
    <n v="9000"/>
    <n v="13228"/>
    <x v="0"/>
    <s v="IE"/>
    <s v="EUR"/>
    <n v="1444903198"/>
    <n v="1442311198"/>
    <b v="1"/>
    <n v="251"/>
    <b v="1"/>
    <s v="games/tabletop games"/>
    <x v="6"/>
    <s v="tabletop games"/>
    <n v="147"/>
    <n v="52.7"/>
    <x v="2199"/>
    <d v="2015-10-15T09:59:58"/>
    <n v="30"/>
    <s v="26 to 30 days"/>
    <s v="30 days"/>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542"/>
    <n v="41.23"/>
    <x v="2200"/>
    <d v="2015-07-06T03:00:00"/>
    <n v="28"/>
    <s v="26 to 30 days"/>
    <s v="28 to 29 days"/>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383"/>
    <n v="15.04"/>
    <x v="2201"/>
    <d v="2013-01-16T20:19:25"/>
    <n v="14"/>
    <s v="11 to 20 days"/>
    <s v="Not Needed"/>
    <x v="4"/>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704"/>
    <n v="39.07"/>
    <x v="2202"/>
    <d v="2012-11-01T20:22:48"/>
    <n v="30"/>
    <s v="26 to 30 days"/>
    <s v="30 days"/>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110"/>
    <n v="43.82"/>
    <x v="2203"/>
    <d v="2015-09-24T20:38:02"/>
    <n v="30"/>
    <s v="26 to 30 days"/>
    <s v="30 days"/>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133"/>
    <n v="27.3"/>
    <x v="2204"/>
    <d v="2013-03-09T07:28:39"/>
    <n v="30"/>
    <s v="26 to 30 days"/>
    <s v="30 days"/>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152"/>
    <n v="42.22"/>
    <x v="2205"/>
    <d v="2012-06-01T19:43:09"/>
    <n v="30"/>
    <s v="26 to 30 days"/>
    <s v="30 days"/>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103"/>
    <n v="33.24"/>
    <x v="2206"/>
    <d v="2012-04-16T06:10:24"/>
    <n v="18"/>
    <s v="11 to 20 days"/>
    <s v="Not Needed"/>
    <x v="5"/>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100"/>
    <n v="285.70999999999998"/>
    <x v="2207"/>
    <d v="2013-11-16T05:39:33"/>
    <n v="30"/>
    <s v="26 to 30 days"/>
    <s v="30 days"/>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102"/>
    <n v="42.33"/>
    <x v="2208"/>
    <d v="2012-04-07T04:00:00"/>
    <n v="60"/>
    <s v="Greater than 40 days"/>
    <s v="Not Needed"/>
    <x v="5"/>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151"/>
    <n v="50.27"/>
    <x v="2209"/>
    <d v="2014-04-14T23:00:00"/>
    <n v="11"/>
    <s v="11 to 20 days"/>
    <s v="Not Needed"/>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111"/>
    <n v="61.9"/>
    <x v="2210"/>
    <d v="2012-04-14T17:36:00"/>
    <n v="57"/>
    <s v="Greater than 40 days"/>
    <s v="Not Needed"/>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196"/>
    <n v="40.75"/>
    <x v="2211"/>
    <d v="2014-04-10T06:59:00"/>
    <n v="23"/>
    <s v="21 to 25 days"/>
    <s v="Not Needed"/>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114"/>
    <n v="55.8"/>
    <x v="2212"/>
    <d v="2013-11-04T01:00:00"/>
    <n v="34"/>
    <s v="31 to 40 days"/>
    <s v="Not Needed"/>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200"/>
    <n v="10"/>
    <x v="2213"/>
    <d v="2015-05-15T19:49:39"/>
    <n v="30"/>
    <s v="26 to 30 days"/>
    <s v="30 days"/>
    <x v="0"/>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293"/>
    <n v="73.13"/>
    <x v="2214"/>
    <d v="2014-02-06T19:00:48"/>
    <n v="30"/>
    <s v="26 to 30 days"/>
    <s v="30 days"/>
    <x v="3"/>
  </r>
  <r>
    <n v="2215"/>
    <s v="&quot;Something to See, Not to Say&quot; - Anemometer's First EP Album"/>
    <s v="Ambient Electro Grind-fest!"/>
    <n v="550"/>
    <n v="860"/>
    <x v="0"/>
    <s v="US"/>
    <s v="USD"/>
    <n v="1331621940"/>
    <n v="1329671572"/>
    <b v="0"/>
    <n v="33"/>
    <b v="1"/>
    <s v="music/electronic music"/>
    <x v="4"/>
    <s v="electronic music"/>
    <n v="156"/>
    <n v="26.06"/>
    <x v="2215"/>
    <d v="2012-03-13T06:59:00"/>
    <n v="23"/>
    <s v="21 to 25 days"/>
    <s v="Not Needed"/>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106"/>
    <n v="22.64"/>
    <x v="2216"/>
    <d v="2015-07-23T18:02:25"/>
    <n v="14"/>
    <s v="11 to 20 days"/>
    <s v="Not Needed"/>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101"/>
    <n v="47.22"/>
    <x v="2217"/>
    <d v="2015-11-02T08:00:00"/>
    <n v="11"/>
    <s v="11 to 20 days"/>
    <s v="Not Needed"/>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123"/>
    <n v="32.32"/>
    <x v="2218"/>
    <d v="2012-08-29T00:00:00"/>
    <n v="23"/>
    <s v="21 to 25 days"/>
    <s v="Not Needed"/>
    <x v="5"/>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102"/>
    <n v="53.42"/>
    <x v="2219"/>
    <d v="2015-08-19T17:15:12"/>
    <n v="30"/>
    <s v="26 to 30 days"/>
    <s v="30 days"/>
    <x v="0"/>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101"/>
    <n v="51.3"/>
    <x v="2220"/>
    <d v="2013-07-27T01:27:16"/>
    <n v="30"/>
    <s v="26 to 30 days"/>
    <s v="30 days"/>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108"/>
    <n v="37.200000000000003"/>
    <x v="2221"/>
    <d v="2016-04-23T00:00:00"/>
    <n v="31"/>
    <s v="31 to 40 days"/>
    <s v="Not Needed"/>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163"/>
    <n v="27.1"/>
    <x v="2222"/>
    <d v="2012-01-28T18:54:07"/>
    <n v="30"/>
    <s v="26 to 30 days"/>
    <s v="30 days"/>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106"/>
    <n v="206.31"/>
    <x v="2223"/>
    <d v="2015-06-27T15:22:48"/>
    <n v="30"/>
    <s v="26 to 30 days"/>
    <s v="30 days"/>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243"/>
    <n v="82.15"/>
    <x v="2224"/>
    <d v="2016-10-29T19:00:00"/>
    <n v="28"/>
    <s v="26 to 30 days"/>
    <s v="28 to 29 days"/>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945"/>
    <n v="164.8"/>
    <x v="2225"/>
    <d v="2014-09-21T19:00:15"/>
    <n v="30"/>
    <s v="26 to 30 days"/>
    <s v="30 days"/>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108"/>
    <n v="60.82"/>
    <x v="2226"/>
    <d v="2016-02-12T04:59:00"/>
    <n v="31"/>
    <s v="31 to 40 days"/>
    <s v="Not Needed"/>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157"/>
    <n v="67.97"/>
    <x v="2227"/>
    <d v="2013-11-13T20:22:35"/>
    <n v="30"/>
    <s v="26 to 30 days"/>
    <s v="30 days"/>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1174"/>
    <n v="81.56"/>
    <x v="2228"/>
    <d v="2015-08-16T06:40:36"/>
    <n v="30"/>
    <s v="26 to 30 days"/>
    <s v="30 days"/>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171"/>
    <n v="25.43"/>
    <x v="2229"/>
    <d v="2013-09-03T04:00:00"/>
    <n v="36"/>
    <s v="31 to 40 days"/>
    <s v="Not Needed"/>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126"/>
    <n v="21.5"/>
    <x v="2230"/>
    <d v="2014-04-25T21:08:47"/>
    <n v="30"/>
    <s v="26 to 30 days"/>
    <s v="30 days"/>
    <x v="3"/>
  </r>
  <r>
    <n v="2231"/>
    <s v="Kingdom"/>
    <s v="A game about communities by Ben Robbins, creator of Microscope. Do you change the Kingdom or does the Kingdom change you?"/>
    <n v="2500"/>
    <n v="30303.24"/>
    <x v="0"/>
    <s v="US"/>
    <s v="USD"/>
    <n v="1372136400"/>
    <n v="1369864301"/>
    <b v="0"/>
    <n v="1113"/>
    <b v="1"/>
    <s v="games/tabletop games"/>
    <x v="6"/>
    <s v="tabletop games"/>
    <n v="1212"/>
    <n v="27.23"/>
    <x v="2231"/>
    <d v="2013-06-25T05:00:00"/>
    <n v="27"/>
    <s v="26 to 30 days"/>
    <s v="26-27 days"/>
    <x v="4"/>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496"/>
    <n v="25.09"/>
    <x v="2232"/>
    <d v="2014-07-19T03:00:00"/>
    <n v="33"/>
    <s v="31 to 40 days"/>
    <s v="Not Needed"/>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332"/>
    <n v="21.23"/>
    <x v="2233"/>
    <d v="2015-12-14T00:00:00"/>
    <n v="21"/>
    <s v="21 to 25 days"/>
    <s v="Not Needed"/>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1165"/>
    <n v="41.61"/>
    <x v="2234"/>
    <d v="2017-01-05T19:47:27"/>
    <n v="30"/>
    <s v="26 to 30 days"/>
    <s v="30 days"/>
    <x v="2"/>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53"/>
    <n v="135.59"/>
    <x v="2235"/>
    <d v="2015-03-28T23:31:51"/>
    <n v="29"/>
    <s v="26 to 30 days"/>
    <s v="Not Needed"/>
    <x v="0"/>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537"/>
    <n v="22.12"/>
    <x v="2236"/>
    <d v="2016-02-01T14:48:43"/>
    <n v="30"/>
    <s v="26 to 30 days"/>
    <s v="30 days"/>
    <x v="2"/>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353"/>
    <n v="64.63"/>
    <x v="2237"/>
    <d v="2014-11-12T07:59:00"/>
    <n v="40"/>
    <s v="31 to 40 days"/>
    <s v="Not Needed"/>
    <x v="3"/>
  </r>
  <r>
    <n v="2238"/>
    <s v="28mm Fantasy Miniature range Feral Orcs!"/>
    <s v="28mm Fantasy Miniature Range in leadfree white metal: Orcs, wolves and more."/>
    <n v="4000"/>
    <n v="5496"/>
    <x v="0"/>
    <s v="DE"/>
    <s v="EUR"/>
    <n v="1489157716"/>
    <n v="1486565716"/>
    <b v="0"/>
    <n v="79"/>
    <b v="1"/>
    <s v="games/tabletop games"/>
    <x v="6"/>
    <s v="tabletop games"/>
    <n v="137"/>
    <n v="69.569999999999993"/>
    <x v="2238"/>
    <d v="2017-03-10T14:55:16"/>
    <n v="30"/>
    <s v="26 to 30 days"/>
    <s v="30 days"/>
    <x v="1"/>
  </r>
  <r>
    <n v="2239"/>
    <s v="Pro Tabletop Gaming Audio Collection"/>
    <s v="Next stretch goal unlocks at $33,000 and/or 500 backers unlocks 2 bonus stretch goals."/>
    <n v="25000"/>
    <n v="32006.67"/>
    <x v="0"/>
    <s v="US"/>
    <s v="USD"/>
    <n v="1385870520"/>
    <n v="1382742014"/>
    <b v="0"/>
    <n v="426"/>
    <b v="1"/>
    <s v="games/tabletop games"/>
    <x v="6"/>
    <s v="tabletop games"/>
    <n v="128"/>
    <n v="75.13"/>
    <x v="2239"/>
    <d v="2013-12-01T04:02:00"/>
    <n v="37"/>
    <s v="31 to 40 days"/>
    <s v="Not Needed"/>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271"/>
    <n v="140.97999999999999"/>
    <x v="2240"/>
    <d v="2016-04-22T19:49:04"/>
    <n v="30"/>
    <s v="26 to 30 days"/>
    <s v="30 days"/>
    <x v="2"/>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806"/>
    <n v="49.47"/>
    <x v="2241"/>
    <d v="2017-03-02T19:51:40"/>
    <n v="30"/>
    <s v="26 to 30 days"/>
    <s v="30 days"/>
    <x v="1"/>
  </r>
  <r>
    <n v="2242"/>
    <s v="The Princess Bride Playing Cards from USPCC"/>
    <s v="Inconceivable! An amazing new illustrative deck based on The Princess Bride movie."/>
    <n v="10000"/>
    <n v="136009.76"/>
    <x v="0"/>
    <s v="US"/>
    <s v="USD"/>
    <n v="1385521320"/>
    <n v="1382449733"/>
    <b v="0"/>
    <n v="2525"/>
    <b v="1"/>
    <s v="games/tabletop games"/>
    <x v="6"/>
    <s v="tabletop games"/>
    <n v="1360"/>
    <n v="53.87"/>
    <x v="2242"/>
    <d v="2013-11-27T03:02:00"/>
    <n v="36"/>
    <s v="31 to 40 days"/>
    <s v="Not Needed"/>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930250"/>
    <n v="4.57"/>
    <x v="2243"/>
    <d v="2017-03-13T03:00:00"/>
    <n v="7"/>
    <s v="Less than 10 days"/>
    <s v="Not Needed"/>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377"/>
    <n v="65"/>
    <x v="2244"/>
    <d v="2016-10-16T20:30:00"/>
    <n v="12"/>
    <s v="11 to 20 days"/>
    <s v="Not Needed"/>
    <x v="2"/>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2647"/>
    <n v="53.48"/>
    <x v="2245"/>
    <d v="2014-02-21T18:00:00"/>
    <n v="31"/>
    <s v="31 to 40 days"/>
    <s v="Not Needed"/>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100"/>
    <n v="43.91"/>
    <x v="2246"/>
    <d v="2015-09-04T19:00:10"/>
    <n v="30"/>
    <s v="26 to 30 days"/>
    <s v="30 days"/>
    <x v="0"/>
  </r>
  <r>
    <n v="2247"/>
    <s v="Foragers"/>
    <s v="Take on the role of an ancient forager in this fun strategy game from the designer of Biblios."/>
    <n v="18500"/>
    <n v="19324"/>
    <x v="0"/>
    <s v="US"/>
    <s v="USD"/>
    <n v="1438185565"/>
    <n v="1436975965"/>
    <b v="0"/>
    <n v="380"/>
    <b v="1"/>
    <s v="games/tabletop games"/>
    <x v="6"/>
    <s v="tabletop games"/>
    <n v="104"/>
    <n v="50.85"/>
    <x v="2247"/>
    <d v="2015-07-29T15:59:25"/>
    <n v="14"/>
    <s v="11 to 20 days"/>
    <s v="Not Needed"/>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107"/>
    <n v="58.63"/>
    <x v="2248"/>
    <d v="2016-12-14T21:01:18"/>
    <n v="30"/>
    <s v="26 to 30 days"/>
    <s v="30 days"/>
    <x v="2"/>
  </r>
  <r>
    <n v="2249"/>
    <s v="Centurion: Legionaries of Rome"/>
    <s v="March with the legions against the enemies of Rome in this role-playing game of military adventures."/>
    <n v="3500"/>
    <n v="5907"/>
    <x v="0"/>
    <s v="US"/>
    <s v="USD"/>
    <n v="1364917965"/>
    <n v="1362329565"/>
    <b v="0"/>
    <n v="180"/>
    <b v="1"/>
    <s v="games/tabletop games"/>
    <x v="6"/>
    <s v="tabletop games"/>
    <n v="169"/>
    <n v="32.82"/>
    <x v="2249"/>
    <d v="2013-04-02T15:52:45"/>
    <n v="30"/>
    <s v="26 to 30 days"/>
    <s v="30 days"/>
    <x v="4"/>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975"/>
    <n v="426.93"/>
    <x v="2250"/>
    <d v="2016-12-03T01:07:53"/>
    <n v="30"/>
    <s v="26 to 30 days"/>
    <s v="30 days"/>
    <x v="2"/>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134"/>
    <n v="23.81"/>
    <x v="2251"/>
    <d v="2014-08-16T08:17:57"/>
    <n v="21"/>
    <s v="21 to 25 days"/>
    <s v="Not Needed"/>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272"/>
    <n v="98.41"/>
    <x v="2252"/>
    <d v="2016-08-06T07:52:18"/>
    <n v="15"/>
    <s v="11 to 20 days"/>
    <s v="Not Needed"/>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13"/>
    <n v="107.32"/>
    <x v="2253"/>
    <d v="2015-11-18T16:09:07"/>
    <n v="30"/>
    <s v="26 to 30 days"/>
    <s v="30 days"/>
    <x v="0"/>
  </r>
  <r>
    <n v="2254"/>
    <s v="Green Couch Games Limited: FrogFlip!"/>
    <s v="A dexterity microgame by father/daughter team, Jason and Claire Kotarski. Make 100 project."/>
    <n v="500"/>
    <n v="2299"/>
    <x v="0"/>
    <s v="US"/>
    <s v="USD"/>
    <n v="1485271968"/>
    <n v="1484667168"/>
    <b v="0"/>
    <n v="197"/>
    <b v="1"/>
    <s v="games/tabletop games"/>
    <x v="6"/>
    <s v="tabletop games"/>
    <n v="460"/>
    <n v="11.67"/>
    <x v="2254"/>
    <d v="2017-01-24T15:32:48"/>
    <n v="7"/>
    <s v="Less than 10 days"/>
    <s v="Not Needed"/>
    <x v="1"/>
  </r>
  <r>
    <n v="2255"/>
    <s v="Jumbo Jets - Jet Set Expansion Set #2"/>
    <s v="This is the second set of 5 expansions for our route-building game, Jet Set!"/>
    <n v="3950"/>
    <n v="11323"/>
    <x v="0"/>
    <s v="US"/>
    <s v="USD"/>
    <n v="1462661451"/>
    <n v="1460069451"/>
    <b v="0"/>
    <n v="271"/>
    <b v="1"/>
    <s v="games/tabletop games"/>
    <x v="6"/>
    <s v="tabletop games"/>
    <n v="287"/>
    <n v="41.78"/>
    <x v="2255"/>
    <d v="2016-05-07T22:50:51"/>
    <n v="30"/>
    <s v="26 to 30 days"/>
    <s v="30 days"/>
    <x v="2"/>
  </r>
  <r>
    <n v="2256"/>
    <s v="Bitcoin Empire"/>
    <s v="Build your crypto-currency empire and sabotage your opponents. A deck building, card game. 2-4 players. 15 minutes."/>
    <n v="480"/>
    <n v="1069"/>
    <x v="0"/>
    <s v="GB"/>
    <s v="GBP"/>
    <n v="1479811846"/>
    <n v="1478602246"/>
    <b v="0"/>
    <n v="50"/>
    <b v="1"/>
    <s v="games/tabletop games"/>
    <x v="6"/>
    <s v="tabletop games"/>
    <n v="223"/>
    <n v="21.38"/>
    <x v="2256"/>
    <d v="2016-11-22T10:50:46"/>
    <n v="14"/>
    <s v="11 to 20 days"/>
    <s v="Not Needed"/>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636"/>
    <n v="94.1"/>
    <x v="2257"/>
    <d v="2016-06-19T23:00:00"/>
    <n v="35"/>
    <s v="31 to 40 days"/>
    <s v="Not Needed"/>
    <x v="2"/>
  </r>
  <r>
    <n v="2258"/>
    <s v="A Sundered World"/>
    <s v="A Dungeon World campaign setting that takes place after the end of the worlds."/>
    <n v="2200"/>
    <n v="3223"/>
    <x v="0"/>
    <s v="US"/>
    <s v="USD"/>
    <n v="1434045687"/>
    <n v="1431453687"/>
    <b v="0"/>
    <n v="205"/>
    <b v="1"/>
    <s v="games/tabletop games"/>
    <x v="6"/>
    <s v="tabletop games"/>
    <n v="147"/>
    <n v="15.72"/>
    <x v="2258"/>
    <d v="2015-06-11T18:01:27"/>
    <n v="30"/>
    <s v="26 to 30 days"/>
    <s v="30 days"/>
    <x v="0"/>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1867"/>
    <n v="90.64"/>
    <x v="2259"/>
    <d v="2016-12-08T19:18:56"/>
    <n v="10"/>
    <s v="Less than 10 days"/>
    <s v="Not Needed"/>
    <x v="2"/>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327"/>
    <n v="97.3"/>
    <x v="2260"/>
    <d v="2014-03-26T23:24:10"/>
    <n v="29"/>
    <s v="26 to 30 days"/>
    <s v="Not Needed"/>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780"/>
    <n v="37.119999999999997"/>
    <x v="2261"/>
    <d v="2017-02-14T17:23:40"/>
    <n v="21"/>
    <s v="21 to 25 days"/>
    <s v="Not Needed"/>
    <x v="1"/>
  </r>
  <r>
    <n v="2262"/>
    <s v="Riders: A Game About Cheating Doomsday"/>
    <s v="An RPG about mortal servants of the Horsemen of the Apocalypse deciding to not end the world."/>
    <n v="3300"/>
    <n v="5087"/>
    <x v="0"/>
    <s v="US"/>
    <s v="USD"/>
    <n v="1416268800"/>
    <n v="1413295358"/>
    <b v="0"/>
    <n v="181"/>
    <b v="1"/>
    <s v="games/tabletop games"/>
    <x v="6"/>
    <s v="tabletop games"/>
    <n v="154"/>
    <n v="28.1"/>
    <x v="2262"/>
    <d v="2014-11-18T00:00:00"/>
    <n v="35"/>
    <s v="31 to 40 days"/>
    <s v="Not Needed"/>
    <x v="3"/>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16"/>
    <n v="144.43"/>
    <x v="2263"/>
    <d v="2015-01-31T19:58:33"/>
    <n v="21"/>
    <s v="21 to 25 days"/>
    <s v="Not Needed"/>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180"/>
    <n v="24.27"/>
    <x v="2264"/>
    <d v="2016-05-23T03:00:00"/>
    <n v="17"/>
    <s v="11 to 20 days"/>
    <s v="Not Needed"/>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299"/>
    <n v="35.119999999999997"/>
    <x v="2265"/>
    <d v="2016-11-22T20:28:27"/>
    <n v="7"/>
    <s v="Less than 10 days"/>
    <s v="Not Needed"/>
    <x v="2"/>
  </r>
  <r>
    <n v="2266"/>
    <s v="GOAT LORDS."/>
    <s v="Want to be LORD OF THE GOATS? Start building your herd using thievery, magic, bombs and mostly goats."/>
    <n v="1500"/>
    <n v="4804"/>
    <x v="0"/>
    <s v="US"/>
    <s v="USD"/>
    <n v="1461722400"/>
    <n v="1460235592"/>
    <b v="0"/>
    <n v="194"/>
    <b v="1"/>
    <s v="games/tabletop games"/>
    <x v="6"/>
    <s v="tabletop games"/>
    <n v="320"/>
    <n v="24.76"/>
    <x v="2266"/>
    <d v="2016-04-27T02:00:00"/>
    <n v="18"/>
    <s v="11 to 20 days"/>
    <s v="Not Needed"/>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381"/>
    <n v="188.38"/>
    <x v="2267"/>
    <d v="2014-12-21T01:00:00"/>
    <n v="26"/>
    <s v="26 to 30 days"/>
    <s v="26-27 days"/>
    <x v="3"/>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03"/>
    <n v="148.08000000000001"/>
    <x v="2268"/>
    <d v="2017-03-12T01:58:35"/>
    <n v="30"/>
    <s v="26 to 30 days"/>
    <s v="30 days"/>
    <x v="1"/>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1802"/>
    <n v="49.93"/>
    <x v="2269"/>
    <d v="2017-03-07T05:00:00"/>
    <n v="25"/>
    <s v="21 to 25 days"/>
    <s v="26-27 days"/>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720"/>
    <n v="107.82"/>
    <x v="2270"/>
    <d v="2017-01-10T21:59:00"/>
    <n v="20"/>
    <s v="11 to 20 days"/>
    <s v="Not Needed"/>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283"/>
    <n v="42.63"/>
    <x v="2271"/>
    <d v="2016-12-10T00:00:04"/>
    <n v="30"/>
    <s v="26 to 30 days"/>
    <s v="30 days"/>
    <x v="2"/>
  </r>
  <r>
    <n v="2272"/>
    <s v="Pick the Lock"/>
    <s v="Pick the Lock is a game of chance and strategy. Attempt to obtain priceless treasures and outwit the other players."/>
    <n v="1000"/>
    <n v="13566"/>
    <x v="0"/>
    <s v="US"/>
    <s v="USD"/>
    <n v="1449506836"/>
    <n v="1446914836"/>
    <b v="0"/>
    <n v="944"/>
    <b v="1"/>
    <s v="games/tabletop games"/>
    <x v="6"/>
    <s v="tabletop games"/>
    <n v="1357"/>
    <n v="14.37"/>
    <x v="2272"/>
    <d v="2015-12-07T16:47:16"/>
    <n v="30"/>
    <s v="26 to 30 days"/>
    <s v="30 days"/>
    <x v="0"/>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220"/>
    <n v="37.479999999999997"/>
    <x v="2273"/>
    <d v="2017-03-12T12:10:42"/>
    <n v="25"/>
    <s v="21 to 25 days"/>
    <s v="26-27 days"/>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120"/>
    <n v="30.2"/>
    <x v="2274"/>
    <d v="2014-02-23T12:00:57"/>
    <n v="30"/>
    <s v="26 to 30 days"/>
    <s v="30 days"/>
    <x v="3"/>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408"/>
    <n v="33.549999999999997"/>
    <x v="2275"/>
    <d v="2014-12-22T14:47:59"/>
    <n v="30"/>
    <s v="26 to 30 days"/>
    <s v="30 days"/>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106"/>
    <n v="64.75"/>
    <x v="2276"/>
    <d v="2014-01-05T15:38:09"/>
    <n v="30"/>
    <s v="26 to 30 days"/>
    <s v="30 days"/>
    <x v="4"/>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141"/>
    <n v="57.93"/>
    <x v="2277"/>
    <d v="2012-02-27T16:17:03"/>
    <n v="30"/>
    <s v="26 to 30 days"/>
    <s v="30 days"/>
    <x v="5"/>
  </r>
  <r>
    <n v="2278"/>
    <s v="Eternity Dice - Regular and D6 Charms Edition"/>
    <s v="Dice forged from stone one by one entirely by hand for demanding Gamers and Collectors."/>
    <n v="2000"/>
    <n v="5414"/>
    <x v="0"/>
    <s v="IT"/>
    <s v="EUR"/>
    <n v="1451861940"/>
    <n v="1448902867"/>
    <b v="0"/>
    <n v="102"/>
    <b v="1"/>
    <s v="games/tabletop games"/>
    <x v="6"/>
    <s v="tabletop games"/>
    <n v="271"/>
    <n v="53.08"/>
    <x v="2278"/>
    <d v="2016-01-03T22:59:00"/>
    <n v="34"/>
    <s v="31 to 40 days"/>
    <s v="Not Needed"/>
    <x v="0"/>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154"/>
    <n v="48.06"/>
    <x v="2279"/>
    <d v="2015-02-04T04:00:00"/>
    <n v="19"/>
    <s v="11 to 20 days"/>
    <s v="Not Needed"/>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404"/>
    <n v="82.4"/>
    <x v="2280"/>
    <d v="2015-09-17T14:59:51"/>
    <n v="30"/>
    <s v="26 to 30 days"/>
    <s v="30 days"/>
    <x v="0"/>
  </r>
  <r>
    <n v="2281"/>
    <s v="Lewis Robertson Band EP!"/>
    <s v="I am trying to get a new band off the ground, and in order to be taken seriously and get gigs, we need some killer recordings!"/>
    <n v="300"/>
    <n v="555"/>
    <x v="0"/>
    <s v="US"/>
    <s v="USD"/>
    <n v="1311576600"/>
    <n v="1306219897"/>
    <b v="0"/>
    <n v="11"/>
    <b v="1"/>
    <s v="music/rock"/>
    <x v="4"/>
    <s v="rock"/>
    <n v="185"/>
    <n v="50.45"/>
    <x v="2281"/>
    <d v="2011-07-25T06:50:00"/>
    <n v="62"/>
    <s v="Greater than 40 days"/>
    <s v="Not Needed"/>
    <x v="6"/>
  </r>
  <r>
    <n v="2282"/>
    <s v="Sage King's Debut Album"/>
    <s v="Sage King is recording his debut album and wants YOU to be a part of the creation process"/>
    <n v="750"/>
    <n v="1390"/>
    <x v="0"/>
    <s v="US"/>
    <s v="USD"/>
    <n v="1452744686"/>
    <n v="1447560686"/>
    <b v="0"/>
    <n v="12"/>
    <b v="1"/>
    <s v="music/rock"/>
    <x v="4"/>
    <s v="rock"/>
    <n v="185"/>
    <n v="115.83"/>
    <x v="2282"/>
    <d v="2016-01-14T04:11:26"/>
    <n v="60"/>
    <s v="Greater than 40 days"/>
    <s v="Not Needed"/>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101"/>
    <n v="63.03"/>
    <x v="2283"/>
    <d v="2012-05-09T02:00:04"/>
    <n v="60"/>
    <s v="Greater than 40 days"/>
    <s v="Not Needed"/>
    <x v="5"/>
  </r>
  <r>
    <n v="2284"/>
    <s v="Make a record, write a song, take the Vinyl Skyway. "/>
    <s v="The Vinyl Skyway reunite to make a third album. "/>
    <n v="6000"/>
    <n v="6373.27"/>
    <x v="0"/>
    <s v="US"/>
    <s v="USD"/>
    <n v="1299902400"/>
    <n v="1297451245"/>
    <b v="0"/>
    <n v="59"/>
    <b v="1"/>
    <s v="music/rock"/>
    <x v="4"/>
    <s v="rock"/>
    <n v="106"/>
    <n v="108.02"/>
    <x v="2284"/>
    <d v="2011-03-12T04:00:00"/>
    <n v="29"/>
    <s v="26 to 30 days"/>
    <s v="Not Needed"/>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121"/>
    <n v="46.09"/>
    <x v="2285"/>
    <d v="2012-06-29T04:27:23"/>
    <n v="30"/>
    <s v="26 to 30 days"/>
    <s v="30 days"/>
    <x v="5"/>
  </r>
  <r>
    <n v="2286"/>
    <s v="Arson In The Suburbs"/>
    <s v="Arson In The Suburbs is ready to release its FIRST three song E.P. and looking to raise funds to get back in the studio! RnFnR!"/>
    <n v="1500"/>
    <n v="1501"/>
    <x v="0"/>
    <s v="US"/>
    <s v="USD"/>
    <n v="1378439940"/>
    <n v="1376003254"/>
    <b v="0"/>
    <n v="14"/>
    <b v="1"/>
    <s v="music/rock"/>
    <x v="4"/>
    <s v="rock"/>
    <n v="100"/>
    <n v="107.21"/>
    <x v="2286"/>
    <d v="2013-09-06T03:59:00"/>
    <n v="29"/>
    <s v="26 to 30 days"/>
    <s v="Not Needed"/>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120"/>
    <n v="50.93"/>
    <x v="2287"/>
    <d v="2014-06-23T16:01:00"/>
    <n v="21"/>
    <s v="21 to 25 days"/>
    <s v="Not Needed"/>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100"/>
    <n v="40.04"/>
    <x v="2288"/>
    <d v="2012-06-26T18:00:00"/>
    <n v="19"/>
    <s v="11 to 20 days"/>
    <s v="Not Needed"/>
    <x v="5"/>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107"/>
    <n v="64.44"/>
    <x v="2289"/>
    <d v="2013-12-06T23:22:00"/>
    <n v="43"/>
    <s v="41 to 50 days"/>
    <s v="Not Needed"/>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104"/>
    <n v="53.83"/>
    <x v="2290"/>
    <d v="2009-12-01T17:00:00"/>
    <n v="78"/>
    <s v="Greater than 40 days"/>
    <s v="Not Needed"/>
    <x v="8"/>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73"/>
    <n v="100.47"/>
    <x v="2291"/>
    <d v="2012-04-23T04:00:00"/>
    <n v="35"/>
    <s v="31 to 40 days"/>
    <s v="Not Needed"/>
    <x v="5"/>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107"/>
    <n v="46.63"/>
    <x v="2292"/>
    <d v="2012-04-18T16:44:36"/>
    <n v="30"/>
    <s v="26 to 30 days"/>
    <s v="30 days"/>
    <x v="5"/>
  </r>
  <r>
    <n v="2293"/>
    <s v="&quot;Hurt N' Wrong&quot; New Album Fundraiser!"/>
    <s v="Donate here to be a part of the upcoming album. Every little bit helps!"/>
    <n v="850"/>
    <n v="920"/>
    <x v="0"/>
    <s v="US"/>
    <s v="USD"/>
    <n v="1348545540"/>
    <n v="1346345999"/>
    <b v="0"/>
    <n v="27"/>
    <b v="1"/>
    <s v="music/rock"/>
    <x v="4"/>
    <s v="rock"/>
    <n v="108"/>
    <n v="34.07"/>
    <x v="2293"/>
    <d v="2012-09-25T03:59:00"/>
    <n v="26"/>
    <s v="26 to 30 days"/>
    <s v="26-27 days"/>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146"/>
    <n v="65.209999999999994"/>
    <x v="2294"/>
    <d v="2013-01-20T17:21:20"/>
    <n v="30"/>
    <s v="26 to 30 days"/>
    <s v="30 days"/>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125"/>
    <n v="44.21"/>
    <x v="2295"/>
    <d v="2013-01-26T22:54:16"/>
    <n v="30"/>
    <s v="26 to 30 days"/>
    <s v="30 days"/>
    <x v="5"/>
  </r>
  <r>
    <n v="2296"/>
    <s v="HAMELL ON TRIAL IS RECORDING AN ALBUM"/>
    <s v="Ed Hamell AKA Hamell on Trial is recording an album titled The Happiest Man in the World. He needs your help."/>
    <n v="7000"/>
    <n v="10435"/>
    <x v="0"/>
    <s v="US"/>
    <s v="USD"/>
    <n v="1330018426"/>
    <n v="1326994426"/>
    <b v="0"/>
    <n v="145"/>
    <b v="1"/>
    <s v="music/rock"/>
    <x v="4"/>
    <s v="rock"/>
    <n v="149"/>
    <n v="71.97"/>
    <x v="2296"/>
    <d v="2012-02-23T17:33:46"/>
    <n v="35"/>
    <s v="31 to 40 days"/>
    <s v="Not Needed"/>
    <x v="5"/>
  </r>
  <r>
    <n v="2297"/>
    <s v="Company Company: Debut EP"/>
    <s v="New Jersey Alternative Rock band COCO needs YOUR help self-releasing debut EP!"/>
    <n v="1000"/>
    <n v="1006"/>
    <x v="0"/>
    <s v="US"/>
    <s v="USD"/>
    <n v="1331697540"/>
    <n v="1328749249"/>
    <b v="0"/>
    <n v="19"/>
    <b v="1"/>
    <s v="music/rock"/>
    <x v="4"/>
    <s v="rock"/>
    <n v="101"/>
    <n v="52.95"/>
    <x v="2297"/>
    <d v="2012-03-14T03:59:00"/>
    <n v="34"/>
    <s v="31 to 40 days"/>
    <s v="Not Needed"/>
    <x v="5"/>
  </r>
  <r>
    <n v="2298"/>
    <s v="Jonny Gray: First Full Length Album"/>
    <s v="My name is Jonny Gray, and my friends and I are working together to raise funds for my debut album"/>
    <n v="30000"/>
    <n v="31522"/>
    <x v="0"/>
    <s v="US"/>
    <s v="USD"/>
    <n v="1395861033"/>
    <n v="1393272633"/>
    <b v="0"/>
    <n v="288"/>
    <b v="1"/>
    <s v="music/rock"/>
    <x v="4"/>
    <s v="rock"/>
    <n v="105"/>
    <n v="109.45"/>
    <x v="2298"/>
    <d v="2014-03-26T19:10:33"/>
    <n v="30"/>
    <s v="26 to 30 days"/>
    <s v="30 days"/>
    <x v="3"/>
  </r>
  <r>
    <n v="2299"/>
    <s v="HELP FLY RADIO FINISH THEIR FULL LENGTH ALBUM!"/>
    <s v="Fly Radio has finished tracking their album now all that is left is the mixing/mastering and duplication!"/>
    <n v="300"/>
    <n v="1050.5"/>
    <x v="0"/>
    <s v="US"/>
    <s v="USD"/>
    <n v="1296953209"/>
    <n v="1295657209"/>
    <b v="0"/>
    <n v="14"/>
    <b v="1"/>
    <s v="music/rock"/>
    <x v="4"/>
    <s v="rock"/>
    <n v="350"/>
    <n v="75.040000000000006"/>
    <x v="2299"/>
    <d v="2011-02-06T00:46:49"/>
    <n v="15"/>
    <s v="11 to 20 days"/>
    <s v="Not Needed"/>
    <x v="6"/>
  </r>
  <r>
    <n v="2300"/>
    <s v="Keep The Prison Van Rolling"/>
    <s v="Big Fiction leaves for tour on 6/27 but the Prison Van needs some work!  New brakes, transmission repair, tires... it needs a bit."/>
    <n v="800"/>
    <n v="810"/>
    <x v="0"/>
    <s v="US"/>
    <s v="USD"/>
    <n v="1340904416"/>
    <n v="1339694816"/>
    <b v="0"/>
    <n v="7"/>
    <b v="1"/>
    <s v="music/rock"/>
    <x v="4"/>
    <s v="rock"/>
    <n v="101"/>
    <n v="115.71"/>
    <x v="2300"/>
    <d v="2012-06-28T17:26:56"/>
    <n v="14"/>
    <s v="11 to 20 days"/>
    <s v="Not Needed"/>
    <x v="5"/>
  </r>
  <r>
    <n v="2301"/>
    <s v="Time Crash"/>
    <s v="We are America's first trock band, and we're ready to bring you our first album!"/>
    <n v="5000"/>
    <n v="6680.22"/>
    <x v="0"/>
    <s v="US"/>
    <s v="USD"/>
    <n v="1371785496"/>
    <n v="1369193496"/>
    <b v="1"/>
    <n v="211"/>
    <b v="1"/>
    <s v="music/indie rock"/>
    <x v="4"/>
    <s v="indie rock"/>
    <n v="134"/>
    <n v="31.66"/>
    <x v="2301"/>
    <d v="2013-06-21T03:31:36"/>
    <n v="30"/>
    <s v="26 to 30 days"/>
    <s v="30 days"/>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171"/>
    <n v="46.18"/>
    <x v="2302"/>
    <d v="2013-12-31T07:00:00"/>
    <n v="34"/>
    <s v="31 to 40 days"/>
    <s v="Not Needed"/>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109"/>
    <n v="68.48"/>
    <x v="2303"/>
    <d v="2011-12-13T03:39:56"/>
    <n v="40"/>
    <s v="31 to 40 days"/>
    <s v="Not Needed"/>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101"/>
    <n v="53.47"/>
    <x v="2304"/>
    <d v="2011-01-01T04:59:00"/>
    <n v="42"/>
    <s v="41 to 50 days"/>
    <s v="Not Needed"/>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1"/>
    <n v="109.11"/>
    <x v="2305"/>
    <d v="2014-08-08T18:00:00"/>
    <n v="25"/>
    <s v="21 to 25 days"/>
    <s v="26-27 days"/>
    <x v="3"/>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107"/>
    <n v="51.19"/>
    <x v="2306"/>
    <d v="2012-03-10T04:02:09"/>
    <n v="30"/>
    <s v="26 to 30 days"/>
    <s v="30 days"/>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107"/>
    <n v="27.94"/>
    <x v="2307"/>
    <d v="2012-05-05T19:15:28"/>
    <n v="30"/>
    <s v="26 to 30 days"/>
    <s v="30 days"/>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101"/>
    <n v="82.5"/>
    <x v="2308"/>
    <d v="2014-08-29T01:00:00"/>
    <n v="29"/>
    <s v="26 to 30 days"/>
    <s v="Not Needed"/>
    <x v="3"/>
  </r>
  <r>
    <n v="2309"/>
    <s v="// Marny Lion Proudfit /\/\/\ Album Release \\"/>
    <s v="|| HELP MARNY LION PROUDFIT RECORD HER SECOND INDIE FOLK ALBUM THIS MARCH â€“ THE BARN IS WAITING ||"/>
    <n v="6000"/>
    <n v="6400.47"/>
    <x v="0"/>
    <s v="US"/>
    <s v="USD"/>
    <n v="1362872537"/>
    <n v="1359848537"/>
    <b v="1"/>
    <n v="107"/>
    <b v="1"/>
    <s v="music/indie rock"/>
    <x v="4"/>
    <s v="indie rock"/>
    <n v="107"/>
    <n v="59.82"/>
    <x v="2309"/>
    <d v="2013-03-09T23:42:17"/>
    <n v="35"/>
    <s v="31 to 40 days"/>
    <s v="Not Needed"/>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429"/>
    <n v="64.819999999999993"/>
    <x v="2310"/>
    <d v="2013-03-21T18:03:35"/>
    <n v="30"/>
    <s v="26 to 30 days"/>
    <s v="30 days"/>
    <x v="4"/>
  </r>
  <r>
    <n v="2311"/>
    <s v="Mary Fagan's CD Project!"/>
    <s v="I'm heading back into the studio!  I'm planning to record a CD of original songs and one with some jazz standards."/>
    <n v="9000"/>
    <n v="9370"/>
    <x v="0"/>
    <s v="US"/>
    <s v="USD"/>
    <n v="1399421189"/>
    <n v="1396829189"/>
    <b v="1"/>
    <n v="104"/>
    <b v="1"/>
    <s v="music/indie rock"/>
    <x v="4"/>
    <s v="indie rock"/>
    <n v="104"/>
    <n v="90.1"/>
    <x v="2311"/>
    <d v="2014-05-07T00:06:29"/>
    <n v="30"/>
    <s v="26 to 30 days"/>
    <s v="30 days"/>
    <x v="3"/>
  </r>
  <r>
    <n v="2312"/>
    <s v="DINOWALRUS: 3RD RECORD ON VINYL"/>
    <s v="Help Brooklyn psychedelic synth rockers DINOWALRUS release their 3rd Record, COMPLEXION, on vinyl!"/>
    <n v="3000"/>
    <n v="3236"/>
    <x v="0"/>
    <s v="US"/>
    <s v="USD"/>
    <n v="1397862000"/>
    <n v="1395155478"/>
    <b v="1"/>
    <n v="79"/>
    <b v="1"/>
    <s v="music/indie rock"/>
    <x v="4"/>
    <s v="indie rock"/>
    <n v="108"/>
    <n v="40.96"/>
    <x v="2312"/>
    <d v="2014-04-18T23:00:00"/>
    <n v="31"/>
    <s v="31 to 40 days"/>
    <s v="Not Needed"/>
    <x v="3"/>
  </r>
  <r>
    <n v="2313"/>
    <s v="A SUNNY DAY IN GLASGOW"/>
    <s v="A Sunny Day in Glasgow are recording a new album and we need your help!"/>
    <n v="5000"/>
    <n v="8792.02"/>
    <x v="0"/>
    <s v="US"/>
    <s v="USD"/>
    <n v="1336086026"/>
    <n v="1333494026"/>
    <b v="1"/>
    <n v="157"/>
    <b v="1"/>
    <s v="music/indie rock"/>
    <x v="4"/>
    <s v="indie rock"/>
    <n v="176"/>
    <n v="56"/>
    <x v="2313"/>
    <d v="2012-05-03T23:00:26"/>
    <n v="30"/>
    <s v="26 to 30 days"/>
    <s v="30 days"/>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157"/>
    <n v="37.67"/>
    <x v="2314"/>
    <d v="2012-06-07T13:14:17"/>
    <n v="30"/>
    <s v="26 to 30 days"/>
    <s v="30 days"/>
    <x v="5"/>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103"/>
    <n v="40.08"/>
    <x v="2315"/>
    <d v="2012-05-05T17:25:43"/>
    <n v="30"/>
    <s v="26 to 30 days"/>
    <s v="30 days"/>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104"/>
    <n v="78.03"/>
    <x v="2316"/>
    <d v="2009-12-09T18:24:00"/>
    <n v="77"/>
    <s v="Greater than 40 days"/>
    <s v="Not Needed"/>
    <x v="8"/>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04"/>
    <n v="18.91"/>
    <x v="2317"/>
    <d v="2010-02-15T05:00:00"/>
    <n v="32"/>
    <s v="31 to 40 days"/>
    <s v="Not Needed"/>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121"/>
    <n v="37.130000000000003"/>
    <x v="2318"/>
    <d v="2009-09-26T03:59:00"/>
    <n v="32"/>
    <s v="31 to 40 days"/>
    <s v="Not Needed"/>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108"/>
    <n v="41.96"/>
    <x v="2319"/>
    <d v="2013-12-15T01:58:05"/>
    <n v="30"/>
    <s v="26 to 30 days"/>
    <s v="30 days"/>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109"/>
    <n v="61.04"/>
    <x v="2320"/>
    <d v="2014-04-02T18:36:40"/>
    <n v="35"/>
    <s v="31 to 40 days"/>
    <s v="Not Needed"/>
    <x v="3"/>
  </r>
  <r>
    <n v="2321"/>
    <s v="WienerWÃ¼rze"/>
    <s v="Universal organic liquid seasoning brewed all natural from lupine, oat, salt and water for soups, salads, stews and more"/>
    <n v="10557"/>
    <n v="4130"/>
    <x v="3"/>
    <s v="AT"/>
    <s v="EUR"/>
    <n v="1491282901"/>
    <n v="1488694501"/>
    <b v="0"/>
    <n v="64"/>
    <b v="0"/>
    <s v="food/small batch"/>
    <x v="7"/>
    <s v="small batch"/>
    <m/>
    <n v="64.53"/>
    <x v="2321"/>
    <d v="2017-04-04T05:15:01"/>
    <n v="30"/>
    <s v="26 to 30 days"/>
    <s v="30 days"/>
    <x v="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m/>
    <n v="21.25"/>
    <x v="2322"/>
    <d v="2017-04-09T20:29:29"/>
    <n v="30"/>
    <s v="26 to 30 days"/>
    <s v="30 days"/>
    <x v="1"/>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m/>
    <n v="30"/>
    <x v="2323"/>
    <d v="2017-03-20T18:07:27"/>
    <n v="7"/>
    <s v="Less than 10 days"/>
    <s v="Not Needed"/>
    <x v="1"/>
  </r>
  <r>
    <n v="2324"/>
    <s v="Pies not Lies"/>
    <s v="A city centre shop selling great locally made food with room to chat and learn about eachother."/>
    <n v="7500"/>
    <n v="1555"/>
    <x v="3"/>
    <s v="GB"/>
    <s v="GBP"/>
    <n v="1490559285"/>
    <n v="1487970885"/>
    <b v="0"/>
    <n v="61"/>
    <b v="0"/>
    <s v="food/small batch"/>
    <x v="7"/>
    <s v="small batch"/>
    <m/>
    <n v="25.49"/>
    <x v="2324"/>
    <d v="2017-03-26T20:14:45"/>
    <n v="30"/>
    <s v="26 to 30 days"/>
    <s v="30 days"/>
    <x v="1"/>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m/>
    <n v="11.43"/>
    <x v="2325"/>
    <d v="2017-03-29T23:32:11"/>
    <n v="29"/>
    <s v="26 to 30 days"/>
    <s v="Not Needed"/>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m/>
    <n v="108"/>
    <x v="2326"/>
    <d v="2017-04-30T17:00:00"/>
    <n v="51"/>
    <s v="Greater than 40 days"/>
    <s v="Not Needed"/>
    <x v="1"/>
  </r>
  <r>
    <n v="2327"/>
    <s v="Kraut Source - Fermentation Made Simple"/>
    <s v="Gourmet Fermentation in a Mason Jar. Create delicious, nutritious fermented foods at home."/>
    <n v="35000"/>
    <n v="184133.01"/>
    <x v="0"/>
    <s v="US"/>
    <s v="USD"/>
    <n v="1409090440"/>
    <n v="1406066440"/>
    <b v="1"/>
    <n v="3355"/>
    <b v="1"/>
    <s v="food/small batch"/>
    <x v="7"/>
    <s v="small batch"/>
    <n v="526"/>
    <n v="54.88"/>
    <x v="2327"/>
    <d v="2014-08-26T22:00:40"/>
    <n v="35"/>
    <s v="31 to 40 days"/>
    <s v="Not Needed"/>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254"/>
    <n v="47.38"/>
    <x v="2328"/>
    <d v="2015-06-14T18:45:37"/>
    <n v="30"/>
    <s v="26 to 30 days"/>
    <s v="30 days"/>
    <x v="0"/>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106"/>
    <n v="211.84"/>
    <x v="2329"/>
    <d v="2014-07-17T14:59:06"/>
    <n v="30"/>
    <s v="26 to 30 days"/>
    <s v="30 days"/>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102"/>
    <n v="219.93"/>
    <x v="2330"/>
    <d v="2015-12-25T00:00:00"/>
    <n v="31"/>
    <s v="31 to 40 days"/>
    <s v="Not Needed"/>
    <x v="0"/>
  </r>
  <r>
    <n v="2331"/>
    <s v="Meadowlands Chocolate"/>
    <s v="Handcrafted, organic, single-origin, bean-to-bar, dark chocolate. Like fine wine, the secret is in the terroir."/>
    <n v="8000"/>
    <n v="11545.1"/>
    <x v="0"/>
    <s v="US"/>
    <s v="USD"/>
    <n v="1408320490"/>
    <n v="1405728490"/>
    <b v="1"/>
    <n v="283"/>
    <b v="1"/>
    <s v="food/small batch"/>
    <x v="7"/>
    <s v="small batch"/>
    <n v="144"/>
    <n v="40.799999999999997"/>
    <x v="2331"/>
    <d v="2014-08-18T00:08:10"/>
    <n v="30"/>
    <s v="26 to 30 days"/>
    <s v="30 days"/>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106"/>
    <n v="75.5"/>
    <x v="2332"/>
    <d v="2015-02-06T15:04:31"/>
    <n v="30"/>
    <s v="26 to 30 days"/>
    <s v="30 days"/>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212"/>
    <n v="13.54"/>
    <x v="2333"/>
    <d v="2014-05-29T17:50:00"/>
    <n v="21"/>
    <s v="21 to 25 days"/>
    <s v="Not Needed"/>
    <x v="3"/>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102"/>
    <n v="60.87"/>
    <x v="2334"/>
    <d v="2014-11-05T17:34:00"/>
    <n v="30"/>
    <s v="26 to 30 days"/>
    <s v="30 days"/>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02"/>
    <n v="115.69"/>
    <x v="2335"/>
    <d v="2014-06-11T13:44:03"/>
    <n v="30"/>
    <s v="26 to 30 days"/>
    <s v="30 days"/>
    <x v="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521"/>
    <n v="48.1"/>
    <x v="2336"/>
    <d v="2014-03-08T22:11:35"/>
    <n v="40"/>
    <s v="31 to 40 days"/>
    <s v="Not Needed"/>
    <x v="3"/>
  </r>
  <r>
    <n v="2337"/>
    <s v="The Hudson Standard Bitters and Shrubs"/>
    <s v="We make small batch, locally sourced bitters and shrubs for cocktails and cooking."/>
    <n v="12000"/>
    <n v="13279"/>
    <x v="0"/>
    <s v="US"/>
    <s v="USD"/>
    <n v="1403796143"/>
    <n v="1401204143"/>
    <b v="1"/>
    <n v="179"/>
    <b v="1"/>
    <s v="food/small batch"/>
    <x v="7"/>
    <s v="small batch"/>
    <n v="111"/>
    <n v="74.180000000000007"/>
    <x v="2337"/>
    <d v="2014-06-26T15:22:23"/>
    <n v="30"/>
    <s v="26 to 30 days"/>
    <s v="30 days"/>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01"/>
    <n v="123.35"/>
    <x v="2338"/>
    <d v="2014-06-29T21:31:24"/>
    <n v="30"/>
    <s v="26 to 30 days"/>
    <s v="30 days"/>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294"/>
    <n v="66.62"/>
    <x v="2339"/>
    <d v="2016-12-19T07:59:00"/>
    <n v="31"/>
    <s v="31 to 40 days"/>
    <s v="Not Needed"/>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6"/>
    <n v="104.99"/>
    <x v="2340"/>
    <d v="2016-10-30T15:25:38"/>
    <n v="30"/>
    <s v="26 to 30 days"/>
    <s v="30 days"/>
    <x v="2"/>
  </r>
  <r>
    <n v="2341"/>
    <s v="Cutting Edge Fitness Website (Canceled)"/>
    <s v="This website will serve as an interface to change lives and have a community routing for your success!"/>
    <n v="5000"/>
    <n v="0"/>
    <x v="1"/>
    <s v="US"/>
    <s v="USD"/>
    <n v="1436729504"/>
    <n v="1434137504"/>
    <b v="0"/>
    <n v="0"/>
    <b v="0"/>
    <s v="technology/web"/>
    <x v="2"/>
    <s v="web"/>
    <n v="0"/>
    <n v="0"/>
    <x v="2341"/>
    <d v="2015-07-12T19:31:44"/>
    <n v="30"/>
    <s v="26 to 30 days"/>
    <s v="30 days"/>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n v="0"/>
    <x v="2342"/>
    <d v="2014-10-06T05:00:00"/>
    <n v="21"/>
    <s v="21 to 25 days"/>
    <s v="Not Needed"/>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
    <n v="300"/>
    <x v="2343"/>
    <d v="2016-01-08T19:47:00"/>
    <n v="50"/>
    <s v="41 to 50 days"/>
    <s v="Not Needed"/>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0"/>
    <n v="1"/>
    <x v="2344"/>
    <d v="2016-06-24T17:27:49"/>
    <n v="30"/>
    <s v="26 to 30 days"/>
    <s v="30 days"/>
    <x v="2"/>
  </r>
  <r>
    <n v="2345"/>
    <s v="Social Media Website (Canceled)"/>
    <s v="My team and I are creating a social media website for pet lovers across the world! Fashion, animal shows, adoptions, and more."/>
    <n v="3000"/>
    <n v="0"/>
    <x v="1"/>
    <s v="US"/>
    <s v="USD"/>
    <n v="1427845140"/>
    <n v="1424822556"/>
    <b v="0"/>
    <n v="0"/>
    <b v="0"/>
    <s v="technology/web"/>
    <x v="2"/>
    <s v="web"/>
    <n v="0"/>
    <n v="0"/>
    <x v="2345"/>
    <d v="2015-03-31T23:39:00"/>
    <n v="34"/>
    <s v="31 to 40 days"/>
    <s v="Not Needed"/>
    <x v="0"/>
  </r>
  <r>
    <n v="2346"/>
    <s v="Ez 2c 3D Viewers (Canceled)"/>
    <s v="Watch and Make FREE 3D Videos &amp; Pics - No Viewer needed. To Help Learn we have Training and Instant 3D viewers."/>
    <n v="60000"/>
    <n v="39"/>
    <x v="1"/>
    <s v="US"/>
    <s v="USD"/>
    <n v="1476731431"/>
    <n v="1472843431"/>
    <b v="0"/>
    <n v="3"/>
    <b v="0"/>
    <s v="technology/web"/>
    <x v="2"/>
    <s v="web"/>
    <n v="0"/>
    <n v="13"/>
    <x v="2346"/>
    <d v="2016-10-17T19:10:31"/>
    <n v="45"/>
    <s v="41 to 50 days"/>
    <s v="Not Needed"/>
    <x v="2"/>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2"/>
    <n v="15"/>
    <x v="2347"/>
    <d v="2016-08-25T14:34:36"/>
    <n v="30"/>
    <s v="26 to 30 days"/>
    <s v="30 days"/>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0"/>
    <n v="54"/>
    <x v="2348"/>
    <d v="2016-02-20T22:22:18"/>
    <n v="60"/>
    <s v="Greater than 40 days"/>
    <s v="Not Needed"/>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n v="0"/>
    <x v="2349"/>
    <d v="2015-08-11T18:37:08"/>
    <n v="29"/>
    <s v="26 to 30 days"/>
    <s v="Not Needed"/>
    <x v="0"/>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n v="0"/>
    <x v="2350"/>
    <d v="2017-01-03T20:12:50"/>
    <n v="30"/>
    <s v="26 to 30 days"/>
    <s v="30 days"/>
    <x v="2"/>
  </r>
  <r>
    <n v="2351"/>
    <s v="NZ Auction site.  No listing or success fees. Only $2 p/m"/>
    <s v="Donate $30 or more and receive a free selfie stick."/>
    <n v="18900"/>
    <n v="108"/>
    <x v="1"/>
    <s v="NZ"/>
    <s v="NZD"/>
    <n v="1430360739"/>
    <n v="1427768739"/>
    <b v="0"/>
    <n v="7"/>
    <b v="0"/>
    <s v="technology/web"/>
    <x v="2"/>
    <s v="web"/>
    <n v="1"/>
    <n v="15.43"/>
    <x v="2351"/>
    <d v="2015-04-30T02:25:39"/>
    <n v="30"/>
    <s v="26 to 30 days"/>
    <s v="30 days"/>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n v="0"/>
    <x v="2352"/>
    <d v="2015-06-06T15:12:32"/>
    <n v="60"/>
    <s v="Greater than 40 days"/>
    <s v="Not Needed"/>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n v="0"/>
    <x v="2353"/>
    <d v="2015-04-21T16:13:42"/>
    <n v="12"/>
    <s v="11 to 20 days"/>
    <s v="Not Needed"/>
    <x v="0"/>
  </r>
  <r>
    <n v="2354"/>
    <s v="Dissertation (Canceled)"/>
    <s v="Almost done with doctorate degree but need funding of $35,000 to complete research of project."/>
    <n v="35000"/>
    <n v="25"/>
    <x v="1"/>
    <s v="US"/>
    <s v="USD"/>
    <n v="1420910460"/>
    <n v="1415726460"/>
    <b v="0"/>
    <n v="1"/>
    <b v="0"/>
    <s v="technology/web"/>
    <x v="2"/>
    <s v="web"/>
    <n v="0"/>
    <n v="25"/>
    <x v="2354"/>
    <d v="2015-01-10T17:21:00"/>
    <n v="60"/>
    <s v="Greater than 40 days"/>
    <s v="Not Needed"/>
    <x v="3"/>
  </r>
  <r>
    <n v="2355"/>
    <s v="PriceItUpPlease (Canceled)"/>
    <s v="PriceItUpPlease will be an easy to use website that estimates the amount of your startup costs for that great idea you have!"/>
    <n v="8000"/>
    <n v="55"/>
    <x v="1"/>
    <s v="AU"/>
    <s v="AUD"/>
    <n v="1430604136"/>
    <n v="1428012136"/>
    <b v="0"/>
    <n v="2"/>
    <b v="0"/>
    <s v="technology/web"/>
    <x v="2"/>
    <s v="web"/>
    <n v="1"/>
    <n v="27.5"/>
    <x v="2355"/>
    <d v="2015-05-02T22:02:16"/>
    <n v="30"/>
    <s v="26 to 30 days"/>
    <s v="30 days"/>
    <x v="0"/>
  </r>
  <r>
    <n v="2356"/>
    <s v="HardstyleUnited.com (Canceled)"/>
    <s v="HardstyleUnited.com The Global Hardstyle community. Your Hardstyle community."/>
    <n v="10000"/>
    <n v="0"/>
    <x v="1"/>
    <s v="NL"/>
    <s v="EUR"/>
    <n v="1433530104"/>
    <n v="1430938104"/>
    <b v="0"/>
    <n v="0"/>
    <b v="0"/>
    <s v="technology/web"/>
    <x v="2"/>
    <s v="web"/>
    <n v="0"/>
    <n v="0"/>
    <x v="2356"/>
    <d v="2015-06-05T18:48:24"/>
    <n v="30"/>
    <s v="26 to 30 days"/>
    <s v="30 days"/>
    <x v="0"/>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n v="0"/>
    <x v="2357"/>
    <d v="2015-10-17T14:52:58"/>
    <n v="30"/>
    <s v="26 to 30 days"/>
    <s v="30 days"/>
    <x v="0"/>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n v="0"/>
    <x v="2358"/>
    <d v="2015-01-31T00:39:00"/>
    <n v="57"/>
    <s v="Greater than 40 days"/>
    <s v="Not Needed"/>
    <x v="3"/>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15"/>
    <n v="367"/>
    <x v="2359"/>
    <d v="2015-08-03T15:35:24"/>
    <n v="60"/>
    <s v="Greater than 40 days"/>
    <s v="Not Needed"/>
    <x v="0"/>
  </r>
  <r>
    <n v="2360"/>
    <s v="Bee Bay Microjobs (Canceled)"/>
    <s v="Welcome to Bee Bay Canada, your commission free microjobs website.  Sell at any price and keep 100% of what you earn!"/>
    <n v="5000"/>
    <n v="2"/>
    <x v="1"/>
    <s v="CA"/>
    <s v="CAD"/>
    <n v="1454864280"/>
    <n v="1452272280"/>
    <b v="0"/>
    <n v="1"/>
    <b v="0"/>
    <s v="technology/web"/>
    <x v="2"/>
    <s v="web"/>
    <n v="0"/>
    <n v="2"/>
    <x v="2360"/>
    <d v="2016-02-07T16:58:00"/>
    <n v="30"/>
    <s v="26 to 30 days"/>
    <s v="30 days"/>
    <x v="2"/>
  </r>
  <r>
    <n v="2361"/>
    <s v="Lemme Grab it (Canceled)"/>
    <s v="A website for email/sms alerts of your personal selection, comparison of prices,consolidated database, best deals around for clothing."/>
    <n v="200"/>
    <n v="0"/>
    <x v="1"/>
    <s v="CA"/>
    <s v="CAD"/>
    <n v="1462053600"/>
    <n v="1459975008"/>
    <b v="0"/>
    <n v="0"/>
    <b v="0"/>
    <s v="technology/web"/>
    <x v="2"/>
    <s v="web"/>
    <n v="0"/>
    <n v="0"/>
    <x v="2361"/>
    <d v="2016-04-30T22:00:00"/>
    <n v="24"/>
    <s v="21 to 25 days"/>
    <s v="Not Needed"/>
    <x v="2"/>
  </r>
  <r>
    <n v="2362"/>
    <s v="Help CRB obtain 501(c)(3) status! (Canceled)"/>
    <s v="The Columbus Ruby Brigade has brought monthly ruby goodness and camaraderie to all participants."/>
    <n v="420"/>
    <n v="120"/>
    <x v="1"/>
    <s v="US"/>
    <s v="USD"/>
    <n v="1418315470"/>
    <n v="1415723470"/>
    <b v="0"/>
    <n v="2"/>
    <b v="0"/>
    <s v="technology/web"/>
    <x v="2"/>
    <s v="web"/>
    <n v="29"/>
    <n v="60"/>
    <x v="2362"/>
    <d v="2014-12-11T16:31:10"/>
    <n v="30"/>
    <s v="26 to 30 days"/>
    <s v="30 days"/>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n v="0"/>
    <x v="2363"/>
    <d v="2015-12-29T00:16:40"/>
    <n v="45"/>
    <s v="41 to 50 days"/>
    <s v="Not Needed"/>
    <x v="0"/>
  </r>
  <r>
    <n v="2364"/>
    <s v="Minecraft Server and Website Help (Name: Forge Realms)"/>
    <s v="Making a Minecraft server and Website and I need your help to fund it. Thanks in Advance!"/>
    <n v="128"/>
    <n v="0"/>
    <x v="1"/>
    <s v="US"/>
    <s v="USD"/>
    <n v="1445898356"/>
    <n v="1441146356"/>
    <b v="0"/>
    <n v="0"/>
    <b v="0"/>
    <s v="technology/web"/>
    <x v="2"/>
    <s v="web"/>
    <n v="0"/>
    <n v="0"/>
    <x v="2364"/>
    <d v="2015-10-26T22:25:56"/>
    <n v="55"/>
    <s v="Greater than 40 days"/>
    <s v="Not Needed"/>
    <x v="0"/>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n v="0"/>
    <x v="2365"/>
    <d v="2016-01-17T23:00:00"/>
    <n v="40"/>
    <s v="31 to 40 days"/>
    <s v="Not Needed"/>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11"/>
    <n v="97.41"/>
    <x v="2366"/>
    <d v="2015-10-21T12:45:33"/>
    <n v="30"/>
    <s v="26 to 30 days"/>
    <s v="30 days"/>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1"/>
    <n v="47.86"/>
    <x v="2367"/>
    <d v="2016-04-25T22:16:56"/>
    <n v="60"/>
    <s v="Greater than 40 days"/>
    <s v="Not Needed"/>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0"/>
    <n v="50"/>
    <x v="2368"/>
    <d v="2015-04-14T16:19:25"/>
    <n v="45"/>
    <s v="41 to 50 days"/>
    <s v="Not Needed"/>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n v="0"/>
    <x v="2369"/>
    <d v="2016-02-10T19:30:11"/>
    <n v="30"/>
    <s v="26 to 30 days"/>
    <s v="30 days"/>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0"/>
    <n v="20.5"/>
    <x v="2370"/>
    <d v="2014-12-18T04:32:21"/>
    <n v="30"/>
    <s v="26 to 30 days"/>
    <s v="30 days"/>
    <x v="3"/>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n v="0"/>
    <x v="2371"/>
    <d v="2015-06-25T18:39:56"/>
    <n v="30"/>
    <s v="26 to 30 days"/>
    <s v="30 days"/>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
    <n v="30"/>
    <x v="2372"/>
    <d v="2015-04-24T01:39:31"/>
    <n v="30"/>
    <s v="26 to 30 days"/>
    <s v="30 days"/>
    <x v="0"/>
  </r>
  <r>
    <n v="2373"/>
    <s v="Cykelauktion.com (Canceled)"/>
    <s v="We want to create a safe marketplace for buying and selling bicycles."/>
    <n v="850000"/>
    <n v="50"/>
    <x v="1"/>
    <s v="SE"/>
    <s v="SEK"/>
    <n v="1440863624"/>
    <n v="1438271624"/>
    <b v="0"/>
    <n v="1"/>
    <b v="0"/>
    <s v="technology/web"/>
    <x v="2"/>
    <s v="web"/>
    <n v="0"/>
    <n v="50"/>
    <x v="2373"/>
    <d v="2015-08-29T15:53:44"/>
    <n v="30"/>
    <s v="26 to 30 days"/>
    <s v="30 days"/>
    <x v="0"/>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0"/>
    <n v="10"/>
    <x v="2374"/>
    <d v="2015-02-12T20:14:20"/>
    <n v="30"/>
    <s v="26 to 30 days"/>
    <s v="30 days"/>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n v="0"/>
    <x v="2375"/>
    <d v="2016-09-09T20:03:57"/>
    <n v="30"/>
    <s v="26 to 30 days"/>
    <s v="30 days"/>
    <x v="2"/>
  </r>
  <r>
    <n v="2376"/>
    <s v="Phone Tags: lost and found stickers (Canceled)"/>
    <s v="Tough, pre-manufactured lost and found stickers that forward messages to the owners email and cellphone."/>
    <n v="3000"/>
    <n v="326.33"/>
    <x v="1"/>
    <s v="US"/>
    <s v="USD"/>
    <n v="1449785566"/>
    <n v="1447193566"/>
    <b v="0"/>
    <n v="4"/>
    <b v="0"/>
    <s v="technology/web"/>
    <x v="2"/>
    <s v="web"/>
    <n v="11"/>
    <n v="81.58"/>
    <x v="2376"/>
    <d v="2015-12-10T22:12:46"/>
    <n v="30"/>
    <s v="26 to 30 days"/>
    <s v="30 days"/>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n v="0"/>
    <x v="2377"/>
    <d v="2016-11-25T21:53:03"/>
    <n v="30"/>
    <s v="26 to 30 days"/>
    <s v="30 days"/>
    <x v="2"/>
  </r>
  <r>
    <n v="2378"/>
    <s v="KEEPUP INC (Canceled)"/>
    <s v="KEEPUP allows you to extend your social circle by introducing you to new people via your friends."/>
    <n v="110000"/>
    <n v="0"/>
    <x v="1"/>
    <s v="US"/>
    <s v="USD"/>
    <n v="1440548330"/>
    <n v="1438042730"/>
    <b v="0"/>
    <n v="0"/>
    <b v="0"/>
    <s v="technology/web"/>
    <x v="2"/>
    <s v="web"/>
    <n v="0"/>
    <n v="0"/>
    <x v="2378"/>
    <d v="2015-08-26T00:18:50"/>
    <n v="29"/>
    <s v="26 to 30 days"/>
    <s v="Not Needed"/>
    <x v="0"/>
  </r>
  <r>
    <n v="2379"/>
    <s v="SelectCooks.com (Canceled)"/>
    <s v="Selectcooks.com is a community marketplace for people to list, find and hire chefs."/>
    <n v="30000"/>
    <n v="0"/>
    <x v="1"/>
    <s v="US"/>
    <s v="USD"/>
    <n v="1444004616"/>
    <n v="1440116616"/>
    <b v="0"/>
    <n v="0"/>
    <b v="0"/>
    <s v="technology/web"/>
    <x v="2"/>
    <s v="web"/>
    <n v="0"/>
    <n v="0"/>
    <x v="2379"/>
    <d v="2015-10-05T00:23:36"/>
    <n v="45"/>
    <s v="41 to 50 days"/>
    <s v="Not Needed"/>
    <x v="0"/>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0"/>
    <n v="18.329999999999998"/>
    <x v="2380"/>
    <d v="2015-10-01T19:02:22"/>
    <n v="30"/>
    <s v="26 to 30 days"/>
    <s v="30 days"/>
    <x v="0"/>
  </r>
  <r>
    <n v="2381"/>
    <s v="Cannabis Connection (Canceled)"/>
    <s v="Social Media Platform for the Marijuana Industry to create professionalism and a stable lasting market."/>
    <n v="86350"/>
    <n v="1571"/>
    <x v="1"/>
    <s v="US"/>
    <s v="USD"/>
    <n v="1428704848"/>
    <n v="1426112848"/>
    <b v="0"/>
    <n v="7"/>
    <b v="0"/>
    <s v="technology/web"/>
    <x v="2"/>
    <s v="web"/>
    <n v="2"/>
    <n v="224.43"/>
    <x v="2381"/>
    <d v="2015-04-10T22:27:28"/>
    <n v="30"/>
    <s v="26 to 30 days"/>
    <s v="30 days"/>
    <x v="0"/>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
    <n v="37.5"/>
    <x v="2382"/>
    <d v="2015-08-04T04:30:03"/>
    <n v="25"/>
    <s v="21 to 25 days"/>
    <s v="26-27 days"/>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4"/>
    <n v="145"/>
    <x v="2383"/>
    <d v="2015-02-22T01:21:47"/>
    <n v="30"/>
    <s v="26 to 30 days"/>
    <s v="30 days"/>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n v="1"/>
    <x v="2384"/>
    <d v="2014-11-14T02:37:23"/>
    <n v="30"/>
    <s v="26 to 30 days"/>
    <s v="30 days"/>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
    <n v="112.57"/>
    <x v="2385"/>
    <d v="2015-08-05T16:50:32"/>
    <n v="30"/>
    <s v="26 to 30 days"/>
    <s v="30 days"/>
    <x v="0"/>
  </r>
  <r>
    <n v="2386"/>
    <s v="Realjobmatch.com (Canceled)"/>
    <s v="Realjobmatch is not just a job search site but a matching site , matching the right jobseekers with the best jobs."/>
    <n v="30000"/>
    <n v="0"/>
    <x v="1"/>
    <s v="CA"/>
    <s v="CAD"/>
    <n v="1420920424"/>
    <n v="1415736424"/>
    <b v="0"/>
    <n v="0"/>
    <b v="0"/>
    <s v="technology/web"/>
    <x v="2"/>
    <s v="web"/>
    <n v="0"/>
    <n v="0"/>
    <x v="2386"/>
    <d v="2015-01-10T20:07:04"/>
    <n v="60"/>
    <s v="Greater than 40 days"/>
    <s v="Not Needed"/>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1"/>
    <n v="342"/>
    <x v="2387"/>
    <d v="2016-07-22T15:02:20"/>
    <n v="45"/>
    <s v="41 to 50 days"/>
    <s v="Not Needed"/>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1"/>
    <n v="57.88"/>
    <x v="2388"/>
    <d v="2015-01-15T19:29:00"/>
    <n v="30"/>
    <s v="26 to 30 days"/>
    <s v="30 days"/>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0"/>
    <n v="30"/>
    <x v="2389"/>
    <d v="2015-07-25T21:59:00"/>
    <n v="31"/>
    <s v="31 to 40 days"/>
    <s v="Not Needed"/>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n v="0"/>
    <x v="2390"/>
    <d v="2015-01-04T06:17:44"/>
    <n v="40"/>
    <s v="31 to 40 days"/>
    <s v="Not Needed"/>
    <x v="3"/>
  </r>
  <r>
    <n v="2391"/>
    <s v="oToBOTS.com - Freedom from high cost auto repairs (Canceled)"/>
    <s v="Using the power of internet to help people save hundreds in car repair."/>
    <n v="20000"/>
    <n v="25"/>
    <x v="1"/>
    <s v="US"/>
    <s v="USD"/>
    <n v="1427825044"/>
    <n v="1425236644"/>
    <b v="0"/>
    <n v="1"/>
    <b v="0"/>
    <s v="technology/web"/>
    <x v="2"/>
    <s v="web"/>
    <n v="0"/>
    <n v="25"/>
    <x v="2391"/>
    <d v="2015-03-31T18:04:04"/>
    <n v="30"/>
    <s v="26 to 30 days"/>
    <s v="30 days"/>
    <x v="0"/>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n v="0"/>
    <x v="2392"/>
    <d v="2015-10-29T02:53:43"/>
    <n v="30"/>
    <s v="26 to 30 days"/>
    <s v="30 days"/>
    <x v="0"/>
  </r>
  <r>
    <n v="2393"/>
    <s v="Game Swapper (Canceled)"/>
    <s v="Imagine a world where you can swap a video game you're tired of playing for a video game you actually want to play for just $1.50!"/>
    <n v="100000"/>
    <n v="50"/>
    <x v="1"/>
    <s v="US"/>
    <s v="USD"/>
    <n v="1439048017"/>
    <n v="1436456017"/>
    <b v="0"/>
    <n v="1"/>
    <b v="0"/>
    <s v="technology/web"/>
    <x v="2"/>
    <s v="web"/>
    <n v="0"/>
    <n v="50"/>
    <x v="2393"/>
    <d v="2015-08-08T15:33:37"/>
    <n v="30"/>
    <s v="26 to 30 days"/>
    <s v="30 days"/>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0"/>
    <n v="1.5"/>
    <x v="2394"/>
    <d v="2015-02-26T08:41:33"/>
    <n v="30"/>
    <s v="26 to 30 days"/>
    <s v="30 days"/>
    <x v="0"/>
  </r>
  <r>
    <n v="2395"/>
    <s v="VENT it out (Canceled)"/>
    <s v="I am making a social website where people can anonymously or openly vent, All walks of life all over the world"/>
    <n v="33000"/>
    <n v="0"/>
    <x v="1"/>
    <s v="US"/>
    <s v="USD"/>
    <n v="1484038620"/>
    <n v="1481597687"/>
    <b v="0"/>
    <n v="0"/>
    <b v="0"/>
    <s v="technology/web"/>
    <x v="2"/>
    <s v="web"/>
    <n v="0"/>
    <n v="0"/>
    <x v="2395"/>
    <d v="2017-01-10T08:57:00"/>
    <n v="28"/>
    <s v="26 to 30 days"/>
    <s v="28 to 29 days"/>
    <x v="2"/>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0"/>
    <n v="10"/>
    <x v="2396"/>
    <d v="2015-10-15T20:22:38"/>
    <n v="30"/>
    <s v="26 to 30 days"/>
    <s v="30 days"/>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n v="0"/>
    <x v="2397"/>
    <d v="2015-01-02T21:14:16"/>
    <n v="30"/>
    <s v="26 to 30 days"/>
    <s v="30 days"/>
    <x v="3"/>
  </r>
  <r>
    <n v="2398"/>
    <s v="Roekee.com (Canceled)"/>
    <s v="The internets new search engine. Looking for funding to develop our backend web indexing software with an emphasis on automation."/>
    <n v="4000"/>
    <n v="0"/>
    <x v="1"/>
    <s v="US"/>
    <s v="USD"/>
    <n v="1435874384"/>
    <n v="1433282384"/>
    <b v="0"/>
    <n v="0"/>
    <b v="0"/>
    <s v="technology/web"/>
    <x v="2"/>
    <s v="web"/>
    <n v="0"/>
    <n v="0"/>
    <x v="2398"/>
    <d v="2015-07-02T21:59:44"/>
    <n v="30"/>
    <s v="26 to 30 days"/>
    <s v="30 days"/>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n v="0"/>
    <x v="2399"/>
    <d v="2014-12-18T20:28:26"/>
    <n v="35"/>
    <s v="31 to 40 days"/>
    <s v="Not Needed"/>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n v="0"/>
    <x v="2400"/>
    <d v="2016-04-14T06:26:04"/>
    <n v="30"/>
    <s v="26 to 30 days"/>
    <s v="30 days"/>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1"/>
    <n v="22.33"/>
    <x v="2401"/>
    <d v="2016-03-05T19:44:56"/>
    <n v="60"/>
    <s v="Greater than 40 days"/>
    <s v="Not Needed"/>
    <x v="2"/>
  </r>
  <r>
    <n v="2402"/>
    <s v="Cupcake Truck Unite"/>
    <s v="Small town, delicious treats, and a mobile truck"/>
    <n v="12000"/>
    <n v="52"/>
    <x v="2"/>
    <s v="US"/>
    <s v="USD"/>
    <n v="1431533931"/>
    <n v="1428941931"/>
    <b v="0"/>
    <n v="1"/>
    <b v="0"/>
    <s v="food/food trucks"/>
    <x v="7"/>
    <s v="food trucks"/>
    <n v="0"/>
    <n v="52"/>
    <x v="2402"/>
    <d v="2015-05-13T16:18:51"/>
    <n v="30"/>
    <s v="26 to 30 days"/>
    <s v="30 days"/>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7"/>
    <n v="16.829999999999998"/>
    <x v="2403"/>
    <d v="2016-03-30T20:10:58"/>
    <n v="60"/>
    <s v="Greater than 40 days"/>
    <s v="Not Needed"/>
    <x v="2"/>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n v="0"/>
    <x v="2404"/>
    <d v="2016-01-03T00:56:47"/>
    <n v="30"/>
    <s v="26 to 30 days"/>
    <s v="30 days"/>
    <x v="0"/>
  </r>
  <r>
    <n v="2405"/>
    <s v="JoyShtick Food Truck"/>
    <s v="We are the first gaming-themed food truck, bringing gourmet pub fare to the Jacksonville area."/>
    <n v="5000"/>
    <n v="1126"/>
    <x v="2"/>
    <s v="US"/>
    <s v="USD"/>
    <n v="1472911375"/>
    <n v="1471096975"/>
    <b v="0"/>
    <n v="20"/>
    <b v="0"/>
    <s v="food/food trucks"/>
    <x v="7"/>
    <s v="food trucks"/>
    <n v="23"/>
    <n v="56.3"/>
    <x v="2405"/>
    <d v="2016-09-03T14:02:55"/>
    <n v="21"/>
    <s v="21 to 25 days"/>
    <s v="Not Needed"/>
    <x v="2"/>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41"/>
    <n v="84.06"/>
    <x v="2406"/>
    <d v="2015-01-19T02:39:50"/>
    <n v="40"/>
    <s v="31 to 40 days"/>
    <s v="Not Needed"/>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25"/>
    <n v="168.39"/>
    <x v="2407"/>
    <d v="2015-04-11T06:00:00"/>
    <n v="23"/>
    <s v="21 to 25 days"/>
    <s v="Not Needed"/>
    <x v="0"/>
  </r>
  <r>
    <n v="2408"/>
    <s v="Sabroso On Wheels"/>
    <s v="A US Army Vet trying to get a Peruvian food truck going! Really good Peruvian food now mobile!"/>
    <n v="15000"/>
    <n v="30"/>
    <x v="2"/>
    <s v="US"/>
    <s v="USD"/>
    <n v="1415247757"/>
    <n v="1412652157"/>
    <b v="0"/>
    <n v="2"/>
    <b v="0"/>
    <s v="food/food trucks"/>
    <x v="7"/>
    <s v="food trucks"/>
    <n v="0"/>
    <n v="15"/>
    <x v="2408"/>
    <d v="2014-11-06T04:22:37"/>
    <n v="30"/>
    <s v="26 to 30 days"/>
    <s v="30 days"/>
    <x v="3"/>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2"/>
    <n v="76.67"/>
    <x v="2409"/>
    <d v="2015-08-18T21:01:15"/>
    <n v="30"/>
    <s v="26 to 30 days"/>
    <s v="30 days"/>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n v="0"/>
    <x v="2410"/>
    <d v="2015-09-07T09:47:55"/>
    <n v="30"/>
    <s v="26 to 30 days"/>
    <s v="30 days"/>
    <x v="0"/>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1"/>
    <n v="50.33"/>
    <x v="2411"/>
    <d v="2015-08-25T17:34:42"/>
    <n v="30"/>
    <s v="26 to 30 days"/>
    <s v="30 days"/>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n v="0"/>
    <x v="2412"/>
    <d v="2016-11-26T18:41:13"/>
    <n v="45"/>
    <s v="41 to 50 days"/>
    <s v="Not Needed"/>
    <x v="2"/>
  </r>
  <r>
    <n v="2413"/>
    <s v="Lone Pine Coffee Brewery"/>
    <s v="Lone Pine Coffee Brewery will be a portable third-wave coffee shop available for wedding receptions and other events!"/>
    <n v="3000"/>
    <n v="25"/>
    <x v="2"/>
    <s v="US"/>
    <s v="USD"/>
    <n v="1401579000"/>
    <n v="1398911882"/>
    <b v="0"/>
    <n v="3"/>
    <b v="0"/>
    <s v="food/food trucks"/>
    <x v="7"/>
    <s v="food trucks"/>
    <n v="1"/>
    <n v="8.33"/>
    <x v="2413"/>
    <d v="2014-05-31T23:30:00"/>
    <n v="30"/>
    <s v="26 to 30 days"/>
    <s v="30 days"/>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
    <n v="35.380000000000003"/>
    <x v="2414"/>
    <d v="2015-08-22T03:59:00"/>
    <n v="40"/>
    <s v="31 to 40 days"/>
    <s v="Not Needed"/>
    <x v="0"/>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1"/>
    <n v="55.83"/>
    <x v="2415"/>
    <d v="2016-07-15T20:42:26"/>
    <n v="30"/>
    <s v="26 to 30 days"/>
    <s v="30 days"/>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0"/>
    <n v="5"/>
    <x v="2416"/>
    <d v="2015-03-14T15:00:00"/>
    <n v="58"/>
    <s v="Greater than 40 days"/>
    <s v="Not Needed"/>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n v="0"/>
    <x v="2417"/>
    <d v="2014-08-10T21:13:07"/>
    <n v="30"/>
    <s v="26 to 30 days"/>
    <s v="30 days"/>
    <x v="3"/>
  </r>
  <r>
    <n v="2418"/>
    <s v="Mexican food truck"/>
    <s v="I want to start my food truck business."/>
    <n v="25000"/>
    <n v="5"/>
    <x v="2"/>
    <s v="US"/>
    <s v="USD"/>
    <n v="1427225644"/>
    <n v="1422045244"/>
    <b v="0"/>
    <n v="5"/>
    <b v="0"/>
    <s v="food/food trucks"/>
    <x v="7"/>
    <s v="food trucks"/>
    <n v="0"/>
    <n v="1"/>
    <x v="2418"/>
    <d v="2015-03-24T19:34:04"/>
    <n v="60"/>
    <s v="Greater than 40 days"/>
    <s v="Not Needed"/>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n v="0"/>
    <x v="2419"/>
    <d v="2015-02-18T17:43:09"/>
    <n v="60"/>
    <s v="Greater than 40 days"/>
    <s v="Not Needed"/>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15"/>
    <n v="69.47"/>
    <x v="2420"/>
    <d v="2014-11-10T01:41:35"/>
    <n v="60"/>
    <s v="Greater than 40 days"/>
    <s v="Not Needed"/>
    <x v="3"/>
  </r>
  <r>
    <n v="2421"/>
    <s v="hot dog cart"/>
    <s v="help me start Merrill's first hot dog cart in this empty lot"/>
    <n v="6000"/>
    <n v="1"/>
    <x v="2"/>
    <s v="US"/>
    <s v="USD"/>
    <n v="1424536196"/>
    <n v="1421944196"/>
    <b v="0"/>
    <n v="1"/>
    <b v="0"/>
    <s v="food/food trucks"/>
    <x v="7"/>
    <s v="food trucks"/>
    <n v="0"/>
    <n v="1"/>
    <x v="2421"/>
    <d v="2015-02-21T16:29:56"/>
    <n v="30"/>
    <s v="26 to 30 days"/>
    <s v="30 days"/>
    <x v="0"/>
  </r>
  <r>
    <n v="2422"/>
    <s v="Help starting a family owned food truck"/>
    <s v="Family owned business serving BBQ and seafood to the public"/>
    <n v="500"/>
    <n v="1"/>
    <x v="2"/>
    <s v="US"/>
    <s v="USD"/>
    <n v="1426091036"/>
    <n v="1423502636"/>
    <b v="0"/>
    <n v="1"/>
    <b v="0"/>
    <s v="food/food trucks"/>
    <x v="7"/>
    <s v="food trucks"/>
    <n v="0"/>
    <n v="1"/>
    <x v="2422"/>
    <d v="2015-03-11T16:23:56"/>
    <n v="30"/>
    <s v="26 to 30 days"/>
    <s v="30 days"/>
    <x v="0"/>
  </r>
  <r>
    <n v="2423"/>
    <s v="FBTR BBQ"/>
    <s v="FBTR is a Texas-style, North Carolina based, homemade BBQ company looking to bring good meat to the masses."/>
    <n v="60000"/>
    <n v="8"/>
    <x v="2"/>
    <s v="US"/>
    <s v="USD"/>
    <n v="1420044890"/>
    <n v="1417452890"/>
    <b v="0"/>
    <n v="1"/>
    <b v="0"/>
    <s v="food/food trucks"/>
    <x v="7"/>
    <s v="food trucks"/>
    <n v="0"/>
    <n v="8"/>
    <x v="2423"/>
    <d v="2014-12-31T16:54:50"/>
    <n v="30"/>
    <s v="26 to 30 days"/>
    <s v="30 days"/>
    <x v="3"/>
  </r>
  <r>
    <n v="2424"/>
    <s v="Lily and Memphs"/>
    <s v="Great and creative food from the heart in the form of a sweet food truck!"/>
    <n v="25000"/>
    <n v="310"/>
    <x v="2"/>
    <s v="US"/>
    <s v="USD"/>
    <n v="1414445108"/>
    <n v="1411853108"/>
    <b v="0"/>
    <n v="9"/>
    <b v="0"/>
    <s v="food/food trucks"/>
    <x v="7"/>
    <s v="food trucks"/>
    <n v="1"/>
    <n v="34.44"/>
    <x v="2424"/>
    <d v="2014-10-27T21:25:08"/>
    <n v="30"/>
    <s v="26 to 30 days"/>
    <s v="30 days"/>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0"/>
    <n v="1"/>
    <x v="2425"/>
    <d v="2016-05-27T22:04:00"/>
    <n v="15"/>
    <s v="11 to 20 days"/>
    <s v="Not Needed"/>
    <x v="2"/>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n v="0"/>
    <x v="2426"/>
    <d v="2015-08-08T04:04:52"/>
    <n v="60"/>
    <s v="Greater than 40 days"/>
    <s v="Not Needed"/>
    <x v="0"/>
  </r>
  <r>
    <n v="2427"/>
    <s v="Wraps in a snap. Fast lunch with a gourmet punch!"/>
    <s v="Fast and simple lunches for those on the go.  All (lunch) deals $10 or less."/>
    <n v="50000"/>
    <n v="1"/>
    <x v="2"/>
    <s v="US"/>
    <s v="USD"/>
    <n v="1458715133"/>
    <n v="1455262733"/>
    <b v="0"/>
    <n v="1"/>
    <b v="0"/>
    <s v="food/food trucks"/>
    <x v="7"/>
    <s v="food trucks"/>
    <n v="0"/>
    <n v="1"/>
    <x v="2427"/>
    <d v="2016-03-23T06:38:53"/>
    <n v="40"/>
    <s v="31 to 40 days"/>
    <s v="Not Needed"/>
    <x v="2"/>
  </r>
  <r>
    <n v="2428"/>
    <s v="Premium Burgers"/>
    <s v="From Moo 2 You! We want to offer premium burgers to a taco flooded environment."/>
    <n v="35000"/>
    <n v="1"/>
    <x v="2"/>
    <s v="US"/>
    <s v="USD"/>
    <n v="1426182551"/>
    <n v="1423594151"/>
    <b v="0"/>
    <n v="1"/>
    <b v="0"/>
    <s v="food/food trucks"/>
    <x v="7"/>
    <s v="food trucks"/>
    <n v="0"/>
    <n v="1"/>
    <x v="2428"/>
    <d v="2015-03-12T17:49:11"/>
    <n v="30"/>
    <s v="26 to 30 days"/>
    <s v="30 days"/>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1"/>
    <n v="501.25"/>
    <x v="2429"/>
    <d v="2017-02-05T16:44:00"/>
    <n v="37"/>
    <s v="31 to 40 days"/>
    <s v="Not Needed"/>
    <x v="2"/>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
    <n v="10.5"/>
    <x v="2430"/>
    <d v="2016-02-12T03:08:24"/>
    <n v="30"/>
    <s v="26 to 30 days"/>
    <s v="30 days"/>
    <x v="2"/>
  </r>
  <r>
    <n v="2431"/>
    <s v="Murphy's good eatin'"/>
    <s v="Go to Colorado and run a food truck with homemade food of all kinds."/>
    <n v="100000"/>
    <n v="2"/>
    <x v="2"/>
    <s v="US"/>
    <s v="USD"/>
    <n v="1467080613"/>
    <n v="1461896613"/>
    <b v="0"/>
    <n v="2"/>
    <b v="0"/>
    <s v="food/food trucks"/>
    <x v="7"/>
    <s v="food trucks"/>
    <n v="0"/>
    <n v="1"/>
    <x v="2431"/>
    <d v="2016-06-28T02:23:33"/>
    <n v="60"/>
    <s v="Greater than 40 days"/>
    <s v="Not Needed"/>
    <x v="2"/>
  </r>
  <r>
    <n v="2432"/>
    <s v="funding for bbq trailer"/>
    <s v="Looking to start competition cooking and need start-up help.  Offering brisket tasting to all contributors."/>
    <n v="14000"/>
    <n v="2"/>
    <x v="2"/>
    <s v="US"/>
    <s v="USD"/>
    <n v="1425791697"/>
    <n v="1423199697"/>
    <b v="0"/>
    <n v="2"/>
    <b v="0"/>
    <s v="food/food trucks"/>
    <x v="7"/>
    <s v="food trucks"/>
    <n v="0"/>
    <n v="1"/>
    <x v="2432"/>
    <d v="2015-03-08T05:14:57"/>
    <n v="30"/>
    <s v="26 to 30 days"/>
    <s v="30 days"/>
    <x v="0"/>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n v="0"/>
    <x v="2433"/>
    <d v="2016-02-27T21:35:43"/>
    <n v="30"/>
    <s v="26 to 30 days"/>
    <s v="30 days"/>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0"/>
    <n v="13"/>
    <x v="2434"/>
    <d v="2015-08-04T04:27:54"/>
    <n v="40"/>
    <s v="31 to 40 days"/>
    <s v="Not Needed"/>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0"/>
    <n v="306"/>
    <x v="2435"/>
    <d v="2015-10-05T06:39:46"/>
    <n v="30"/>
    <s v="26 to 30 days"/>
    <s v="30 days"/>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0"/>
    <n v="22.5"/>
    <x v="2436"/>
    <d v="2016-01-29T14:46:10"/>
    <n v="60"/>
    <s v="Greater than 40 days"/>
    <s v="Not Needed"/>
    <x v="0"/>
  </r>
  <r>
    <n v="2437"/>
    <s v="Cuppa Gumbos"/>
    <s v="Homemade Gumbo, Stews and Curry to be served hot and fresh everyday at any festival or concert we can attend."/>
    <n v="8000"/>
    <n v="0"/>
    <x v="2"/>
    <s v="US"/>
    <s v="USD"/>
    <n v="1426615200"/>
    <n v="1422400188"/>
    <b v="0"/>
    <n v="0"/>
    <b v="0"/>
    <s v="food/food trucks"/>
    <x v="7"/>
    <s v="food trucks"/>
    <n v="0"/>
    <n v="0"/>
    <x v="2437"/>
    <d v="2015-03-17T18:00:00"/>
    <n v="49"/>
    <s v="41 to 50 days"/>
    <s v="Not Needed"/>
    <x v="0"/>
  </r>
  <r>
    <n v="2438"/>
    <s v="FOOD|Art"/>
    <s v="I'm starting a catering and food truck business of southern comfort food. My FOOD is my Art!  _x000a_Thanks for you help!"/>
    <n v="15000"/>
    <n v="50"/>
    <x v="2"/>
    <s v="US"/>
    <s v="USD"/>
    <n v="1449529062"/>
    <n v="1444341462"/>
    <b v="0"/>
    <n v="1"/>
    <b v="0"/>
    <s v="food/food trucks"/>
    <x v="7"/>
    <s v="food trucks"/>
    <n v="0"/>
    <n v="50"/>
    <x v="2438"/>
    <d v="2015-12-07T22:57:42"/>
    <n v="60"/>
    <s v="Greater than 40 days"/>
    <s v="Not Needed"/>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n v="0"/>
    <x v="2439"/>
    <d v="2015-10-18T19:38:49"/>
    <n v="30"/>
    <s v="26 to 30 days"/>
    <s v="30 days"/>
    <x v="0"/>
  </r>
  <r>
    <n v="2440"/>
    <s v="The first green Food Truck in Phnom Penh"/>
    <s v="Starting a entire clean energy food truck and set a new standard for Cambodia"/>
    <n v="5000"/>
    <n v="10"/>
    <x v="2"/>
    <s v="BE"/>
    <s v="EUR"/>
    <n v="1455399313"/>
    <n v="1452807313"/>
    <b v="0"/>
    <n v="2"/>
    <b v="0"/>
    <s v="food/food trucks"/>
    <x v="7"/>
    <s v="food trucks"/>
    <n v="0"/>
    <n v="5"/>
    <x v="2440"/>
    <d v="2016-02-13T21:35:13"/>
    <n v="30"/>
    <s v="26 to 30 days"/>
    <s v="30 days"/>
    <x v="2"/>
  </r>
  <r>
    <n v="2441"/>
    <s v="Bring Alchemy Pops to the People!"/>
    <s v="YOU can help Alchemy Pops POP up on a street near you!"/>
    <n v="7500"/>
    <n v="8091"/>
    <x v="0"/>
    <s v="US"/>
    <s v="USD"/>
    <n v="1437627540"/>
    <n v="1435806054"/>
    <b v="0"/>
    <n v="109"/>
    <b v="1"/>
    <s v="food/small batch"/>
    <x v="7"/>
    <s v="small batch"/>
    <n v="108"/>
    <n v="74.23"/>
    <x v="2441"/>
    <d v="2015-07-23T04:59:00"/>
    <n v="21"/>
    <s v="21 to 25 days"/>
    <s v="Not Needed"/>
    <x v="0"/>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126"/>
    <n v="81.25"/>
    <x v="2442"/>
    <d v="2015-03-19T15:00:28"/>
    <n v="30"/>
    <s v="26 to 30 days"/>
    <s v="30 days"/>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203"/>
    <n v="130.22999999999999"/>
    <x v="2443"/>
    <d v="2014-08-15T15:00:22"/>
    <n v="30"/>
    <s v="26 to 30 days"/>
    <s v="30 days"/>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109"/>
    <n v="53.41"/>
    <x v="2444"/>
    <d v="2016-05-25T18:06:31"/>
    <n v="30"/>
    <s v="26 to 30 days"/>
    <s v="30 days"/>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173"/>
    <n v="75.13"/>
    <x v="2445"/>
    <d v="2015-09-26T04:33:41"/>
    <n v="30"/>
    <s v="26 to 30 days"/>
    <s v="30 days"/>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168"/>
    <n v="75.67"/>
    <x v="2446"/>
    <d v="2016-11-26T15:27:51"/>
    <n v="30"/>
    <s v="26 to 30 days"/>
    <s v="30 days"/>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427"/>
    <n v="31.69"/>
    <x v="2447"/>
    <d v="2016-11-12T04:00:00"/>
    <n v="32"/>
    <s v="31 to 40 days"/>
    <s v="Not Needed"/>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108"/>
    <n v="47.78"/>
    <x v="2448"/>
    <d v="2016-08-31T05:36:00"/>
    <n v="6"/>
    <s v="Less than 10 days"/>
    <s v="Not Needed"/>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108"/>
    <n v="90"/>
    <x v="2449"/>
    <d v="2014-11-30T04:25:15"/>
    <n v="30"/>
    <s v="26 to 30 days"/>
    <s v="30 days"/>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02"/>
    <n v="149.31"/>
    <x v="2450"/>
    <d v="2014-10-28T03:11:00"/>
    <n v="38"/>
    <s v="31 to 40 days"/>
    <s v="Not Needed"/>
    <x v="3"/>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115"/>
    <n v="62.07"/>
    <x v="2451"/>
    <d v="2017-03-05T21:48:10"/>
    <n v="20"/>
    <s v="11 to 20 days"/>
    <s v="Not Needed"/>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134"/>
    <n v="53.4"/>
    <x v="2452"/>
    <d v="2015-12-29T23:00:00"/>
    <n v="29"/>
    <s v="26 to 30 days"/>
    <s v="Not Needed"/>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155"/>
    <n v="69.27"/>
    <x v="2453"/>
    <d v="2017-02-02T16:36:49"/>
    <n v="30"/>
    <s v="26 to 30 days"/>
    <s v="30 days"/>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101"/>
    <n v="271.51"/>
    <x v="2454"/>
    <d v="2017-03-11T04:50:08"/>
    <n v="35"/>
    <s v="31 to 40 days"/>
    <s v="Not Needed"/>
    <x v="1"/>
  </r>
  <r>
    <n v="2455"/>
    <s v="Yo Mama's Sauces &amp; Rubs"/>
    <s v="Mama wants everyone to try her secret recipes for sauces and rubs. She uses only the freshest ingredients for them."/>
    <n v="300"/>
    <n v="546"/>
    <x v="0"/>
    <s v="US"/>
    <s v="USD"/>
    <n v="1461177950"/>
    <n v="1458758750"/>
    <b v="0"/>
    <n v="16"/>
    <b v="1"/>
    <s v="food/small batch"/>
    <x v="7"/>
    <s v="small batch"/>
    <n v="182"/>
    <n v="34.130000000000003"/>
    <x v="2455"/>
    <d v="2016-04-20T18:45:50"/>
    <n v="28"/>
    <s v="26 to 30 days"/>
    <s v="28 to 29 days"/>
    <x v="2"/>
  </r>
  <r>
    <n v="2456"/>
    <s v="Beef Sticks to Chomp On!!"/>
    <s v="These beef sticks will make your taste buds dance with happiness. Plus they are healthier than most available today!"/>
    <n v="1500"/>
    <n v="2713"/>
    <x v="0"/>
    <s v="US"/>
    <s v="USD"/>
    <n v="1488063839"/>
    <n v="1485471839"/>
    <b v="0"/>
    <n v="67"/>
    <b v="1"/>
    <s v="food/small batch"/>
    <x v="7"/>
    <s v="small batch"/>
    <n v="181"/>
    <n v="40.49"/>
    <x v="2456"/>
    <d v="2017-02-25T23:03:59"/>
    <n v="30"/>
    <s v="26 to 30 days"/>
    <s v="30 days"/>
    <x v="1"/>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02"/>
    <n v="189.76"/>
    <x v="2457"/>
    <d v="2016-03-24T13:27:36"/>
    <n v="30"/>
    <s v="26 to 30 days"/>
    <s v="30 days"/>
    <x v="2"/>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110"/>
    <n v="68.86"/>
    <x v="2458"/>
    <d v="2016-06-09T19:00:00"/>
    <n v="35"/>
    <s v="31 to 40 days"/>
    <s v="Not Needed"/>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2"/>
    <n v="108.78"/>
    <x v="2459"/>
    <d v="2016-03-23T14:18:05"/>
    <n v="45"/>
    <s v="41 to 50 days"/>
    <s v="Not Needed"/>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01"/>
    <n v="125.99"/>
    <x v="2460"/>
    <d v="2017-01-03T04:17:00"/>
    <n v="34"/>
    <s v="31 to 40 days"/>
    <s v="Not Needed"/>
    <x v="2"/>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104"/>
    <n v="90.52"/>
    <x v="2461"/>
    <d v="2011-10-01T03:00:00"/>
    <n v="33"/>
    <s v="31 to 40 days"/>
    <s v="Not Needed"/>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111"/>
    <n v="28.88"/>
    <x v="2462"/>
    <d v="2012-07-19T04:28:16"/>
    <n v="20"/>
    <s v="11 to 20 days"/>
    <s v="Not Needed"/>
    <x v="5"/>
  </r>
  <r>
    <n v="2463"/>
    <s v="Emma Ate the Lion &quot;Songs Two Count Too&quot;"/>
    <s v="Emma Ate The Lion's debut full length album"/>
    <n v="2000"/>
    <n v="2325"/>
    <x v="0"/>
    <s v="US"/>
    <s v="USD"/>
    <n v="1366138800"/>
    <n v="1362710425"/>
    <b v="0"/>
    <n v="75"/>
    <b v="1"/>
    <s v="music/indie rock"/>
    <x v="4"/>
    <s v="indie rock"/>
    <n v="116"/>
    <n v="31"/>
    <x v="2463"/>
    <d v="2013-04-16T19:00:00"/>
    <n v="39"/>
    <s v="31 to 40 days"/>
    <s v="Not Needed"/>
    <x v="4"/>
  </r>
  <r>
    <n v="2464"/>
    <s v="The Enemy Feathers NEW EP"/>
    <s v="The Enemy Feathers are passing the proverbial hat to see if we can raise enough money to complete Our NEW EP"/>
    <n v="2000"/>
    <n v="2222"/>
    <x v="0"/>
    <s v="CA"/>
    <s v="CAD"/>
    <n v="1443641340"/>
    <n v="1441143397"/>
    <b v="0"/>
    <n v="43"/>
    <b v="1"/>
    <s v="music/indie rock"/>
    <x v="4"/>
    <s v="indie rock"/>
    <n v="111"/>
    <n v="51.67"/>
    <x v="2464"/>
    <d v="2015-09-30T19:29:00"/>
    <n v="29"/>
    <s v="26 to 30 days"/>
    <s v="Not Needed"/>
    <x v="0"/>
  </r>
  <r>
    <n v="2465"/>
    <s v="The Lion Oh My - Our first full length release"/>
    <s v="An indie band from Spokane, WA looking to master and package their first full length album."/>
    <n v="700"/>
    <n v="1261"/>
    <x v="0"/>
    <s v="US"/>
    <s v="USD"/>
    <n v="1348420548"/>
    <n v="1345828548"/>
    <b v="0"/>
    <n v="48"/>
    <b v="1"/>
    <s v="music/indie rock"/>
    <x v="4"/>
    <s v="indie rock"/>
    <n v="180"/>
    <n v="26.27"/>
    <x v="2465"/>
    <d v="2012-09-23T17:15:48"/>
    <n v="30"/>
    <s v="26 to 30 days"/>
    <s v="30 days"/>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100"/>
    <n v="48.08"/>
    <x v="2466"/>
    <d v="2013-05-09T02:27:33"/>
    <n v="30"/>
    <s v="26 to 30 days"/>
    <s v="30 days"/>
    <x v="4"/>
  </r>
  <r>
    <n v="2467"/>
    <s v="Nature Boy Explorer EP"/>
    <s v="We've finished our first EP and we're taking it on the road in three weeks! Help us fund manufacturing?"/>
    <n v="1000"/>
    <n v="1185"/>
    <x v="0"/>
    <s v="US"/>
    <s v="USD"/>
    <n v="1336669200"/>
    <n v="1335473931"/>
    <b v="0"/>
    <n v="43"/>
    <b v="1"/>
    <s v="music/indie rock"/>
    <x v="4"/>
    <s v="indie rock"/>
    <n v="119"/>
    <n v="27.56"/>
    <x v="2467"/>
    <d v="2012-05-10T17:00:00"/>
    <n v="14"/>
    <s v="11 to 20 days"/>
    <s v="Not Needed"/>
    <x v="5"/>
  </r>
  <r>
    <n v="2468"/>
    <s v="New &quot;Jesse Denaro&quot; Album!"/>
    <s v="Please donate, support &amp; share this project so that I may be able to record my new EP this fall!"/>
    <n v="2000"/>
    <n v="2144.34"/>
    <x v="0"/>
    <s v="US"/>
    <s v="USD"/>
    <n v="1351400400"/>
    <n v="1348285321"/>
    <b v="0"/>
    <n v="58"/>
    <b v="1"/>
    <s v="music/indie rock"/>
    <x v="4"/>
    <s v="indie rock"/>
    <n v="107"/>
    <n v="36.97"/>
    <x v="2468"/>
    <d v="2012-10-28T05:00:00"/>
    <n v="36"/>
    <s v="31 to 40 days"/>
    <s v="Not Needed"/>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114"/>
    <n v="29.02"/>
    <x v="2469"/>
    <d v="2011-02-08T10:18:49"/>
    <n v="25"/>
    <s v="21 to 25 days"/>
    <s v="26-27 days"/>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103"/>
    <n v="28.66"/>
    <x v="2470"/>
    <d v="2012-05-24T01:47:35"/>
    <n v="30"/>
    <s v="26 to 30 days"/>
    <s v="30 days"/>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128"/>
    <n v="37.65"/>
    <x v="2471"/>
    <d v="2012-01-25T23:49:52"/>
    <n v="40"/>
    <s v="31 to 40 days"/>
    <s v="Not Needed"/>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136"/>
    <n v="97.9"/>
    <x v="2472"/>
    <d v="2010-09-04T01:03:00"/>
    <n v="71"/>
    <s v="Greater than 40 days"/>
    <s v="Not Needed"/>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100"/>
    <n v="42.55"/>
    <x v="2473"/>
    <d v="2012-11-10T18:57:49"/>
    <n v="30"/>
    <s v="26 to 30 days"/>
    <s v="30 days"/>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00"/>
    <n v="131.58000000000001"/>
    <x v="2474"/>
    <d v="2010-10-11T00:16:16"/>
    <n v="45"/>
    <s v="41 to 50 days"/>
    <s v="Not Needed"/>
    <x v="7"/>
  </r>
  <r>
    <n v="2475"/>
    <s v="BRANDTSON - &quot;Send Us A Signal&quot; Vinyl LP"/>
    <s v="Help BRANDTSON and DREAMOVERrecords press their 2004 record, &quot;Send Us A Signal&quot;."/>
    <n v="2500"/>
    <n v="2618"/>
    <x v="0"/>
    <s v="US"/>
    <s v="USD"/>
    <n v="1278799200"/>
    <n v="1273647255"/>
    <b v="0"/>
    <n v="81"/>
    <b v="1"/>
    <s v="music/indie rock"/>
    <x v="4"/>
    <s v="indie rock"/>
    <n v="105"/>
    <n v="32.32"/>
    <x v="2475"/>
    <d v="2010-07-10T22:00:00"/>
    <n v="59"/>
    <s v="Greater than 40 days"/>
    <s v="Not Needed"/>
    <x v="7"/>
  </r>
  <r>
    <n v="2476"/>
    <s v="Arts &amp; Crafts"/>
    <s v="Eleven songs, the accumulation of several memorable occurrences in a sleepy town; stories of fiction &amp; fact."/>
    <n v="3200"/>
    <n v="3360.72"/>
    <x v="0"/>
    <s v="US"/>
    <s v="USD"/>
    <n v="1415004770"/>
    <n v="1412149970"/>
    <b v="0"/>
    <n v="55"/>
    <b v="1"/>
    <s v="music/indie rock"/>
    <x v="4"/>
    <s v="indie rock"/>
    <n v="105"/>
    <n v="61.1"/>
    <x v="2476"/>
    <d v="2014-11-03T08:52:50"/>
    <n v="33"/>
    <s v="31 to 40 days"/>
    <s v="Not Needed"/>
    <x v="3"/>
  </r>
  <r>
    <n v="2477"/>
    <s v="Debut Album"/>
    <s v="Releasing my first album in August, and I need your help in order to get it done!"/>
    <n v="750"/>
    <n v="1285"/>
    <x v="0"/>
    <s v="US"/>
    <s v="USD"/>
    <n v="1344789345"/>
    <n v="1340901345"/>
    <b v="0"/>
    <n v="41"/>
    <b v="1"/>
    <s v="music/indie rock"/>
    <x v="4"/>
    <s v="indie rock"/>
    <n v="171"/>
    <n v="31.34"/>
    <x v="2477"/>
    <d v="2012-08-12T16:35:45"/>
    <n v="45"/>
    <s v="41 to 50 days"/>
    <s v="Not Needed"/>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8"/>
    <n v="129.11000000000001"/>
    <x v="2478"/>
    <d v="2013-01-13T22:48:33"/>
    <n v="30"/>
    <s v="26 to 30 days"/>
    <s v="30 days"/>
    <x v="5"/>
  </r>
  <r>
    <n v="2479"/>
    <s v="FUEL FAKE NATIVES"/>
    <s v="Fake Natives is headed on tour this summer. Help them fill their tank with fossil fuels."/>
    <n v="300"/>
    <n v="400.33"/>
    <x v="0"/>
    <s v="US"/>
    <s v="USD"/>
    <n v="1343440800"/>
    <n v="1342545994"/>
    <b v="0"/>
    <n v="16"/>
    <b v="1"/>
    <s v="music/indie rock"/>
    <x v="4"/>
    <s v="indie rock"/>
    <n v="133"/>
    <n v="25.02"/>
    <x v="2479"/>
    <d v="2012-07-28T02:00:00"/>
    <n v="11"/>
    <s v="11 to 20 days"/>
    <s v="Not Needed"/>
    <x v="5"/>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100"/>
    <n v="250"/>
    <x v="2480"/>
    <d v="2015-10-10T22:28:04"/>
    <n v="60"/>
    <s v="Greater than 40 days"/>
    <s v="Not Needed"/>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113"/>
    <n v="47.54"/>
    <x v="2481"/>
    <d v="2012-04-30T15:30:08"/>
    <n v="30"/>
    <s v="26 to 30 days"/>
    <s v="30 days"/>
    <x v="5"/>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100"/>
    <n v="40.04"/>
    <x v="2482"/>
    <d v="2011-08-01T18:46:23"/>
    <n v="45"/>
    <s v="41 to 50 days"/>
    <s v="Not Needed"/>
    <x v="6"/>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114"/>
    <n v="65.84"/>
    <x v="2483"/>
    <d v="2012-05-01T17:00:03"/>
    <n v="60"/>
    <s v="Greater than 40 days"/>
    <s v="Not Needed"/>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119"/>
    <n v="46.4"/>
    <x v="2484"/>
    <d v="2011-09-15T22:00:03"/>
    <n v="30"/>
    <s v="26 to 30 days"/>
    <s v="30 days"/>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103"/>
    <n v="50.37"/>
    <x v="2485"/>
    <d v="2011-10-12T23:57:59"/>
    <n v="35"/>
    <s v="31 to 40 days"/>
    <s v="Not Needed"/>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6"/>
    <n v="26.57"/>
    <x v="2486"/>
    <d v="2012-04-22T16:59:36"/>
    <n v="30"/>
    <s v="26 to 30 days"/>
    <s v="30 days"/>
    <x v="5"/>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100"/>
    <n v="39.49"/>
    <x v="2487"/>
    <d v="2012-05-27T01:59:57"/>
    <n v="30"/>
    <s v="26 to 30 days"/>
    <s v="30 days"/>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107"/>
    <n v="49.25"/>
    <x v="2488"/>
    <d v="2011-11-16T16:11:48"/>
    <n v="30"/>
    <s v="26 to 30 days"/>
    <s v="30 days"/>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134"/>
    <n v="62.38"/>
    <x v="2489"/>
    <d v="2013-05-09T16:33:59"/>
    <n v="30"/>
    <s v="26 to 30 days"/>
    <s v="30 days"/>
    <x v="4"/>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121"/>
    <n v="37.94"/>
    <x v="2490"/>
    <d v="2012-06-23T05:27:56"/>
    <n v="60"/>
    <s v="Greater than 40 days"/>
    <s v="Not Needed"/>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103"/>
    <n v="51.6"/>
    <x v="2491"/>
    <d v="2011-01-16T01:51:00"/>
    <n v="17"/>
    <s v="11 to 20 days"/>
    <s v="Not Needed"/>
    <x v="7"/>
  </r>
  <r>
    <n v="2492"/>
    <s v="SUPER NICE EP 2012"/>
    <s v="We're a band from Hawaii trying to produce our first EP and we need help!"/>
    <n v="600"/>
    <n v="750"/>
    <x v="0"/>
    <s v="US"/>
    <s v="USD"/>
    <n v="1339840740"/>
    <n v="1335397188"/>
    <b v="0"/>
    <n v="27"/>
    <b v="1"/>
    <s v="music/indie rock"/>
    <x v="4"/>
    <s v="indie rock"/>
    <n v="125"/>
    <n v="27.78"/>
    <x v="2492"/>
    <d v="2012-06-16T09:59:00"/>
    <n v="52"/>
    <s v="Greater than 40 days"/>
    <s v="Not Needed"/>
    <x v="5"/>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129"/>
    <n v="99.38"/>
    <x v="2493"/>
    <d v="2013-04-29T04:02:20"/>
    <n v="45"/>
    <s v="41 to 50 days"/>
    <s v="Not Needed"/>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101"/>
    <n v="38.85"/>
    <x v="2494"/>
    <d v="2012-05-23T15:29:04"/>
    <n v="30"/>
    <s v="26 to 30 days"/>
    <s v="30 days"/>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128"/>
    <n v="45.55"/>
    <x v="2495"/>
    <d v="2012-06-06T22:42:55"/>
    <n v="30"/>
    <s v="26 to 30 days"/>
    <s v="30 days"/>
    <x v="5"/>
  </r>
  <r>
    <n v="2496"/>
    <s v="Lynn Haven - The First Album, &quot;Fair Weather Friends&quot;"/>
    <s v="Be a part of making the first Lynn Haven album, &quot;Fair Weather Friends.&quot;"/>
    <n v="6000"/>
    <n v="6000"/>
    <x v="0"/>
    <s v="US"/>
    <s v="USD"/>
    <n v="1364597692"/>
    <n v="1361577292"/>
    <b v="0"/>
    <n v="10"/>
    <b v="1"/>
    <s v="music/indie rock"/>
    <x v="4"/>
    <s v="indie rock"/>
    <n v="100"/>
    <n v="600"/>
    <x v="2496"/>
    <d v="2013-03-29T22:54:52"/>
    <n v="35"/>
    <s v="31 to 40 days"/>
    <s v="Not Needed"/>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113"/>
    <n v="80.55"/>
    <x v="2497"/>
    <d v="2011-08-05T21:05:38"/>
    <n v="30"/>
    <s v="26 to 30 days"/>
    <s v="30 days"/>
    <x v="6"/>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106"/>
    <n v="52.8"/>
    <x v="2498"/>
    <d v="2015-01-27T23:13:07"/>
    <n v="14"/>
    <s v="11 to 20 days"/>
    <s v="Not Needed"/>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203"/>
    <n v="47.68"/>
    <x v="2499"/>
    <d v="2012-12-31T18:00:00"/>
    <n v="48"/>
    <s v="41 to 50 days"/>
    <s v="Not Needed"/>
    <x v="5"/>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113"/>
    <n v="23.45"/>
    <x v="2500"/>
    <d v="2012-06-23T18:32:55"/>
    <n v="30"/>
    <s v="26 to 30 days"/>
    <s v="30 days"/>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3"/>
    <n v="40.14"/>
    <x v="2501"/>
    <d v="2015-09-27T18:38:24"/>
    <n v="30"/>
    <s v="26 to 30 days"/>
    <s v="30 days"/>
    <x v="0"/>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0"/>
    <n v="17.2"/>
    <x v="2502"/>
    <d v="2014-09-21T19:48:38"/>
    <n v="45"/>
    <s v="41 to 50 days"/>
    <s v="Not Needed"/>
    <x v="3"/>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n v="0"/>
    <x v="2503"/>
    <d v="2016-06-07T21:06:00"/>
    <n v="30"/>
    <s v="26 to 30 days"/>
    <s v="30 days"/>
    <x v="2"/>
  </r>
  <r>
    <n v="2504"/>
    <s v="Halal Restaurant and Internet Cafe"/>
    <s v="Halal Restaurant and Internet Cafe 20 percent of profits will go to building masjids."/>
    <n v="35000"/>
    <n v="0"/>
    <x v="2"/>
    <s v="US"/>
    <s v="USD"/>
    <n v="1416014534"/>
    <n v="1413418934"/>
    <b v="0"/>
    <n v="0"/>
    <b v="0"/>
    <s v="food/restaurants"/>
    <x v="7"/>
    <s v="restaurants"/>
    <n v="0"/>
    <n v="0"/>
    <x v="2504"/>
    <d v="2014-11-15T01:22:14"/>
    <n v="30"/>
    <s v="26 to 30 days"/>
    <s v="30 days"/>
    <x v="3"/>
  </r>
  <r>
    <n v="2505"/>
    <s v="PASTATUTION"/>
    <s v="PASTATUTION- The act or practice of engaging in Pasta Making for money.  _x000a__x000a_Help us get the Arcobaleno Pasta Extruder!"/>
    <n v="7000"/>
    <n v="0"/>
    <x v="2"/>
    <s v="US"/>
    <s v="USD"/>
    <n v="1426292416"/>
    <n v="1423704016"/>
    <b v="0"/>
    <n v="0"/>
    <b v="0"/>
    <s v="food/restaurants"/>
    <x v="7"/>
    <s v="restaurants"/>
    <n v="0"/>
    <n v="0"/>
    <x v="2505"/>
    <d v="2015-03-14T00:20:16"/>
    <n v="30"/>
    <s v="26 to 30 days"/>
    <s v="30 days"/>
    <x v="0"/>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
    <n v="15"/>
    <x v="2506"/>
    <d v="2015-10-03T21:00:00"/>
    <n v="22"/>
    <s v="21 to 25 days"/>
    <s v="Not Needed"/>
    <x v="0"/>
  </r>
  <r>
    <n v="2507"/>
    <s v="Help Cafe Talavera get a New Kitchen!"/>
    <s v="Unique dishes for a unique city!."/>
    <n v="42850"/>
    <n v="0"/>
    <x v="2"/>
    <s v="US"/>
    <s v="USD"/>
    <n v="1431308704"/>
    <n v="1428716704"/>
    <b v="0"/>
    <n v="0"/>
    <b v="0"/>
    <s v="food/restaurants"/>
    <x v="7"/>
    <s v="restaurants"/>
    <n v="0"/>
    <n v="0"/>
    <x v="2507"/>
    <d v="2015-05-11T01:45:04"/>
    <n v="30"/>
    <s v="26 to 30 days"/>
    <s v="30 days"/>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n v="0"/>
    <x v="2508"/>
    <d v="2014-08-14T22:50:34"/>
    <n v="30"/>
    <s v="26 to 30 days"/>
    <s v="30 days"/>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1"/>
    <n v="35.71"/>
    <x v="2509"/>
    <d v="2015-04-20T18:25:49"/>
    <n v="56"/>
    <s v="Greater than 40 days"/>
    <s v="Not Needed"/>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0"/>
    <n v="37.5"/>
    <x v="2510"/>
    <d v="2015-05-14T23:56:12"/>
    <n v="60"/>
    <s v="Greater than 40 days"/>
    <s v="Not Needed"/>
    <x v="0"/>
  </r>
  <r>
    <n v="2511"/>
    <s v="loluli's"/>
    <s v="Fresh Fast Food. A bbq ramen bar thats healthy, tasty and made to order right in front of your eyes....... From flame to bowl"/>
    <n v="100000"/>
    <n v="0"/>
    <x v="2"/>
    <s v="GB"/>
    <s v="GBP"/>
    <n v="1454323413"/>
    <n v="1451731413"/>
    <b v="0"/>
    <n v="0"/>
    <b v="0"/>
    <s v="food/restaurants"/>
    <x v="7"/>
    <s v="restaurants"/>
    <n v="0"/>
    <n v="0"/>
    <x v="2511"/>
    <d v="2016-02-01T10:43:33"/>
    <n v="30"/>
    <s v="26 to 30 days"/>
    <s v="30 days"/>
    <x v="2"/>
  </r>
  <r>
    <n v="2512"/>
    <s v="Somethin' Tasty"/>
    <s v="Somethin' Tasty is a unique coffee, pastry &amp; retail store. We consign from all local sources: pottery, glass &amp; art."/>
    <n v="1150"/>
    <n v="0"/>
    <x v="2"/>
    <s v="US"/>
    <s v="USD"/>
    <n v="1418504561"/>
    <n v="1417208561"/>
    <b v="0"/>
    <n v="0"/>
    <b v="0"/>
    <s v="food/restaurants"/>
    <x v="7"/>
    <s v="restaurants"/>
    <n v="0"/>
    <n v="0"/>
    <x v="2512"/>
    <d v="2014-12-13T21:02:41"/>
    <n v="15"/>
    <s v="11 to 20 days"/>
    <s v="Not Needed"/>
    <x v="3"/>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n v="0"/>
    <x v="2513"/>
    <d v="2017-02-26T00:09:49"/>
    <n v="60"/>
    <s v="Greater than 40 days"/>
    <s v="Not Needed"/>
    <x v="2"/>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2"/>
    <n v="52.5"/>
    <x v="2514"/>
    <d v="2014-08-20T09:21:17"/>
    <n v="17"/>
    <s v="11 to 20 days"/>
    <s v="Not Needed"/>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19"/>
    <n v="77.5"/>
    <x v="2515"/>
    <d v="2015-02-22T20:09:13"/>
    <n v="30"/>
    <s v="26 to 30 days"/>
    <s v="30 days"/>
    <x v="0"/>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n v="0"/>
    <x v="2516"/>
    <d v="2014-11-29T16:40:52"/>
    <n v="30"/>
    <s v="26 to 30 days"/>
    <s v="30 days"/>
    <x v="3"/>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10"/>
    <n v="53.55"/>
    <x v="2517"/>
    <d v="2015-03-19T18:15:30"/>
    <n v="30"/>
    <s v="26 to 30 days"/>
    <s v="30 days"/>
    <x v="0"/>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n v="0"/>
    <x v="2518"/>
    <d v="2014-11-13T17:20:28"/>
    <n v="30"/>
    <s v="26 to 30 days"/>
    <s v="30 days"/>
    <x v="3"/>
  </r>
  <r>
    <n v="2519"/>
    <s v="Kelli's Kitchen"/>
    <s v="Better than your mom's, better than Cracker Barrel, only at Kelli's Kitchen (all from scratch)."/>
    <n v="150000"/>
    <n v="65"/>
    <x v="2"/>
    <s v="US"/>
    <s v="USD"/>
    <n v="1405741404"/>
    <n v="1403149404"/>
    <b v="0"/>
    <n v="4"/>
    <b v="0"/>
    <s v="food/restaurants"/>
    <x v="7"/>
    <s v="restaurants"/>
    <n v="0"/>
    <n v="16.25"/>
    <x v="2519"/>
    <d v="2014-07-19T03:43:24"/>
    <n v="30"/>
    <s v="26 to 30 days"/>
    <s v="30 days"/>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n v="0"/>
    <x v="2520"/>
    <d v="2016-10-15T19:21:00"/>
    <n v="46"/>
    <s v="41 to 50 days"/>
    <s v="Not Needed"/>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9"/>
    <n v="103.68"/>
    <x v="2521"/>
    <d v="2015-10-13T23:13:41"/>
    <n v="21"/>
    <s v="21 to 25 days"/>
    <s v="Not Needed"/>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00"/>
    <n v="185.19"/>
    <x v="2522"/>
    <d v="2016-04-22T14:52:00"/>
    <n v="22"/>
    <s v="21 to 25 days"/>
    <s v="Not Needed"/>
    <x v="2"/>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156"/>
    <n v="54.15"/>
    <x v="2523"/>
    <d v="2014-11-18T00:24:52"/>
    <n v="31"/>
    <s v="31 to 40 days"/>
    <s v="Not Needed"/>
    <x v="3"/>
  </r>
  <r>
    <n v="2524"/>
    <s v="Les Bostonades' First CD"/>
    <s v="We're bringing some of our favorite music from the past 10 years to disc for the first time ever."/>
    <n v="7500"/>
    <n v="7620"/>
    <x v="0"/>
    <s v="US"/>
    <s v="USD"/>
    <n v="1419136200"/>
    <n v="1416338557"/>
    <b v="0"/>
    <n v="43"/>
    <b v="1"/>
    <s v="music/classical music"/>
    <x v="4"/>
    <s v="classical music"/>
    <n v="102"/>
    <n v="177.21"/>
    <x v="2524"/>
    <d v="2014-12-21T04:30:00"/>
    <n v="33"/>
    <s v="31 to 40 days"/>
    <s v="Not Needed"/>
    <x v="3"/>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
    <n v="100.33"/>
    <x v="2525"/>
    <d v="2012-06-28T20:16:11"/>
    <n v="30"/>
    <s v="26 to 30 days"/>
    <s v="30 days"/>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13"/>
    <n v="136.91"/>
    <x v="2526"/>
    <d v="2014-12-08T04:59:00"/>
    <n v="28"/>
    <s v="26 to 30 days"/>
    <s v="28 to 29 days"/>
    <x v="3"/>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102"/>
    <n v="57.54"/>
    <x v="2527"/>
    <d v="2013-10-18T03:59:00"/>
    <n v="19"/>
    <s v="11 to 20 days"/>
    <s v="Not Needed"/>
    <x v="4"/>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107"/>
    <n v="52.96"/>
    <x v="2528"/>
    <d v="2015-08-20T11:00:00"/>
    <n v="19"/>
    <s v="11 to 20 days"/>
    <s v="Not Needed"/>
    <x v="0"/>
  </r>
  <r>
    <n v="2529"/>
    <s v="UrbanArias is DC's Contemporary Opera Company"/>
    <s v="Opera. Short. New."/>
    <n v="6000"/>
    <n v="6257"/>
    <x v="0"/>
    <s v="US"/>
    <s v="USD"/>
    <n v="1332636975"/>
    <n v="1328752575"/>
    <b v="0"/>
    <n v="76"/>
    <b v="1"/>
    <s v="music/classical music"/>
    <x v="4"/>
    <s v="classical music"/>
    <n v="104"/>
    <n v="82.33"/>
    <x v="2529"/>
    <d v="2012-03-25T00:56:15"/>
    <n v="45"/>
    <s v="41 to 50 days"/>
    <s v="Not Needed"/>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00"/>
    <n v="135.41999999999999"/>
    <x v="2530"/>
    <d v="2015-04-20T04:50:00"/>
    <n v="33"/>
    <s v="31 to 40 days"/>
    <s v="Not Needed"/>
    <x v="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100"/>
    <n v="74.069999999999993"/>
    <x v="2531"/>
    <d v="2015-08-15T03:59:00"/>
    <n v="23"/>
    <s v="21 to 25 days"/>
    <s v="Not Needed"/>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126"/>
    <n v="84.08"/>
    <x v="2532"/>
    <d v="2012-08-16T20:22:46"/>
    <n v="30"/>
    <s v="26 to 30 days"/>
    <s v="30 days"/>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111"/>
    <n v="61.03"/>
    <x v="2533"/>
    <d v="2013-03-01T18:01:08"/>
    <n v="30"/>
    <s v="26 to 30 days"/>
    <s v="30 days"/>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05"/>
    <n v="150"/>
    <x v="2534"/>
    <d v="2010-01-01T06:00:00"/>
    <n v="52"/>
    <s v="Greater than 40 days"/>
    <s v="Not Needed"/>
    <x v="8"/>
  </r>
  <r>
    <n v="2535"/>
    <s v="Mark Hayes Requiem Recording"/>
    <s v="Mark Hayes: Requiem Recording"/>
    <n v="20000"/>
    <n v="20755"/>
    <x v="0"/>
    <s v="US"/>
    <s v="USD"/>
    <n v="1417463945"/>
    <n v="1414781945"/>
    <b v="0"/>
    <n v="78"/>
    <b v="1"/>
    <s v="music/classical music"/>
    <x v="4"/>
    <s v="classical music"/>
    <n v="104"/>
    <n v="266.08999999999997"/>
    <x v="2535"/>
    <d v="2014-12-01T19:59:05"/>
    <n v="31"/>
    <s v="31 to 40 days"/>
    <s v="Not Needed"/>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116"/>
    <n v="7.25"/>
    <x v="2536"/>
    <d v="2013-07-30T02:32:46"/>
    <n v="21"/>
    <s v="21 to 25 days"/>
    <s v="Not Needed"/>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10"/>
    <n v="100"/>
    <x v="2537"/>
    <d v="2011-08-01T15:34:15"/>
    <n v="60"/>
    <s v="Greater than 40 days"/>
    <s v="Not Needed"/>
    <x v="6"/>
  </r>
  <r>
    <n v="2538"/>
    <s v="Me, Myself and Albinoni"/>
    <s v="I will record 2 of Tomaso Albinoni's concertos for 2 oboes playing both parts myself."/>
    <n v="18000"/>
    <n v="20343.169999999998"/>
    <x v="0"/>
    <s v="US"/>
    <s v="USD"/>
    <n v="1361681940"/>
    <n v="1359029661"/>
    <b v="0"/>
    <n v="185"/>
    <b v="1"/>
    <s v="music/classical music"/>
    <x v="4"/>
    <s v="classical music"/>
    <n v="113"/>
    <n v="109.96"/>
    <x v="2538"/>
    <d v="2013-02-24T04:59:00"/>
    <n v="31"/>
    <s v="31 to 40 days"/>
    <s v="Not Needed"/>
    <x v="4"/>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00"/>
    <n v="169.92"/>
    <x v="2539"/>
    <d v="2015-02-02T21:39:12"/>
    <n v="60"/>
    <s v="Greater than 40 days"/>
    <s v="Not Needed"/>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103"/>
    <n v="95.74"/>
    <x v="2540"/>
    <d v="2011-10-29T16:12:01"/>
    <n v="60"/>
    <s v="Greater than 40 days"/>
    <s v="Not Needed"/>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107"/>
    <n v="59.46"/>
    <x v="2541"/>
    <d v="2013-09-26T10:46:58"/>
    <n v="60"/>
    <s v="Greater than 40 days"/>
    <s v="Not Needed"/>
    <x v="4"/>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104"/>
    <n v="55.77"/>
    <x v="2542"/>
    <d v="2013-10-01T03:59:00"/>
    <n v="39"/>
    <s v="31 to 40 days"/>
    <s v="Not Needed"/>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156"/>
    <n v="30.08"/>
    <x v="2543"/>
    <d v="2011-01-02T03:00:00"/>
    <n v="31"/>
    <s v="31 to 40 days"/>
    <s v="Not Needed"/>
    <x v="7"/>
  </r>
  <r>
    <n v="2544"/>
    <s v="Singing City Children's Choir"/>
    <s v="Bringing choral music and performance opportunities to under-served youth in West Philadelphia"/>
    <n v="5000"/>
    <n v="5041"/>
    <x v="0"/>
    <s v="US"/>
    <s v="USD"/>
    <n v="1341750569"/>
    <n v="1339158569"/>
    <b v="0"/>
    <n v="57"/>
    <b v="1"/>
    <s v="music/classical music"/>
    <x v="4"/>
    <s v="classical music"/>
    <n v="101"/>
    <n v="88.44"/>
    <x v="2544"/>
    <d v="2012-07-08T12:29:29"/>
    <n v="30"/>
    <s v="26 to 30 days"/>
    <s v="30 days"/>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195"/>
    <n v="64.03"/>
    <x v="2545"/>
    <d v="2015-02-27T00:30:00"/>
    <n v="35"/>
    <s v="31 to 40 days"/>
    <s v="Not Needed"/>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112"/>
    <n v="60.15"/>
    <x v="2546"/>
    <d v="2013-10-05T05:00:00"/>
    <n v="28"/>
    <s v="26 to 30 days"/>
    <s v="28 to 29 days"/>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120"/>
    <n v="49.19"/>
    <x v="2547"/>
    <d v="2012-04-04T17:33:23"/>
    <n v="30"/>
    <s v="26 to 30 days"/>
    <s v="30 days"/>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02"/>
    <n v="165.16"/>
    <x v="2548"/>
    <d v="2016-09-30T04:27:00"/>
    <n v="25"/>
    <s v="21 to 25 days"/>
    <s v="26-27 days"/>
    <x v="2"/>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103"/>
    <n v="43.62"/>
    <x v="2549"/>
    <d v="2013-05-31T17:00:00"/>
    <n v="35"/>
    <s v="31 to 40 days"/>
    <s v="Not Needed"/>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101"/>
    <n v="43.7"/>
    <x v="2550"/>
    <d v="2015-10-08T03:59:00"/>
    <n v="57"/>
    <s v="Greater than 40 days"/>
    <s v="Not Needed"/>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103"/>
    <n v="67.42"/>
    <x v="2551"/>
    <d v="2012-03-21T20:48:00"/>
    <n v="28"/>
    <s v="26 to 30 days"/>
    <s v="28 to 29 days"/>
    <x v="5"/>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07"/>
    <n v="177.5"/>
    <x v="2552"/>
    <d v="2017-03-05T19:26:21"/>
    <n v="30"/>
    <s v="26 to 30 days"/>
    <s v="30 days"/>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156"/>
    <n v="38.880000000000003"/>
    <x v="2553"/>
    <d v="2012-09-21T04:46:47"/>
    <n v="60"/>
    <s v="Greater than 40 days"/>
    <s v="Not Needed"/>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123"/>
    <n v="54.99"/>
    <x v="2554"/>
    <d v="2015-06-01T03:59:00"/>
    <n v="31"/>
    <s v="31 to 40 days"/>
    <s v="Not Needed"/>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107"/>
    <n v="61.34"/>
    <x v="2555"/>
    <d v="2012-05-28T15:43:13"/>
    <n v="31"/>
    <s v="31 to 40 days"/>
    <s v="Not Needed"/>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106"/>
    <n v="23.12"/>
    <x v="2556"/>
    <d v="2012-12-24T23:47:37"/>
    <n v="45"/>
    <s v="41 to 50 days"/>
    <s v="Not Needed"/>
    <x v="5"/>
  </r>
  <r>
    <n v="2557"/>
    <s v="European Tour"/>
    <s v="Raising money for our concert tour of Switzerland and Germany in June/July 2014"/>
    <n v="900"/>
    <n v="1066"/>
    <x v="0"/>
    <s v="GB"/>
    <s v="GBP"/>
    <n v="1400176386"/>
    <n v="1397584386"/>
    <b v="0"/>
    <n v="36"/>
    <b v="1"/>
    <s v="music/classical music"/>
    <x v="4"/>
    <s v="classical music"/>
    <n v="118"/>
    <n v="29.61"/>
    <x v="2557"/>
    <d v="2014-05-15T17:53:06"/>
    <n v="30"/>
    <s v="26 to 30 days"/>
    <s v="30 days"/>
    <x v="3"/>
  </r>
  <r>
    <n v="2558"/>
    <s v="Hopkins Sinfonia 2015 Season"/>
    <s v="The Hopkins Sinfonia is looking for your support to run our 2015 Season made up of five concerts."/>
    <n v="1250"/>
    <n v="1361"/>
    <x v="0"/>
    <s v="AU"/>
    <s v="AUD"/>
    <n v="1430488740"/>
    <n v="1427747906"/>
    <b v="0"/>
    <n v="18"/>
    <b v="1"/>
    <s v="music/classical music"/>
    <x v="4"/>
    <s v="classical music"/>
    <n v="109"/>
    <n v="75.61"/>
    <x v="2558"/>
    <d v="2015-05-01T13:59:00"/>
    <n v="32"/>
    <s v="31 to 40 days"/>
    <s v="Not Needed"/>
    <x v="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111"/>
    <n v="35.6"/>
    <x v="2559"/>
    <d v="2011-11-15T19:37:00"/>
    <n v="33"/>
    <s v="31 to 40 days"/>
    <s v="Not Needed"/>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00"/>
    <n v="143"/>
    <x v="2560"/>
    <d v="2015-03-06T22:49:34"/>
    <n v="30"/>
    <s v="26 to 30 days"/>
    <s v="30 days"/>
    <x v="0"/>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n v="0"/>
    <x v="2561"/>
    <d v="2015-10-13T12:41:29"/>
    <n v="30"/>
    <s v="26 to 30 days"/>
    <s v="30 days"/>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1"/>
    <n v="25"/>
    <x v="2562"/>
    <d v="2016-10-11T12:35:39"/>
    <n v="60"/>
    <s v="Greater than 40 days"/>
    <s v="Not Needed"/>
    <x v="2"/>
  </r>
  <r>
    <n v="2563"/>
    <s v="Phoenix Pearl Boba Tea Truck (Canceled)"/>
    <s v="Michigan based bubble tea and specialty ice cream food truck"/>
    <n v="20000"/>
    <n v="0"/>
    <x v="1"/>
    <s v="US"/>
    <s v="USD"/>
    <n v="1438226451"/>
    <n v="1433042451"/>
    <b v="0"/>
    <n v="0"/>
    <b v="0"/>
    <s v="food/food trucks"/>
    <x v="7"/>
    <s v="food trucks"/>
    <n v="0"/>
    <n v="0"/>
    <x v="2563"/>
    <d v="2015-07-30T03:20:51"/>
    <n v="60"/>
    <s v="Greater than 40 days"/>
    <s v="Not Needed"/>
    <x v="0"/>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n v="0"/>
    <x v="2564"/>
    <d v="2014-08-01T00:58:19"/>
    <n v="30"/>
    <s v="26 to 30 days"/>
    <s v="30 days"/>
    <x v="3"/>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
    <n v="100"/>
    <x v="2565"/>
    <d v="2016-05-09T20:50:00"/>
    <n v="59"/>
    <s v="Greater than 40 days"/>
    <s v="Not Needed"/>
    <x v="2"/>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n v="0"/>
    <x v="2566"/>
    <d v="2014-08-21T23:32:28"/>
    <n v="30"/>
    <s v="26 to 30 days"/>
    <s v="30 days"/>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0"/>
    <n v="60"/>
    <x v="2567"/>
    <d v="2015-04-23T21:05:38"/>
    <n v="30"/>
    <s v="26 to 30 days"/>
    <s v="30 days"/>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1"/>
    <n v="50"/>
    <x v="2568"/>
    <d v="2016-09-01T15:59:54"/>
    <n v="30"/>
    <s v="26 to 30 days"/>
    <s v="30 days"/>
    <x v="2"/>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2"/>
    <n v="72.5"/>
    <x v="2569"/>
    <d v="2015-09-17T02:31:52"/>
    <n v="30"/>
    <s v="26 to 30 days"/>
    <s v="30 days"/>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1"/>
    <n v="29.5"/>
    <x v="2570"/>
    <d v="2017-02-08T21:40:35"/>
    <n v="30"/>
    <s v="26 to 30 days"/>
    <s v="30 days"/>
    <x v="1"/>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0"/>
    <n v="62.5"/>
    <x v="2571"/>
    <d v="2016-05-19T08:12:01"/>
    <n v="60"/>
    <s v="Greater than 40 days"/>
    <s v="Not Needed"/>
    <x v="2"/>
  </r>
  <r>
    <n v="2572"/>
    <s v="A Dream of Naughty Nachos (Canceled)"/>
    <s v="Mesquite smoked brisket nachos, food truck style, with homemade salsa to make your taste buds dance."/>
    <n v="30000"/>
    <n v="0"/>
    <x v="1"/>
    <s v="US"/>
    <s v="USD"/>
    <n v="1428893517"/>
    <n v="1426301517"/>
    <b v="0"/>
    <n v="0"/>
    <b v="0"/>
    <s v="food/food trucks"/>
    <x v="7"/>
    <s v="food trucks"/>
    <n v="0"/>
    <n v="0"/>
    <x v="2572"/>
    <d v="2015-04-13T02:51:57"/>
    <n v="30"/>
    <s v="26 to 30 days"/>
    <s v="30 days"/>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n v="0"/>
    <x v="2573"/>
    <d v="2014-08-23T14:12:29"/>
    <n v="45"/>
    <s v="41 to 50 days"/>
    <s v="Not Needed"/>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n v="0"/>
    <x v="2574"/>
    <d v="2016-05-18T19:49:05"/>
    <n v="21"/>
    <s v="21 to 25 days"/>
    <s v="Not Needed"/>
    <x v="2"/>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n v="0"/>
    <x v="2575"/>
    <d v="2015-01-12T02:36:34"/>
    <n v="30"/>
    <s v="26 to 30 days"/>
    <s v="30 days"/>
    <x v="3"/>
  </r>
  <r>
    <n v="2576"/>
    <s v="2 Go Fast Food (Canceled)"/>
    <s v="A New Twist with an American and Philippine fast food Mobile Trailer."/>
    <n v="10000"/>
    <n v="0"/>
    <x v="1"/>
    <s v="US"/>
    <s v="USD"/>
    <n v="1428707647"/>
    <n v="1424823247"/>
    <b v="0"/>
    <n v="0"/>
    <b v="0"/>
    <s v="food/food trucks"/>
    <x v="7"/>
    <s v="food trucks"/>
    <n v="0"/>
    <n v="0"/>
    <x v="2576"/>
    <d v="2015-04-10T23:14:07"/>
    <n v="44"/>
    <s v="41 to 50 days"/>
    <s v="Not Needed"/>
    <x v="0"/>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n v="0"/>
    <x v="2577"/>
    <d v="2014-08-04T19:41:37"/>
    <n v="25"/>
    <s v="21 to 25 days"/>
    <s v="26-27 days"/>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n v="0"/>
    <x v="2578"/>
    <d v="2015-10-09T17:00:00"/>
    <n v="48"/>
    <s v="41 to 50 days"/>
    <s v="Not Needed"/>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0"/>
    <n v="23.08"/>
    <x v="2579"/>
    <d v="2014-09-15T19:55:03"/>
    <n v="60"/>
    <s v="Greater than 40 days"/>
    <s v="Not Needed"/>
    <x v="3"/>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1"/>
    <n v="25.5"/>
    <x v="2580"/>
    <d v="2015-05-16T03:00:00"/>
    <n v="30"/>
    <s v="26 to 30 days"/>
    <s v="30 days"/>
    <x v="0"/>
  </r>
  <r>
    <n v="2581"/>
    <s v="A Flying Sausage Food Truck"/>
    <s v="Creating a Food Truck to bring gourmet sausage sliders to Jacksonville, FL for breakfast, lunch, and special events."/>
    <n v="5000"/>
    <n v="530"/>
    <x v="2"/>
    <s v="US"/>
    <s v="USD"/>
    <n v="1447689898"/>
    <n v="1445094298"/>
    <b v="0"/>
    <n v="11"/>
    <b v="0"/>
    <s v="food/food trucks"/>
    <x v="7"/>
    <s v="food trucks"/>
    <n v="11"/>
    <n v="48.18"/>
    <x v="2581"/>
    <d v="2015-11-16T16:04:58"/>
    <n v="30"/>
    <s v="26 to 30 days"/>
    <s v="30 days"/>
    <x v="0"/>
  </r>
  <r>
    <n v="2582"/>
    <s v="Drunken Wings"/>
    <s v="The place where chicken meets liquor for the first time!"/>
    <n v="90000"/>
    <n v="1"/>
    <x v="2"/>
    <s v="US"/>
    <s v="USD"/>
    <n v="1477784634"/>
    <n v="1475192634"/>
    <b v="0"/>
    <n v="1"/>
    <b v="0"/>
    <s v="food/food trucks"/>
    <x v="7"/>
    <s v="food trucks"/>
    <n v="0"/>
    <n v="1"/>
    <x v="2582"/>
    <d v="2016-10-29T23:43:54"/>
    <n v="30"/>
    <s v="26 to 30 days"/>
    <s v="30 days"/>
    <x v="2"/>
  </r>
  <r>
    <n v="2583"/>
    <s v="Crazy Daisy Food Truck"/>
    <s v="Crazy Daisy will become the newest member of the food truck distributors in Kansas City, Missouri."/>
    <n v="1000"/>
    <n v="5"/>
    <x v="2"/>
    <s v="US"/>
    <s v="USD"/>
    <n v="1426526880"/>
    <n v="1421346480"/>
    <b v="0"/>
    <n v="5"/>
    <b v="0"/>
    <s v="food/food trucks"/>
    <x v="7"/>
    <s v="food trucks"/>
    <n v="1"/>
    <n v="1"/>
    <x v="2583"/>
    <d v="2015-03-16T17:28:00"/>
    <n v="60"/>
    <s v="Greater than 40 days"/>
    <s v="Not Needed"/>
    <x v="0"/>
  </r>
  <r>
    <n v="2584"/>
    <s v="Culinary Arts Food Truck Style"/>
    <s v="Bringing quality food to the masses using local premium ingredients, but at a food truck price!"/>
    <n v="10000"/>
    <n v="0"/>
    <x v="2"/>
    <s v="US"/>
    <s v="USD"/>
    <n v="1434341369"/>
    <n v="1431749369"/>
    <b v="0"/>
    <n v="0"/>
    <b v="0"/>
    <s v="food/food trucks"/>
    <x v="7"/>
    <s v="food trucks"/>
    <n v="0"/>
    <n v="0"/>
    <x v="2584"/>
    <d v="2015-06-15T04:09:29"/>
    <n v="30"/>
    <s v="26 to 30 days"/>
    <s v="30 days"/>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0"/>
    <n v="50"/>
    <x v="2585"/>
    <d v="2014-07-05T23:07:12"/>
    <n v="30"/>
    <s v="26 to 30 days"/>
    <s v="30 days"/>
    <x v="3"/>
  </r>
  <r>
    <n v="2586"/>
    <s v="Inspire Healthy Eating"/>
    <s v="I would like to bring fresh salad and food to the streets of London at a reasonable price."/>
    <n v="3000"/>
    <n v="5"/>
    <x v="2"/>
    <s v="GB"/>
    <s v="GBP"/>
    <n v="1451030136"/>
    <n v="1448438136"/>
    <b v="0"/>
    <n v="1"/>
    <b v="0"/>
    <s v="food/food trucks"/>
    <x v="7"/>
    <s v="food trucks"/>
    <n v="0"/>
    <n v="5"/>
    <x v="2586"/>
    <d v="2015-12-25T07:55:36"/>
    <n v="30"/>
    <s v="26 to 30 days"/>
    <s v="30 days"/>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
    <n v="202.83"/>
    <x v="2587"/>
    <d v="2015-12-30T16:12:33"/>
    <n v="30"/>
    <s v="26 to 30 days"/>
    <s v="30 days"/>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4"/>
    <n v="29.13"/>
    <x v="2588"/>
    <d v="2015-03-31T13:14:00"/>
    <n v="52"/>
    <s v="Greater than 40 days"/>
    <s v="Not Needed"/>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0"/>
    <n v="5"/>
    <x v="2589"/>
    <d v="2016-03-23T11:52:07"/>
    <n v="30"/>
    <s v="26 to 30 days"/>
    <s v="30 days"/>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n v="0"/>
    <x v="2590"/>
    <d v="2016-01-26T14:08:17"/>
    <n v="7"/>
    <s v="Less than 10 days"/>
    <s v="Not Needed"/>
    <x v="2"/>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2"/>
    <n v="13"/>
    <x v="2591"/>
    <d v="2016-03-13T20:45:24"/>
    <n v="60"/>
    <s v="Greater than 40 days"/>
    <s v="Not Needed"/>
    <x v="2"/>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0"/>
    <n v="50"/>
    <x v="2592"/>
    <d v="2014-10-05T19:13:41"/>
    <n v="30"/>
    <s v="26 to 30 days"/>
    <s v="30 days"/>
    <x v="3"/>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n v="0"/>
    <x v="2593"/>
    <d v="2015-04-25T20:17:06"/>
    <n v="30"/>
    <s v="26 to 30 days"/>
    <s v="30 days"/>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0"/>
    <n v="1"/>
    <x v="2594"/>
    <d v="2014-08-07T23:13:48"/>
    <n v="30"/>
    <s v="26 to 30 days"/>
    <s v="30 days"/>
    <x v="3"/>
  </r>
  <r>
    <n v="2595"/>
    <s v="Food Truck for Little Fox Bakery"/>
    <s v="Looking to put the best baked goods in Bowling Green on wheels"/>
    <n v="15000"/>
    <n v="1825"/>
    <x v="2"/>
    <s v="US"/>
    <s v="USD"/>
    <n v="1487915500"/>
    <n v="1485323500"/>
    <b v="0"/>
    <n v="19"/>
    <b v="0"/>
    <s v="food/food trucks"/>
    <x v="7"/>
    <s v="food trucks"/>
    <n v="12"/>
    <n v="96.05"/>
    <x v="2595"/>
    <d v="2017-02-24T05:51:40"/>
    <n v="30"/>
    <s v="26 to 30 days"/>
    <s v="30 days"/>
    <x v="1"/>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24"/>
    <n v="305.77999999999997"/>
    <x v="2596"/>
    <d v="2014-08-07T15:56:49"/>
    <n v="30"/>
    <s v="26 to 30 days"/>
    <s v="30 days"/>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6"/>
    <n v="12.14"/>
    <x v="2597"/>
    <d v="2016-06-19T08:11:57"/>
    <n v="30"/>
    <s v="26 to 30 days"/>
    <s v="30 days"/>
    <x v="2"/>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39"/>
    <n v="83.57"/>
    <x v="2598"/>
    <d v="2015-09-23T20:10:01"/>
    <n v="30"/>
    <s v="26 to 30 days"/>
    <s v="30 days"/>
    <x v="0"/>
  </r>
  <r>
    <n v="2599"/>
    <s v="Empty Ramekins Catering Group"/>
    <s v="The Empty Ramekins Catering Group is looking for your help to start up in Miami Florida!!!!"/>
    <n v="9041"/>
    <n v="90"/>
    <x v="2"/>
    <s v="US"/>
    <s v="USD"/>
    <n v="1407089147"/>
    <n v="1403201147"/>
    <b v="0"/>
    <n v="5"/>
    <b v="0"/>
    <s v="food/food trucks"/>
    <x v="7"/>
    <s v="food trucks"/>
    <n v="1"/>
    <n v="18"/>
    <x v="2599"/>
    <d v="2014-08-03T18:05:47"/>
    <n v="45"/>
    <s v="41 to 50 days"/>
    <s v="Not Needed"/>
    <x v="3"/>
  </r>
  <r>
    <n v="2600"/>
    <s v="Help Buttz Return From the Ashes"/>
    <s v="On Sunday November 8, 2015 our food truck burned to the ground. Please help us get rebuilt."/>
    <n v="50000"/>
    <n v="3466"/>
    <x v="2"/>
    <s v="US"/>
    <s v="USD"/>
    <n v="1458938200"/>
    <n v="1453757800"/>
    <b v="0"/>
    <n v="30"/>
    <b v="0"/>
    <s v="food/food trucks"/>
    <x v="7"/>
    <s v="food trucks"/>
    <n v="7"/>
    <n v="115.53"/>
    <x v="2600"/>
    <d v="2016-03-25T20:36:40"/>
    <n v="60"/>
    <s v="Greater than 40 days"/>
    <s v="Not Needed"/>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661"/>
    <n v="21.9"/>
    <x v="2601"/>
    <d v="2012-09-13T03:59:00"/>
    <n v="15"/>
    <s v="11 to 20 days"/>
    <s v="Not Needed"/>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326"/>
    <n v="80.02"/>
    <x v="2602"/>
    <d v="2014-11-12T21:20:00"/>
    <n v="40"/>
    <s v="31 to 40 days"/>
    <s v="Not Needed"/>
    <x v="3"/>
  </r>
  <r>
    <n v="2603"/>
    <s v="Manned Mock Mars Mission"/>
    <s v="I will be building a mock space station and simulate living on Mars for two weeks."/>
    <n v="1750"/>
    <n v="1776"/>
    <x v="0"/>
    <s v="US"/>
    <s v="USD"/>
    <n v="1387835654"/>
    <n v="1386626054"/>
    <b v="1"/>
    <n v="50"/>
    <b v="1"/>
    <s v="technology/space exploration"/>
    <x v="2"/>
    <s v="space exploration"/>
    <n v="101"/>
    <n v="35.520000000000003"/>
    <x v="2603"/>
    <d v="2013-12-23T21:54:14"/>
    <n v="14"/>
    <s v="11 to 20 days"/>
    <s v="Not Needed"/>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104"/>
    <n v="64.930000000000007"/>
    <x v="2604"/>
    <d v="2012-04-29T01:13:43"/>
    <n v="30"/>
    <s v="26 to 30 days"/>
    <s v="30 days"/>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107"/>
    <n v="60.97"/>
    <x v="2605"/>
    <d v="2016-06-17T12:59:50"/>
    <n v="30"/>
    <s v="26 to 30 days"/>
    <s v="30 days"/>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110"/>
    <n v="31.44"/>
    <x v="2606"/>
    <d v="2014-04-29T17:06:22"/>
    <n v="32"/>
    <s v="31 to 40 days"/>
    <s v="Not Needed"/>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408"/>
    <n v="81.95"/>
    <x v="2607"/>
    <d v="2015-08-12T02:00:00"/>
    <n v="44"/>
    <s v="41 to 50 days"/>
    <s v="Not Needed"/>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224"/>
    <n v="58.93"/>
    <x v="2608"/>
    <d v="2017-03-15T00:00:00"/>
    <n v="42"/>
    <s v="41 to 50 days"/>
    <s v="Not Needed"/>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304"/>
    <n v="157.29"/>
    <x v="2609"/>
    <d v="2012-07-15T05:42:31"/>
    <n v="30"/>
    <s v="26 to 30 days"/>
    <s v="30 days"/>
    <x v="5"/>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141"/>
    <n v="55.76"/>
    <x v="2610"/>
    <d v="2016-08-22T06:59:00"/>
    <n v="40"/>
    <s v="31 to 40 days"/>
    <s v="Not Needed"/>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2791"/>
    <n v="83.8"/>
    <x v="2611"/>
    <d v="2017-01-02T22:59:00"/>
    <n v="33"/>
    <s v="31 to 40 days"/>
    <s v="Not Needed"/>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172"/>
    <n v="58.42"/>
    <x v="2612"/>
    <d v="2015-01-09T03:26:10"/>
    <n v="31"/>
    <s v="31 to 40 days"/>
    <s v="Not Needed"/>
    <x v="3"/>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101"/>
    <n v="270.57"/>
    <x v="2613"/>
    <d v="2012-09-21T19:38:14"/>
    <n v="30"/>
    <s v="26 to 30 days"/>
    <s v="30 days"/>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2"/>
    <n v="107.1"/>
    <x v="2614"/>
    <d v="2014-04-30T05:00:00"/>
    <n v="29"/>
    <s v="26 to 30 days"/>
    <s v="Not Needed"/>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170"/>
    <n v="47.18"/>
    <x v="2615"/>
    <d v="2016-04-30T12:00:00"/>
    <n v="37"/>
    <s v="31 to 40 days"/>
    <s v="Not Needed"/>
    <x v="2"/>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15"/>
    <n v="120.31"/>
    <x v="2616"/>
    <d v="2015-08-25T23:52:09"/>
    <n v="30"/>
    <s v="26 to 30 days"/>
    <s v="30 days"/>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878"/>
    <n v="27.6"/>
    <x v="2617"/>
    <d v="2014-10-20T20:59:11"/>
    <n v="30"/>
    <s v="26 to 30 days"/>
    <s v="30 days"/>
    <x v="3"/>
  </r>
  <r>
    <n v="2618"/>
    <s v="SPACE ART FEATURING ASTRONAUTS #WeBelieveInAstronauts"/>
    <s v="LTD ED COLLECTIBLE SPACE ART FEAT. ASTRONAUTS"/>
    <n v="15000"/>
    <n v="15808"/>
    <x v="0"/>
    <s v="US"/>
    <s v="USD"/>
    <n v="1449000061"/>
    <n v="1443812461"/>
    <b v="1"/>
    <n v="77"/>
    <b v="1"/>
    <s v="technology/space exploration"/>
    <x v="2"/>
    <s v="space exploration"/>
    <n v="105"/>
    <n v="205.3"/>
    <x v="2618"/>
    <d v="2015-12-01T20:01:01"/>
    <n v="60"/>
    <s v="Greater than 40 days"/>
    <s v="Not Needed"/>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188"/>
    <n v="35.549999999999997"/>
    <x v="2619"/>
    <d v="2015-10-23T11:00:00"/>
    <n v="27"/>
    <s v="26 to 30 days"/>
    <s v="26-27 days"/>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144"/>
    <n v="74.64"/>
    <x v="2620"/>
    <d v="2015-10-11T01:00:00"/>
    <n v="37"/>
    <s v="31 to 40 days"/>
    <s v="Not Needed"/>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146"/>
    <n v="47.06"/>
    <x v="2621"/>
    <d v="2015-05-21T17:56:28"/>
    <n v="30"/>
    <s v="26 to 30 days"/>
    <s v="30 days"/>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131"/>
    <n v="26.59"/>
    <x v="2622"/>
    <d v="2016-12-30T17:50:16"/>
    <n v="45"/>
    <s v="41 to 50 days"/>
    <s v="Not Needed"/>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114"/>
    <n v="36.770000000000003"/>
    <x v="2623"/>
    <d v="2016-12-02T06:09:26"/>
    <n v="14"/>
    <s v="11 to 20 days"/>
    <s v="Not Needed"/>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1379"/>
    <n v="31.82"/>
    <x v="2624"/>
    <d v="2012-09-13T10:07:02"/>
    <n v="21"/>
    <s v="21 to 25 days"/>
    <s v="Not Needed"/>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956"/>
    <n v="27.58"/>
    <x v="2625"/>
    <d v="2016-11-09T20:26:48"/>
    <n v="25"/>
    <s v="21 to 25 days"/>
    <s v="26-27 days"/>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112"/>
    <n v="56"/>
    <x v="2626"/>
    <d v="2015-06-03T15:04:29"/>
    <n v="30"/>
    <s v="26 to 30 days"/>
    <s v="30 days"/>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647"/>
    <n v="21.56"/>
    <x v="2627"/>
    <d v="2015-11-26T20:54:21"/>
    <n v="30"/>
    <s v="26 to 30 days"/>
    <s v="30 days"/>
    <x v="0"/>
  </r>
  <r>
    <n v="2628"/>
    <s v="Pie In Space!"/>
    <s v="A high school freshman is sending pie into space and you can be a part of it.  GO SCIENCE!!!"/>
    <n v="839"/>
    <n v="926"/>
    <x v="0"/>
    <s v="US"/>
    <s v="USD"/>
    <n v="1417389067"/>
    <n v="1415661067"/>
    <b v="0"/>
    <n v="21"/>
    <b v="1"/>
    <s v="technology/space exploration"/>
    <x v="2"/>
    <s v="space exploration"/>
    <n v="110"/>
    <n v="44.1"/>
    <x v="2628"/>
    <d v="2014-11-30T23:11:07"/>
    <n v="20"/>
    <s v="11 to 20 days"/>
    <s v="Not Needed"/>
    <x v="3"/>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128"/>
    <n v="63.87"/>
    <x v="2629"/>
    <d v="2015-05-14T12:55:22"/>
    <n v="30"/>
    <s v="26 to 30 days"/>
    <s v="30 days"/>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158"/>
    <n v="38.99"/>
    <x v="2630"/>
    <d v="2016-06-30T10:00:00"/>
    <n v="27"/>
    <s v="26 to 30 days"/>
    <s v="26-27 days"/>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115"/>
    <n v="80.19"/>
    <x v="2631"/>
    <d v="2015-08-30T04:03:47"/>
    <n v="28"/>
    <s v="26 to 30 days"/>
    <s v="28 to 29 days"/>
    <x v="0"/>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137"/>
    <n v="34.9"/>
    <x v="2632"/>
    <d v="2016-05-29T01:28:59"/>
    <n v="25"/>
    <s v="21 to 25 days"/>
    <s v="26-27 days"/>
    <x v="2"/>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355"/>
    <n v="89.1"/>
    <x v="2633"/>
    <d v="2014-02-27T23:00:00"/>
    <n v="30"/>
    <s v="26 to 30 days"/>
    <s v="30 days"/>
    <x v="3"/>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106"/>
    <n v="39.44"/>
    <x v="2634"/>
    <d v="2016-09-29T15:45:21"/>
    <n v="30"/>
    <s v="26 to 30 days"/>
    <s v="30 days"/>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00"/>
    <n v="136.9"/>
    <x v="2635"/>
    <d v="2015-03-09T21:49:21"/>
    <n v="35"/>
    <s v="31 to 40 days"/>
    <s v="Not Needed"/>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187"/>
    <n v="37.46"/>
    <x v="2636"/>
    <d v="2016-10-16T01:00:00"/>
    <n v="23"/>
    <s v="21 to 25 days"/>
    <s v="Not Needed"/>
    <x v="2"/>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166"/>
    <n v="31.96"/>
    <x v="2637"/>
    <d v="2016-10-12T13:11:15"/>
    <n v="16"/>
    <s v="11 to 20 days"/>
    <s v="Not Needed"/>
    <x v="2"/>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102"/>
    <n v="25.21"/>
    <x v="2638"/>
    <d v="2015-01-15T21:54:55"/>
    <n v="30"/>
    <s v="26 to 30 days"/>
    <s v="30 days"/>
    <x v="3"/>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64"/>
    <n v="10.039999999999999"/>
    <x v="2639"/>
    <d v="2015-02-19T20:45:48"/>
    <n v="30"/>
    <s v="26 to 30 days"/>
    <s v="30 days"/>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106"/>
    <n v="45.94"/>
    <x v="2640"/>
    <d v="2015-06-08T03:51:14"/>
    <n v="60"/>
    <s v="Greater than 40 days"/>
    <s v="Not Needed"/>
    <x v="0"/>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
    <n v="15"/>
    <x v="2641"/>
    <d v="2014-09-15T20:09:00"/>
    <n v="17"/>
    <s v="11 to 20 days"/>
    <s v="Not Needed"/>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n v="0"/>
    <x v="2642"/>
    <d v="2016-07-15T06:57:00"/>
    <n v="30"/>
    <s v="26 to 30 days"/>
    <s v="30 days"/>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34"/>
    <n v="223.58"/>
    <x v="2643"/>
    <d v="2016-12-21T07:59:00"/>
    <n v="36"/>
    <s v="31 to 40 days"/>
    <s v="Not Needed"/>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2"/>
    <n v="39.479999999999997"/>
    <x v="2644"/>
    <d v="2017-03-10T19:00:35"/>
    <n v="30"/>
    <s v="26 to 30 days"/>
    <s v="30 days"/>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11"/>
    <n v="91.3"/>
    <x v="2645"/>
    <d v="2014-11-08T21:13:23"/>
    <n v="30"/>
    <s v="26 to 30 days"/>
    <s v="30 days"/>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8"/>
    <n v="78.67"/>
    <x v="2646"/>
    <d v="2015-09-09T07:31:09"/>
    <n v="30"/>
    <s v="26 to 30 days"/>
    <s v="30 days"/>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
    <n v="12"/>
    <x v="2647"/>
    <d v="2015-08-14T06:16:59"/>
    <n v="30"/>
    <s v="26 to 30 days"/>
    <s v="30 days"/>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
    <n v="17.670000000000002"/>
    <x v="2648"/>
    <d v="2016-03-09T17:09:20"/>
    <n v="30"/>
    <s v="26 to 30 days"/>
    <s v="30 days"/>
    <x v="2"/>
  </r>
  <r>
    <n v="2649"/>
    <s v="The Mission - Please Check Back Soon (Canceled)"/>
    <s v="They have launched a Kickstarter."/>
    <n v="125000"/>
    <n v="124"/>
    <x v="1"/>
    <s v="US"/>
    <s v="USD"/>
    <n v="1454370941"/>
    <n v="1449186941"/>
    <b v="0"/>
    <n v="3"/>
    <b v="0"/>
    <s v="technology/space exploration"/>
    <x v="2"/>
    <s v="space exploration"/>
    <n v="0"/>
    <n v="41.33"/>
    <x v="2649"/>
    <d v="2016-02-01T23:55:41"/>
    <n v="60"/>
    <s v="Greater than 40 days"/>
    <s v="Not Needed"/>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1"/>
    <n v="71.599999999999994"/>
    <x v="2650"/>
    <d v="2016-12-21T14:59:03"/>
    <n v="30"/>
    <s v="26 to 30 days"/>
    <s v="30 days"/>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2"/>
    <n v="307.82"/>
    <x v="2651"/>
    <d v="2015-12-17T19:20:09"/>
    <n v="28"/>
    <s v="26 to 30 days"/>
    <s v="28 to 29 days"/>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1"/>
    <n v="80.45"/>
    <x v="2652"/>
    <d v="2014-12-10T03:48:45"/>
    <n v="30"/>
    <s v="26 to 30 days"/>
    <s v="30 days"/>
    <x v="3"/>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12"/>
    <n v="83.94"/>
    <x v="2653"/>
    <d v="2014-06-13T04:00:00"/>
    <n v="32"/>
    <s v="31 to 40 days"/>
    <s v="Not Needed"/>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0"/>
    <n v="8.5"/>
    <x v="2654"/>
    <d v="2015-04-21T13:25:26"/>
    <n v="60"/>
    <s v="Greater than 40 days"/>
    <s v="Not Needed"/>
    <x v="0"/>
  </r>
  <r>
    <n v="2655"/>
    <s v="Balloons (Canceled)"/>
    <s v="Thank you for your support!"/>
    <n v="15000"/>
    <n v="3155"/>
    <x v="1"/>
    <s v="US"/>
    <s v="USD"/>
    <n v="1455048000"/>
    <n v="1452631647"/>
    <b v="0"/>
    <n v="43"/>
    <b v="0"/>
    <s v="technology/space exploration"/>
    <x v="2"/>
    <s v="space exploration"/>
    <n v="21"/>
    <n v="73.37"/>
    <x v="2655"/>
    <d v="2016-02-09T20:00:00"/>
    <n v="28"/>
    <s v="26 to 30 days"/>
    <s v="28 to 29 days"/>
    <x v="2"/>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
    <n v="112.86"/>
    <x v="2656"/>
    <d v="2017-03-12T19:00:00"/>
    <n v="39"/>
    <s v="31 to 40 days"/>
    <s v="Not Needed"/>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19"/>
    <n v="95.28"/>
    <x v="2657"/>
    <d v="2016-08-03T01:30:00"/>
    <n v="34"/>
    <s v="31 to 40 days"/>
    <s v="Not Needed"/>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0"/>
    <n v="22.75"/>
    <x v="2658"/>
    <d v="2016-07-30T21:13:14"/>
    <n v="30"/>
    <s v="26 to 30 days"/>
    <s v="30 days"/>
    <x v="2"/>
  </r>
  <r>
    <n v="2659"/>
    <s v="test (Canceled)"/>
    <s v="test"/>
    <n v="49000"/>
    <n v="1333"/>
    <x v="1"/>
    <s v="US"/>
    <s v="USD"/>
    <n v="1429321210"/>
    <n v="1426729210"/>
    <b v="0"/>
    <n v="10"/>
    <b v="0"/>
    <s v="technology/space exploration"/>
    <x v="2"/>
    <s v="space exploration"/>
    <n v="3"/>
    <n v="133.30000000000001"/>
    <x v="2659"/>
    <d v="2015-04-18T01:40:10"/>
    <n v="30"/>
    <s v="26 to 30 days"/>
    <s v="30 days"/>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0"/>
    <n v="3.8"/>
    <x v="2660"/>
    <d v="2015-11-24T18:06:58"/>
    <n v="60"/>
    <s v="Greater than 40 days"/>
    <s v="Not Needed"/>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103"/>
    <n v="85.75"/>
    <x v="2661"/>
    <d v="2013-10-25T23:00:10"/>
    <n v="30"/>
    <s v="26 to 30 days"/>
    <s v="30 days"/>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107"/>
    <n v="267"/>
    <x v="2662"/>
    <d v="2015-08-21T17:55:13"/>
    <n v="30"/>
    <s v="26 to 30 days"/>
    <s v="30 days"/>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105"/>
    <n v="373.56"/>
    <x v="2663"/>
    <d v="2015-09-04T15:00:00"/>
    <n v="29"/>
    <s v="26 to 30 days"/>
    <s v="Not Needed"/>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03"/>
    <n v="174.04"/>
    <x v="2664"/>
    <d v="2015-12-09T06:59:00"/>
    <n v="34"/>
    <s v="31 to 40 days"/>
    <s v="Not Needed"/>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123"/>
    <n v="93.7"/>
    <x v="2665"/>
    <d v="2015-05-04T21:29:34"/>
    <n v="45"/>
    <s v="41 to 50 days"/>
    <s v="Not Needed"/>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159"/>
    <n v="77.33"/>
    <x v="2666"/>
    <d v="2015-09-25T21:00:00"/>
    <n v="37"/>
    <s v="31 to 40 days"/>
    <s v="Not Needed"/>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111"/>
    <n v="92.22"/>
    <x v="2667"/>
    <d v="2016-02-10T22:13:36"/>
    <n v="30"/>
    <s v="26 to 30 days"/>
    <s v="30 days"/>
    <x v="2"/>
  </r>
  <r>
    <n v="2668"/>
    <s v="UOttawa Makermobile"/>
    <s v="Creativity on the go! |_x000a_CrÃ©ativitÃ© en mouvement !"/>
    <n v="1000"/>
    <n v="1707"/>
    <x v="0"/>
    <s v="CA"/>
    <s v="CAD"/>
    <n v="1447079520"/>
    <n v="1443449265"/>
    <b v="0"/>
    <n v="28"/>
    <b v="1"/>
    <s v="technology/makerspaces"/>
    <x v="2"/>
    <s v="makerspaces"/>
    <n v="171"/>
    <n v="60.96"/>
    <x v="2668"/>
    <d v="2015-11-09T14:32:00"/>
    <n v="42"/>
    <s v="41 to 50 days"/>
    <s v="Not Needed"/>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125"/>
    <n v="91"/>
    <x v="2669"/>
    <d v="2016-01-10T00:51:36"/>
    <n v="60"/>
    <s v="Greater than 40 days"/>
    <s v="Not Needed"/>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6"/>
    <n v="41.58"/>
    <x v="2670"/>
    <d v="2014-07-29T00:29:40"/>
    <n v="28"/>
    <s v="26 to 30 days"/>
    <s v="28 to 29 days"/>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11"/>
    <n v="33.76"/>
    <x v="2671"/>
    <d v="2014-12-19T19:38:00"/>
    <n v="30"/>
    <s v="26 to 30 days"/>
    <s v="30 days"/>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33"/>
    <n v="70.62"/>
    <x v="2672"/>
    <d v="2015-12-28T06:00:00"/>
    <n v="22"/>
    <s v="21 to 25 days"/>
    <s v="Not Needed"/>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28"/>
    <n v="167.15"/>
    <x v="2673"/>
    <d v="2014-10-29T22:45:00"/>
    <n v="29"/>
    <s v="26 to 30 days"/>
    <s v="Not Needed"/>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63"/>
    <n v="128.62"/>
    <x v="2674"/>
    <d v="2016-07-05T04:59:00"/>
    <n v="27"/>
    <s v="26 to 30 days"/>
    <s v="26-27 days"/>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8"/>
    <n v="65.41"/>
    <x v="2675"/>
    <d v="2014-11-10T21:34:49"/>
    <n v="30"/>
    <s v="26 to 30 days"/>
    <s v="30 days"/>
    <x v="3"/>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50"/>
    <n v="117.56"/>
    <x v="2676"/>
    <d v="2016-05-22T14:59:34"/>
    <n v="30"/>
    <s v="26 to 30 days"/>
    <s v="30 days"/>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8"/>
    <n v="126.48"/>
    <x v="2677"/>
    <d v="2014-07-03T00:42:23"/>
    <n v="30"/>
    <s v="26 to 30 days"/>
    <s v="30 days"/>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0"/>
    <n v="550"/>
    <x v="2678"/>
    <d v="2015-09-24T19:09:25"/>
    <n v="30"/>
    <s v="26 to 30 days"/>
    <s v="30 days"/>
    <x v="0"/>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0"/>
    <n v="44"/>
    <x v="2679"/>
    <d v="2015-02-28T00:01:34"/>
    <n v="30"/>
    <s v="26 to 30 days"/>
    <s v="30 days"/>
    <x v="0"/>
  </r>
  <r>
    <n v="2680"/>
    <s v="iHeart Pillow"/>
    <s v="iHeartPillow, Connecting loved ones"/>
    <n v="32000"/>
    <n v="276"/>
    <x v="2"/>
    <s v="ES"/>
    <s v="EUR"/>
    <n v="1459915491"/>
    <n v="1457327091"/>
    <b v="0"/>
    <n v="4"/>
    <b v="0"/>
    <s v="technology/makerspaces"/>
    <x v="2"/>
    <s v="makerspaces"/>
    <n v="1"/>
    <n v="69"/>
    <x v="2680"/>
    <d v="2016-04-06T04:04:51"/>
    <n v="30"/>
    <s v="26 to 30 days"/>
    <s v="30 days"/>
    <x v="2"/>
  </r>
  <r>
    <n v="2681"/>
    <s v="Jolly's Hot Dogs An All-Beef Coney Dog"/>
    <s v="Jolly's Hot Dogs: A beef hot dog topped with deliciously seasoned ground beef, mustard and minced onions."/>
    <n v="8000"/>
    <n v="55"/>
    <x v="2"/>
    <s v="US"/>
    <s v="USD"/>
    <n v="1405027750"/>
    <n v="1402867750"/>
    <b v="0"/>
    <n v="2"/>
    <b v="0"/>
    <s v="food/food trucks"/>
    <x v="7"/>
    <s v="food trucks"/>
    <n v="1"/>
    <n v="27.5"/>
    <x v="2681"/>
    <d v="2014-07-10T21:29:10"/>
    <n v="25"/>
    <s v="21 to 25 days"/>
    <s v="26-27 days"/>
    <x v="3"/>
  </r>
  <r>
    <n v="2682"/>
    <s v="Toastie's Gourmet Toast"/>
    <s v="Gourmet Toast is the culinary combination, neigh, perfection of America's most under-utilized snack: Toast."/>
    <n v="6000"/>
    <n v="1698"/>
    <x v="2"/>
    <s v="US"/>
    <s v="USD"/>
    <n v="1416635940"/>
    <n v="1413838540"/>
    <b v="0"/>
    <n v="20"/>
    <b v="0"/>
    <s v="food/food trucks"/>
    <x v="7"/>
    <s v="food trucks"/>
    <n v="28"/>
    <n v="84.9"/>
    <x v="2682"/>
    <d v="2014-11-22T05:59:00"/>
    <n v="33"/>
    <s v="31 to 40 days"/>
    <s v="Not Needed"/>
    <x v="3"/>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0"/>
    <n v="12"/>
    <x v="2683"/>
    <d v="2015-03-01T18:07:20"/>
    <n v="30"/>
    <s v="26 to 30 days"/>
    <s v="30 days"/>
    <x v="0"/>
  </r>
  <r>
    <n v="2684"/>
    <s v="Ain't No Thang..."/>
    <s v="Not all wings are created equal. We believe ours take flight above the rest. Come judge for yourself. To us it Ain't No Thang..."/>
    <n v="70000"/>
    <n v="800"/>
    <x v="2"/>
    <s v="US"/>
    <s v="USD"/>
    <n v="1407621425"/>
    <n v="1404165425"/>
    <b v="0"/>
    <n v="4"/>
    <b v="0"/>
    <s v="food/food trucks"/>
    <x v="7"/>
    <s v="food trucks"/>
    <n v="1"/>
    <n v="200"/>
    <x v="2684"/>
    <d v="2014-08-09T21:57:05"/>
    <n v="40"/>
    <s v="31 to 40 days"/>
    <s v="Not Needed"/>
    <x v="3"/>
  </r>
  <r>
    <n v="2685"/>
    <s v="Nana's Home Cooking on Wheels"/>
    <s v="Home cooked meals made by Nana. Indiana's famous tenderloin sandwiches, Nana's homemade cole slaw and so much more."/>
    <n v="50000"/>
    <n v="10"/>
    <x v="2"/>
    <s v="US"/>
    <s v="USD"/>
    <n v="1430149330"/>
    <n v="1424968930"/>
    <b v="0"/>
    <n v="1"/>
    <b v="0"/>
    <s v="food/food trucks"/>
    <x v="7"/>
    <s v="food trucks"/>
    <n v="0"/>
    <n v="10"/>
    <x v="2685"/>
    <d v="2015-04-27T15:42:10"/>
    <n v="60"/>
    <s v="Greater than 40 days"/>
    <s v="Not Needed"/>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n v="0"/>
    <x v="2686"/>
    <d v="2014-09-30T23:23:43"/>
    <n v="20"/>
    <s v="11 to 20 days"/>
    <s v="Not Needed"/>
    <x v="3"/>
  </r>
  <r>
    <n v="2687"/>
    <s v="Munch Wagon"/>
    <s v="Your American Pizzas, Wings, Stuffed Gouda Burger, Sweet &amp; Russet Potato Fries served on a food Truck!!"/>
    <n v="15000"/>
    <n v="0"/>
    <x v="2"/>
    <s v="US"/>
    <s v="USD"/>
    <n v="1435591318"/>
    <n v="1432999318"/>
    <b v="0"/>
    <n v="0"/>
    <b v="0"/>
    <s v="food/food trucks"/>
    <x v="7"/>
    <s v="food trucks"/>
    <n v="0"/>
    <n v="0"/>
    <x v="2687"/>
    <d v="2015-06-29T15:21:58"/>
    <n v="30"/>
    <s v="26 to 30 days"/>
    <s v="30 days"/>
    <x v="0"/>
  </r>
  <r>
    <n v="2688"/>
    <s v="Mac N Cheez Food Truck"/>
    <s v="The amazing gourmet Mac N Cheez Food Truck Campaigne!"/>
    <n v="50000"/>
    <n v="74"/>
    <x v="2"/>
    <s v="US"/>
    <s v="USD"/>
    <n v="1424746800"/>
    <n v="1422067870"/>
    <b v="0"/>
    <n v="14"/>
    <b v="0"/>
    <s v="food/food trucks"/>
    <x v="7"/>
    <s v="food trucks"/>
    <n v="0"/>
    <n v="5.29"/>
    <x v="2688"/>
    <d v="2015-02-24T03:00:00"/>
    <n v="31"/>
    <s v="31 to 40 days"/>
    <s v="Not Needed"/>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0"/>
    <n v="1"/>
    <x v="2689"/>
    <d v="2016-07-30T23:04:50"/>
    <n v="30"/>
    <s v="26 to 30 days"/>
    <s v="30 days"/>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11"/>
    <n v="72.760000000000005"/>
    <x v="2690"/>
    <d v="2015-06-03T02:31:16"/>
    <n v="45"/>
    <s v="41 to 50 days"/>
    <s v="Not Needed"/>
    <x v="0"/>
  </r>
  <r>
    <n v="2691"/>
    <s v="Cook"/>
    <s v="A Great New local Food Truck serving up ethnic fusion inspired eats in Ottawa."/>
    <n v="65000"/>
    <n v="35"/>
    <x v="2"/>
    <s v="CA"/>
    <s v="CAD"/>
    <n v="1431278557"/>
    <n v="1427390557"/>
    <b v="0"/>
    <n v="2"/>
    <b v="0"/>
    <s v="food/food trucks"/>
    <x v="7"/>
    <s v="food trucks"/>
    <n v="0"/>
    <n v="17.5"/>
    <x v="2691"/>
    <d v="2015-05-10T17:22:37"/>
    <n v="45"/>
    <s v="41 to 50 days"/>
    <s v="Not Needed"/>
    <x v="0"/>
  </r>
  <r>
    <n v="2692"/>
    <s v="&quot;Sami j's Food Truck&quot;"/>
    <s v="Our food truck will bring you -_x000a_                       Fast, Fresh, Food -_x000a_                            Throughout the Omaha area"/>
    <n v="3500"/>
    <n v="25"/>
    <x v="2"/>
    <s v="US"/>
    <s v="USD"/>
    <n v="1427266860"/>
    <n v="1424678460"/>
    <b v="0"/>
    <n v="1"/>
    <b v="0"/>
    <s v="food/food trucks"/>
    <x v="7"/>
    <s v="food trucks"/>
    <n v="1"/>
    <n v="25"/>
    <x v="2692"/>
    <d v="2015-03-25T07:01:00"/>
    <n v="30"/>
    <s v="26 to 30 days"/>
    <s v="30 days"/>
    <x v="0"/>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
    <n v="13.33"/>
    <x v="2693"/>
    <d v="2014-08-13T03:19:26"/>
    <n v="30"/>
    <s v="26 to 30 days"/>
    <s v="30 days"/>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0"/>
    <n v="1"/>
    <x v="2694"/>
    <d v="2014-09-26T03:22:19"/>
    <n v="30"/>
    <s v="26 to 30 days"/>
    <s v="30 days"/>
    <x v="3"/>
  </r>
  <r>
    <n v="2695"/>
    <s v="Fat daddy mac food truck"/>
    <s v="I am creating food magic on the go! Amazing food isn't just for sitdown restaraunts anymore!"/>
    <n v="15000"/>
    <n v="71"/>
    <x v="2"/>
    <s v="US"/>
    <s v="USD"/>
    <n v="1428981718"/>
    <n v="1423801318"/>
    <b v="0"/>
    <n v="3"/>
    <b v="0"/>
    <s v="food/food trucks"/>
    <x v="7"/>
    <s v="food trucks"/>
    <n v="0"/>
    <n v="23.67"/>
    <x v="2695"/>
    <d v="2015-04-14T03:21:58"/>
    <n v="60"/>
    <s v="Greater than 40 days"/>
    <s v="Not Needed"/>
    <x v="0"/>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6"/>
    <n v="89.21"/>
    <x v="2696"/>
    <d v="2014-12-25T20:16:00"/>
    <n v="34"/>
    <s v="31 to 40 days"/>
    <s v="Not Needed"/>
    <x v="3"/>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26"/>
    <n v="116.56"/>
    <x v="2697"/>
    <d v="2015-08-02T22:00:00"/>
    <n v="31"/>
    <s v="31 to 40 days"/>
    <s v="Not Needed"/>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0"/>
    <n v="13.01"/>
    <x v="2698"/>
    <d v="2014-06-27T21:33:28"/>
    <n v="30"/>
    <s v="26 to 30 days"/>
    <s v="30 days"/>
    <x v="3"/>
  </r>
  <r>
    <n v="2699"/>
    <s v="my bakery truck"/>
    <s v="Hi, I want make my first bakery. Food truck was great, but I not have a car licence. So, help me to be my dream!"/>
    <n v="2"/>
    <n v="0"/>
    <x v="2"/>
    <s v="CA"/>
    <s v="CAD"/>
    <n v="1407533463"/>
    <n v="1404941463"/>
    <b v="0"/>
    <n v="0"/>
    <b v="0"/>
    <s v="food/food trucks"/>
    <x v="7"/>
    <s v="food trucks"/>
    <n v="0"/>
    <n v="0"/>
    <x v="2699"/>
    <d v="2014-08-08T21:31:03"/>
    <n v="30"/>
    <s v="26 to 30 days"/>
    <s v="30 days"/>
    <x v="3"/>
  </r>
  <r>
    <n v="2700"/>
    <s v="Holly's Hot Stuff"/>
    <s v="I currently own and operate a hot dog cart. I am hoping to purchase a used food truck so I can do business year round!"/>
    <n v="9999"/>
    <n v="70"/>
    <x v="2"/>
    <s v="US"/>
    <s v="USD"/>
    <n v="1411073972"/>
    <n v="1408481972"/>
    <b v="0"/>
    <n v="4"/>
    <b v="0"/>
    <s v="food/food trucks"/>
    <x v="7"/>
    <s v="food trucks"/>
    <n v="1"/>
    <n v="17.5"/>
    <x v="2700"/>
    <d v="2014-09-18T20:59:32"/>
    <n v="30"/>
    <s v="26 to 30 days"/>
    <s v="30 days"/>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m/>
    <n v="34.130000000000003"/>
    <x v="2701"/>
    <d v="2017-04-07T17:35:34"/>
    <n v="31"/>
    <s v="31 to 40 days"/>
    <s v="Not Needed"/>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m/>
    <n v="132.35"/>
    <x v="2702"/>
    <d v="2017-04-05T18:14:37"/>
    <n v="30"/>
    <s v="26 to 30 days"/>
    <s v="30 days"/>
    <x v="1"/>
  </r>
  <r>
    <n v="2703"/>
    <s v="Bisagra Teatro: Foro Multidisciplinario"/>
    <s v="Â¡Tu nuevo espacio cultural multidisciplinario en el centro de Pachuca, Hidalgo"/>
    <n v="40000"/>
    <n v="41500"/>
    <x v="3"/>
    <s v="MX"/>
    <s v="MXN"/>
    <n v="1490196830"/>
    <n v="1485016430"/>
    <b v="0"/>
    <n v="45"/>
    <b v="0"/>
    <s v="theater/spaces"/>
    <x v="1"/>
    <s v="spaces"/>
    <m/>
    <n v="922.22"/>
    <x v="2703"/>
    <d v="2017-03-22T15:33:50"/>
    <n v="60"/>
    <s v="Greater than 40 days"/>
    <s v="Not Needed"/>
    <x v="1"/>
  </r>
  <r>
    <n v="2704"/>
    <s v="Little Red Brick House"/>
    <s v="We plan to rescue, relocate, and repurpose, a historic Little Red Brick House, to be incorporated into a riverfront amphitheater."/>
    <n v="19000"/>
    <n v="1145"/>
    <x v="3"/>
    <s v="US"/>
    <s v="USD"/>
    <n v="1491421314"/>
    <n v="1487709714"/>
    <b v="0"/>
    <n v="7"/>
    <b v="0"/>
    <s v="theater/spaces"/>
    <x v="1"/>
    <s v="spaces"/>
    <m/>
    <n v="163.57"/>
    <x v="2704"/>
    <d v="2017-04-05T19:41:54"/>
    <n v="43"/>
    <s v="41 to 50 days"/>
    <s v="Not Needed"/>
    <x v="1"/>
  </r>
  <r>
    <n v="2705"/>
    <s v="Fischer Theatre Marquee"/>
    <s v="Help light the lights at the historic Fischer Theatre in Danville, IL."/>
    <n v="16500"/>
    <n v="1739"/>
    <x v="3"/>
    <s v="US"/>
    <s v="USD"/>
    <n v="1490389158"/>
    <n v="1486504758"/>
    <b v="0"/>
    <n v="8"/>
    <b v="0"/>
    <s v="theater/spaces"/>
    <x v="1"/>
    <s v="spaces"/>
    <m/>
    <n v="217.38"/>
    <x v="2705"/>
    <d v="2017-03-24T20:59:18"/>
    <n v="45"/>
    <s v="41 to 50 days"/>
    <s v="Not Needed"/>
    <x v="1"/>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12"/>
    <n v="149.44"/>
    <x v="2706"/>
    <d v="2014-10-16T06:59:00"/>
    <n v="29"/>
    <s v="26 to 30 days"/>
    <s v="Not Needed"/>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351"/>
    <n v="71.239999999999995"/>
    <x v="2707"/>
    <d v="2013-05-27T06:59:00"/>
    <n v="30"/>
    <s v="26 to 30 days"/>
    <s v="30 days"/>
    <x v="4"/>
  </r>
  <r>
    <n v="2708"/>
    <s v="Angel Comedy Club"/>
    <s v="Angel Comedy Club: A permanent home for Londonâ€™s loveliest comedy night - a community comedy club"/>
    <n v="20000"/>
    <n v="46643.07"/>
    <x v="0"/>
    <s v="GB"/>
    <s v="GBP"/>
    <n v="1469119526"/>
    <n v="1463935526"/>
    <b v="1"/>
    <n v="1049"/>
    <b v="1"/>
    <s v="theater/spaces"/>
    <x v="1"/>
    <s v="spaces"/>
    <n v="233"/>
    <n v="44.46"/>
    <x v="2708"/>
    <d v="2016-07-21T16:45:26"/>
    <n v="60"/>
    <s v="Greater than 40 days"/>
    <s v="Not Needed"/>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02"/>
    <n v="164.94"/>
    <x v="2709"/>
    <d v="2016-10-04T03:59:00"/>
    <n v="35"/>
    <s v="31 to 40 days"/>
    <s v="Not Needed"/>
    <x v="2"/>
  </r>
  <r>
    <n v="2710"/>
    <s v="House of Yes"/>
    <s v="Building Brooklyn's own creative venue for circus, theater and events of all types."/>
    <n v="60000"/>
    <n v="92340.21"/>
    <x v="0"/>
    <s v="US"/>
    <s v="USD"/>
    <n v="1407549600"/>
    <n v="1404797428"/>
    <b v="1"/>
    <n v="1088"/>
    <b v="1"/>
    <s v="theater/spaces"/>
    <x v="1"/>
    <s v="spaces"/>
    <n v="154"/>
    <n v="84.87"/>
    <x v="2710"/>
    <d v="2014-08-09T02:00:00"/>
    <n v="32"/>
    <s v="31 to 40 days"/>
    <s v="Not Needed"/>
    <x v="3"/>
  </r>
  <r>
    <n v="2711"/>
    <s v="The Red Shoes"/>
    <s v="We're aiming to launch a production involving circus performers, musicians and artists in a new space, creating a night of live art."/>
    <n v="3910"/>
    <n v="3938"/>
    <x v="0"/>
    <s v="GB"/>
    <s v="GBP"/>
    <n v="1403301660"/>
    <n v="1400694790"/>
    <b v="1"/>
    <n v="73"/>
    <b v="1"/>
    <s v="theater/spaces"/>
    <x v="1"/>
    <s v="spaces"/>
    <n v="101"/>
    <n v="53.95"/>
    <x v="2711"/>
    <d v="2014-06-20T22:01:00"/>
    <n v="30"/>
    <s v="26 to 30 days"/>
    <s v="30 days"/>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131"/>
    <n v="50.53"/>
    <x v="2712"/>
    <d v="2013-07-13T18:00:00"/>
    <n v="36"/>
    <s v="31 to 40 days"/>
    <s v="Not Needed"/>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2"/>
    <n v="108"/>
    <x v="2713"/>
    <d v="2015-12-24T15:41:24"/>
    <n v="40"/>
    <s v="31 to 40 days"/>
    <s v="Not Needed"/>
    <x v="0"/>
  </r>
  <r>
    <n v="2714"/>
    <s v="The Crane Theater"/>
    <s v="The Crane will be the new home for independent theater in Northeast Minneapolis"/>
    <n v="25000"/>
    <n v="29089"/>
    <x v="0"/>
    <s v="US"/>
    <s v="USD"/>
    <n v="1476486000"/>
    <n v="1474040596"/>
    <b v="1"/>
    <n v="305"/>
    <b v="1"/>
    <s v="theater/spaces"/>
    <x v="1"/>
    <s v="spaces"/>
    <n v="116"/>
    <n v="95.37"/>
    <x v="2714"/>
    <d v="2016-10-14T23:00:00"/>
    <n v="28"/>
    <s v="26 to 30 days"/>
    <s v="28 to 29 days"/>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265"/>
    <n v="57.63"/>
    <x v="2715"/>
    <d v="2016-02-21T09:33:48"/>
    <n v="34"/>
    <s v="31 to 40 days"/>
    <s v="Not Needed"/>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120"/>
    <n v="64.16"/>
    <x v="2716"/>
    <d v="2015-10-08T07:59:53"/>
    <n v="30"/>
    <s v="26 to 30 days"/>
    <s v="30 days"/>
    <x v="0"/>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120"/>
    <n v="92.39"/>
    <x v="2717"/>
    <d v="2014-12-06T22:57:29"/>
    <n v="45"/>
    <s v="41 to 50 days"/>
    <s v="Not Needed"/>
    <x v="3"/>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04"/>
    <n v="125.98"/>
    <x v="2718"/>
    <d v="2016-05-03T23:00:00"/>
    <n v="28"/>
    <s v="26 to 30 days"/>
    <s v="28 to 29 days"/>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109"/>
    <n v="94.64"/>
    <x v="2719"/>
    <d v="2016-04-17T23:44:54"/>
    <n v="59"/>
    <s v="Greater than 40 days"/>
    <s v="Not Needed"/>
    <x v="2"/>
  </r>
  <r>
    <n v="2720"/>
    <s v="The Comedy Project"/>
    <s v="An improv, sketch and experimental comedy and cocktail venue in downtown Grand Rapids, Michigan"/>
    <n v="25000"/>
    <n v="29531"/>
    <x v="0"/>
    <s v="US"/>
    <s v="USD"/>
    <n v="1478866253"/>
    <n v="1476270653"/>
    <b v="0"/>
    <n v="173"/>
    <b v="1"/>
    <s v="theater/spaces"/>
    <x v="1"/>
    <s v="spaces"/>
    <n v="118"/>
    <n v="170.7"/>
    <x v="2720"/>
    <d v="2016-11-11T12:10:53"/>
    <n v="30"/>
    <s v="26 to 30 days"/>
    <s v="30 days"/>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1462"/>
    <n v="40.76"/>
    <x v="2721"/>
    <d v="2013-09-06T19:00:00"/>
    <n v="30"/>
    <s v="26 to 30 days"/>
    <s v="30 days"/>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253"/>
    <n v="68.25"/>
    <x v="2722"/>
    <d v="2017-01-29T20:34:13"/>
    <n v="60"/>
    <s v="Greater than 40 days"/>
    <s v="Not Needed"/>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140"/>
    <n v="95.49"/>
    <x v="2723"/>
    <d v="2014-12-31T21:08:08"/>
    <n v="60"/>
    <s v="Greater than 40 days"/>
    <s v="Not Needed"/>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297"/>
    <n v="7.19"/>
    <x v="2724"/>
    <d v="2015-08-15T07:50:59"/>
    <n v="32"/>
    <s v="31 to 40 days"/>
    <s v="Not Needed"/>
    <x v="0"/>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145"/>
    <n v="511.65"/>
    <x v="2725"/>
    <d v="2017-03-01T17:52:15"/>
    <n v="50"/>
    <s v="41 to 50 days"/>
    <s v="Not Needed"/>
    <x v="1"/>
  </r>
  <r>
    <n v="2726"/>
    <s v="Krimston TWO - Dual SIM case for iPhone"/>
    <s v="Krimston TWO: iPhone Dual SIM Case"/>
    <n v="100000"/>
    <n v="105745"/>
    <x v="0"/>
    <s v="US"/>
    <s v="USD"/>
    <n v="1461333311"/>
    <n v="1458741311"/>
    <b v="0"/>
    <n v="404"/>
    <b v="1"/>
    <s v="technology/hardware"/>
    <x v="2"/>
    <s v="hardware"/>
    <n v="106"/>
    <n v="261.75"/>
    <x v="2726"/>
    <d v="2016-04-22T13:55:11"/>
    <n v="30"/>
    <s v="26 to 30 days"/>
    <s v="30 days"/>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493"/>
    <n v="69.760000000000005"/>
    <x v="2727"/>
    <d v="2015-08-07T16:14:23"/>
    <n v="25"/>
    <s v="21 to 25 days"/>
    <s v="26-27 days"/>
    <x v="0"/>
  </r>
  <r>
    <n v="2728"/>
    <s v="Multi-Function SSD Shield for the Raspberry Pi 2"/>
    <s v="SSD, WiFi, RTC w/Battery and high power USB all in one shield."/>
    <n v="15000"/>
    <n v="30274"/>
    <x v="0"/>
    <s v="US"/>
    <s v="USD"/>
    <n v="1451485434"/>
    <n v="1448461434"/>
    <b v="0"/>
    <n v="392"/>
    <b v="1"/>
    <s v="technology/hardware"/>
    <x v="2"/>
    <s v="hardware"/>
    <n v="202"/>
    <n v="77.23"/>
    <x v="2728"/>
    <d v="2015-12-30T14:23:54"/>
    <n v="35"/>
    <s v="31 to 40 days"/>
    <s v="Not Needed"/>
    <x v="0"/>
  </r>
  <r>
    <n v="2729"/>
    <s v="McChi Luggage: It's a Luggage, USB Charger and a Table Top"/>
    <s v="A luggage that is more than a luggage! It is what you want it to be."/>
    <n v="7500"/>
    <n v="7833"/>
    <x v="0"/>
    <s v="US"/>
    <s v="USD"/>
    <n v="1430459197"/>
    <n v="1427867197"/>
    <b v="0"/>
    <n v="23"/>
    <b v="1"/>
    <s v="technology/hardware"/>
    <x v="2"/>
    <s v="hardware"/>
    <n v="104"/>
    <n v="340.57"/>
    <x v="2729"/>
    <d v="2015-05-01T05:46:37"/>
    <n v="30"/>
    <s v="26 to 30 days"/>
    <s v="30 days"/>
    <x v="0"/>
  </r>
  <r>
    <n v="2730"/>
    <s v="Yaba - Portable Speaker &amp; Guitar Amp"/>
    <s v="The world's most powerful portable speaker and guitar amplifier. Turns any surface into a speaker."/>
    <n v="27000"/>
    <n v="45979.01"/>
    <x v="0"/>
    <s v="US"/>
    <s v="USD"/>
    <n v="1366635575"/>
    <n v="1363611575"/>
    <b v="0"/>
    <n v="682"/>
    <b v="1"/>
    <s v="technology/hardware"/>
    <x v="2"/>
    <s v="hardware"/>
    <n v="170"/>
    <n v="67.42"/>
    <x v="2730"/>
    <d v="2013-04-22T12:59:35"/>
    <n v="35"/>
    <s v="31 to 40 days"/>
    <s v="Not Needed"/>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104"/>
    <n v="845.7"/>
    <x v="2731"/>
    <d v="2014-10-18T04:00:00"/>
    <n v="58"/>
    <s v="Greater than 40 days"/>
    <s v="Not Needed"/>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118"/>
    <n v="97.19"/>
    <x v="2732"/>
    <d v="2013-05-28T00:00:00"/>
    <n v="33"/>
    <s v="31 to 40 days"/>
    <s v="Not Needed"/>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108"/>
    <n v="451.84"/>
    <x v="2733"/>
    <d v="2015-04-10T05:32:54"/>
    <n v="60"/>
    <s v="Greater than 40 days"/>
    <s v="Not Needed"/>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2260300"/>
    <n v="138.66999999999999"/>
    <x v="2734"/>
    <d v="2016-10-13T21:59:00"/>
    <n v="30"/>
    <s v="26 to 30 days"/>
    <s v="30 days"/>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978"/>
    <n v="21.64"/>
    <x v="2735"/>
    <d v="2013-03-13T20:00:00"/>
    <n v="30"/>
    <s v="26 to 30 days"/>
    <s v="30 days"/>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23"/>
    <n v="169.52"/>
    <x v="2736"/>
    <d v="2014-04-23T15:59:33"/>
    <n v="30"/>
    <s v="26 to 30 days"/>
    <s v="30 days"/>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246"/>
    <n v="161.88"/>
    <x v="2737"/>
    <d v="2014-01-15T19:00:00"/>
    <n v="43"/>
    <s v="41 to 50 days"/>
    <s v="Not Needed"/>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148"/>
    <n v="493.13"/>
    <x v="2738"/>
    <d v="2016-11-06T03:26:44"/>
    <n v="60"/>
    <s v="Greater than 40 days"/>
    <s v="Not Needed"/>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384"/>
    <n v="22.12"/>
    <x v="2739"/>
    <d v="2014-05-05T21:18:37"/>
    <n v="45"/>
    <s v="41 to 50 days"/>
    <s v="Not Needed"/>
    <x v="3"/>
  </r>
  <r>
    <n v="2740"/>
    <s v="Vertical Garden Prototype"/>
    <s v="I am interested in testing the plant yields of this vertical garden as well as some other applications"/>
    <n v="300"/>
    <n v="310"/>
    <x v="0"/>
    <s v="US"/>
    <s v="USD"/>
    <n v="1426117552"/>
    <n v="1423529152"/>
    <b v="0"/>
    <n v="17"/>
    <b v="1"/>
    <s v="technology/hardware"/>
    <x v="2"/>
    <s v="hardware"/>
    <n v="103"/>
    <n v="18.239999999999998"/>
    <x v="2740"/>
    <d v="2015-03-11T23:45:52"/>
    <n v="29"/>
    <s v="26 to 30 days"/>
    <s v="Not Needed"/>
    <x v="0"/>
  </r>
  <r>
    <n v="2741"/>
    <s v="Mrs. Brown and Her Lost Puppy."/>
    <s v="Help me publish my 1st children's book as an aspiring author!"/>
    <n v="8000"/>
    <n v="35"/>
    <x v="2"/>
    <s v="US"/>
    <s v="USD"/>
    <n v="1413770820"/>
    <n v="1412005602"/>
    <b v="0"/>
    <n v="4"/>
    <b v="0"/>
    <s v="publishing/children's books"/>
    <x v="3"/>
    <s v="children's books"/>
    <n v="0"/>
    <n v="8.75"/>
    <x v="2741"/>
    <d v="2014-10-20T02:07:00"/>
    <n v="21"/>
    <s v="21 to 25 days"/>
    <s v="Not Needed"/>
    <x v="3"/>
  </r>
  <r>
    <n v="2742"/>
    <s v="What a Zoo!"/>
    <s v="The pachyderms at the Denver Zoo are moving. Follow along on the convoluted journey to their new home."/>
    <n v="2500"/>
    <n v="731"/>
    <x v="2"/>
    <s v="US"/>
    <s v="USD"/>
    <n v="1337102187"/>
    <n v="1335892587"/>
    <b v="0"/>
    <n v="18"/>
    <b v="0"/>
    <s v="publishing/children's books"/>
    <x v="3"/>
    <s v="children's books"/>
    <n v="29"/>
    <n v="40.61"/>
    <x v="2742"/>
    <d v="2012-05-15T17:16:27"/>
    <n v="14"/>
    <s v="11 to 20 days"/>
    <s v="Not Needed"/>
    <x v="5"/>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n v="0"/>
    <x v="2743"/>
    <d v="2016-10-19T07:53:27"/>
    <n v="30"/>
    <s v="26 to 30 days"/>
    <s v="30 days"/>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5"/>
    <n v="37.950000000000003"/>
    <x v="2744"/>
    <d v="2012-02-29T01:29:58"/>
    <n v="30"/>
    <s v="26 to 30 days"/>
    <s v="30 days"/>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22"/>
    <n v="35.729999999999997"/>
    <x v="2745"/>
    <d v="2012-07-14T23:42:48"/>
    <n v="60"/>
    <s v="Greater than 40 days"/>
    <s v="Not Needed"/>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27"/>
    <n v="42.16"/>
    <x v="2746"/>
    <d v="2014-08-29T18:45:11"/>
    <n v="30"/>
    <s v="26 to 30 days"/>
    <s v="30 days"/>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28"/>
    <n v="35"/>
    <x v="2747"/>
    <d v="2012-06-16T03:10:00"/>
    <n v="32"/>
    <s v="31 to 40 days"/>
    <s v="Not Needed"/>
    <x v="5"/>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
    <n v="13.25"/>
    <x v="2748"/>
    <d v="2016-09-02T17:03:22"/>
    <n v="30"/>
    <s v="26 to 30 days"/>
    <s v="30 days"/>
    <x v="2"/>
  </r>
  <r>
    <n v="2749"/>
    <s v="A Tree is a Tree, no matter what you see.  CHILDREN'S BOOK"/>
    <s v="Self-publishing my children's book."/>
    <n v="10000"/>
    <n v="110"/>
    <x v="2"/>
    <s v="US"/>
    <s v="USD"/>
    <n v="1428171037"/>
    <n v="1425582637"/>
    <b v="0"/>
    <n v="2"/>
    <b v="0"/>
    <s v="publishing/children's books"/>
    <x v="3"/>
    <s v="children's books"/>
    <n v="1"/>
    <n v="55"/>
    <x v="2749"/>
    <d v="2015-04-04T18:10:37"/>
    <n v="30"/>
    <s v="26 to 30 days"/>
    <s v="30 days"/>
    <x v="0"/>
  </r>
  <r>
    <n v="2750"/>
    <s v="My Child, My Blessing"/>
    <s v="This is a journal where parents daily write something positive about their child.  Places for pictures, too."/>
    <n v="1999"/>
    <n v="0"/>
    <x v="2"/>
    <s v="US"/>
    <s v="USD"/>
    <n v="1341086400"/>
    <n v="1340055345"/>
    <b v="0"/>
    <n v="0"/>
    <b v="0"/>
    <s v="publishing/children's books"/>
    <x v="3"/>
    <s v="children's books"/>
    <n v="0"/>
    <n v="0"/>
    <x v="2750"/>
    <d v="2012-06-30T20:00:00"/>
    <n v="12"/>
    <s v="11 to 20 days"/>
    <s v="Not Needed"/>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n v="0"/>
    <x v="2751"/>
    <d v="2014-06-17T21:17:22"/>
    <n v="60"/>
    <s v="Greater than 40 days"/>
    <s v="Not Needed"/>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11"/>
    <n v="39.29"/>
    <x v="2752"/>
    <d v="2011-12-18T18:21:44"/>
    <n v="40"/>
    <s v="31 to 40 days"/>
    <s v="Not Needed"/>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19"/>
    <n v="47.5"/>
    <x v="2753"/>
    <d v="2012-08-26T21:37:03"/>
    <n v="30"/>
    <s v="26 to 30 days"/>
    <s v="30 days"/>
    <x v="5"/>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n v="0"/>
    <x v="2754"/>
    <d v="2014-09-11T15:15:51"/>
    <n v="30"/>
    <s v="26 to 30 days"/>
    <s v="30 days"/>
    <x v="3"/>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52"/>
    <n v="17.329999999999998"/>
    <x v="2755"/>
    <d v="2015-04-08T18:58:47"/>
    <n v="30"/>
    <s v="26 to 30 days"/>
    <s v="30 days"/>
    <x v="0"/>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10"/>
    <n v="31.76"/>
    <x v="2756"/>
    <d v="2014-01-11T21:36:41"/>
    <n v="30"/>
    <s v="26 to 30 days"/>
    <s v="30 days"/>
    <x v="4"/>
  </r>
  <r>
    <n v="2757"/>
    <s v="C is for Crooked"/>
    <s v="A children's letter book that Lampoons Hillary Clinton"/>
    <n v="1500"/>
    <n v="10"/>
    <x v="2"/>
    <s v="US"/>
    <s v="USD"/>
    <n v="1470498332"/>
    <n v="1469202332"/>
    <b v="0"/>
    <n v="2"/>
    <b v="0"/>
    <s v="publishing/children's books"/>
    <x v="3"/>
    <s v="children's books"/>
    <n v="1"/>
    <n v="5"/>
    <x v="2757"/>
    <d v="2016-08-06T15:45:32"/>
    <n v="15"/>
    <s v="11 to 20 days"/>
    <s v="Not Needed"/>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12"/>
    <n v="39"/>
    <x v="2758"/>
    <d v="2016-10-10T10:36:23"/>
    <n v="14"/>
    <s v="11 to 20 days"/>
    <s v="Not Needed"/>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11"/>
    <n v="52.5"/>
    <x v="2759"/>
    <d v="2016-07-16T08:47:46"/>
    <n v="43"/>
    <s v="41 to 50 days"/>
    <s v="Not Needed"/>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n v="0"/>
    <x v="2760"/>
    <d v="2013-06-20T11:04:18"/>
    <n v="30"/>
    <s v="26 to 30 days"/>
    <s v="30 days"/>
    <x v="4"/>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1"/>
    <n v="9"/>
    <x v="2761"/>
    <d v="2013-01-03T01:31:33"/>
    <n v="30"/>
    <s v="26 to 30 days"/>
    <s v="30 days"/>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1"/>
    <n v="25"/>
    <x v="2762"/>
    <d v="2012-03-18T23:53:15"/>
    <n v="59"/>
    <s v="Greater than 40 days"/>
    <s v="Not Needed"/>
    <x v="5"/>
  </r>
  <r>
    <n v="2763"/>
    <s v="My Christmas Star"/>
    <s v="How Santa finds childrens homes without getting lost by following certain stars."/>
    <n v="39400"/>
    <n v="90"/>
    <x v="2"/>
    <s v="US"/>
    <s v="USD"/>
    <n v="1369403684"/>
    <n v="1365515684"/>
    <b v="0"/>
    <n v="3"/>
    <b v="0"/>
    <s v="publishing/children's books"/>
    <x v="3"/>
    <s v="children's books"/>
    <n v="0"/>
    <n v="30"/>
    <x v="2763"/>
    <d v="2013-05-24T13:54:44"/>
    <n v="45"/>
    <s v="41 to 50 days"/>
    <s v="Not Needed"/>
    <x v="4"/>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
    <n v="11.25"/>
    <x v="2764"/>
    <d v="2012-05-30T19:00:00"/>
    <n v="29"/>
    <s v="26 to 30 days"/>
    <s v="Not Needed"/>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n v="0"/>
    <x v="2765"/>
    <d v="2012-10-28T13:53:48"/>
    <n v="16"/>
    <s v="11 to 20 days"/>
    <s v="Not Needed"/>
    <x v="5"/>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
    <n v="25"/>
    <x v="2766"/>
    <d v="2011-08-11T16:01:58"/>
    <n v="30"/>
    <s v="26 to 30 days"/>
    <s v="30 days"/>
    <x v="6"/>
  </r>
  <r>
    <n v="2767"/>
    <s v="the Giant Turnip"/>
    <s v="An animated bedtime story with Dedka, Babka and the rest of the family working together on a BIG problem"/>
    <n v="4000"/>
    <n v="34"/>
    <x v="2"/>
    <s v="CA"/>
    <s v="CAD"/>
    <n v="1439766050"/>
    <n v="1434582050"/>
    <b v="0"/>
    <n v="3"/>
    <b v="0"/>
    <s v="publishing/children's books"/>
    <x v="3"/>
    <s v="children's books"/>
    <n v="1"/>
    <n v="11.33"/>
    <x v="2767"/>
    <d v="2015-08-16T23:00:50"/>
    <n v="60"/>
    <s v="Greater than 40 days"/>
    <s v="Not Needed"/>
    <x v="0"/>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14"/>
    <n v="29.47"/>
    <x v="2768"/>
    <d v="2012-03-29T13:45:23"/>
    <n v="30"/>
    <s v="26 to 30 days"/>
    <s v="30 days"/>
    <x v="5"/>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0"/>
    <n v="1"/>
    <x v="2769"/>
    <d v="2014-06-05T19:49:50"/>
    <n v="50"/>
    <s v="41 to 50 days"/>
    <s v="Not Needed"/>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10"/>
    <n v="63.1"/>
    <x v="2770"/>
    <d v="2014-03-18T15:55:30"/>
    <n v="30"/>
    <s v="26 to 30 days"/>
    <s v="30 days"/>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n v="0"/>
    <x v="2771"/>
    <d v="2013-02-01T17:00:00"/>
    <n v="49"/>
    <s v="41 to 50 days"/>
    <s v="Not Needed"/>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n v="0"/>
    <x v="2772"/>
    <d v="2013-10-05T20:51:34"/>
    <n v="15"/>
    <s v="11 to 20 days"/>
    <s v="Not Needed"/>
    <x v="4"/>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0"/>
    <n v="1"/>
    <x v="2773"/>
    <d v="2016-04-24T20:45:21"/>
    <n v="10"/>
    <s v="Less than 10 days"/>
    <s v="Not Needed"/>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14"/>
    <n v="43.85"/>
    <x v="2774"/>
    <d v="2013-03-08T03:02:08"/>
    <n v="30"/>
    <s v="26 to 30 days"/>
    <s v="30 days"/>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3"/>
    <n v="75"/>
    <x v="2775"/>
    <d v="2011-12-16T00:19:14"/>
    <n v="30"/>
    <s v="26 to 30 days"/>
    <s v="30 days"/>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8"/>
    <n v="45.97"/>
    <x v="2776"/>
    <d v="2015-06-12T07:07:56"/>
    <n v="31"/>
    <s v="31 to 40 days"/>
    <s v="Not Needed"/>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0"/>
    <n v="10"/>
    <x v="2777"/>
    <d v="2015-07-17T16:03:24"/>
    <n v="30"/>
    <s v="26 to 30 days"/>
    <s v="30 days"/>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26"/>
    <n v="93.67"/>
    <x v="2778"/>
    <d v="2014-08-25T23:28:26"/>
    <n v="30"/>
    <s v="26 to 30 days"/>
    <s v="30 days"/>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2"/>
    <n v="53"/>
    <x v="2779"/>
    <d v="2015-11-22T15:03:41"/>
    <n v="30"/>
    <s v="26 to 30 days"/>
    <s v="30 days"/>
    <x v="0"/>
  </r>
  <r>
    <n v="2780"/>
    <s v="Travel with baby"/>
    <s v="Turn the World with my kids, and then write a book with the advice for traveling with baby"/>
    <n v="100000"/>
    <n v="0"/>
    <x v="2"/>
    <s v="IT"/>
    <s v="EUR"/>
    <n v="1489142688"/>
    <n v="1486550688"/>
    <b v="0"/>
    <n v="0"/>
    <b v="0"/>
    <s v="publishing/children's books"/>
    <x v="3"/>
    <s v="children's books"/>
    <n v="0"/>
    <n v="0"/>
    <x v="2780"/>
    <d v="2017-03-10T10:44:48"/>
    <n v="30"/>
    <s v="26 to 30 days"/>
    <s v="30 days"/>
    <x v="1"/>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105"/>
    <n v="47"/>
    <x v="2781"/>
    <d v="2015-02-12T07:00:00"/>
    <n v="29"/>
    <s v="26 to 30 days"/>
    <s v="Not Needed"/>
    <x v="0"/>
  </r>
  <r>
    <n v="2782"/>
    <s v="Better Than Ever Productions presents Geezer Game"/>
    <s v="The premiere theatre troupe in SE Michigan offering acting opportunities for the 50+ actor."/>
    <n v="1000"/>
    <n v="1200"/>
    <x v="0"/>
    <s v="US"/>
    <s v="USD"/>
    <n v="1424149140"/>
    <n v="1421964718"/>
    <b v="0"/>
    <n v="18"/>
    <b v="1"/>
    <s v="theater/plays"/>
    <x v="1"/>
    <s v="plays"/>
    <n v="120"/>
    <n v="66.67"/>
    <x v="2782"/>
    <d v="2015-02-17T04:59:00"/>
    <n v="26"/>
    <s v="26 to 30 days"/>
    <s v="26-27 days"/>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15"/>
    <n v="18.77"/>
    <x v="2783"/>
    <d v="2015-04-23T12:50:46"/>
    <n v="14"/>
    <s v="11 to 20 days"/>
    <s v="Not Needed"/>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119"/>
    <n v="66.11"/>
    <x v="2784"/>
    <d v="2014-10-29T18:54:03"/>
    <n v="21"/>
    <s v="21 to 25 days"/>
    <s v="Not Needed"/>
    <x v="3"/>
  </r>
  <r>
    <n v="2785"/>
    <s v="Henry VI: The War of the Roses"/>
    <s v="Bare Theatre and Raleigh Little Theatre present Shakespeare's epic, set in a post-apocalyptic dystopia."/>
    <n v="5000"/>
    <n v="5234"/>
    <x v="0"/>
    <s v="US"/>
    <s v="USD"/>
    <n v="1470430800"/>
    <n v="1467865967"/>
    <b v="0"/>
    <n v="142"/>
    <b v="1"/>
    <s v="theater/plays"/>
    <x v="1"/>
    <s v="plays"/>
    <n v="105"/>
    <n v="36.86"/>
    <x v="2785"/>
    <d v="2016-08-05T21:00:00"/>
    <n v="29"/>
    <s v="26 to 30 days"/>
    <s v="Not Needed"/>
    <x v="2"/>
  </r>
  <r>
    <n v="2786"/>
    <s v="Fierce"/>
    <s v="A heart-melting farce about sex, art and the lovelorn lay-abouts of London-town."/>
    <n v="2500"/>
    <n v="2946"/>
    <x v="0"/>
    <s v="GB"/>
    <s v="GBP"/>
    <n v="1404913180"/>
    <n v="1403703580"/>
    <b v="0"/>
    <n v="74"/>
    <b v="1"/>
    <s v="theater/plays"/>
    <x v="1"/>
    <s v="plays"/>
    <n v="118"/>
    <n v="39.81"/>
    <x v="2786"/>
    <d v="2014-07-09T13:39:40"/>
    <n v="14"/>
    <s v="11 to 20 days"/>
    <s v="Not Needed"/>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120"/>
    <n v="31.5"/>
    <x v="2787"/>
    <d v="2014-07-18T04:45:52"/>
    <n v="30"/>
    <s v="26 to 30 days"/>
    <s v="30 days"/>
    <x v="3"/>
  </r>
  <r>
    <n v="2788"/>
    <s v="ACT Underground Theatre, TLDC"/>
    <s v="MOVING FORWARD! WE HAVE REACHED GOAL BUT HAVE MORE TIME!! PLEASE CONSIDER PLEDGING."/>
    <n v="2000"/>
    <n v="2050"/>
    <x v="0"/>
    <s v="US"/>
    <s v="USD"/>
    <n v="1469811043"/>
    <n v="1467219043"/>
    <b v="0"/>
    <n v="20"/>
    <b v="1"/>
    <s v="theater/plays"/>
    <x v="1"/>
    <s v="plays"/>
    <n v="103"/>
    <n v="102.5"/>
    <x v="2788"/>
    <d v="2016-07-29T16:50:43"/>
    <n v="30"/>
    <s v="26 to 30 days"/>
    <s v="30 days"/>
    <x v="2"/>
  </r>
  <r>
    <n v="2789"/>
    <s v="The Adventurers Club"/>
    <s v="BNT's Biggest Adventure So Far: Our 2015 full length production!"/>
    <n v="3000"/>
    <n v="3035"/>
    <x v="0"/>
    <s v="US"/>
    <s v="USD"/>
    <n v="1426132800"/>
    <n v="1424477934"/>
    <b v="0"/>
    <n v="24"/>
    <b v="1"/>
    <s v="theater/plays"/>
    <x v="1"/>
    <s v="plays"/>
    <n v="101"/>
    <n v="126.46"/>
    <x v="2789"/>
    <d v="2015-03-12T04:00:00"/>
    <n v="19"/>
    <s v="11 to 20 days"/>
    <s v="Not Needed"/>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105"/>
    <n v="47.88"/>
    <x v="2790"/>
    <d v="2015-02-11T22:31:43"/>
    <n v="30"/>
    <s v="26 to 30 days"/>
    <s v="30 days"/>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103"/>
    <n v="73.209999999999994"/>
    <x v="2791"/>
    <d v="2016-09-09T04:00:00"/>
    <n v="31"/>
    <s v="31 to 40 days"/>
    <s v="Not Needed"/>
    <x v="2"/>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108"/>
    <n v="89.67"/>
    <x v="2792"/>
    <d v="2015-08-12T05:32:39"/>
    <n v="45"/>
    <s v="41 to 50 days"/>
    <s v="Not Needed"/>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11"/>
    <n v="151.46"/>
    <x v="2793"/>
    <d v="2015-07-21T10:03:25"/>
    <n v="30"/>
    <s v="26 to 30 days"/>
    <s v="30 days"/>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150"/>
    <n v="25"/>
    <x v="2794"/>
    <d v="2016-03-03T19:00:00"/>
    <n v="16"/>
    <s v="11 to 20 days"/>
    <s v="Not Needed"/>
    <x v="2"/>
  </r>
  <r>
    <n v="2795"/>
    <s v="Good Men Wanted at ANT Fest"/>
    <s v="A new play about five bad bitches who fought in the Civil War disguised as men, premiering at Ars Nova's ANT Fest."/>
    <n v="700"/>
    <n v="730"/>
    <x v="0"/>
    <s v="US"/>
    <s v="USD"/>
    <n v="1402095600"/>
    <n v="1400675841"/>
    <b v="0"/>
    <n v="20"/>
    <b v="1"/>
    <s v="theater/plays"/>
    <x v="1"/>
    <s v="plays"/>
    <n v="104"/>
    <n v="36.5"/>
    <x v="2795"/>
    <d v="2014-06-06T23:00:00"/>
    <n v="16"/>
    <s v="11 to 20 days"/>
    <s v="Not Needed"/>
    <x v="3"/>
  </r>
  <r>
    <n v="2796"/>
    <s v="Fishcakes"/>
    <s v="Fishcakes is a piece of new writing for the Camden Fringe that explores a story of love, loss, and all the â€˜little things'."/>
    <n v="800"/>
    <n v="924"/>
    <x v="0"/>
    <s v="GB"/>
    <s v="GBP"/>
    <n v="1404564028"/>
    <n v="1401972028"/>
    <b v="0"/>
    <n v="21"/>
    <b v="1"/>
    <s v="theater/plays"/>
    <x v="1"/>
    <s v="plays"/>
    <n v="116"/>
    <n v="44"/>
    <x v="2796"/>
    <d v="2014-07-05T12:40:28"/>
    <n v="30"/>
    <s v="26 to 30 days"/>
    <s v="30 days"/>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103"/>
    <n v="87.36"/>
    <x v="2797"/>
    <d v="2014-07-08T22:34:00"/>
    <n v="30"/>
    <s v="26 to 30 days"/>
    <s v="30 days"/>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101"/>
    <n v="36.47"/>
    <x v="2798"/>
    <d v="2015-07-31T16:00:00"/>
    <n v="15"/>
    <s v="11 to 20 days"/>
    <s v="Not Needed"/>
    <x v="0"/>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117"/>
    <n v="44.86"/>
    <x v="2799"/>
    <d v="2016-06-17T16:00:00"/>
    <n v="31"/>
    <s v="31 to 40 days"/>
    <s v="Not Needed"/>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133"/>
    <n v="42.9"/>
    <x v="2800"/>
    <d v="2015-01-04T13:16:06"/>
    <n v="60"/>
    <s v="Greater than 40 days"/>
    <s v="Not Needed"/>
    <x v="3"/>
  </r>
  <r>
    <n v="2801"/>
    <s v="A Dream Play"/>
    <s v="Arise Theatre Company's production of August Strindberg's expressionist masterpiece 'A Dream Play'."/>
    <n v="500"/>
    <n v="666"/>
    <x v="0"/>
    <s v="AU"/>
    <s v="AUD"/>
    <n v="1412938800"/>
    <n v="1411019409"/>
    <b v="0"/>
    <n v="13"/>
    <b v="1"/>
    <s v="theater/plays"/>
    <x v="1"/>
    <s v="plays"/>
    <n v="133"/>
    <n v="51.23"/>
    <x v="2801"/>
    <d v="2014-10-10T11:00:00"/>
    <n v="22"/>
    <s v="21 to 25 days"/>
    <s v="Not Needed"/>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102"/>
    <n v="33.94"/>
    <x v="2802"/>
    <d v="2015-08-06T15:31:47"/>
    <n v="30"/>
    <s v="26 to 30 days"/>
    <s v="30 days"/>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128"/>
    <n v="90.74"/>
    <x v="2803"/>
    <d v="2015-07-16T00:00:00"/>
    <n v="43"/>
    <s v="41 to 50 days"/>
    <s v="Not Needed"/>
    <x v="0"/>
  </r>
  <r>
    <n v="2804"/>
    <s v="The Piano Man"/>
    <s v="The real-life story of the mysterious 'Piano Man' who washed ashore with no memory; with no speech; but with an amazing ability..."/>
    <n v="1000"/>
    <n v="1150"/>
    <x v="0"/>
    <s v="GB"/>
    <s v="GBP"/>
    <n v="1411987990"/>
    <n v="1409395990"/>
    <b v="0"/>
    <n v="23"/>
    <b v="1"/>
    <s v="theater/plays"/>
    <x v="1"/>
    <s v="plays"/>
    <n v="115"/>
    <n v="50"/>
    <x v="2804"/>
    <d v="2014-09-29T10:53:10"/>
    <n v="30"/>
    <s v="26 to 30 days"/>
    <s v="30 days"/>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110"/>
    <n v="24.44"/>
    <x v="2805"/>
    <d v="2015-08-22T12:07:53"/>
    <n v="25"/>
    <s v="21 to 25 days"/>
    <s v="26-27 days"/>
    <x v="0"/>
  </r>
  <r>
    <n v="2806"/>
    <s v="And Now: The World!"/>
    <s v="A one woman show about the challenges of being a feminist in a digital age. Touring 6 UK cities. Now with Stretch Goals!"/>
    <n v="3000"/>
    <n v="3363"/>
    <x v="0"/>
    <s v="GB"/>
    <s v="GBP"/>
    <n v="1438772400"/>
    <n v="1435645490"/>
    <b v="0"/>
    <n v="76"/>
    <b v="1"/>
    <s v="theater/plays"/>
    <x v="1"/>
    <s v="plays"/>
    <n v="112"/>
    <n v="44.25"/>
    <x v="2806"/>
    <d v="2015-08-05T11:00:00"/>
    <n v="36"/>
    <s v="31 to 40 days"/>
    <s v="Not Needed"/>
    <x v="0"/>
  </r>
  <r>
    <n v="2807"/>
    <s v="The Commission Theatre Co."/>
    <s v="Bringing Shakespeare back to the Playwrights"/>
    <n v="5000"/>
    <n v="6300"/>
    <x v="0"/>
    <s v="US"/>
    <s v="USD"/>
    <n v="1435611438"/>
    <n v="1433019438"/>
    <b v="0"/>
    <n v="93"/>
    <b v="1"/>
    <s v="theater/plays"/>
    <x v="1"/>
    <s v="plays"/>
    <n v="126"/>
    <n v="67.739999999999995"/>
    <x v="2807"/>
    <d v="2015-06-29T20:57:18"/>
    <n v="30"/>
    <s v="26 to 30 days"/>
    <s v="30 days"/>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100"/>
    <n v="65.38"/>
    <x v="2808"/>
    <d v="2015-08-22T20:18:55"/>
    <n v="30"/>
    <s v="26 to 30 days"/>
    <s v="30 days"/>
    <x v="0"/>
  </r>
  <r>
    <n v="2809"/>
    <s v="Sugarglass Theatre"/>
    <s v="Sugarglass is a Dublin based theatre company committed to international collaboration. 2016 sees the launch of their NYC division."/>
    <n v="2500"/>
    <n v="2560"/>
    <x v="0"/>
    <s v="US"/>
    <s v="USD"/>
    <n v="1459348740"/>
    <n v="1458647725"/>
    <b v="0"/>
    <n v="21"/>
    <b v="1"/>
    <s v="theater/plays"/>
    <x v="1"/>
    <s v="plays"/>
    <n v="102"/>
    <n v="121.9"/>
    <x v="2809"/>
    <d v="2016-03-30T14:39:00"/>
    <n v="8"/>
    <s v="Less than 10 days"/>
    <s v="Not Needed"/>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108"/>
    <n v="47.46"/>
    <x v="2810"/>
    <d v="2014-06-01T03:59:00"/>
    <n v="32"/>
    <s v="31 to 40 days"/>
    <s v="Not Needed"/>
    <x v="3"/>
  </r>
  <r>
    <n v="2811"/>
    <s v="Ray Gunn and Starburst"/>
    <s v="Ray Gunn and Starburst is an audio sci-fi/comedy sending up the tropes of classic and pulp science-fiction."/>
    <n v="10000"/>
    <n v="10027"/>
    <x v="0"/>
    <s v="GB"/>
    <s v="GBP"/>
    <n v="1424692503"/>
    <n v="1422100503"/>
    <b v="0"/>
    <n v="108"/>
    <b v="1"/>
    <s v="theater/plays"/>
    <x v="1"/>
    <s v="plays"/>
    <n v="100"/>
    <n v="92.84"/>
    <x v="2811"/>
    <d v="2015-02-23T11:55:03"/>
    <n v="30"/>
    <s v="26 to 30 days"/>
    <s v="30 days"/>
    <x v="0"/>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113"/>
    <n v="68.25"/>
    <x v="2812"/>
    <d v="2015-04-06T04:00:00"/>
    <n v="46"/>
    <s v="41 to 50 days"/>
    <s v="Not Needed"/>
    <x v="0"/>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128"/>
    <n v="37.21"/>
    <x v="2813"/>
    <d v="2016-12-14T17:49:21"/>
    <n v="25"/>
    <s v="21 to 25 days"/>
    <s v="26-27 days"/>
    <x v="2"/>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108"/>
    <n v="25.25"/>
    <x v="2814"/>
    <d v="2015-05-09T09:35:15"/>
    <n v="30"/>
    <s v="26 to 30 days"/>
    <s v="30 days"/>
    <x v="0"/>
  </r>
  <r>
    <n v="2815"/>
    <s v="Widow's Wedding Dress"/>
    <s v="Set in 1950s Northern Ireland, this play tells the story of two sisters in a community of Travellers, or Irish Gypsies."/>
    <n v="250"/>
    <n v="605"/>
    <x v="0"/>
    <s v="CA"/>
    <s v="CAD"/>
    <n v="1470595109"/>
    <n v="1468003109"/>
    <b v="0"/>
    <n v="14"/>
    <b v="1"/>
    <s v="theater/plays"/>
    <x v="1"/>
    <s v="plays"/>
    <n v="242"/>
    <n v="43.21"/>
    <x v="2815"/>
    <d v="2016-08-07T18:38:29"/>
    <n v="30"/>
    <s v="26 to 30 days"/>
    <s v="30 days"/>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142"/>
    <n v="25.13"/>
    <x v="2816"/>
    <d v="2015-08-02T16:00:00"/>
    <n v="30"/>
    <s v="26 to 30 days"/>
    <s v="30 days"/>
    <x v="0"/>
  </r>
  <r>
    <n v="2817"/>
    <s v="After The End"/>
    <s v="Let Go Theatre Co's very first production is going ahead in June 2015. Help support a brand new theatre co as we begin our adventure"/>
    <n v="600"/>
    <n v="780"/>
    <x v="0"/>
    <s v="GB"/>
    <s v="GBP"/>
    <n v="1425136462"/>
    <n v="1421680462"/>
    <b v="0"/>
    <n v="33"/>
    <b v="1"/>
    <s v="theater/plays"/>
    <x v="1"/>
    <s v="plays"/>
    <n v="130"/>
    <n v="23.64"/>
    <x v="2817"/>
    <d v="2015-02-28T15:14:22"/>
    <n v="40"/>
    <s v="31 to 40 days"/>
    <s v="Not Needed"/>
    <x v="0"/>
  </r>
  <r>
    <n v="2818"/>
    <s v="Joe West's THEATER OF DEATH"/>
    <s v="Joe West and his wonderful theater company THEATER OF DEATH present original plays both horrific and comical."/>
    <n v="10000"/>
    <n v="10603"/>
    <x v="0"/>
    <s v="US"/>
    <s v="USD"/>
    <n v="1443018086"/>
    <n v="1441290086"/>
    <b v="0"/>
    <n v="102"/>
    <b v="1"/>
    <s v="theater/plays"/>
    <x v="1"/>
    <s v="plays"/>
    <n v="106"/>
    <n v="103.95"/>
    <x v="2818"/>
    <d v="2015-09-23T14:21:26"/>
    <n v="20"/>
    <s v="11 to 20 days"/>
    <s v="Not Needed"/>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105"/>
    <n v="50.38"/>
    <x v="2819"/>
    <d v="2015-06-14T12:36:49"/>
    <n v="30"/>
    <s v="26 to 30 days"/>
    <s v="30 days"/>
    <x v="0"/>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n v="13.6"/>
    <x v="2820"/>
    <d v="2016-02-26T00:00:00"/>
    <n v="25"/>
    <s v="21 to 25 days"/>
    <s v="26-27 days"/>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100"/>
    <n v="28.57"/>
    <x v="2821"/>
    <d v="2014-09-23T22:08:55"/>
    <n v="30"/>
    <s v="26 to 30 days"/>
    <s v="30 days"/>
    <x v="3"/>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100"/>
    <n v="63.83"/>
    <x v="2822"/>
    <d v="2015-03-27T15:24:52"/>
    <n v="30"/>
    <s v="26 to 30 days"/>
    <s v="30 days"/>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124"/>
    <n v="8.86"/>
    <x v="2823"/>
    <d v="2015-03-31T22:59:00"/>
    <n v="27"/>
    <s v="26 to 30 days"/>
    <s v="26-27 days"/>
    <x v="0"/>
  </r>
  <r>
    <n v="2824"/>
    <s v="The Rooftop"/>
    <s v="I wrote a One Act play called The Rooftop for a Female Playwright's festival. Every little bit helps!"/>
    <n v="650"/>
    <n v="760"/>
    <x v="0"/>
    <s v="US"/>
    <s v="USD"/>
    <n v="1434159780"/>
    <n v="1431412196"/>
    <b v="0"/>
    <n v="15"/>
    <b v="1"/>
    <s v="theater/plays"/>
    <x v="1"/>
    <s v="plays"/>
    <n v="117"/>
    <n v="50.67"/>
    <x v="2824"/>
    <d v="2015-06-13T01:43:00"/>
    <n v="32"/>
    <s v="31 to 40 days"/>
    <s v="Not Needed"/>
    <x v="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103"/>
    <n v="60.78"/>
    <x v="2825"/>
    <d v="2015-12-04T19:01:26"/>
    <n v="30"/>
    <s v="26 to 30 days"/>
    <s v="30 days"/>
    <x v="0"/>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08"/>
    <n v="113.42"/>
    <x v="2826"/>
    <d v="2015-07-10T07:00:00"/>
    <n v="24"/>
    <s v="21 to 25 days"/>
    <s v="Not Needed"/>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20"/>
    <n v="104.57"/>
    <x v="2827"/>
    <d v="2016-06-03T16:30:00"/>
    <n v="30"/>
    <s v="26 to 30 days"/>
    <s v="30 days"/>
    <x v="2"/>
  </r>
  <r>
    <n v="2828"/>
    <s v="Peace In Our Time"/>
    <s v="The Battle of Britain has been lost; London is occupied, who can you trust? Help produce this classic piece of theatre. Drama for now."/>
    <n v="9500"/>
    <n v="9536"/>
    <x v="0"/>
    <s v="GB"/>
    <s v="GBP"/>
    <n v="1443826800"/>
    <n v="1441606869"/>
    <b v="0"/>
    <n v="97"/>
    <b v="1"/>
    <s v="theater/plays"/>
    <x v="1"/>
    <s v="plays"/>
    <n v="100"/>
    <n v="98.31"/>
    <x v="2828"/>
    <d v="2015-10-02T23:00:00"/>
    <n v="25"/>
    <s v="21 to 25 days"/>
    <s v="26-27 days"/>
    <x v="0"/>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107"/>
    <n v="35.04"/>
    <x v="2829"/>
    <d v="2016-06-02T10:25:18"/>
    <n v="28"/>
    <s v="26 to 30 days"/>
    <s v="28 to 29 days"/>
    <x v="2"/>
  </r>
  <r>
    <n v="2830"/>
    <s v="Nakhtik and Avalon"/>
    <s v="Avalon is a new South African Township play and Nakhtik is a  danced political lecture."/>
    <n v="3000"/>
    <n v="3000"/>
    <x v="0"/>
    <s v="US"/>
    <s v="USD"/>
    <n v="1399867140"/>
    <n v="1398802148"/>
    <b v="0"/>
    <n v="11"/>
    <b v="1"/>
    <s v="theater/plays"/>
    <x v="1"/>
    <s v="plays"/>
    <n v="100"/>
    <n v="272.73"/>
    <x v="2830"/>
    <d v="2014-05-12T03:59:00"/>
    <n v="13"/>
    <s v="11 to 20 days"/>
    <s v="Not Needed"/>
    <x v="3"/>
  </r>
  <r>
    <n v="2831"/>
    <s v="Tackett &amp; Pyke put on a Play"/>
    <s v="We each wrote a play and would like to produce them for you for nothing more than art's sake!"/>
    <n v="3000"/>
    <n v="3320"/>
    <x v="0"/>
    <s v="US"/>
    <s v="USD"/>
    <n v="1437076070"/>
    <n v="1434484070"/>
    <b v="0"/>
    <n v="52"/>
    <b v="1"/>
    <s v="theater/plays"/>
    <x v="1"/>
    <s v="plays"/>
    <n v="111"/>
    <n v="63.85"/>
    <x v="2831"/>
    <d v="2015-07-16T19:47:50"/>
    <n v="30"/>
    <s v="26 to 30 days"/>
    <s v="30 days"/>
    <x v="0"/>
  </r>
  <r>
    <n v="2832"/>
    <s v="Secret Diaries"/>
    <s v="Charting the big stuff in life from dance routines to coming out; exploring homophobia, family, friendship &amp; finding your own voice."/>
    <n v="2500"/>
    <n v="2867.99"/>
    <x v="0"/>
    <s v="GB"/>
    <s v="GBP"/>
    <n v="1416780000"/>
    <n v="1414342894"/>
    <b v="0"/>
    <n v="95"/>
    <b v="1"/>
    <s v="theater/plays"/>
    <x v="1"/>
    <s v="plays"/>
    <n v="115"/>
    <n v="30.19"/>
    <x v="2832"/>
    <d v="2014-11-23T22:00:00"/>
    <n v="28"/>
    <s v="26 to 30 days"/>
    <s v="28 to 29 days"/>
    <x v="3"/>
  </r>
  <r>
    <n v="2833"/>
    <s v="Star Man Rocket Man"/>
    <s v="A new play about exploring outer space"/>
    <n v="2700"/>
    <n v="2923"/>
    <x v="0"/>
    <s v="US"/>
    <s v="USD"/>
    <n v="1444528800"/>
    <n v="1442804633"/>
    <b v="0"/>
    <n v="35"/>
    <b v="1"/>
    <s v="theater/plays"/>
    <x v="1"/>
    <s v="plays"/>
    <n v="108"/>
    <n v="83.51"/>
    <x v="2833"/>
    <d v="2015-10-11T02:00:00"/>
    <n v="20"/>
    <s v="11 to 20 days"/>
    <s v="Not Needed"/>
    <x v="0"/>
  </r>
  <r>
    <n v="2834"/>
    <s v="Thank You For Smoking"/>
    <s v="Thank You For Smoking. A play about love, 5 trillion cigarettes and how the Flintstones earned the tobacco industry millions."/>
    <n v="800"/>
    <n v="1360"/>
    <x v="0"/>
    <s v="GB"/>
    <s v="GBP"/>
    <n v="1422658930"/>
    <n v="1421362930"/>
    <b v="0"/>
    <n v="21"/>
    <b v="1"/>
    <s v="theater/plays"/>
    <x v="1"/>
    <s v="plays"/>
    <n v="170"/>
    <n v="64.760000000000005"/>
    <x v="2834"/>
    <d v="2015-01-30T23:02:10"/>
    <n v="15"/>
    <s v="11 to 20 days"/>
    <s v="Not Needed"/>
    <x v="0"/>
  </r>
  <r>
    <n v="2835"/>
    <s v="Land of the Three Towers"/>
    <s v="A celebratory community theatre project about the Focus E15 Occupation of empty council homes on Carpenters Estate."/>
    <n v="1000"/>
    <n v="1870.99"/>
    <x v="0"/>
    <s v="GB"/>
    <s v="GBP"/>
    <n v="1449273600"/>
    <n v="1446742417"/>
    <b v="0"/>
    <n v="93"/>
    <b v="1"/>
    <s v="theater/plays"/>
    <x v="1"/>
    <s v="plays"/>
    <n v="187"/>
    <n v="20.12"/>
    <x v="2835"/>
    <d v="2015-12-05T00:00:00"/>
    <n v="30"/>
    <s v="26 to 30 days"/>
    <s v="30 days"/>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108"/>
    <n v="44.09"/>
    <x v="2836"/>
    <d v="2017-02-18T04:59:00"/>
    <n v="38"/>
    <s v="31 to 40 days"/>
    <s v="Not Needed"/>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100"/>
    <n v="40.479999999999997"/>
    <x v="2837"/>
    <d v="2015-12-09T22:48:04"/>
    <n v="40"/>
    <s v="31 to 40 days"/>
    <s v="Not Needed"/>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120"/>
    <n v="44.54"/>
    <x v="2838"/>
    <d v="2014-08-13T22:00:00"/>
    <n v="22"/>
    <s v="21 to 25 days"/>
    <s v="Not Needed"/>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11"/>
    <n v="125.81"/>
    <x v="2839"/>
    <d v="2014-08-25T04:59:00"/>
    <n v="23"/>
    <s v="21 to 25 days"/>
    <s v="Not Needed"/>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04"/>
    <n v="19.7"/>
    <x v="2840"/>
    <d v="2015-03-18T17:00:00"/>
    <n v="21"/>
    <s v="21 to 25 days"/>
    <s v="Not Needed"/>
    <x v="0"/>
  </r>
  <r>
    <n v="2841"/>
    <s v="The Dead Loss"/>
    <s v="1920's London; two brothers try to make a name for themselves in the underground crime world but encounter a ruthless Irish mob boss."/>
    <n v="1000"/>
    <n v="10"/>
    <x v="2"/>
    <s v="GB"/>
    <s v="GBP"/>
    <n v="1450032297"/>
    <n v="1444844697"/>
    <b v="0"/>
    <n v="1"/>
    <b v="0"/>
    <s v="theater/plays"/>
    <x v="1"/>
    <s v="plays"/>
    <n v="1"/>
    <n v="10"/>
    <x v="2841"/>
    <d v="2015-12-13T18:44:57"/>
    <n v="60"/>
    <s v="Greater than 40 days"/>
    <s v="Not Needed"/>
    <x v="0"/>
  </r>
  <r>
    <n v="2842"/>
    <s v="HIDDEN: The FCO Plays"/>
    <s v="A play performed at the FCO Global Summit on the Preventing Sexual Violence Initiative, hosted by William Hague and Angelina Jolie"/>
    <n v="1500"/>
    <n v="0"/>
    <x v="2"/>
    <s v="GB"/>
    <s v="GBP"/>
    <n v="1403348400"/>
    <n v="1401058295"/>
    <b v="0"/>
    <n v="0"/>
    <b v="0"/>
    <s v="theater/plays"/>
    <x v="1"/>
    <s v="plays"/>
    <n v="0"/>
    <n v="0"/>
    <x v="2842"/>
    <d v="2014-06-21T11:00:00"/>
    <n v="27"/>
    <s v="26 to 30 days"/>
    <s v="26-27 days"/>
    <x v="3"/>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n v="0"/>
    <x v="2843"/>
    <d v="2016-06-13T04:00:00"/>
    <n v="42"/>
    <s v="41 to 50 days"/>
    <s v="Not Needed"/>
    <x v="2"/>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5"/>
    <n v="30"/>
    <x v="2844"/>
    <d v="2017-01-04T13:06:20"/>
    <n v="30"/>
    <s v="26 to 30 days"/>
    <s v="30 days"/>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32"/>
    <n v="60.67"/>
    <x v="2845"/>
    <d v="2015-06-08T00:23:53"/>
    <n v="60"/>
    <s v="Greater than 40 days"/>
    <s v="Not Needed"/>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n v="0"/>
    <x v="2846"/>
    <d v="2015-05-29T16:36:34"/>
    <n v="45"/>
    <s v="41 to 50 days"/>
    <s v="Not Needed"/>
    <x v="0"/>
  </r>
  <r>
    <n v="2847"/>
    <s v="COLOR ME"/>
    <s v="Dark secrets come to light when Mariah meets Stella. They find a way to face the south's largest elephant in the room: RACISM."/>
    <n v="2000"/>
    <n v="0"/>
    <x v="2"/>
    <s v="US"/>
    <s v="USD"/>
    <n v="1464031265"/>
    <n v="1458847265"/>
    <b v="0"/>
    <n v="0"/>
    <b v="0"/>
    <s v="theater/plays"/>
    <x v="1"/>
    <s v="plays"/>
    <n v="0"/>
    <n v="0"/>
    <x v="2847"/>
    <d v="2016-05-23T19:21:05"/>
    <n v="60"/>
    <s v="Greater than 40 days"/>
    <s v="Not Needed"/>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0"/>
    <n v="23.33"/>
    <x v="2848"/>
    <d v="2015-05-29T15:34:19"/>
    <n v="30"/>
    <s v="26 to 30 days"/>
    <s v="30 days"/>
    <x v="0"/>
  </r>
  <r>
    <n v="2849"/>
    <s v="100, Acre Wood"/>
    <s v="NonSens!cal tackles the struggles of four people with mental health issues/disorders inspired by A.A Milne's Winnie the Pooh"/>
    <n v="500"/>
    <n v="5"/>
    <x v="2"/>
    <s v="GB"/>
    <s v="GBP"/>
    <n v="1461406600"/>
    <n v="1458814600"/>
    <b v="0"/>
    <n v="1"/>
    <b v="0"/>
    <s v="theater/plays"/>
    <x v="1"/>
    <s v="plays"/>
    <n v="1"/>
    <n v="5"/>
    <x v="2849"/>
    <d v="2016-04-23T10:16:40"/>
    <n v="30"/>
    <s v="26 to 30 days"/>
    <s v="30 days"/>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4"/>
    <n v="23.92"/>
    <x v="2850"/>
    <d v="2014-09-06T00:10:11"/>
    <n v="30"/>
    <s v="26 to 30 days"/>
    <s v="30 days"/>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n v="0"/>
    <x v="2851"/>
    <d v="2016-01-29T23:17:00"/>
    <n v="8"/>
    <s v="Less than 10 days"/>
    <s v="Not Needed"/>
    <x v="2"/>
  </r>
  <r>
    <n v="2852"/>
    <s v="Freedom Train"/>
    <s v="Just one time back to the past on the Freedom Train will open your eyes and your lives will never ever be the same!"/>
    <n v="5000"/>
    <n v="95"/>
    <x v="2"/>
    <s v="US"/>
    <s v="USD"/>
    <n v="1403312703"/>
    <n v="1400720703"/>
    <b v="0"/>
    <n v="6"/>
    <b v="0"/>
    <s v="theater/plays"/>
    <x v="1"/>
    <s v="plays"/>
    <n v="2"/>
    <n v="15.83"/>
    <x v="2852"/>
    <d v="2014-06-21T01:05:03"/>
    <n v="30"/>
    <s v="26 to 30 days"/>
    <s v="30 days"/>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n v="0"/>
    <x v="2853"/>
    <d v="2014-09-14T04:34:57"/>
    <n v="60"/>
    <s v="Greater than 40 days"/>
    <s v="Not Needed"/>
    <x v="3"/>
  </r>
  <r>
    <n v="2854"/>
    <s v="Ultimate Political Selfie!"/>
    <s v="Almost Random Theatre's play about a candidate - with no policies - who is seeking election in May 2015"/>
    <n v="1000"/>
    <n v="417"/>
    <x v="2"/>
    <s v="GB"/>
    <s v="GBP"/>
    <n v="1431018719"/>
    <n v="1429290719"/>
    <b v="0"/>
    <n v="14"/>
    <b v="0"/>
    <s v="theater/plays"/>
    <x v="1"/>
    <s v="plays"/>
    <n v="42"/>
    <n v="29.79"/>
    <x v="2854"/>
    <d v="2015-05-07T17:11:59"/>
    <n v="20"/>
    <s v="11 to 20 days"/>
    <s v="Not Needed"/>
    <x v="0"/>
  </r>
  <r>
    <n v="2855"/>
    <s v="STAGE READING for TETCNY"/>
    <s v="Raising funds to have a private stage reading for an upcoming play from THE ENSEMBLE THEATRE COMPANY OF NEW YORK (www.tetcny.org)"/>
    <n v="600"/>
    <n v="300"/>
    <x v="2"/>
    <s v="US"/>
    <s v="USD"/>
    <n v="1454110440"/>
    <n v="1451607071"/>
    <b v="0"/>
    <n v="5"/>
    <b v="0"/>
    <s v="theater/plays"/>
    <x v="1"/>
    <s v="plays"/>
    <n v="50"/>
    <n v="60"/>
    <x v="2855"/>
    <d v="2016-01-29T23:34:00"/>
    <n v="28"/>
    <s v="26 to 30 days"/>
    <s v="28 to 29 days"/>
    <x v="2"/>
  </r>
  <r>
    <n v="2856"/>
    <s v="The JOkeress Going Live"/>
    <s v="This will be the fifth play of The Jokeress, based on the ebook/paperback novelette series. It is scifi, suspense, terror, and noir."/>
    <n v="3000"/>
    <n v="146"/>
    <x v="2"/>
    <s v="US"/>
    <s v="USD"/>
    <n v="1439069640"/>
    <n v="1433897647"/>
    <b v="0"/>
    <n v="6"/>
    <b v="0"/>
    <s v="theater/plays"/>
    <x v="1"/>
    <s v="plays"/>
    <n v="5"/>
    <n v="24.33"/>
    <x v="2856"/>
    <d v="2015-08-08T21:34:00"/>
    <n v="59"/>
    <s v="Greater than 40 days"/>
    <s v="Not Needed"/>
    <x v="0"/>
  </r>
  <r>
    <n v="2857"/>
    <s v="Los Tradicionales"/>
    <s v="Somos una compaÃ±Ã­a de teatro independiente. Y en el 2017 queremos arrancar con el montaje de 3 obras._x000a_3 elencos, 3 espacios."/>
    <n v="38000"/>
    <n v="7500"/>
    <x v="2"/>
    <s v="MX"/>
    <s v="MXN"/>
    <n v="1487613600"/>
    <n v="1482444295"/>
    <b v="0"/>
    <n v="15"/>
    <b v="0"/>
    <s v="theater/plays"/>
    <x v="1"/>
    <s v="plays"/>
    <n v="20"/>
    <n v="500"/>
    <x v="2857"/>
    <d v="2017-02-20T18:00:00"/>
    <n v="60"/>
    <s v="Greater than 40 days"/>
    <s v="Not Needed"/>
    <x v="2"/>
  </r>
  <r>
    <n v="2858"/>
    <s v="Gay Party Superposh 'Winter Wonderland'"/>
    <s v="Een Gay Party in het centrum van Amersfoort. _x000a_Een geweldige avond uit, met een show, optredens en DJ's."/>
    <n v="1000"/>
    <n v="0"/>
    <x v="2"/>
    <s v="NL"/>
    <s v="EUR"/>
    <n v="1417778880"/>
    <n v="1415711095"/>
    <b v="0"/>
    <n v="0"/>
    <b v="0"/>
    <s v="theater/plays"/>
    <x v="1"/>
    <s v="plays"/>
    <n v="0"/>
    <n v="0"/>
    <x v="2858"/>
    <d v="2014-12-05T11:28:00"/>
    <n v="24"/>
    <s v="21 to 25 days"/>
    <s v="Not Needed"/>
    <x v="3"/>
  </r>
  <r>
    <n v="2859"/>
    <s v="Grover Theatre Company (GTC)"/>
    <s v="A theatre company that will create works to inspire young people and get everyone involved."/>
    <n v="2000"/>
    <n v="35"/>
    <x v="2"/>
    <s v="AU"/>
    <s v="AUD"/>
    <n v="1444984904"/>
    <n v="1439800904"/>
    <b v="0"/>
    <n v="1"/>
    <b v="0"/>
    <s v="theater/plays"/>
    <x v="1"/>
    <s v="plays"/>
    <n v="2"/>
    <n v="35"/>
    <x v="2859"/>
    <d v="2015-10-16T08:41:44"/>
    <n v="60"/>
    <s v="Greater than 40 days"/>
    <s v="Not Needed"/>
    <x v="0"/>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7"/>
    <n v="29.56"/>
    <x v="2860"/>
    <d v="2016-06-19T19:12:56"/>
    <n v="60"/>
    <s v="Greater than 40 days"/>
    <s v="Not Needed"/>
    <x v="2"/>
  </r>
  <r>
    <n v="2861"/>
    <s v="Julius Caesar"/>
    <s v="The University of Queensland Drama Production Course is putting on an adaptation of William Shakespeares Julius Caesar"/>
    <n v="250"/>
    <n v="80"/>
    <x v="2"/>
    <s v="AU"/>
    <s v="AUD"/>
    <n v="1443103848"/>
    <n v="1441894248"/>
    <b v="0"/>
    <n v="3"/>
    <b v="0"/>
    <s v="theater/plays"/>
    <x v="1"/>
    <s v="plays"/>
    <n v="32"/>
    <n v="26.67"/>
    <x v="2861"/>
    <d v="2015-09-24T14:10:48"/>
    <n v="14"/>
    <s v="11 to 20 days"/>
    <s v="Not Needed"/>
    <x v="0"/>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0"/>
    <n v="18.329999999999998"/>
    <x v="2862"/>
    <d v="2014-06-24T18:57:09"/>
    <n v="30"/>
    <s v="26 to 30 days"/>
    <s v="30 days"/>
    <x v="3"/>
  </r>
  <r>
    <n v="2863"/>
    <s v="Equality Theatre"/>
    <s v="I would like to start a Acting Company that supports and includes LGBTQ youth and young adults in very conservative North Texas"/>
    <n v="50000"/>
    <n v="20"/>
    <x v="2"/>
    <s v="US"/>
    <s v="USD"/>
    <n v="1410279123"/>
    <n v="1405095123"/>
    <b v="0"/>
    <n v="1"/>
    <b v="0"/>
    <s v="theater/plays"/>
    <x v="1"/>
    <s v="plays"/>
    <n v="0"/>
    <n v="20"/>
    <x v="2863"/>
    <d v="2014-09-09T16:12:03"/>
    <n v="60"/>
    <s v="Greater than 40 days"/>
    <s v="Not Needed"/>
    <x v="3"/>
  </r>
  <r>
    <n v="2864"/>
    <s v="'Haunting Julia' by Alan Ayckbourn"/>
    <s v="Accessible, original theatre for all!"/>
    <n v="2500"/>
    <n v="40"/>
    <x v="2"/>
    <s v="GB"/>
    <s v="GBP"/>
    <n v="1437139080"/>
    <n v="1434552207"/>
    <b v="0"/>
    <n v="3"/>
    <b v="0"/>
    <s v="theater/plays"/>
    <x v="1"/>
    <s v="plays"/>
    <n v="2"/>
    <n v="13.33"/>
    <x v="2864"/>
    <d v="2015-07-17T13:18:00"/>
    <n v="30"/>
    <s v="26 to 30 days"/>
    <s v="30 days"/>
    <x v="0"/>
  </r>
  <r>
    <n v="2865"/>
    <s v="FRINGE 2015 by YER Productions"/>
    <s v="Prepare to be Swept Away. Three short plays from three master playwrights; LANDFALL, SNIPER and DANGERS of TOBACCO!"/>
    <n v="2888"/>
    <n v="0"/>
    <x v="2"/>
    <s v="US"/>
    <s v="USD"/>
    <n v="1420512259"/>
    <n v="1415328259"/>
    <b v="0"/>
    <n v="0"/>
    <b v="0"/>
    <s v="theater/plays"/>
    <x v="1"/>
    <s v="plays"/>
    <n v="0"/>
    <n v="0"/>
    <x v="2865"/>
    <d v="2015-01-06T02:44:19"/>
    <n v="60"/>
    <s v="Greater than 40 days"/>
    <s v="Not Needed"/>
    <x v="3"/>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1"/>
    <n v="22.5"/>
    <x v="2866"/>
    <d v="2016-10-14T22:00:00"/>
    <n v="30"/>
    <s v="26 to 30 days"/>
    <s v="30 days"/>
    <x v="2"/>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20"/>
    <n v="50.4"/>
    <x v="2867"/>
    <d v="2016-07-04T04:00:00"/>
    <n v="24"/>
    <s v="21 to 25 days"/>
    <s v="Not Needed"/>
    <x v="2"/>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42"/>
    <n v="105.03"/>
    <x v="2868"/>
    <d v="2016-10-05T19:50:54"/>
    <n v="30"/>
    <s v="26 to 30 days"/>
    <s v="30 days"/>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1"/>
    <n v="35.4"/>
    <x v="2869"/>
    <d v="2016-07-19T14:14:41"/>
    <n v="30"/>
    <s v="26 to 30 days"/>
    <s v="30 days"/>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15"/>
    <n v="83.33"/>
    <x v="2870"/>
    <d v="2014-05-17T04:32:45"/>
    <n v="30"/>
    <s v="26 to 30 days"/>
    <s v="30 days"/>
    <x v="3"/>
  </r>
  <r>
    <n v="2871"/>
    <s v="The Bill Cosby Assault, a play"/>
    <s v="America's dad or serial rapist? Or both? The stories of the Bill Cosby accusers and the society so skeptical of them."/>
    <n v="10000"/>
    <n v="467"/>
    <x v="2"/>
    <s v="US"/>
    <s v="USD"/>
    <n v="1419183813"/>
    <n v="1417455813"/>
    <b v="0"/>
    <n v="13"/>
    <b v="0"/>
    <s v="theater/plays"/>
    <x v="1"/>
    <s v="plays"/>
    <n v="5"/>
    <n v="35.92"/>
    <x v="2871"/>
    <d v="2014-12-21T17:43:33"/>
    <n v="20"/>
    <s v="11 to 20 days"/>
    <s v="Not Needed"/>
    <x v="3"/>
  </r>
  <r>
    <n v="2872"/>
    <s v="Loud Arts"/>
    <s v="Local Theatre group in Loudoun County, Virginia. Looking for funds to start producing shows!"/>
    <n v="3000"/>
    <n v="0"/>
    <x v="2"/>
    <s v="US"/>
    <s v="USD"/>
    <n v="1434768438"/>
    <n v="1429584438"/>
    <b v="0"/>
    <n v="0"/>
    <b v="0"/>
    <s v="theater/plays"/>
    <x v="1"/>
    <s v="plays"/>
    <n v="0"/>
    <n v="0"/>
    <x v="2872"/>
    <d v="2015-06-20T02:47:18"/>
    <n v="60"/>
    <s v="Greater than 40 days"/>
    <s v="Not Needed"/>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38"/>
    <n v="119.13"/>
    <x v="2873"/>
    <d v="2015-01-28T19:37:11"/>
    <n v="30"/>
    <s v="26 to 30 days"/>
    <s v="30 days"/>
    <x v="3"/>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5"/>
    <n v="90.33"/>
    <x v="2874"/>
    <d v="2017-01-17T20:16:26"/>
    <n v="30"/>
    <s v="26 to 30 days"/>
    <s v="30 days"/>
    <x v="2"/>
  </r>
  <r>
    <n v="2875"/>
    <s v="Right Tracey!"/>
    <s v="Play about Tracey a gay man trapped in his room by his Bible thumping mother. He finds love but the room can not keep the love alive."/>
    <n v="20000"/>
    <n v="7"/>
    <x v="2"/>
    <s v="US"/>
    <s v="USD"/>
    <n v="1462417493"/>
    <n v="1459825493"/>
    <b v="0"/>
    <n v="3"/>
    <b v="0"/>
    <s v="theater/plays"/>
    <x v="1"/>
    <s v="plays"/>
    <n v="0"/>
    <n v="2.33"/>
    <x v="2875"/>
    <d v="2016-05-05T03:04:53"/>
    <n v="30"/>
    <s v="26 to 30 days"/>
    <s v="30 days"/>
    <x v="2"/>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n v="0"/>
    <x v="2876"/>
    <d v="2015-07-16T17:51:19"/>
    <n v="30"/>
    <s v="26 to 30 days"/>
    <s v="30 days"/>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1"/>
    <n v="108.33"/>
    <x v="2877"/>
    <d v="2016-11-30T17:00:00"/>
    <n v="32"/>
    <s v="31 to 40 days"/>
    <s v="Not Needed"/>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2"/>
    <n v="15.75"/>
    <x v="2878"/>
    <d v="2015-07-03T14:46:35"/>
    <n v="60"/>
    <s v="Greater than 40 days"/>
    <s v="Not Needed"/>
    <x v="0"/>
  </r>
  <r>
    <n v="2879"/>
    <s v="Girls, Ladies and Women - A Gospel Drama"/>
    <s v="She that fines a husband? Wait, is that right? Girl... you better check yourself, before you wreck yourself!"/>
    <n v="11200"/>
    <n v="29"/>
    <x v="2"/>
    <s v="US"/>
    <s v="USD"/>
    <n v="1453310661"/>
    <n v="1450718661"/>
    <b v="0"/>
    <n v="1"/>
    <b v="0"/>
    <s v="theater/plays"/>
    <x v="1"/>
    <s v="plays"/>
    <n v="0"/>
    <n v="29"/>
    <x v="2879"/>
    <d v="2016-01-20T17:24:21"/>
    <n v="30"/>
    <s v="26 to 30 days"/>
    <s v="30 days"/>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23"/>
    <n v="96.55"/>
    <x v="2880"/>
    <d v="2015-08-20T17:05:00"/>
    <n v="44"/>
    <s v="41 to 50 days"/>
    <s v="Not Needed"/>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n v="0"/>
    <x v="2881"/>
    <d v="2014-12-03T15:20:36"/>
    <n v="60"/>
    <s v="Greater than 40 days"/>
    <s v="Not Needed"/>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34"/>
    <n v="63"/>
    <x v="2882"/>
    <d v="2016-05-01T14:18:38"/>
    <n v="30"/>
    <s v="26 to 30 days"/>
    <s v="30 days"/>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19"/>
    <n v="381.6"/>
    <x v="2883"/>
    <d v="2016-02-06T04:59:00"/>
    <n v="36"/>
    <s v="31 to 40 days"/>
    <s v="Not Needed"/>
    <x v="2"/>
  </r>
  <r>
    <n v="2884"/>
    <s v="The Lizard King, a play by Jay Jeff Jones"/>
    <s v="Come explore the dream world of Jim Morrison, rock singer, mystic, poet, shaman."/>
    <n v="45000"/>
    <n v="185"/>
    <x v="2"/>
    <s v="US"/>
    <s v="USD"/>
    <n v="1417800435"/>
    <n v="1415208435"/>
    <b v="0"/>
    <n v="4"/>
    <b v="0"/>
    <s v="theater/plays"/>
    <x v="1"/>
    <s v="plays"/>
    <n v="0"/>
    <n v="46.25"/>
    <x v="2884"/>
    <d v="2014-12-05T17:27:15"/>
    <n v="30"/>
    <s v="26 to 30 days"/>
    <s v="30 days"/>
    <x v="3"/>
  </r>
  <r>
    <n v="2885"/>
    <s v="The Wedding"/>
    <s v="An historic and proud work of Polish nationalistic literature performed on stage."/>
    <n v="400"/>
    <n v="130"/>
    <x v="2"/>
    <s v="US"/>
    <s v="USD"/>
    <n v="1426294201"/>
    <n v="1423705801"/>
    <b v="0"/>
    <n v="5"/>
    <b v="0"/>
    <s v="theater/plays"/>
    <x v="1"/>
    <s v="plays"/>
    <n v="33"/>
    <n v="26"/>
    <x v="2885"/>
    <d v="2015-03-14T00:50:01"/>
    <n v="30"/>
    <s v="26 to 30 days"/>
    <s v="30 days"/>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5"/>
    <n v="10"/>
    <x v="2886"/>
    <d v="2015-09-19T03:59:00"/>
    <n v="5"/>
    <s v="Less than 10 days"/>
    <s v="Not Needed"/>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0"/>
    <n v="5"/>
    <x v="2887"/>
    <d v="2015-01-11T10:15:24"/>
    <n v="30"/>
    <s v="26 to 30 days"/>
    <s v="30 days"/>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n v="0"/>
    <x v="2888"/>
    <d v="2014-10-18T04:59:00"/>
    <n v="8"/>
    <s v="Less than 10 days"/>
    <s v="Not Needed"/>
    <x v="3"/>
  </r>
  <r>
    <n v="2889"/>
    <s v="Halfway, Nebraska"/>
    <s v="Halfway, Nebraska explores the limits of hope and what it means to love someone who may be too far damaged to save."/>
    <n v="3000"/>
    <n v="1142"/>
    <x v="2"/>
    <s v="US"/>
    <s v="USD"/>
    <n v="1409344985"/>
    <n v="1406752985"/>
    <b v="0"/>
    <n v="14"/>
    <b v="0"/>
    <s v="theater/plays"/>
    <x v="1"/>
    <s v="plays"/>
    <n v="38"/>
    <n v="81.569999999999993"/>
    <x v="2889"/>
    <d v="2014-08-29T20:43:05"/>
    <n v="30"/>
    <s v="26 to 30 days"/>
    <s v="30 days"/>
    <x v="3"/>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1"/>
    <n v="7"/>
    <x v="2890"/>
    <d v="2014-08-09T03:00:00"/>
    <n v="29"/>
    <s v="26 to 30 days"/>
    <s v="Not Needed"/>
    <x v="3"/>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3"/>
    <n v="27.3"/>
    <x v="2891"/>
    <d v="2016-04-15T20:12:08"/>
    <n v="60"/>
    <s v="Greater than 40 days"/>
    <s v="Not Needed"/>
    <x v="2"/>
  </r>
  <r>
    <n v="2892"/>
    <s v="Something Precious"/>
    <s v="Something Precious is the world's first musical to alert folks to the harmful effects of technology on the human spirit."/>
    <n v="5500"/>
    <n v="500"/>
    <x v="2"/>
    <s v="US"/>
    <s v="USD"/>
    <n v="1409000400"/>
    <n v="1408381704"/>
    <b v="0"/>
    <n v="17"/>
    <b v="0"/>
    <s v="theater/plays"/>
    <x v="1"/>
    <s v="plays"/>
    <n v="9"/>
    <n v="29.41"/>
    <x v="2892"/>
    <d v="2014-08-25T21:00:00"/>
    <n v="7"/>
    <s v="Less than 10 days"/>
    <s v="Not Needed"/>
    <x v="3"/>
  </r>
  <r>
    <n v="2893"/>
    <s v="REDISCOVERING KIA THE PLAY"/>
    <s v="Fundraising for REDISCOVERING KIA THE PLAY"/>
    <n v="5000"/>
    <n v="25"/>
    <x v="2"/>
    <s v="US"/>
    <s v="USD"/>
    <n v="1420768800"/>
    <n v="1415644395"/>
    <b v="0"/>
    <n v="2"/>
    <b v="0"/>
    <s v="theater/plays"/>
    <x v="1"/>
    <s v="plays"/>
    <n v="1"/>
    <n v="12.5"/>
    <x v="2893"/>
    <d v="2015-01-09T02:00:00"/>
    <n v="60"/>
    <s v="Greater than 40 days"/>
    <s v="Not Needed"/>
    <x v="3"/>
  </r>
  <r>
    <n v="2894"/>
    <s v="How Could You Do This To Me (The Stage Play)"/>
    <s v="This Is A Story About A Woman A Man And A Woman"/>
    <n v="50000"/>
    <n v="0"/>
    <x v="2"/>
    <s v="US"/>
    <s v="USD"/>
    <n v="1428100815"/>
    <n v="1422920415"/>
    <b v="0"/>
    <n v="0"/>
    <b v="0"/>
    <s v="theater/plays"/>
    <x v="1"/>
    <s v="plays"/>
    <n v="0"/>
    <n v="0"/>
    <x v="2894"/>
    <d v="2015-04-03T22:40:15"/>
    <n v="60"/>
    <s v="Greater than 40 days"/>
    <s v="Not Needed"/>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
    <n v="5.75"/>
    <x v="2895"/>
    <d v="2014-06-22T21:00:00"/>
    <n v="1"/>
    <s v="Less than 10 days"/>
    <s v="Not Needed"/>
    <x v="3"/>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21"/>
    <n v="52.08"/>
    <x v="2896"/>
    <d v="2016-12-12T06:00:00"/>
    <n v="15"/>
    <s v="11 to 20 days"/>
    <s v="Not Needed"/>
    <x v="2"/>
  </r>
  <r>
    <n v="2897"/>
    <s v="CAYCE"/>
    <s v="A unique stage play about the epic struggle of psychic Edgar Cayce to deal with his extraordinary abilities and find his place in life."/>
    <n v="12000"/>
    <n v="550"/>
    <x v="2"/>
    <s v="US"/>
    <s v="USD"/>
    <n v="1444577345"/>
    <n v="1441985458"/>
    <b v="0"/>
    <n v="3"/>
    <b v="0"/>
    <s v="theater/plays"/>
    <x v="1"/>
    <s v="plays"/>
    <n v="5"/>
    <n v="183.33"/>
    <x v="2897"/>
    <d v="2015-10-11T15:29:05"/>
    <n v="30"/>
    <s v="26 to 30 days"/>
    <s v="30 days"/>
    <x v="0"/>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4"/>
    <n v="26.33"/>
    <x v="2898"/>
    <d v="2015-10-31T15:57:33"/>
    <n v="30"/>
    <s v="26 to 30 days"/>
    <s v="30 days"/>
    <x v="0"/>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n v="0"/>
    <x v="2899"/>
    <d v="2016-07-24T01:52:38"/>
    <n v="60"/>
    <s v="Greater than 40 days"/>
    <s v="Not Needed"/>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62"/>
    <n v="486.43"/>
    <x v="2900"/>
    <d v="2014-08-09T05:37:12"/>
    <n v="30"/>
    <s v="26 to 30 days"/>
    <s v="30 days"/>
    <x v="3"/>
  </r>
  <r>
    <n v="2901"/>
    <s v="Avarimor Series (Audio Plays)"/>
    <s v="How can the visual age appreciate something that cant see? With these Audio Plays I will show you, if your willing to listen."/>
    <n v="750"/>
    <n v="6"/>
    <x v="2"/>
    <s v="US"/>
    <s v="USD"/>
    <n v="1423345339"/>
    <n v="1418161339"/>
    <b v="0"/>
    <n v="2"/>
    <b v="0"/>
    <s v="theater/plays"/>
    <x v="1"/>
    <s v="plays"/>
    <n v="1"/>
    <n v="3"/>
    <x v="2901"/>
    <d v="2015-02-07T21:42:19"/>
    <n v="60"/>
    <s v="Greater than 40 days"/>
    <s v="Not Needed"/>
    <x v="3"/>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0"/>
    <n v="25"/>
    <x v="2902"/>
    <d v="2015-08-24T10:33:16"/>
    <n v="30"/>
    <s v="26 to 30 days"/>
    <s v="30 days"/>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1"/>
    <n v="9.75"/>
    <x v="2903"/>
    <d v="2015-09-09T04:00:18"/>
    <n v="60"/>
    <s v="Greater than 40 days"/>
    <s v="Not Needed"/>
    <x v="0"/>
  </r>
  <r>
    <n v="2904"/>
    <s v="The Love Shack"/>
    <s v="A Tequila slammer with a slice of Tarantino, a line of the London Fringe scene and a shot of â€œBreaking Badâ€. New Writing."/>
    <n v="1500"/>
    <n v="75"/>
    <x v="2"/>
    <s v="GB"/>
    <s v="GBP"/>
    <n v="1415534400"/>
    <n v="1414538031"/>
    <b v="0"/>
    <n v="4"/>
    <b v="0"/>
    <s v="theater/plays"/>
    <x v="1"/>
    <s v="plays"/>
    <n v="5"/>
    <n v="18.75"/>
    <x v="2904"/>
    <d v="2014-11-09T12:00:00"/>
    <n v="12"/>
    <s v="11 to 20 days"/>
    <s v="Not Needed"/>
    <x v="3"/>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18"/>
    <n v="36.590000000000003"/>
    <x v="2905"/>
    <d v="2016-09-07T01:21:53"/>
    <n v="14"/>
    <s v="11 to 20 days"/>
    <s v="Not Needed"/>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9"/>
    <n v="80.709999999999994"/>
    <x v="2906"/>
    <d v="2015-08-01T01:00:00"/>
    <n v="18"/>
    <s v="11 to 20 days"/>
    <s v="Not Needed"/>
    <x v="0"/>
  </r>
  <r>
    <n v="2907"/>
    <s v="Little Nell's - a play"/>
    <s v="Spend an evening in the afterlife with some of the greatest women who ever lived. LITTLE NELL's,by Jill Hughes, Los Angeles- June, 2016"/>
    <n v="2500"/>
    <n v="2"/>
    <x v="2"/>
    <s v="US"/>
    <s v="USD"/>
    <n v="1463259837"/>
    <n v="1458075837"/>
    <b v="0"/>
    <n v="2"/>
    <b v="0"/>
    <s v="theater/plays"/>
    <x v="1"/>
    <s v="plays"/>
    <n v="0"/>
    <n v="1"/>
    <x v="2907"/>
    <d v="2016-05-14T21:03:57"/>
    <n v="60"/>
    <s v="Greater than 40 days"/>
    <s v="Not Needed"/>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3"/>
    <n v="52.8"/>
    <x v="2908"/>
    <d v="2016-06-08T17:33:39"/>
    <n v="30"/>
    <s v="26 to 30 days"/>
    <s v="30 days"/>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0"/>
    <n v="20"/>
    <x v="2909"/>
    <d v="2014-11-25T19:46:00"/>
    <n v="39"/>
    <s v="31 to 40 days"/>
    <s v="Not Needed"/>
    <x v="3"/>
  </r>
  <r>
    <n v="2910"/>
    <s v="Strive"/>
    <s v="Free drama, dance and singing workshops for disadvantaged young people to inspire, create and help them follow their dreams."/>
    <n v="30000"/>
    <n v="1"/>
    <x v="2"/>
    <s v="GB"/>
    <s v="GBP"/>
    <n v="1434139887"/>
    <n v="1428955887"/>
    <b v="0"/>
    <n v="1"/>
    <b v="0"/>
    <s v="theater/plays"/>
    <x v="1"/>
    <s v="plays"/>
    <n v="0"/>
    <n v="1"/>
    <x v="2910"/>
    <d v="2015-06-12T20:11:27"/>
    <n v="60"/>
    <s v="Greater than 40 days"/>
    <s v="Not Needed"/>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37"/>
    <n v="46.93"/>
    <x v="2911"/>
    <d v="2015-06-27T18:27:06"/>
    <n v="40"/>
    <s v="31 to 40 days"/>
    <s v="Not Needed"/>
    <x v="0"/>
  </r>
  <r>
    <n v="2912"/>
    <s v="Fair Play"/>
    <s v="Set in Iceland, Fair Play is a a dark comedy- a play within a play. An extravaganza, fueled by Absinthe, and touched by the Surreal."/>
    <n v="14440"/>
    <n v="2030"/>
    <x v="2"/>
    <s v="US"/>
    <s v="USD"/>
    <n v="1452827374"/>
    <n v="1450235374"/>
    <b v="0"/>
    <n v="26"/>
    <b v="0"/>
    <s v="theater/plays"/>
    <x v="1"/>
    <s v="plays"/>
    <n v="14"/>
    <n v="78.08"/>
    <x v="2912"/>
    <d v="2016-01-15T03:09:34"/>
    <n v="30"/>
    <s v="26 to 30 days"/>
    <s v="30 days"/>
    <x v="0"/>
  </r>
  <r>
    <n v="2913"/>
    <s v="The Salem Haunted Magic Show"/>
    <s v="A LIVE history infused, frightening magic and mind reading show in the heart of the Halloween capital of the world, Salem, MA!!"/>
    <n v="10000"/>
    <n v="2"/>
    <x v="2"/>
    <s v="US"/>
    <s v="USD"/>
    <n v="1410041339"/>
    <n v="1404857339"/>
    <b v="0"/>
    <n v="2"/>
    <b v="0"/>
    <s v="theater/plays"/>
    <x v="1"/>
    <s v="plays"/>
    <n v="0"/>
    <n v="1"/>
    <x v="2913"/>
    <d v="2014-09-06T22:08:59"/>
    <n v="60"/>
    <s v="Greater than 40 days"/>
    <s v="Not Needed"/>
    <x v="3"/>
  </r>
  <r>
    <n v="2914"/>
    <s v="Hercules the Panto"/>
    <s v="Hercules must complete four challenges in order to meet the father he never knew"/>
    <n v="25000"/>
    <n v="1"/>
    <x v="2"/>
    <s v="GB"/>
    <s v="GBP"/>
    <n v="1426365994"/>
    <n v="1421185594"/>
    <b v="0"/>
    <n v="1"/>
    <b v="0"/>
    <s v="theater/plays"/>
    <x v="1"/>
    <s v="plays"/>
    <n v="0"/>
    <n v="1"/>
    <x v="2914"/>
    <d v="2015-03-14T20:46:34"/>
    <n v="60"/>
    <s v="Greater than 40 days"/>
    <s v="Not Needed"/>
    <x v="0"/>
  </r>
  <r>
    <n v="2915"/>
    <s v="A Grimm Night for Hans Christian Anderson"/>
    <s v="An inclusive, cross community, multi-cultural theatre production for children aged 3 to 16 and their families"/>
    <n v="1000"/>
    <n v="611"/>
    <x v="2"/>
    <s v="GB"/>
    <s v="GBP"/>
    <n v="1458117190"/>
    <n v="1455528790"/>
    <b v="0"/>
    <n v="3"/>
    <b v="0"/>
    <s v="theater/plays"/>
    <x v="1"/>
    <s v="plays"/>
    <n v="61"/>
    <n v="203.67"/>
    <x v="2915"/>
    <d v="2016-03-16T08:33:10"/>
    <n v="30"/>
    <s v="26 to 30 days"/>
    <s v="30 days"/>
    <x v="2"/>
  </r>
  <r>
    <n v="2916"/>
    <s v="An Interview With Gaddafi - The Stage Play"/>
    <s v="The moving dramatisation of one man's journey to find the truth behind the Libyan regime change."/>
    <n v="1850"/>
    <n v="145"/>
    <x v="2"/>
    <s v="GB"/>
    <s v="GBP"/>
    <n v="1400498789"/>
    <n v="1398511589"/>
    <b v="0"/>
    <n v="7"/>
    <b v="0"/>
    <s v="theater/plays"/>
    <x v="1"/>
    <s v="plays"/>
    <n v="8"/>
    <n v="20.71"/>
    <x v="2916"/>
    <d v="2014-05-19T11:26:29"/>
    <n v="23"/>
    <s v="21 to 25 days"/>
    <s v="Not Needed"/>
    <x v="3"/>
  </r>
  <r>
    <n v="2917"/>
    <s v="Elevation Twelfth Night"/>
    <s v="Cross dressing, cross gartering, crossed swords. Cross a bridge and come see this fantastically fun rendition of Twelfth Night"/>
    <n v="2000"/>
    <n v="437"/>
    <x v="2"/>
    <s v="US"/>
    <s v="USD"/>
    <n v="1442381847"/>
    <n v="1440826647"/>
    <b v="0"/>
    <n v="9"/>
    <b v="0"/>
    <s v="theater/plays"/>
    <x v="1"/>
    <s v="plays"/>
    <n v="22"/>
    <n v="48.56"/>
    <x v="2917"/>
    <d v="2015-09-16T05:37:27"/>
    <n v="18"/>
    <s v="11 to 20 days"/>
    <s v="Not Needed"/>
    <x v="0"/>
  </r>
  <r>
    <n v="2918"/>
    <s v="When Johnny Comes Marching Home"/>
    <s v="A meta-theatrical retelling of Chekhov's Three Sisters, framed with Civil War Hymns, Dance, and wild theatricality."/>
    <n v="5000"/>
    <n v="1362"/>
    <x v="2"/>
    <s v="US"/>
    <s v="USD"/>
    <n v="1446131207"/>
    <n v="1443712007"/>
    <b v="0"/>
    <n v="20"/>
    <b v="0"/>
    <s v="theater/plays"/>
    <x v="1"/>
    <s v="plays"/>
    <n v="27"/>
    <n v="68.099999999999994"/>
    <x v="2918"/>
    <d v="2015-10-29T15:06:47"/>
    <n v="28"/>
    <s v="26 to 30 days"/>
    <s v="28 to 29 days"/>
    <x v="0"/>
  </r>
  <r>
    <n v="2919"/>
    <s v="While the Stars Fall"/>
    <s v="A full staged reading of a new play about a boy who learns how to be happy from the most unexpected person."/>
    <n v="600"/>
    <n v="51"/>
    <x v="2"/>
    <s v="US"/>
    <s v="USD"/>
    <n v="1407250329"/>
    <n v="1404658329"/>
    <b v="0"/>
    <n v="6"/>
    <b v="0"/>
    <s v="theater/plays"/>
    <x v="1"/>
    <s v="plays"/>
    <n v="9"/>
    <n v="8.5"/>
    <x v="2919"/>
    <d v="2014-08-05T14:52:09"/>
    <n v="30"/>
    <s v="26 to 30 days"/>
    <s v="30 days"/>
    <x v="3"/>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27"/>
    <n v="51.62"/>
    <x v="2920"/>
    <d v="2015-03-25T18:01:10"/>
    <n v="30"/>
    <s v="26 to 30 days"/>
    <s v="30 days"/>
    <x v="0"/>
  </r>
  <r>
    <n v="2921"/>
    <s v="Fools Rush In: A Cabaret Benefiting BC/EFA Kickstarter"/>
    <s v="I'm creating a cabaret in which all donations go directly to Broadway Cares/Equity Fights AIDS."/>
    <n v="100"/>
    <n v="129"/>
    <x v="0"/>
    <s v="US"/>
    <s v="USD"/>
    <n v="1411679804"/>
    <n v="1409087804"/>
    <b v="0"/>
    <n v="3"/>
    <b v="1"/>
    <s v="theater/musical"/>
    <x v="1"/>
    <s v="musical"/>
    <n v="129"/>
    <n v="43"/>
    <x v="2921"/>
    <d v="2014-09-25T21:16:44"/>
    <n v="30"/>
    <s v="26 to 30 days"/>
    <s v="30 days"/>
    <x v="3"/>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100"/>
    <n v="83.33"/>
    <x v="2922"/>
    <d v="2015-05-18T20:58:47"/>
    <n v="45"/>
    <s v="41 to 50 days"/>
    <s v="Not Needed"/>
    <x v="0"/>
  </r>
  <r>
    <n v="2923"/>
    <s v="Kaylee's Senior Project"/>
    <s v="Spreading the love of theatre, one step at a time. I would like to produce a reading of one of my favorite musicals"/>
    <n v="300"/>
    <n v="300"/>
    <x v="0"/>
    <s v="US"/>
    <s v="USD"/>
    <n v="1422068400"/>
    <n v="1420774779"/>
    <b v="0"/>
    <n v="10"/>
    <b v="1"/>
    <s v="theater/musical"/>
    <x v="1"/>
    <s v="musical"/>
    <n v="100"/>
    <n v="30"/>
    <x v="2923"/>
    <d v="2015-01-24T03:00:00"/>
    <n v="15"/>
    <s v="11 to 20 days"/>
    <s v="Not Needed"/>
    <x v="0"/>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03"/>
    <n v="175.51"/>
    <x v="2924"/>
    <d v="2015-05-09T03:59:00"/>
    <n v="30"/>
    <s v="26 to 30 days"/>
    <s v="30 days"/>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102"/>
    <n v="231.66"/>
    <x v="2925"/>
    <d v="2014-09-11T14:01:08"/>
    <n v="30"/>
    <s v="26 to 30 days"/>
    <s v="30 days"/>
    <x v="3"/>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125"/>
    <n v="75"/>
    <x v="2926"/>
    <d v="2015-02-23T18:22:59"/>
    <n v="14"/>
    <s v="11 to 20 days"/>
    <s v="Not Needed"/>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31"/>
    <n v="112.14"/>
    <x v="2927"/>
    <d v="2014-07-15T05:00:00"/>
    <n v="29"/>
    <s v="26 to 30 days"/>
    <s v="Not Needed"/>
    <x v="3"/>
  </r>
  <r>
    <n v="2928"/>
    <s v="Music Theatre of Idaho Presents &quot;A Year with Frog and Toad"/>
    <s v="This is a touring production for schools in the Treasure Valley!"/>
    <n v="1000"/>
    <n v="1000"/>
    <x v="0"/>
    <s v="US"/>
    <s v="USD"/>
    <n v="1457135846"/>
    <n v="1454543846"/>
    <b v="0"/>
    <n v="24"/>
    <b v="1"/>
    <s v="theater/musical"/>
    <x v="1"/>
    <s v="musical"/>
    <n v="100"/>
    <n v="41.67"/>
    <x v="2928"/>
    <d v="2016-03-04T23:57:26"/>
    <n v="30"/>
    <s v="26 to 30 days"/>
    <s v="30 days"/>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102"/>
    <n v="255.17"/>
    <x v="2929"/>
    <d v="2014-05-25T13:32:38"/>
    <n v="30"/>
    <s v="26 to 30 days"/>
    <s v="30 days"/>
    <x v="3"/>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01"/>
    <n v="162.77000000000001"/>
    <x v="2930"/>
    <d v="2015-05-07T14:01:04"/>
    <n v="30"/>
    <s v="26 to 30 days"/>
    <s v="30 days"/>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106"/>
    <n v="88.33"/>
    <x v="2931"/>
    <d v="2014-09-15T06:08:00"/>
    <n v="25"/>
    <s v="21 to 25 days"/>
    <s v="26-27 days"/>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105"/>
    <n v="85.74"/>
    <x v="2932"/>
    <d v="2015-02-21T11:00:00"/>
    <n v="31"/>
    <s v="31 to 40 days"/>
    <s v="Not Needed"/>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103"/>
    <n v="47.57"/>
    <x v="2933"/>
    <d v="2016-06-04T22:57:33"/>
    <n v="30"/>
    <s v="26 to 30 days"/>
    <s v="30 days"/>
    <x v="2"/>
  </r>
  <r>
    <n v="2934"/>
    <s v="Songs for a New World"/>
    <s v="Powerful community theatre production of Jason Robert Brown's &quot;Songs for a New World&quot; in London, Ontario."/>
    <n v="2500"/>
    <n v="2700"/>
    <x v="0"/>
    <s v="CA"/>
    <s v="CAD"/>
    <n v="1402845364"/>
    <n v="1400253364"/>
    <b v="0"/>
    <n v="37"/>
    <b v="1"/>
    <s v="theater/musical"/>
    <x v="1"/>
    <s v="musical"/>
    <n v="108"/>
    <n v="72.97"/>
    <x v="2934"/>
    <d v="2014-06-15T15:16:04"/>
    <n v="30"/>
    <s v="26 to 30 days"/>
    <s v="30 days"/>
    <x v="3"/>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101"/>
    <n v="90.54"/>
    <x v="2935"/>
    <d v="2016-08-29T17:00:00"/>
    <n v="58"/>
    <s v="Greater than 40 days"/>
    <s v="Not Needed"/>
    <x v="2"/>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128"/>
    <n v="37.65"/>
    <x v="2936"/>
    <d v="2014-10-13T04:59:00"/>
    <n v="13"/>
    <s v="11 to 20 days"/>
    <s v="Not Needed"/>
    <x v="3"/>
  </r>
  <r>
    <n v="2937"/>
    <s v="UCAS"/>
    <s v="UCAS is a new British musical premiering at the Edinburgh Fringe Festival 2014."/>
    <n v="1500"/>
    <n v="2000"/>
    <x v="0"/>
    <s v="GB"/>
    <s v="GBP"/>
    <n v="1405249113"/>
    <n v="1402657113"/>
    <b v="0"/>
    <n v="55"/>
    <b v="1"/>
    <s v="theater/musical"/>
    <x v="1"/>
    <s v="musical"/>
    <n v="133"/>
    <n v="36.36"/>
    <x v="2937"/>
    <d v="2014-07-13T10:58:33"/>
    <n v="30"/>
    <s v="26 to 30 days"/>
    <s v="30 days"/>
    <x v="3"/>
  </r>
  <r>
    <n v="2938"/>
    <s v="Keep It Spinning."/>
    <s v="Keep It Spinning! Is an after-school, six week workshop, during which students create an musical based on on an overarching theme."/>
    <n v="4000"/>
    <n v="4055"/>
    <x v="0"/>
    <s v="US"/>
    <s v="USD"/>
    <n v="1422636814"/>
    <n v="1420044814"/>
    <b v="0"/>
    <n v="32"/>
    <b v="1"/>
    <s v="theater/musical"/>
    <x v="1"/>
    <s v="musical"/>
    <n v="101"/>
    <n v="126.72"/>
    <x v="2938"/>
    <d v="2015-01-30T16:53:34"/>
    <n v="30"/>
    <s v="26 to 30 days"/>
    <s v="30 days"/>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103"/>
    <n v="329.2"/>
    <x v="2939"/>
    <d v="2014-08-28T01:00:00"/>
    <n v="34"/>
    <s v="31 to 40 days"/>
    <s v="Not Needed"/>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107"/>
    <n v="81.239999999999995"/>
    <x v="2940"/>
    <d v="2015-01-18T18:33:38"/>
    <n v="40"/>
    <s v="31 to 40 days"/>
    <s v="Not Needed"/>
    <x v="3"/>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0"/>
    <n v="1"/>
    <x v="2941"/>
    <d v="2015-03-01T23:02:35"/>
    <n v="30"/>
    <s v="26 to 30 days"/>
    <s v="30 days"/>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
    <n v="202.23"/>
    <x v="2942"/>
    <d v="2015-12-16T20:18:00"/>
    <n v="20"/>
    <s v="11 to 20 days"/>
    <s v="Not Needed"/>
    <x v="0"/>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n v="0"/>
    <x v="2943"/>
    <d v="2015-04-13T03:06:20"/>
    <n v="30"/>
    <s v="26 to 30 days"/>
    <s v="30 days"/>
    <x v="0"/>
  </r>
  <r>
    <n v="2944"/>
    <s v="Guardian Theatre, Arts in Education Theatre"/>
    <s v="Our vision: build and operate a Theater Arts Center for south-central Washington state in Goldendale."/>
    <n v="10000"/>
    <n v="100"/>
    <x v="2"/>
    <s v="US"/>
    <s v="USD"/>
    <n v="1433714198"/>
    <n v="1431122198"/>
    <b v="0"/>
    <n v="1"/>
    <b v="0"/>
    <s v="theater/spaces"/>
    <x v="1"/>
    <s v="spaces"/>
    <n v="1"/>
    <n v="100"/>
    <x v="2944"/>
    <d v="2015-06-07T21:56:38"/>
    <n v="30"/>
    <s v="26 to 30 days"/>
    <s v="30 days"/>
    <x v="0"/>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n v="0"/>
    <x v="2945"/>
    <d v="2015-05-24T03:21:00"/>
    <n v="30"/>
    <s v="26 to 30 days"/>
    <s v="30 days"/>
    <x v="0"/>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0"/>
    <n v="1"/>
    <x v="2946"/>
    <d v="2016-08-15T12:44:52"/>
    <n v="30"/>
    <s v="26 to 30 days"/>
    <s v="30 days"/>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4"/>
    <n v="82.46"/>
    <x v="2947"/>
    <d v="2016-11-24T17:11:00"/>
    <n v="49"/>
    <s v="41 to 50 days"/>
    <s v="Not Needed"/>
    <x v="2"/>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0"/>
    <n v="2.67"/>
    <x v="2948"/>
    <d v="2015-06-02T15:34:53"/>
    <n v="60"/>
    <s v="Greater than 40 days"/>
    <s v="Not Needed"/>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3"/>
    <n v="12.5"/>
    <x v="2949"/>
    <d v="2015-11-19T20:45:17"/>
    <n v="30"/>
    <s v="26 to 30 days"/>
    <s v="30 days"/>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n v="0"/>
    <x v="2950"/>
    <d v="2016-01-23T08:45:52"/>
    <n v="30"/>
    <s v="26 to 30 days"/>
    <s v="30 days"/>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2"/>
    <n v="18.899999999999999"/>
    <x v="2951"/>
    <d v="2014-10-05T19:16:13"/>
    <n v="45"/>
    <s v="41 to 50 days"/>
    <s v="Not Needed"/>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8"/>
    <n v="200.63"/>
    <x v="2952"/>
    <d v="2016-10-17T04:00:00"/>
    <n v="32"/>
    <s v="31 to 40 days"/>
    <s v="Not Needed"/>
    <x v="2"/>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0"/>
    <n v="201.67"/>
    <x v="2953"/>
    <d v="2015-10-08T19:00:21"/>
    <n v="30"/>
    <s v="26 to 30 days"/>
    <s v="30 days"/>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n v="0"/>
    <x v="2954"/>
    <d v="2017-03-16T13:00:03"/>
    <n v="20"/>
    <s v="11 to 20 days"/>
    <s v="Not Needed"/>
    <x v="1"/>
  </r>
  <r>
    <n v="2955"/>
    <s v="A Stage for Stage Door Theater Company (Canceled)"/>
    <s v="Stage Door Theater needs a stage for its current and future productions. Can you help?"/>
    <n v="1200"/>
    <n v="715"/>
    <x v="1"/>
    <s v="US"/>
    <s v="USD"/>
    <n v="1434476849"/>
    <n v="1431884849"/>
    <b v="0"/>
    <n v="11"/>
    <b v="0"/>
    <s v="theater/spaces"/>
    <x v="1"/>
    <s v="spaces"/>
    <n v="60"/>
    <n v="65"/>
    <x v="2955"/>
    <d v="2015-06-16T17:47:29"/>
    <n v="30"/>
    <s v="26 to 30 days"/>
    <s v="30 days"/>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17"/>
    <n v="66.099999999999994"/>
    <x v="2956"/>
    <d v="2016-05-04T23:00:50"/>
    <n v="30"/>
    <s v="26 to 30 days"/>
    <s v="30 days"/>
    <x v="2"/>
  </r>
  <r>
    <n v="2957"/>
    <s v="BAMA Theatre Headset Campaign (Canceled)"/>
    <s v="Theatre in Tuscaloosa, AL built in the 1930s.  The headsets seem about that old. They are almost unusable."/>
    <n v="15000"/>
    <n v="280"/>
    <x v="1"/>
    <s v="US"/>
    <s v="USD"/>
    <n v="1427498172"/>
    <n v="1422317772"/>
    <b v="0"/>
    <n v="3"/>
    <b v="0"/>
    <s v="theater/spaces"/>
    <x v="1"/>
    <s v="spaces"/>
    <n v="2"/>
    <n v="93.33"/>
    <x v="2957"/>
    <d v="2015-03-27T23:16:12"/>
    <n v="59"/>
    <s v="Greater than 40 days"/>
    <s v="Not Needed"/>
    <x v="0"/>
  </r>
  <r>
    <n v="2958"/>
    <s v="Uprising Theater (Canceled)"/>
    <s v="Chicago Based Theater Company and Venue Dedicated to Social Justice and Mainstreaming the Palestinian Narrative"/>
    <n v="80000"/>
    <n v="0"/>
    <x v="1"/>
    <s v="US"/>
    <s v="USD"/>
    <n v="1462729317"/>
    <n v="1457548917"/>
    <b v="0"/>
    <n v="0"/>
    <b v="0"/>
    <s v="theater/spaces"/>
    <x v="1"/>
    <s v="spaces"/>
    <n v="0"/>
    <n v="0"/>
    <x v="2958"/>
    <d v="2016-05-08T17:41:57"/>
    <n v="60"/>
    <s v="Greater than 40 days"/>
    <s v="Not Needed"/>
    <x v="2"/>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n v="0"/>
    <x v="2959"/>
    <d v="2016-06-07T00:12:05"/>
    <n v="30"/>
    <s v="26 to 30 days"/>
    <s v="30 days"/>
    <x v="2"/>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n v="0"/>
    <x v="2960"/>
    <d v="2014-09-11T18:10:23"/>
    <n v="30"/>
    <s v="26 to 30 days"/>
    <s v="30 days"/>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110"/>
    <n v="50.75"/>
    <x v="2961"/>
    <d v="2015-03-26T04:00:00"/>
    <n v="28"/>
    <s v="26 to 30 days"/>
    <s v="28 to 29 days"/>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122"/>
    <n v="60.9"/>
    <x v="2962"/>
    <d v="2015-03-01T06:59:00"/>
    <n v="28"/>
    <s v="26 to 30 days"/>
    <s v="28 to 29 days"/>
    <x v="0"/>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7"/>
    <n v="109.03"/>
    <x v="2963"/>
    <d v="2015-07-02T11:17:04"/>
    <n v="30"/>
    <s v="26 to 30 days"/>
    <s v="30 days"/>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101"/>
    <n v="25.69"/>
    <x v="2964"/>
    <d v="2014-08-06T21:32:00"/>
    <n v="30"/>
    <s v="26 to 30 days"/>
    <s v="30 days"/>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109"/>
    <n v="41.92"/>
    <x v="2965"/>
    <d v="2015-07-07T17:30:33"/>
    <n v="30"/>
    <s v="26 to 30 days"/>
    <s v="30 days"/>
    <x v="0"/>
  </r>
  <r>
    <n v="2966"/>
    <s v="Fat Pig, The Play!"/>
    <s v="Bringing one of Neil LaBute's incredibly witty and viciously honest plays, about body image and the effect it has on us, to life!"/>
    <n v="10000"/>
    <n v="11363"/>
    <x v="0"/>
    <s v="US"/>
    <s v="USD"/>
    <n v="1442425412"/>
    <n v="1439833412"/>
    <b v="0"/>
    <n v="128"/>
    <b v="1"/>
    <s v="theater/plays"/>
    <x v="1"/>
    <s v="plays"/>
    <n v="114"/>
    <n v="88.77"/>
    <x v="2966"/>
    <d v="2015-09-16T17:43:32"/>
    <n v="30"/>
    <s v="26 to 30 days"/>
    <s v="30 days"/>
    <x v="0"/>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114"/>
    <n v="80.23"/>
    <x v="2967"/>
    <d v="2015-03-09T03:44:52"/>
    <n v="30"/>
    <s v="26 to 30 days"/>
    <s v="30 days"/>
    <x v="0"/>
  </r>
  <r>
    <n v="2968"/>
    <s v="The Curse of the Babywoman @ FringeNYC"/>
    <s v="The Curse of the Babywoman is real â€” and it is coming to FringeNYC this August."/>
    <n v="3500"/>
    <n v="3710"/>
    <x v="0"/>
    <s v="US"/>
    <s v="USD"/>
    <n v="1471406340"/>
    <n v="1470227660"/>
    <b v="0"/>
    <n v="47"/>
    <b v="1"/>
    <s v="theater/plays"/>
    <x v="1"/>
    <s v="plays"/>
    <n v="106"/>
    <n v="78.94"/>
    <x v="2968"/>
    <d v="2016-08-17T03:59:00"/>
    <n v="14"/>
    <s v="11 to 20 days"/>
    <s v="Not Needed"/>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163"/>
    <n v="95.59"/>
    <x v="2969"/>
    <d v="2015-05-03T22:51:00"/>
    <n v="30"/>
    <s v="26 to 30 days"/>
    <s v="30 days"/>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106"/>
    <n v="69.89"/>
    <x v="2970"/>
    <d v="2014-07-18T16:04:11"/>
    <n v="30"/>
    <s v="26 to 30 days"/>
    <s v="30 days"/>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100"/>
    <n v="74.53"/>
    <x v="2971"/>
    <d v="2014-08-31T15:47:58"/>
    <n v="30"/>
    <s v="26 to 30 days"/>
    <s v="30 days"/>
    <x v="3"/>
  </r>
  <r>
    <n v="2972"/>
    <s v="A Bad Plan"/>
    <s v="A group of artists. A mythical art piece. A harrowing quest. And some margaritas."/>
    <n v="2000"/>
    <n v="2107"/>
    <x v="0"/>
    <s v="US"/>
    <s v="USD"/>
    <n v="1480899600"/>
    <n v="1479609520"/>
    <b v="0"/>
    <n v="17"/>
    <b v="1"/>
    <s v="theater/plays"/>
    <x v="1"/>
    <s v="plays"/>
    <n v="105"/>
    <n v="123.94"/>
    <x v="2972"/>
    <d v="2016-12-05T01:00:00"/>
    <n v="15"/>
    <s v="11 to 20 days"/>
    <s v="Not Needed"/>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175"/>
    <n v="264.85000000000002"/>
    <x v="2973"/>
    <d v="2016-01-01T04:00:00"/>
    <n v="29"/>
    <s v="26 to 30 days"/>
    <s v="Not Needed"/>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102"/>
    <n v="58.62"/>
    <x v="2974"/>
    <d v="2014-09-26T01:35:00"/>
    <n v="28"/>
    <s v="26 to 30 days"/>
    <s v="28 to 29 days"/>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100"/>
    <n v="70.88"/>
    <x v="2975"/>
    <d v="2014-11-27T03:00:00"/>
    <n v="29"/>
    <s v="26 to 30 days"/>
    <s v="Not Needed"/>
    <x v="3"/>
  </r>
  <r>
    <n v="2976"/>
    <s v="Pizza Delique"/>
    <s v="A play that addresses an important social issue, brought to light by members of the UoM Drama Society."/>
    <n v="70"/>
    <n v="120"/>
    <x v="0"/>
    <s v="GB"/>
    <s v="GBP"/>
    <n v="1457870400"/>
    <n v="1456421530"/>
    <b v="0"/>
    <n v="14"/>
    <b v="1"/>
    <s v="theater/plays"/>
    <x v="1"/>
    <s v="plays"/>
    <n v="171"/>
    <n v="8.57"/>
    <x v="2976"/>
    <d v="2016-03-13T12:00:00"/>
    <n v="17"/>
    <s v="11 to 20 days"/>
    <s v="Not Needed"/>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4"/>
    <n v="113.57"/>
    <x v="2977"/>
    <d v="2015-03-23T02:14:00"/>
    <n v="60"/>
    <s v="Greater than 40 days"/>
    <s v="Not Needed"/>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129"/>
    <n v="60.69"/>
    <x v="2978"/>
    <d v="2014-10-20T05:59:00"/>
    <n v="10"/>
    <s v="Less than 10 days"/>
    <s v="Not Needed"/>
    <x v="3"/>
  </r>
  <r>
    <n v="2979"/>
    <s v="'ART'"/>
    <s v="Dear Stone returns with Yasmina Reza's 'ART', a compelling, clever exploration of friendship under duress. Thanks for watching!"/>
    <n v="5000"/>
    <n v="5070"/>
    <x v="0"/>
    <s v="US"/>
    <s v="USD"/>
    <n v="1420524000"/>
    <n v="1419104823"/>
    <b v="0"/>
    <n v="46"/>
    <b v="1"/>
    <s v="theater/plays"/>
    <x v="1"/>
    <s v="plays"/>
    <n v="101"/>
    <n v="110.22"/>
    <x v="2979"/>
    <d v="2015-01-06T06:00:00"/>
    <n v="17"/>
    <s v="11 to 20 days"/>
    <s v="Not Needed"/>
    <x v="3"/>
  </r>
  <r>
    <n v="2980"/>
    <s v="INDEPENDENCE NYC"/>
    <s v="1 director, 4 actors, and a whole lotta determination. Help us bring this brilliant story to the heart of NYC!"/>
    <n v="3000"/>
    <n v="3275"/>
    <x v="0"/>
    <s v="US"/>
    <s v="USD"/>
    <n v="1440381600"/>
    <n v="1438639130"/>
    <b v="0"/>
    <n v="24"/>
    <b v="1"/>
    <s v="theater/plays"/>
    <x v="1"/>
    <s v="plays"/>
    <n v="109"/>
    <n v="136.46"/>
    <x v="2980"/>
    <d v="2015-08-24T02:00:00"/>
    <n v="21"/>
    <s v="21 to 25 days"/>
    <s v="Not Needed"/>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129"/>
    <n v="53.16"/>
    <x v="2981"/>
    <d v="2015-09-23T13:25:56"/>
    <n v="45"/>
    <s v="41 to 50 days"/>
    <s v="Not Needed"/>
    <x v="0"/>
  </r>
  <r>
    <n v="2982"/>
    <s v="Railway Playhouse: Setting up a community arts space"/>
    <s v="Renovating this historical landmark, into an arts venue and theatre space for the community."/>
    <n v="5000"/>
    <n v="5103"/>
    <x v="0"/>
    <s v="GB"/>
    <s v="GBP"/>
    <n v="1455208143"/>
    <n v="1452616143"/>
    <b v="1"/>
    <n v="59"/>
    <b v="1"/>
    <s v="theater/spaces"/>
    <x v="1"/>
    <s v="spaces"/>
    <n v="102"/>
    <n v="86.49"/>
    <x v="2982"/>
    <d v="2016-02-11T16:29:03"/>
    <n v="30"/>
    <s v="26 to 30 days"/>
    <s v="30 days"/>
    <x v="2"/>
  </r>
  <r>
    <n v="2983"/>
    <s v="Build the House of Dad's!"/>
    <s v="Dad's Garage Theatre Company needs your help buying our new, forever home by hitting our $150,000 STRETCH GOAL!"/>
    <n v="116000"/>
    <n v="169985.91"/>
    <x v="0"/>
    <s v="US"/>
    <s v="USD"/>
    <n v="1415722236"/>
    <n v="1410534636"/>
    <b v="1"/>
    <n v="1095"/>
    <b v="1"/>
    <s v="theater/spaces"/>
    <x v="1"/>
    <s v="spaces"/>
    <n v="147"/>
    <n v="155.24"/>
    <x v="2983"/>
    <d v="2014-11-11T16:10:36"/>
    <n v="60"/>
    <s v="Greater than 40 days"/>
    <s v="Not Needed"/>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00"/>
    <n v="115.08"/>
    <x v="2984"/>
    <d v="2016-08-24T06:41:21"/>
    <n v="30"/>
    <s v="26 to 30 days"/>
    <s v="30 days"/>
    <x v="2"/>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22"/>
    <n v="109.59"/>
    <x v="2985"/>
    <d v="2016-10-31T04:00:00"/>
    <n v="20"/>
    <s v="11 to 20 days"/>
    <s v="Not Needed"/>
    <x v="2"/>
  </r>
  <r>
    <n v="2986"/>
    <s v="Higher Education"/>
    <s v="Support the circus arts and help our aerial students work with more height. With your support, we will install beams at 19ft!"/>
    <n v="2400"/>
    <n v="2532"/>
    <x v="0"/>
    <s v="GB"/>
    <s v="GBP"/>
    <n v="1462100406"/>
    <n v="1456920006"/>
    <b v="0"/>
    <n v="56"/>
    <b v="1"/>
    <s v="theater/spaces"/>
    <x v="1"/>
    <s v="spaces"/>
    <n v="106"/>
    <n v="45.21"/>
    <x v="2986"/>
    <d v="2016-05-01T11:00:06"/>
    <n v="60"/>
    <s v="Greater than 40 days"/>
    <s v="Not Needed"/>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10"/>
    <n v="104.15"/>
    <x v="2987"/>
    <d v="2016-10-13T00:00:00"/>
    <n v="29"/>
    <s v="26 to 30 days"/>
    <s v="Not Needed"/>
    <x v="2"/>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100"/>
    <n v="35.71"/>
    <x v="2988"/>
    <d v="2016-06-20T08:41:21"/>
    <n v="30"/>
    <s v="26 to 30 days"/>
    <s v="30 days"/>
    <x v="2"/>
  </r>
  <r>
    <n v="2989"/>
    <s v="Let's Light Up The Gem!"/>
    <s v="Bring the movies back to Bethel, Maine."/>
    <n v="20000"/>
    <n v="35307"/>
    <x v="0"/>
    <s v="US"/>
    <s v="USD"/>
    <n v="1450673940"/>
    <n v="1448756962"/>
    <b v="0"/>
    <n v="364"/>
    <b v="1"/>
    <s v="theater/spaces"/>
    <x v="1"/>
    <s v="spaces"/>
    <n v="177"/>
    <n v="97"/>
    <x v="2989"/>
    <d v="2015-12-21T04:59:00"/>
    <n v="22"/>
    <s v="21 to 25 days"/>
    <s v="Not Needed"/>
    <x v="0"/>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100"/>
    <n v="370.37"/>
    <x v="2990"/>
    <d v="2016-01-07T13:47:00"/>
    <n v="35"/>
    <s v="31 to 40 days"/>
    <s v="Not Needed"/>
    <x v="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103"/>
    <n v="94.41"/>
    <x v="2991"/>
    <d v="2017-01-27T20:05:30"/>
    <n v="22"/>
    <s v="21 to 25 days"/>
    <s v="Not Needed"/>
    <x v="1"/>
  </r>
  <r>
    <n v="2992"/>
    <s v="Th'underGrounds"/>
    <s v="Creating a non-profit CAFE &amp; VILLAGE COMMONS in SE Portland, in service to Neighbors, Kids, Artists &amp; the Underserved"/>
    <n v="3000"/>
    <n v="3135"/>
    <x v="0"/>
    <s v="US"/>
    <s v="USD"/>
    <n v="1476037510"/>
    <n v="1473445510"/>
    <b v="0"/>
    <n v="64"/>
    <b v="1"/>
    <s v="theater/spaces"/>
    <x v="1"/>
    <s v="spaces"/>
    <n v="105"/>
    <n v="48.98"/>
    <x v="2992"/>
    <d v="2016-10-09T18:25:10"/>
    <n v="30"/>
    <s v="26 to 30 days"/>
    <s v="30 days"/>
    <x v="2"/>
  </r>
  <r>
    <n v="2993"/>
    <s v="TRUE WEST: Think, Dog! Productions"/>
    <s v="Help us build the Kitchen from Hell!"/>
    <n v="1000"/>
    <n v="1003"/>
    <x v="0"/>
    <s v="US"/>
    <s v="USD"/>
    <n v="1455998867"/>
    <n v="1453406867"/>
    <b v="0"/>
    <n v="22"/>
    <b v="1"/>
    <s v="theater/spaces"/>
    <x v="1"/>
    <s v="spaces"/>
    <n v="100"/>
    <n v="45.59"/>
    <x v="2993"/>
    <d v="2016-02-20T20:07:47"/>
    <n v="30"/>
    <s v="26 to 30 days"/>
    <s v="30 days"/>
    <x v="2"/>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458"/>
    <n v="23.28"/>
    <x v="2994"/>
    <d v="2014-10-03T11:29:32"/>
    <n v="30"/>
    <s v="26 to 30 days"/>
    <s v="30 days"/>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105"/>
    <n v="63.23"/>
    <x v="2995"/>
    <d v="2017-01-19T15:57:51"/>
    <n v="30"/>
    <s v="26 to 30 days"/>
    <s v="30 days"/>
    <x v="2"/>
  </r>
  <r>
    <n v="2996"/>
    <s v="Sea Tea Improv's Comedy Theater in Hartford, CT"/>
    <s v="A permanent home for comedy in Connecticut in the heart of downtown Hartford."/>
    <n v="35000"/>
    <n v="60180"/>
    <x v="0"/>
    <s v="US"/>
    <s v="USD"/>
    <n v="1432677240"/>
    <n v="1427493240"/>
    <b v="0"/>
    <n v="392"/>
    <b v="1"/>
    <s v="theater/spaces"/>
    <x v="1"/>
    <s v="spaces"/>
    <n v="172"/>
    <n v="153.52000000000001"/>
    <x v="2996"/>
    <d v="2015-05-26T21:54:00"/>
    <n v="60"/>
    <s v="Greater than 40 days"/>
    <s v="Not Needed"/>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104"/>
    <n v="90.2"/>
    <x v="2997"/>
    <d v="2017-02-27T04:59:00"/>
    <n v="18"/>
    <s v="11 to 20 days"/>
    <s v="Not Needed"/>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03"/>
    <n v="118.97"/>
    <x v="2998"/>
    <d v="2014-06-16T04:25:00"/>
    <n v="28"/>
    <s v="26 to 30 days"/>
    <s v="28 to 29 days"/>
    <x v="3"/>
  </r>
  <r>
    <n v="2999"/>
    <s v="RAT Fund-Riser"/>
    <s v="Restless Artists' Theatre is building risers and installing better lighting for our patrons.  We need to purchase raw materials."/>
    <n v="1350"/>
    <n v="1605"/>
    <x v="0"/>
    <s v="US"/>
    <s v="USD"/>
    <n v="1488333600"/>
    <n v="1487094360"/>
    <b v="0"/>
    <n v="20"/>
    <b v="1"/>
    <s v="theater/spaces"/>
    <x v="1"/>
    <s v="spaces"/>
    <n v="119"/>
    <n v="80.25"/>
    <x v="2999"/>
    <d v="2017-03-01T02:00:00"/>
    <n v="15"/>
    <s v="11 to 20 days"/>
    <s v="Not Needed"/>
    <x v="1"/>
  </r>
  <r>
    <n v="3000"/>
    <s v="Voices From The Future"/>
    <s v="A benefit show featuring musicians, dancers &amp; poets all under age 30 to raise money in support of LGBTQ rights and programs."/>
    <n v="500"/>
    <n v="500"/>
    <x v="0"/>
    <s v="US"/>
    <s v="USD"/>
    <n v="1485885600"/>
    <n v="1484682670"/>
    <b v="0"/>
    <n v="8"/>
    <b v="1"/>
    <s v="theater/spaces"/>
    <x v="1"/>
    <s v="spaces"/>
    <n v="100"/>
    <n v="62.5"/>
    <x v="3000"/>
    <d v="2017-01-31T18:00:00"/>
    <n v="14"/>
    <s v="11 to 20 days"/>
    <s v="Not Needed"/>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319"/>
    <n v="131.38"/>
    <x v="3001"/>
    <d v="2016-07-13T21:29:42"/>
    <n v="30"/>
    <s v="26 to 30 days"/>
    <s v="30 days"/>
    <x v="2"/>
  </r>
  <r>
    <n v="3002"/>
    <s v="Help Fund the &quot;Back Room&quot; Arts Space at Jimmy's No 43!"/>
    <s v="Make the workshop/ small stage space at Jimmy's No 43 even better than before!"/>
    <n v="7000"/>
    <n v="7595.43"/>
    <x v="0"/>
    <s v="US"/>
    <s v="USD"/>
    <n v="1356552252"/>
    <n v="1353960252"/>
    <b v="0"/>
    <n v="104"/>
    <b v="1"/>
    <s v="theater/spaces"/>
    <x v="1"/>
    <s v="spaces"/>
    <n v="109"/>
    <n v="73.03"/>
    <x v="3002"/>
    <d v="2012-12-26T20:04:12"/>
    <n v="30"/>
    <s v="26 to 30 days"/>
    <s v="30 days"/>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01"/>
    <n v="178.53"/>
    <x v="3003"/>
    <d v="2016-03-01T05:59:00"/>
    <n v="32"/>
    <s v="31 to 40 days"/>
    <s v="Not Needed"/>
    <x v="2"/>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13"/>
    <n v="162.91"/>
    <x v="3004"/>
    <d v="2014-11-15T22:08:44"/>
    <n v="30"/>
    <s v="26 to 30 days"/>
    <s v="30 days"/>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20"/>
    <n v="108.24"/>
    <x v="3005"/>
    <d v="2014-10-06T16:11:45"/>
    <n v="30"/>
    <s v="26 to 30 days"/>
    <s v="30 days"/>
    <x v="3"/>
  </r>
  <r>
    <n v="3006"/>
    <s v="ONTARIO STREET THEATRE in Port Hope."/>
    <s v="We're an affordable theatre and rental space that can be molded into anything by anyone."/>
    <n v="8000"/>
    <n v="8620"/>
    <x v="0"/>
    <s v="CA"/>
    <s v="CAD"/>
    <n v="1418580591"/>
    <n v="1415988591"/>
    <b v="0"/>
    <n v="97"/>
    <b v="1"/>
    <s v="theater/spaces"/>
    <x v="1"/>
    <s v="spaces"/>
    <n v="108"/>
    <n v="88.87"/>
    <x v="3006"/>
    <d v="2014-12-14T18:09:51"/>
    <n v="30"/>
    <s v="26 to 30 days"/>
    <s v="30 days"/>
    <x v="3"/>
  </r>
  <r>
    <n v="3007"/>
    <s v="Bethlem"/>
    <s v="Consuite for 2015 CoreCon.  An adventure into insanity."/>
    <n v="600"/>
    <n v="1080"/>
    <x v="0"/>
    <s v="US"/>
    <s v="USD"/>
    <n v="1429938683"/>
    <n v="1428124283"/>
    <b v="0"/>
    <n v="20"/>
    <b v="1"/>
    <s v="theater/spaces"/>
    <x v="1"/>
    <s v="spaces"/>
    <n v="180"/>
    <n v="54"/>
    <x v="3007"/>
    <d v="2015-04-25T05:11:23"/>
    <n v="21"/>
    <s v="21 to 25 days"/>
    <s v="Not Needed"/>
    <x v="0"/>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01"/>
    <n v="116.73"/>
    <x v="3008"/>
    <d v="2016-01-21T05:05:19"/>
    <n v="30"/>
    <s v="26 to 30 days"/>
    <s v="30 days"/>
    <x v="0"/>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120"/>
    <n v="233.9"/>
    <x v="3009"/>
    <d v="2014-11-26T14:40:40"/>
    <n v="30"/>
    <s v="26 to 30 days"/>
    <s v="30 days"/>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n v="158"/>
    <x v="3010"/>
    <d v="2015-02-21T19:58:39"/>
    <n v="60"/>
    <s v="Greater than 40 days"/>
    <s v="Not Needed"/>
    <x v="3"/>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24"/>
    <n v="14.84"/>
    <x v="3011"/>
    <d v="2015-12-23T22:59:00"/>
    <n v="27"/>
    <s v="26 to 30 days"/>
    <s v="26-27 days"/>
    <x v="0"/>
  </r>
  <r>
    <n v="3012"/>
    <s v="Up-lifting Up-Fit!"/>
    <s v="Spring Theatre has recently found a new home in the heart of Winston Salem. We need your help for an up-lifting up-fit!"/>
    <n v="4000"/>
    <n v="4685"/>
    <x v="0"/>
    <s v="US"/>
    <s v="USD"/>
    <n v="1423587130"/>
    <n v="1421772730"/>
    <b v="0"/>
    <n v="55"/>
    <b v="1"/>
    <s v="theater/spaces"/>
    <x v="1"/>
    <s v="spaces"/>
    <n v="117"/>
    <n v="85.18"/>
    <x v="3012"/>
    <d v="2015-02-10T16:52:10"/>
    <n v="21"/>
    <s v="21 to 25 days"/>
    <s v="Not Needed"/>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57"/>
    <n v="146.69"/>
    <x v="3013"/>
    <d v="2015-06-21T20:04:09"/>
    <n v="30"/>
    <s v="26 to 30 days"/>
    <s v="30 days"/>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113"/>
    <n v="50.76"/>
    <x v="3014"/>
    <d v="2014-11-05T05:00:00"/>
    <n v="28"/>
    <s v="26 to 30 days"/>
    <s v="28 to 29 days"/>
    <x v="3"/>
  </r>
  <r>
    <n v="3015"/>
    <s v="A Sign for 34 West"/>
    <s v="We're turning an old yogurt shop into a live theater in downtown Charleston.   Please help us hang our sign!"/>
    <n v="3400"/>
    <n v="3508"/>
    <x v="0"/>
    <s v="US"/>
    <s v="USD"/>
    <n v="1402459200"/>
    <n v="1401125238"/>
    <b v="0"/>
    <n v="40"/>
    <b v="1"/>
    <s v="theater/spaces"/>
    <x v="1"/>
    <s v="spaces"/>
    <n v="103"/>
    <n v="87.7"/>
    <x v="3015"/>
    <d v="2014-06-11T04:00:00"/>
    <n v="16"/>
    <s v="11 to 20 days"/>
    <s v="Not Needed"/>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103"/>
    <n v="242.28"/>
    <x v="3016"/>
    <d v="2014-07-18T13:09:12"/>
    <n v="60"/>
    <s v="Greater than 40 days"/>
    <s v="Not Needed"/>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06"/>
    <n v="146.44999999999999"/>
    <x v="3017"/>
    <d v="2014-08-20T20:24:03"/>
    <n v="30"/>
    <s v="26 to 30 days"/>
    <s v="30 days"/>
    <x v="3"/>
  </r>
  <r>
    <n v="3018"/>
    <s v="Why Theatre"/>
    <s v="Le projet vise la crÃ©ation dâ€™un lieu de rÃ©sidence, recherche et formation dÃ©diÃ© Ã  l'art vivant, l'image et la narration."/>
    <n v="4200"/>
    <n v="4230"/>
    <x v="0"/>
    <s v="FR"/>
    <s v="EUR"/>
    <n v="1437429600"/>
    <n v="1433747376"/>
    <b v="0"/>
    <n v="41"/>
    <b v="1"/>
    <s v="theater/spaces"/>
    <x v="1"/>
    <s v="spaces"/>
    <n v="101"/>
    <n v="103.17"/>
    <x v="3018"/>
    <d v="2015-07-20T22:00:00"/>
    <n v="42"/>
    <s v="41 to 50 days"/>
    <s v="Not Needed"/>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121"/>
    <n v="80.459999999999994"/>
    <x v="3019"/>
    <d v="2014-05-27T03:00:00"/>
    <n v="28"/>
    <s v="26 to 30 days"/>
    <s v="28 to 29 days"/>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101"/>
    <n v="234.67"/>
    <x v="3020"/>
    <d v="2015-08-14T20:18:53"/>
    <n v="60"/>
    <s v="Greater than 40 days"/>
    <s v="Not Needed"/>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116"/>
    <n v="50.69"/>
    <x v="3021"/>
    <d v="2016-11-22T05:59:00"/>
    <n v="36"/>
    <s v="31 to 40 days"/>
    <s v="Not Needed"/>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01"/>
    <n v="162.71"/>
    <x v="3022"/>
    <d v="2016-08-27T22:53:29"/>
    <n v="45"/>
    <s v="41 to 50 days"/>
    <s v="Not Needed"/>
    <x v="2"/>
  </r>
  <r>
    <n v="3023"/>
    <s v="The Night Watch"/>
    <s v="Antonia Goddard Productions in association with Jethro Compton Productions presents THE NIGHT WATCH, an exciting new historical drama."/>
    <n v="700"/>
    <n v="721"/>
    <x v="0"/>
    <s v="GB"/>
    <s v="GBP"/>
    <n v="1434039186"/>
    <n v="1430151186"/>
    <b v="0"/>
    <n v="6"/>
    <b v="1"/>
    <s v="theater/spaces"/>
    <x v="1"/>
    <s v="spaces"/>
    <n v="103"/>
    <n v="120.17"/>
    <x v="3023"/>
    <d v="2015-06-11T16:13:06"/>
    <n v="45"/>
    <s v="41 to 50 days"/>
    <s v="Not Needed"/>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246"/>
    <n v="67.7"/>
    <x v="3024"/>
    <d v="2012-10-06T23:51:15"/>
    <n v="30"/>
    <s v="26 to 30 days"/>
    <s v="30 days"/>
    <x v="5"/>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302"/>
    <n v="52.1"/>
    <x v="3025"/>
    <d v="2014-05-30T16:00:00"/>
    <n v="28"/>
    <s v="26 to 30 days"/>
    <s v="28 to 29 days"/>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143"/>
    <n v="51.6"/>
    <x v="3026"/>
    <d v="2017-03-03T11:01:32"/>
    <n v="14"/>
    <s v="11 to 20 days"/>
    <s v="Not Needed"/>
    <x v="1"/>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31"/>
    <n v="164.3"/>
    <x v="3027"/>
    <d v="2015-03-20T15:54:11"/>
    <n v="30"/>
    <s v="26 to 30 days"/>
    <s v="30 days"/>
    <x v="0"/>
  </r>
  <r>
    <n v="3028"/>
    <s v="A Home for Vegas Theatre Hub"/>
    <s v="We have a space! Help us fill it with a stage, chairs, gear and audiences' laughter!"/>
    <n v="5000"/>
    <n v="8401"/>
    <x v="0"/>
    <s v="US"/>
    <s v="USD"/>
    <n v="1471242025"/>
    <n v="1468650025"/>
    <b v="0"/>
    <n v="99"/>
    <b v="1"/>
    <s v="theater/spaces"/>
    <x v="1"/>
    <s v="spaces"/>
    <n v="168"/>
    <n v="84.86"/>
    <x v="3028"/>
    <d v="2016-08-15T06:20:25"/>
    <n v="30"/>
    <s v="26 to 30 days"/>
    <s v="30 days"/>
    <x v="2"/>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110"/>
    <n v="94.55"/>
    <x v="3029"/>
    <d v="2014-11-18T04:35:00"/>
    <n v="29"/>
    <s v="26 to 30 days"/>
    <s v="Not Needed"/>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107"/>
    <n v="45.54"/>
    <x v="3030"/>
    <d v="2015-09-16T17:56:11"/>
    <n v="30"/>
    <s v="26 to 30 days"/>
    <s v="30 days"/>
    <x v="0"/>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100"/>
    <n v="51.72"/>
    <x v="3031"/>
    <d v="2016-10-14T21:10:47"/>
    <n v="60"/>
    <s v="Greater than 40 days"/>
    <s v="Not Needed"/>
    <x v="2"/>
  </r>
  <r>
    <n v="3032"/>
    <s v="Silent Valley : A Haunting"/>
    <s v="One night only, not-for-profit, neighborhood haunted attraction that will scare your mask off! Coming this Halloween."/>
    <n v="1000"/>
    <n v="1272"/>
    <x v="0"/>
    <s v="US"/>
    <s v="USD"/>
    <n v="1441933459"/>
    <n v="1439341459"/>
    <b v="0"/>
    <n v="25"/>
    <b v="1"/>
    <s v="theater/spaces"/>
    <x v="1"/>
    <s v="spaces"/>
    <n v="127"/>
    <n v="50.88"/>
    <x v="3032"/>
    <d v="2015-09-11T01:04:19"/>
    <n v="30"/>
    <s v="26 to 30 days"/>
    <s v="30 days"/>
    <x v="0"/>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47"/>
    <n v="191.13"/>
    <x v="3033"/>
    <d v="2016-08-18T02:38:45"/>
    <n v="30"/>
    <s v="26 to 30 days"/>
    <s v="30 days"/>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113"/>
    <n v="89.31"/>
    <x v="3034"/>
    <d v="2016-11-01T03:59:00"/>
    <n v="31"/>
    <s v="31 to 40 days"/>
    <s v="Not Needed"/>
    <x v="2"/>
  </r>
  <r>
    <n v="3035"/>
    <s v="The Coalition Theater"/>
    <s v="Help create a permanent home for live comedy shows and classes in Downtown RVA."/>
    <n v="25000"/>
    <n v="27196.71"/>
    <x v="0"/>
    <s v="US"/>
    <s v="USD"/>
    <n v="1367674009"/>
    <n v="1365082009"/>
    <b v="0"/>
    <n v="307"/>
    <b v="1"/>
    <s v="theater/spaces"/>
    <x v="1"/>
    <s v="spaces"/>
    <n v="109"/>
    <n v="88.59"/>
    <x v="3035"/>
    <d v="2013-05-04T13:26:49"/>
    <n v="30"/>
    <s v="26 to 30 days"/>
    <s v="30 days"/>
    <x v="4"/>
  </r>
  <r>
    <n v="3036"/>
    <s v="Save the Studio!"/>
    <s v="Help Synetic Theater create a new Studio to produce amazing  shows in the 2013/14 season and train awesome artists of all ages!"/>
    <n v="25000"/>
    <n v="31683"/>
    <x v="0"/>
    <s v="US"/>
    <s v="USD"/>
    <n v="1376654340"/>
    <n v="1373568644"/>
    <b v="0"/>
    <n v="329"/>
    <b v="1"/>
    <s v="theater/spaces"/>
    <x v="1"/>
    <s v="spaces"/>
    <n v="127"/>
    <n v="96.3"/>
    <x v="3036"/>
    <d v="2013-08-16T11:59:00"/>
    <n v="36"/>
    <s v="31 to 40 days"/>
    <s v="Not Needed"/>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213"/>
    <n v="33.31"/>
    <x v="3037"/>
    <d v="2010-10-02T04:59:00"/>
    <n v="75"/>
    <s v="Greater than 40 days"/>
    <s v="Not Needed"/>
    <x v="7"/>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101"/>
    <n v="37.22"/>
    <x v="3038"/>
    <d v="2016-03-04T06:03:17"/>
    <n v="60"/>
    <s v="Greater than 40 days"/>
    <s v="Not Needed"/>
    <x v="2"/>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109"/>
    <n v="92.13"/>
    <x v="3039"/>
    <d v="2013-12-29T07:59:00"/>
    <n v="27"/>
    <s v="26 to 30 days"/>
    <s v="26-27 days"/>
    <x v="4"/>
  </r>
  <r>
    <n v="3040"/>
    <s v="Jayhawk Makeover"/>
    <s v="48 hours of deck screws, dry wall, hard hats and needed renovation to help the Jayhawk rise from the ashes."/>
    <n v="3000"/>
    <n v="3225"/>
    <x v="0"/>
    <s v="US"/>
    <s v="USD"/>
    <n v="1435359600"/>
    <n v="1434999621"/>
    <b v="0"/>
    <n v="42"/>
    <b v="1"/>
    <s v="theater/spaces"/>
    <x v="1"/>
    <s v="spaces"/>
    <n v="108"/>
    <n v="76.790000000000006"/>
    <x v="3040"/>
    <d v="2015-06-26T23:00:00"/>
    <n v="4"/>
    <s v="Less than 10 days"/>
    <s v="Not Needed"/>
    <x v="0"/>
  </r>
  <r>
    <n v="3041"/>
    <s v="Lend a Hand in Our Home"/>
    <s v="Privet! Hello! Bon Jour! We are the Arlekin Players Theatre and we need a home."/>
    <n v="8300"/>
    <n v="9170"/>
    <x v="0"/>
    <s v="US"/>
    <s v="USD"/>
    <n v="1453323048"/>
    <n v="1450731048"/>
    <b v="0"/>
    <n v="95"/>
    <b v="1"/>
    <s v="theater/spaces"/>
    <x v="1"/>
    <s v="spaces"/>
    <n v="110"/>
    <n v="96.53"/>
    <x v="3041"/>
    <d v="2016-01-20T20:50:48"/>
    <n v="30"/>
    <s v="26 to 30 days"/>
    <s v="30 days"/>
    <x v="0"/>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128"/>
    <n v="51.89"/>
    <x v="3042"/>
    <d v="2015-10-06T16:30:47"/>
    <n v="30"/>
    <s v="26 to 30 days"/>
    <s v="30 days"/>
    <x v="0"/>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10"/>
    <n v="128.91"/>
    <x v="3043"/>
    <d v="2015-04-16T02:50:00"/>
    <n v="27"/>
    <s v="26 to 30 days"/>
    <s v="26-27 days"/>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109"/>
    <n v="84.11"/>
    <x v="3044"/>
    <d v="2016-02-02T17:26:38"/>
    <n v="15"/>
    <s v="11 to 20 days"/>
    <s v="Not Needed"/>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133"/>
    <n v="82.94"/>
    <x v="3045"/>
    <d v="2014-08-22T03:44:15"/>
    <n v="30"/>
    <s v="26 to 30 days"/>
    <s v="30 days"/>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191"/>
    <n v="259.95"/>
    <x v="3046"/>
    <d v="2014-09-10T04:52:00"/>
    <n v="30"/>
    <s v="26 to 30 days"/>
    <s v="30 days"/>
    <x v="3"/>
  </r>
  <r>
    <n v="3047"/>
    <s v="Acting V Senior Showcase"/>
    <s v="Hi! We're the Graduating Seniors Acting V Seniors at Temple University! Welcome to our Kick starter Page!"/>
    <n v="500"/>
    <n v="745"/>
    <x v="0"/>
    <s v="US"/>
    <s v="USD"/>
    <n v="1461762960"/>
    <n v="1457999054"/>
    <b v="0"/>
    <n v="20"/>
    <b v="1"/>
    <s v="theater/spaces"/>
    <x v="1"/>
    <s v="spaces"/>
    <n v="149"/>
    <n v="37.25"/>
    <x v="3047"/>
    <d v="2016-04-27T13:16:00"/>
    <n v="44"/>
    <s v="41 to 50 days"/>
    <s v="Not Needed"/>
    <x v="2"/>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66"/>
    <n v="177.02"/>
    <x v="3048"/>
    <d v="2014-12-31T21:22:00"/>
    <n v="29"/>
    <s v="26 to 30 days"/>
    <s v="Not Needed"/>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107"/>
    <n v="74.069999999999993"/>
    <x v="3049"/>
    <d v="2015-06-14T00:20:55"/>
    <n v="30"/>
    <s v="26 to 30 days"/>
    <s v="30 days"/>
    <x v="0"/>
  </r>
  <r>
    <n v="3050"/>
    <s v="The Black Pearl Consuite at CoreCon VIII: On Ancient Seas"/>
    <s v="Help fund The Black Pearl Consuite at CoreCon VIII: On Ancient Seas!"/>
    <n v="600"/>
    <n v="636"/>
    <x v="0"/>
    <s v="US"/>
    <s v="USD"/>
    <n v="1462420960"/>
    <n v="1459828960"/>
    <b v="0"/>
    <n v="9"/>
    <b v="1"/>
    <s v="theater/spaces"/>
    <x v="1"/>
    <s v="spaces"/>
    <n v="106"/>
    <n v="70.67"/>
    <x v="3050"/>
    <d v="2016-05-05T04:02:40"/>
    <n v="30"/>
    <s v="26 to 30 days"/>
    <s v="30 days"/>
    <x v="2"/>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4"/>
    <n v="23.63"/>
    <x v="3051"/>
    <d v="2017-02-08T09:59:05"/>
    <n v="30"/>
    <s v="26 to 30 days"/>
    <s v="30 days"/>
    <x v="1"/>
  </r>
  <r>
    <n v="3052"/>
    <s v="Funding for a new theater facility in Walker Minnesota"/>
    <s v="To let the arts continue in Walker Minnesota We need a performing arts space and art gallery"/>
    <n v="50000"/>
    <n v="75"/>
    <x v="2"/>
    <s v="US"/>
    <s v="USD"/>
    <n v="1432828740"/>
    <n v="1430237094"/>
    <b v="0"/>
    <n v="2"/>
    <b v="0"/>
    <s v="theater/spaces"/>
    <x v="1"/>
    <s v="spaces"/>
    <n v="0"/>
    <n v="37.5"/>
    <x v="3052"/>
    <d v="2015-05-28T15:59:00"/>
    <n v="30"/>
    <s v="26 to 30 days"/>
    <s v="30 days"/>
    <x v="0"/>
  </r>
  <r>
    <n v="3053"/>
    <s v="Showroom"/>
    <s v="Showroom is a multi-disciplinary space providing unorthodox concerts, events &amp; a platform creatives can express their creative vision"/>
    <n v="10000"/>
    <n v="40"/>
    <x v="2"/>
    <s v="US"/>
    <s v="USD"/>
    <n v="1412222340"/>
    <n v="1407781013"/>
    <b v="0"/>
    <n v="3"/>
    <b v="0"/>
    <s v="theater/spaces"/>
    <x v="1"/>
    <s v="spaces"/>
    <n v="0"/>
    <n v="13.33"/>
    <x v="3053"/>
    <d v="2014-10-02T03:59:00"/>
    <n v="52"/>
    <s v="Greater than 40 days"/>
    <s v="Not Needed"/>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n v="0"/>
    <x v="3054"/>
    <d v="2015-03-02T01:04:00"/>
    <n v="38"/>
    <s v="31 to 40 days"/>
    <s v="Not Needed"/>
    <x v="0"/>
  </r>
  <r>
    <n v="3055"/>
    <s v="Bungers surfing Museum"/>
    <s v="I have been in the Surfing business since 1962 have a collection of surfing memorabilia I would like to open a surfing museum"/>
    <n v="20000"/>
    <n v="1"/>
    <x v="2"/>
    <s v="US"/>
    <s v="USD"/>
    <n v="1420844390"/>
    <n v="1415660390"/>
    <b v="0"/>
    <n v="1"/>
    <b v="0"/>
    <s v="theater/spaces"/>
    <x v="1"/>
    <s v="spaces"/>
    <n v="0"/>
    <n v="1"/>
    <x v="3055"/>
    <d v="2015-01-09T22:59:50"/>
    <n v="60"/>
    <s v="Greater than 40 days"/>
    <s v="Not Needed"/>
    <x v="3"/>
  </r>
  <r>
    <n v="3056"/>
    <s v="Palace Flophouse Theater"/>
    <s v="Looking to establish a communal space for art shows, bands, farmer's markets, environmental education, and traditional skills."/>
    <n v="25000"/>
    <n v="0"/>
    <x v="2"/>
    <s v="US"/>
    <s v="USD"/>
    <n v="1412003784"/>
    <n v="1406819784"/>
    <b v="0"/>
    <n v="0"/>
    <b v="0"/>
    <s v="theater/spaces"/>
    <x v="1"/>
    <s v="spaces"/>
    <n v="0"/>
    <n v="0"/>
    <x v="3056"/>
    <d v="2014-09-29T15:16:24"/>
    <n v="60"/>
    <s v="Greater than 40 days"/>
    <s v="Not Needed"/>
    <x v="3"/>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n v="0"/>
    <x v="3057"/>
    <d v="2016-04-03T14:36:51"/>
    <n v="30"/>
    <s v="26 to 30 days"/>
    <s v="30 days"/>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0"/>
    <n v="1"/>
    <x v="3058"/>
    <d v="2016-05-20T08:59:00"/>
    <n v="50"/>
    <s v="41 to 50 days"/>
    <s v="Not Needed"/>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3"/>
    <n v="41"/>
    <x v="3059"/>
    <d v="2014-08-08T22:27:26"/>
    <n v="30"/>
    <s v="26 to 30 days"/>
    <s v="30 days"/>
    <x v="3"/>
  </r>
  <r>
    <n v="3060"/>
    <s v="Save the Roxy Theatre in Bremerton WA"/>
    <s v="Save the historic Roxy theatre in Bremerton WA from being repurposed as office space."/>
    <n v="220000"/>
    <n v="335"/>
    <x v="2"/>
    <s v="US"/>
    <s v="USD"/>
    <n v="1443422134"/>
    <n v="1440830134"/>
    <b v="0"/>
    <n v="6"/>
    <b v="0"/>
    <s v="theater/spaces"/>
    <x v="1"/>
    <s v="spaces"/>
    <n v="0"/>
    <n v="55.83"/>
    <x v="3060"/>
    <d v="2015-09-28T06:35:34"/>
    <n v="30"/>
    <s v="26 to 30 days"/>
    <s v="30 days"/>
    <x v="0"/>
  </r>
  <r>
    <n v="3061"/>
    <s v="Help Save Parkway Cinemas!"/>
    <s v="Save a historic Local theater."/>
    <n v="1000000"/>
    <n v="0"/>
    <x v="2"/>
    <s v="US"/>
    <s v="USD"/>
    <n v="1407955748"/>
    <n v="1405363748"/>
    <b v="0"/>
    <n v="0"/>
    <b v="0"/>
    <s v="theater/spaces"/>
    <x v="1"/>
    <s v="spaces"/>
    <n v="0"/>
    <n v="0"/>
    <x v="3061"/>
    <d v="2014-08-13T18:49:08"/>
    <n v="30"/>
    <s v="26 to 30 days"/>
    <s v="30 days"/>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67"/>
    <n v="99.76"/>
    <x v="3062"/>
    <d v="2015-09-30T18:00:00"/>
    <n v="29"/>
    <s v="26 to 30 days"/>
    <s v="Not Needed"/>
    <x v="0"/>
  </r>
  <r>
    <n v="3063"/>
    <s v="Spec Haus"/>
    <s v="Members of the local Miami music scene are putting together a venue/creative space in Kendall!"/>
    <n v="3000"/>
    <n v="587"/>
    <x v="2"/>
    <s v="US"/>
    <s v="USD"/>
    <n v="1477174138"/>
    <n v="1474150138"/>
    <b v="0"/>
    <n v="23"/>
    <b v="0"/>
    <s v="theater/spaces"/>
    <x v="1"/>
    <s v="spaces"/>
    <n v="20"/>
    <n v="25.52"/>
    <x v="3063"/>
    <d v="2016-10-22T22:08:58"/>
    <n v="35"/>
    <s v="31 to 40 days"/>
    <s v="Not Needed"/>
    <x v="2"/>
  </r>
  <r>
    <n v="3064"/>
    <s v="Kickstart the Crossroads Community"/>
    <s v="An epicenter for connection, creation and expression of the community."/>
    <n v="75000"/>
    <n v="8471"/>
    <x v="2"/>
    <s v="US"/>
    <s v="USD"/>
    <n v="1448175540"/>
    <n v="1445483246"/>
    <b v="0"/>
    <n v="72"/>
    <b v="0"/>
    <s v="theater/spaces"/>
    <x v="1"/>
    <s v="spaces"/>
    <n v="11"/>
    <n v="117.65"/>
    <x v="3064"/>
    <d v="2015-11-22T06:59:00"/>
    <n v="31"/>
    <s v="31 to 40 days"/>
    <s v="Not Needed"/>
    <x v="0"/>
  </r>
  <r>
    <n v="3065"/>
    <s v="The Castle Project"/>
    <s v="A castle themed events center with large and small spaces to support a variety of arts i.e. performing, visual, music, theater, dance"/>
    <n v="25000"/>
    <n v="10"/>
    <x v="2"/>
    <s v="US"/>
    <s v="USD"/>
    <n v="1406683172"/>
    <n v="1404523172"/>
    <b v="0"/>
    <n v="2"/>
    <b v="0"/>
    <s v="theater/spaces"/>
    <x v="1"/>
    <s v="spaces"/>
    <n v="0"/>
    <n v="5"/>
    <x v="3065"/>
    <d v="2014-07-30T01:19:32"/>
    <n v="25"/>
    <s v="21 to 25 days"/>
    <s v="26-27 days"/>
    <x v="3"/>
  </r>
  <r>
    <n v="3066"/>
    <s v="Gold Coast Wake Park"/>
    <s v="Our mission is to offer an innovative family watersports attraction that is fun, safe, economical and a leader in its field."/>
    <n v="350000"/>
    <n v="41950"/>
    <x v="2"/>
    <s v="AU"/>
    <s v="AUD"/>
    <n v="1468128537"/>
    <n v="1465536537"/>
    <b v="0"/>
    <n v="15"/>
    <b v="0"/>
    <s v="theater/spaces"/>
    <x v="1"/>
    <s v="spaces"/>
    <n v="12"/>
    <n v="2796.67"/>
    <x v="3066"/>
    <d v="2016-07-10T05:28:57"/>
    <n v="30"/>
    <s v="26 to 30 days"/>
    <s v="30 days"/>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3"/>
    <n v="200"/>
    <x v="3067"/>
    <d v="2015-09-09T22:31:19"/>
    <n v="30"/>
    <s v="26 to 30 days"/>
    <s v="30 days"/>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0"/>
    <n v="87.5"/>
    <x v="3068"/>
    <d v="2015-10-16T16:35:52"/>
    <n v="30"/>
    <s v="26 to 30 days"/>
    <s v="30 days"/>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14"/>
    <n v="20.14"/>
    <x v="3069"/>
    <d v="2014-12-14T20:00:34"/>
    <n v="30"/>
    <s v="26 to 30 days"/>
    <s v="30 days"/>
    <x v="3"/>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3"/>
    <n v="20.88"/>
    <x v="3070"/>
    <d v="2016-12-07T17:36:09"/>
    <n v="21"/>
    <s v="21 to 25 days"/>
    <s v="Not Needed"/>
    <x v="2"/>
  </r>
  <r>
    <n v="3071"/>
    <s v="The Echo Theatre 2015"/>
    <s v="Anyone can create. They just need a place and an opportunity. The Echo Theatre (Provo) provides that opportunity."/>
    <n v="12000"/>
    <n v="7173"/>
    <x v="2"/>
    <s v="US"/>
    <s v="USD"/>
    <n v="1429595940"/>
    <n v="1428082481"/>
    <b v="0"/>
    <n v="117"/>
    <b v="0"/>
    <s v="theater/spaces"/>
    <x v="1"/>
    <s v="spaces"/>
    <n v="60"/>
    <n v="61.31"/>
    <x v="3071"/>
    <d v="2015-04-21T05:59:00"/>
    <n v="18"/>
    <s v="11 to 20 days"/>
    <s v="Not Needed"/>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0"/>
    <n v="1"/>
    <x v="3072"/>
    <d v="2016-10-30T01:46:00"/>
    <n v="15"/>
    <s v="11 to 20 days"/>
    <s v="Not Needed"/>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0"/>
    <n v="92.14"/>
    <x v="3073"/>
    <d v="2015-06-14T19:19:00"/>
    <n v="58"/>
    <s v="Greater than 40 days"/>
    <s v="Not Needed"/>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0"/>
    <n v="7.33"/>
    <x v="3074"/>
    <d v="2016-03-10T13:42:39"/>
    <n v="30"/>
    <s v="26 to 30 days"/>
    <s v="30 days"/>
    <x v="2"/>
  </r>
  <r>
    <n v="3075"/>
    <s v="The Little MAGIC Theatre"/>
    <s v="Magic Morgan &amp; Liliana are raising funds to expand their famed traveling magic show to a theater of magic."/>
    <n v="15000"/>
    <n v="1296"/>
    <x v="2"/>
    <s v="US"/>
    <s v="USD"/>
    <n v="1471573640"/>
    <n v="1467253640"/>
    <b v="0"/>
    <n v="20"/>
    <b v="0"/>
    <s v="theater/spaces"/>
    <x v="1"/>
    <s v="spaces"/>
    <n v="9"/>
    <n v="64.8"/>
    <x v="3075"/>
    <d v="2016-08-19T02:27:20"/>
    <n v="50"/>
    <s v="41 to 50 days"/>
    <s v="Not Needed"/>
    <x v="2"/>
  </r>
  <r>
    <n v="3076"/>
    <s v="10,000 Hours"/>
    <s v="Helping female comedians get in their 10,000 Hours of practice!"/>
    <n v="10000"/>
    <n v="1506"/>
    <x v="2"/>
    <s v="US"/>
    <s v="USD"/>
    <n v="1444405123"/>
    <n v="1439221123"/>
    <b v="0"/>
    <n v="50"/>
    <b v="0"/>
    <s v="theater/spaces"/>
    <x v="1"/>
    <s v="spaces"/>
    <n v="15"/>
    <n v="30.12"/>
    <x v="3076"/>
    <d v="2015-10-09T15:38:43"/>
    <n v="60"/>
    <s v="Greater than 40 days"/>
    <s v="Not Needed"/>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0"/>
    <n v="52.5"/>
    <x v="3077"/>
    <d v="2017-03-02T22:57:58"/>
    <n v="30"/>
    <s v="26 to 30 days"/>
    <s v="30 days"/>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0"/>
    <n v="23.67"/>
    <x v="3078"/>
    <d v="2015-02-26T03:19:55"/>
    <n v="30"/>
    <s v="26 to 30 days"/>
    <s v="30 days"/>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1"/>
    <n v="415.78"/>
    <x v="3079"/>
    <d v="2015-03-22T16:07:15"/>
    <n v="30"/>
    <s v="26 to 30 days"/>
    <s v="30 days"/>
    <x v="0"/>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0"/>
    <n v="53.71"/>
    <x v="3080"/>
    <d v="2014-12-27T01:40:44"/>
    <n v="60"/>
    <s v="Greater than 40 days"/>
    <s v="Not Needed"/>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0"/>
    <n v="420.6"/>
    <x v="3081"/>
    <d v="2015-09-20T04:21:31"/>
    <n v="30"/>
    <s v="26 to 30 days"/>
    <s v="30 days"/>
    <x v="0"/>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n v="0"/>
    <x v="3082"/>
    <d v="2015-11-15T23:09:06"/>
    <n v="30"/>
    <s v="26 to 30 days"/>
    <s v="30 days"/>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0"/>
    <n v="18.670000000000002"/>
    <x v="3083"/>
    <d v="2014-09-01T05:00:00"/>
    <n v="30"/>
    <s v="26 to 30 days"/>
    <s v="30 days"/>
    <x v="3"/>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12"/>
    <n v="78.33"/>
    <x v="3084"/>
    <d v="2015-05-05T18:48:00"/>
    <n v="29"/>
    <s v="26 to 30 days"/>
    <s v="Not Needed"/>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2"/>
    <n v="67.78"/>
    <x v="3085"/>
    <d v="2015-09-29T21:12:39"/>
    <n v="30"/>
    <s v="26 to 30 days"/>
    <s v="30 days"/>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0"/>
    <n v="16.670000000000002"/>
    <x v="3086"/>
    <d v="2015-08-17T16:05:59"/>
    <n v="60"/>
    <s v="Greater than 40 days"/>
    <s v="Not Needed"/>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1"/>
    <n v="62.5"/>
    <x v="3087"/>
    <d v="2016-12-21T04:36:30"/>
    <n v="60"/>
    <s v="Greater than 40 days"/>
    <s v="Not Needed"/>
    <x v="2"/>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0"/>
    <n v="42"/>
    <x v="3088"/>
    <d v="2015-01-08T13:41:00"/>
    <n v="31"/>
    <s v="31 to 40 days"/>
    <s v="Not Needed"/>
    <x v="3"/>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23"/>
    <n v="130.09"/>
    <x v="3089"/>
    <d v="2016-07-09T01:59:00"/>
    <n v="32"/>
    <s v="31 to 40 days"/>
    <s v="Not Needed"/>
    <x v="2"/>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5"/>
    <n v="1270.22"/>
    <x v="3090"/>
    <d v="2015-05-01T18:39:05"/>
    <n v="60"/>
    <s v="Greater than 40 days"/>
    <s v="Not Needed"/>
    <x v="0"/>
  </r>
  <r>
    <n v="3091"/>
    <s v="Bustduck Theatre"/>
    <s v="Roanoke, Virginia's first long-form improv theatre company. Producing improv and scripted theatre, with a dynamic training program."/>
    <n v="5000"/>
    <n v="796"/>
    <x v="2"/>
    <s v="US"/>
    <s v="USD"/>
    <n v="1471214743"/>
    <n v="1468622743"/>
    <b v="0"/>
    <n v="9"/>
    <b v="0"/>
    <s v="theater/spaces"/>
    <x v="1"/>
    <s v="spaces"/>
    <n v="16"/>
    <n v="88.44"/>
    <x v="3091"/>
    <d v="2016-08-14T22:45:43"/>
    <n v="30"/>
    <s v="26 to 30 days"/>
    <s v="30 days"/>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1"/>
    <n v="56.34"/>
    <x v="3092"/>
    <d v="2015-10-15T22:00:00"/>
    <n v="37"/>
    <s v="31 to 40 days"/>
    <s v="Not Needed"/>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23"/>
    <n v="53.53"/>
    <x v="3093"/>
    <d v="2014-06-01T03:59:00"/>
    <n v="31"/>
    <s v="31 to 40 days"/>
    <s v="Not Needed"/>
    <x v="3"/>
  </r>
  <r>
    <n v="3094"/>
    <s v="Nothing Up My Sleeves Tour: Summer 2016"/>
    <s v="This is a Kickstarter to help with the start up costs for Illusionist, Chris Lengyel's Summer 2016 Tour!"/>
    <n v="100000"/>
    <n v="25"/>
    <x v="2"/>
    <s v="US"/>
    <s v="USD"/>
    <n v="1442775956"/>
    <n v="1437591956"/>
    <b v="0"/>
    <n v="1"/>
    <b v="0"/>
    <s v="theater/spaces"/>
    <x v="1"/>
    <s v="spaces"/>
    <n v="0"/>
    <n v="25"/>
    <x v="3094"/>
    <d v="2015-09-20T19:05:56"/>
    <n v="60"/>
    <s v="Greater than 40 days"/>
    <s v="Not Needed"/>
    <x v="0"/>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0"/>
    <n v="50"/>
    <x v="3095"/>
    <d v="2016-08-01T00:36:20"/>
    <n v="60"/>
    <s v="Greater than 40 days"/>
    <s v="Not Needed"/>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4"/>
    <n v="56.79"/>
    <x v="3096"/>
    <d v="2015-05-20T19:48:46"/>
    <n v="30"/>
    <s v="26 to 30 days"/>
    <s v="30 days"/>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17"/>
    <n v="40.83"/>
    <x v="3097"/>
    <d v="2016-10-07T14:00:00"/>
    <n v="21"/>
    <s v="21 to 25 days"/>
    <s v="Not Needed"/>
    <x v="2"/>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4"/>
    <n v="65.11"/>
    <x v="3098"/>
    <d v="2016-02-08T00:17:00"/>
    <n v="49"/>
    <s v="41 to 50 days"/>
    <s v="Not Needed"/>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14"/>
    <n v="55.6"/>
    <x v="3099"/>
    <d v="2016-02-12T04:33:11"/>
    <n v="30"/>
    <s v="26 to 30 days"/>
    <s v="30 days"/>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5"/>
    <n v="140.54"/>
    <x v="3100"/>
    <d v="2014-10-20T14:56:15"/>
    <n v="30"/>
    <s v="26 to 30 days"/>
    <s v="30 days"/>
    <x v="3"/>
  </r>
  <r>
    <n v="3101"/>
    <s v="Mots Ã‰crits"/>
    <s v="LabellisÃ© 14-18, Mots Ã‰crits est un projet itinÃ©rant de lectures Ã  voix haute par des amateurs, mises en espace par une comÃ©dienne."/>
    <n v="2500"/>
    <n v="300"/>
    <x v="2"/>
    <s v="FR"/>
    <s v="EUR"/>
    <n v="1437033360"/>
    <n v="1434445937"/>
    <b v="0"/>
    <n v="12"/>
    <b v="0"/>
    <s v="theater/spaces"/>
    <x v="1"/>
    <s v="spaces"/>
    <n v="12"/>
    <n v="25"/>
    <x v="3101"/>
    <d v="2015-07-16T07:56:00"/>
    <n v="30"/>
    <s v="26 to 30 days"/>
    <s v="30 days"/>
    <x v="0"/>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39"/>
    <n v="69.53"/>
    <x v="3102"/>
    <d v="2016-08-23T08:10:18"/>
    <n v="50"/>
    <s v="41 to 50 days"/>
    <s v="Not Needed"/>
    <x v="2"/>
  </r>
  <r>
    <n v="3103"/>
    <s v="Professional Venue for local artists!!"/>
    <s v="Creating a place for local artists to perform, at substantially less cost for them"/>
    <n v="4100"/>
    <n v="11"/>
    <x v="2"/>
    <s v="US"/>
    <s v="USD"/>
    <n v="1434080706"/>
    <n v="1428896706"/>
    <b v="0"/>
    <n v="2"/>
    <b v="0"/>
    <s v="theater/spaces"/>
    <x v="1"/>
    <s v="spaces"/>
    <n v="0"/>
    <n v="5.5"/>
    <x v="3103"/>
    <d v="2015-06-12T03:45:06"/>
    <n v="60"/>
    <s v="Greater than 40 days"/>
    <s v="Not Needed"/>
    <x v="0"/>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30"/>
    <n v="237"/>
    <x v="3104"/>
    <d v="2015-02-03T02:00:00"/>
    <n v="32"/>
    <s v="31 to 40 days"/>
    <s v="Not Needed"/>
    <x v="0"/>
  </r>
  <r>
    <n v="3105"/>
    <s v="Paddock School Theater Improvement"/>
    <s v="My hope is to raise $5845 and replace old stained and mismatched border curtains, cyclorama curtain, and backdrop."/>
    <n v="5845"/>
    <n v="2476"/>
    <x v="2"/>
    <s v="US"/>
    <s v="USD"/>
    <n v="1413694800"/>
    <n v="1408986916"/>
    <b v="0"/>
    <n v="31"/>
    <b v="0"/>
    <s v="theater/spaces"/>
    <x v="1"/>
    <s v="spaces"/>
    <n v="42"/>
    <n v="79.87"/>
    <x v="3105"/>
    <d v="2014-10-19T05:00:00"/>
    <n v="55"/>
    <s v="Greater than 40 days"/>
    <s v="Not Needed"/>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4"/>
    <n v="10.25"/>
    <x v="3106"/>
    <d v="2015-09-16T22:00:00"/>
    <n v="22"/>
    <s v="21 to 25 days"/>
    <s v="Not Needed"/>
    <x v="0"/>
  </r>
  <r>
    <n v="3107"/>
    <s v="Creating Cabaret"/>
    <s v="When opportunity knocks, we answer!  Help expand the ravishingly talented troupe into a new and exciting market and venue!"/>
    <n v="40000"/>
    <n v="7905"/>
    <x v="2"/>
    <s v="US"/>
    <s v="USD"/>
    <n v="1431372751"/>
    <n v="1430767951"/>
    <b v="0"/>
    <n v="29"/>
    <b v="0"/>
    <s v="theater/spaces"/>
    <x v="1"/>
    <s v="spaces"/>
    <n v="20"/>
    <n v="272.58999999999997"/>
    <x v="3107"/>
    <d v="2015-05-11T19:32:31"/>
    <n v="7"/>
    <s v="Less than 10 days"/>
    <s v="Not Needed"/>
    <x v="0"/>
  </r>
  <r>
    <n v="3108"/>
    <s v="Funding a home for our Children's Theater"/>
    <s v="We need a permanent home for the theater!"/>
    <n v="50000"/>
    <n v="26"/>
    <x v="2"/>
    <s v="US"/>
    <s v="USD"/>
    <n v="1430234394"/>
    <n v="1425053994"/>
    <b v="0"/>
    <n v="2"/>
    <b v="0"/>
    <s v="theater/spaces"/>
    <x v="1"/>
    <s v="spaces"/>
    <n v="0"/>
    <n v="13"/>
    <x v="3108"/>
    <d v="2015-04-28T15:19:54"/>
    <n v="60"/>
    <s v="Greater than 40 days"/>
    <s v="Not Needed"/>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25"/>
    <n v="58.18"/>
    <x v="3109"/>
    <d v="2014-08-28T03:00:10"/>
    <n v="35"/>
    <s v="31 to 40 days"/>
    <s v="Not Needed"/>
    <x v="3"/>
  </r>
  <r>
    <n v="3110"/>
    <s v="Hip Justice Catmunity Center"/>
    <s v="Cat People Unite! It's time we get a space of our own to relax, socialize and learn! Join the Catmunity!"/>
    <n v="25000"/>
    <n v="10"/>
    <x v="2"/>
    <s v="US"/>
    <s v="USD"/>
    <n v="1487465119"/>
    <n v="1484009119"/>
    <b v="0"/>
    <n v="1"/>
    <b v="0"/>
    <s v="theater/spaces"/>
    <x v="1"/>
    <s v="spaces"/>
    <n v="0"/>
    <n v="10"/>
    <x v="3110"/>
    <d v="2017-02-19T00:45:19"/>
    <n v="40"/>
    <s v="31 to 40 days"/>
    <s v="Not Needed"/>
    <x v="1"/>
  </r>
  <r>
    <n v="3111"/>
    <s v="All Puppet Players Need a Home"/>
    <s v="Help All Puppet Players perform it's 2015 season in a beautiful 200 seat theater for an entire year."/>
    <n v="20000"/>
    <n v="5328"/>
    <x v="2"/>
    <s v="US"/>
    <s v="USD"/>
    <n v="1412432220"/>
    <n v="1409753820"/>
    <b v="0"/>
    <n v="76"/>
    <b v="0"/>
    <s v="theater/spaces"/>
    <x v="1"/>
    <s v="spaces"/>
    <n v="27"/>
    <n v="70.11"/>
    <x v="3111"/>
    <d v="2014-10-04T14:17:00"/>
    <n v="31"/>
    <s v="31 to 40 days"/>
    <s v="Not Needed"/>
    <x v="3"/>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
    <n v="57.89"/>
    <x v="3112"/>
    <d v="2016-11-01T02:55:34"/>
    <n v="60"/>
    <s v="Greater than 40 days"/>
    <s v="Not Needed"/>
    <x v="2"/>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4"/>
    <n v="125.27"/>
    <x v="3113"/>
    <d v="2015-04-17T17:33:02"/>
    <n v="30"/>
    <s v="26 to 30 days"/>
    <s v="30 days"/>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n v="0"/>
    <x v="3114"/>
    <d v="2014-09-21T15:10:50"/>
    <n v="60"/>
    <s v="Greater than 40 days"/>
    <s v="Not Needed"/>
    <x v="3"/>
  </r>
  <r>
    <n v="3115"/>
    <s v="spoken word pop-up:"/>
    <s v="We are creating a mobile community devoted to the spreading and sharing of spoken word and other kinds of storytelling."/>
    <n v="10000"/>
    <n v="300"/>
    <x v="2"/>
    <s v="SE"/>
    <s v="SEK"/>
    <n v="1465123427"/>
    <n v="1462531427"/>
    <b v="0"/>
    <n v="1"/>
    <b v="0"/>
    <s v="theater/spaces"/>
    <x v="1"/>
    <s v="spaces"/>
    <n v="3"/>
    <n v="300"/>
    <x v="3115"/>
    <d v="2016-06-05T10:43:47"/>
    <n v="30"/>
    <s v="26 to 30 days"/>
    <s v="30 days"/>
    <x v="2"/>
  </r>
  <r>
    <n v="3116"/>
    <s v="CoreCon Asylum"/>
    <s v="Creating a consuite for CoreCon. A focus on the insanity of asylums and early medical practices from history."/>
    <n v="750"/>
    <n v="430"/>
    <x v="2"/>
    <s v="US"/>
    <s v="USD"/>
    <n v="1427890925"/>
    <n v="1426681325"/>
    <b v="0"/>
    <n v="10"/>
    <b v="0"/>
    <s v="theater/spaces"/>
    <x v="1"/>
    <s v="spaces"/>
    <n v="57"/>
    <n v="43"/>
    <x v="3116"/>
    <d v="2015-04-01T12:22:05"/>
    <n v="14"/>
    <s v="11 to 20 days"/>
    <s v="Not Needed"/>
    <x v="0"/>
  </r>
  <r>
    <n v="3117"/>
    <s v="Cowes and The Sea"/>
    <s v="Performing Arts workshops, for young people aged 5 -16, exploring how the sea has shaped Cowes as a settlement."/>
    <n v="1000"/>
    <n v="1"/>
    <x v="2"/>
    <s v="GB"/>
    <s v="GBP"/>
    <n v="1464354720"/>
    <n v="1463648360"/>
    <b v="0"/>
    <n v="1"/>
    <b v="0"/>
    <s v="theater/spaces"/>
    <x v="1"/>
    <s v="spaces"/>
    <n v="0"/>
    <n v="1"/>
    <x v="3117"/>
    <d v="2016-05-27T13:12:00"/>
    <n v="8"/>
    <s v="Less than 10 days"/>
    <s v="Not Needed"/>
    <x v="2"/>
  </r>
  <r>
    <n v="3118"/>
    <s v="Garden Eden, theatre, meeting, culture, music, art"/>
    <s v="a magical place for all kind of people, like a fairytaile in all colours"/>
    <n v="500000"/>
    <n v="1550"/>
    <x v="2"/>
    <s v="SE"/>
    <s v="SEK"/>
    <n v="1467473723"/>
    <n v="1465832123"/>
    <b v="0"/>
    <n v="2"/>
    <b v="0"/>
    <s v="theater/spaces"/>
    <x v="1"/>
    <s v="spaces"/>
    <n v="0"/>
    <n v="775"/>
    <x v="3118"/>
    <d v="2016-07-02T15:35:23"/>
    <n v="19"/>
    <s v="11 to 20 days"/>
    <s v="Not Needed"/>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0"/>
    <n v="5"/>
    <x v="3119"/>
    <d v="2015-03-27T00:05:32"/>
    <n v="30"/>
    <s v="26 to 30 days"/>
    <s v="30 days"/>
    <x v="0"/>
  </r>
  <r>
    <n v="3120"/>
    <s v="Subtropisch zwemparadijs Tropicana"/>
    <s v="Wij willen Tropicana het subtropisch zwemparadijs van Rotterdam op een nieuwe locatie gaan bouwen."/>
    <n v="1300000"/>
    <n v="128"/>
    <x v="2"/>
    <s v="NL"/>
    <s v="EUR"/>
    <n v="1462484196"/>
    <n v="1457303796"/>
    <b v="0"/>
    <n v="10"/>
    <b v="0"/>
    <s v="theater/spaces"/>
    <x v="1"/>
    <s v="spaces"/>
    <n v="0"/>
    <n v="12.8"/>
    <x v="3120"/>
    <d v="2016-05-05T21:36:36"/>
    <n v="60"/>
    <s v="Greater than 40 days"/>
    <s v="Not Needed"/>
    <x v="2"/>
  </r>
  <r>
    <n v="3121"/>
    <s v="Ant Farm Theatre Project (Canceled)"/>
    <s v="I going to build a theatre for a local ant farm so that Ants can put on their theatre productions."/>
    <n v="1500"/>
    <n v="10"/>
    <x v="1"/>
    <s v="CA"/>
    <s v="CAD"/>
    <n v="1411748335"/>
    <n v="1406564335"/>
    <b v="0"/>
    <n v="1"/>
    <b v="0"/>
    <s v="theater/spaces"/>
    <x v="1"/>
    <s v="spaces"/>
    <n v="1"/>
    <n v="10"/>
    <x v="3121"/>
    <d v="2014-09-26T16:18:55"/>
    <n v="60"/>
    <s v="Greater than 40 days"/>
    <s v="Not Needed"/>
    <x v="3"/>
  </r>
  <r>
    <n v="3122"/>
    <s v="be back soon (Canceled)"/>
    <s v="cancelled until further notice"/>
    <n v="199"/>
    <n v="116"/>
    <x v="1"/>
    <s v="US"/>
    <s v="USD"/>
    <n v="1478733732"/>
    <n v="1478298132"/>
    <b v="0"/>
    <n v="2"/>
    <b v="0"/>
    <s v="theater/spaces"/>
    <x v="1"/>
    <s v="spaces"/>
    <n v="58"/>
    <n v="58"/>
    <x v="3122"/>
    <d v="2016-11-09T23:22:12"/>
    <n v="5"/>
    <s v="Less than 10 days"/>
    <s v="Not Needed"/>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68"/>
    <n v="244.8"/>
    <x v="3123"/>
    <d v="2016-07-09T23:49:58"/>
    <n v="30"/>
    <s v="26 to 30 days"/>
    <s v="30 days"/>
    <x v="2"/>
  </r>
  <r>
    <n v="3124"/>
    <s v="Theater &amp; Arts &amp; Day Care (Canceled)"/>
    <s v="A place where kids/ teens' dreams come true, and one finds there home without sparkly red shoes!"/>
    <n v="800000"/>
    <n v="26"/>
    <x v="1"/>
    <s v="US"/>
    <s v="USD"/>
    <n v="1422902601"/>
    <n v="1417718601"/>
    <b v="0"/>
    <n v="4"/>
    <b v="0"/>
    <s v="theater/spaces"/>
    <x v="1"/>
    <s v="spaces"/>
    <n v="0"/>
    <n v="6.5"/>
    <x v="3124"/>
    <d v="2015-02-02T18:43:21"/>
    <n v="60"/>
    <s v="Greater than 40 days"/>
    <s v="Not Needed"/>
    <x v="3"/>
  </r>
  <r>
    <n v="3125"/>
    <s v="N/A (Canceled)"/>
    <s v="N/A"/>
    <n v="1500000"/>
    <n v="0"/>
    <x v="1"/>
    <s v="US"/>
    <s v="USD"/>
    <n v="1452142672"/>
    <n v="1449550672"/>
    <b v="0"/>
    <n v="0"/>
    <b v="0"/>
    <s v="theater/spaces"/>
    <x v="1"/>
    <s v="spaces"/>
    <n v="0"/>
    <n v="0"/>
    <x v="3125"/>
    <d v="2016-01-07T04:57:52"/>
    <n v="30"/>
    <s v="26 to 30 days"/>
    <s v="30 days"/>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4"/>
    <n v="61.18"/>
    <x v="3126"/>
    <d v="2016-03-27T23:26:02"/>
    <n v="29"/>
    <s v="26 to 30 days"/>
    <s v="Not Needed"/>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n v="0"/>
    <x v="3127"/>
    <d v="2015-03-01T20:33:49"/>
    <n v="30"/>
    <s v="26 to 30 days"/>
    <s v="30 days"/>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m/>
    <n v="139.24"/>
    <x v="3128"/>
    <d v="2017-03-16T18:49:01"/>
    <n v="30"/>
    <s v="26 to 30 days"/>
    <s v="30 days"/>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m/>
    <n v="10"/>
    <x v="3129"/>
    <d v="2017-04-18T19:13:39"/>
    <n v="40"/>
    <s v="31 to 40 days"/>
    <s v="Not Needed"/>
    <x v="1"/>
  </r>
  <r>
    <n v="3130"/>
    <s v="MEDEA | A New Vision"/>
    <s v="A shockingly relevant modern take on a 2,000-year-old tragedy that confronts current gender politics."/>
    <n v="10000"/>
    <n v="375"/>
    <x v="3"/>
    <s v="US"/>
    <s v="USD"/>
    <n v="1492145940"/>
    <n v="1489504916"/>
    <b v="0"/>
    <n v="4"/>
    <b v="0"/>
    <s v="theater/plays"/>
    <x v="1"/>
    <s v="plays"/>
    <m/>
    <n v="93.75"/>
    <x v="3130"/>
    <d v="2017-04-14T04:59:00"/>
    <n v="31"/>
    <s v="31 to 40 days"/>
    <s v="Not Needed"/>
    <x v="1"/>
  </r>
  <r>
    <n v="3131"/>
    <s v="SNAKE EYES"/>
    <s v="A Staged Reading of &quot;Snake Eyes,&quot; a new play by Alex Rafala"/>
    <n v="4100"/>
    <n v="645"/>
    <x v="3"/>
    <s v="US"/>
    <s v="USD"/>
    <n v="1491656045"/>
    <n v="1489067645"/>
    <b v="0"/>
    <n v="12"/>
    <b v="0"/>
    <s v="theater/plays"/>
    <x v="1"/>
    <s v="plays"/>
    <m/>
    <n v="53.75"/>
    <x v="3131"/>
    <d v="2017-04-08T12:54:05"/>
    <n v="30"/>
    <s v="26 to 30 days"/>
    <s v="30 days"/>
    <x v="1"/>
  </r>
  <r>
    <n v="3132"/>
    <s v="A Bite of a Snake Play"/>
    <s v="Smells Like Money, Drips Like Honey, Taste Like Mocha, Better Run AWAY"/>
    <n v="30000"/>
    <n v="10"/>
    <x v="3"/>
    <s v="US"/>
    <s v="USD"/>
    <n v="1492759460"/>
    <n v="1487579060"/>
    <b v="0"/>
    <n v="1"/>
    <b v="0"/>
    <s v="theater/plays"/>
    <x v="1"/>
    <s v="plays"/>
    <m/>
    <n v="10"/>
    <x v="3132"/>
    <d v="2017-04-21T07:24:20"/>
    <n v="60"/>
    <s v="Greater than 40 days"/>
    <s v="Not Needed"/>
    <x v="1"/>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m/>
    <n v="33.75"/>
    <x v="3133"/>
    <d v="2017-03-24T12:33:54"/>
    <n v="30"/>
    <s v="26 to 30 days"/>
    <s v="30 days"/>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m/>
    <n v="18.75"/>
    <x v="3134"/>
    <d v="2017-03-27T16:16:59"/>
    <n v="21"/>
    <s v="21 to 25 days"/>
    <s v="Not Needed"/>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m/>
    <n v="23.14"/>
    <x v="3135"/>
    <d v="2017-04-04T03:38:41"/>
    <n v="22"/>
    <s v="21 to 25 days"/>
    <s v="Not Needed"/>
    <x v="1"/>
  </r>
  <r>
    <n v="3136"/>
    <s v="Heroines"/>
    <s v="Help emberfly theatre put on their first production Heroines and pay our actors and creative team! Follow us @emberflytheatre"/>
    <n v="500"/>
    <n v="639"/>
    <x v="3"/>
    <s v="GB"/>
    <s v="GBP"/>
    <n v="1491001140"/>
    <n v="1487847954"/>
    <b v="0"/>
    <n v="22"/>
    <b v="0"/>
    <s v="theater/plays"/>
    <x v="1"/>
    <s v="plays"/>
    <m/>
    <n v="29.05"/>
    <x v="3136"/>
    <d v="2017-03-31T22:59:00"/>
    <n v="36"/>
    <s v="31 to 40 days"/>
    <s v="Not Needed"/>
    <x v="1"/>
  </r>
  <r>
    <n v="3137"/>
    <s v="Richard III - Presented by REBATEnsemble/Theatre Off Jackson"/>
    <s v="Set in 1930s Chinatown, evocative of old world South Jackson Street during the Jazz era."/>
    <n v="1500"/>
    <n v="50"/>
    <x v="3"/>
    <s v="US"/>
    <s v="USD"/>
    <n v="1493838720"/>
    <n v="1489439669"/>
    <b v="0"/>
    <n v="1"/>
    <b v="0"/>
    <s v="theater/plays"/>
    <x v="1"/>
    <s v="plays"/>
    <m/>
    <n v="50"/>
    <x v="3137"/>
    <d v="2017-05-03T19:12:00"/>
    <n v="51"/>
    <s v="Greater than 40 days"/>
    <s v="Not Needed"/>
    <x v="1"/>
  </r>
  <r>
    <n v="3138"/>
    <s v="Our Country's Good"/>
    <s v="A UWE Drama Society adaptation of Timberlake Wertenbaker's play. Funding needed for costumes/props to make the show a success. Thanks."/>
    <n v="200"/>
    <n v="0"/>
    <x v="3"/>
    <s v="GB"/>
    <s v="GBP"/>
    <n v="1491233407"/>
    <n v="1489591807"/>
    <b v="0"/>
    <n v="0"/>
    <b v="0"/>
    <s v="theater/plays"/>
    <x v="1"/>
    <s v="plays"/>
    <m/>
    <n v="0"/>
    <x v="3138"/>
    <d v="2017-04-03T15:30:07"/>
    <n v="19"/>
    <s v="11 to 20 days"/>
    <s v="Not Needed"/>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m/>
    <n v="450"/>
    <x v="3139"/>
    <d v="2017-03-25T04:33:00"/>
    <n v="34"/>
    <s v="31 to 40 days"/>
    <s v="Not Needed"/>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m/>
    <n v="24"/>
    <x v="3140"/>
    <d v="2017-04-07T16:15:03"/>
    <n v="30"/>
    <s v="26 to 30 days"/>
    <s v="30 days"/>
    <x v="1"/>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m/>
    <n v="32.25"/>
    <x v="3141"/>
    <d v="2017-04-16T20:00:00"/>
    <n v="41"/>
    <s v="41 to 50 days"/>
    <s v="Not Needed"/>
    <x v="1"/>
  </r>
  <r>
    <n v="3142"/>
    <s v="The Pendulum Swings UK Theatre Tour/EdFringe"/>
    <s v="Our aim is to deliver a powerful piece of theatre to audiences across the UK, including Edinburgh Fringe (2017)."/>
    <n v="2750"/>
    <n v="45"/>
    <x v="3"/>
    <s v="GB"/>
    <s v="GBP"/>
    <n v="1489922339"/>
    <n v="1487333939"/>
    <b v="0"/>
    <n v="3"/>
    <b v="0"/>
    <s v="theater/plays"/>
    <x v="1"/>
    <s v="plays"/>
    <m/>
    <n v="15"/>
    <x v="3142"/>
    <d v="2017-03-19T11:18:59"/>
    <n v="30"/>
    <s v="26 to 30 days"/>
    <s v="30 days"/>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m/>
    <n v="0"/>
    <x v="3143"/>
    <d v="2017-04-09T08:35:56"/>
    <n v="26"/>
    <s v="26 to 30 days"/>
    <s v="26-27 days"/>
    <x v="1"/>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m/>
    <n v="251.33"/>
    <x v="3144"/>
    <d v="2017-03-19T06:00:00"/>
    <n v="17"/>
    <s v="11 to 20 days"/>
    <s v="Not Needed"/>
    <x v="1"/>
  </r>
  <r>
    <n v="3145"/>
    <s v="Arlington's 1st Dinner Theatre"/>
    <s v="Dominion Theatre Company is the first community dinner theatre  to be established in Arlington TX."/>
    <n v="25000"/>
    <n v="0"/>
    <x v="3"/>
    <s v="US"/>
    <s v="USD"/>
    <n v="1490659134"/>
    <n v="1485478734"/>
    <b v="0"/>
    <n v="0"/>
    <b v="0"/>
    <s v="theater/plays"/>
    <x v="1"/>
    <s v="plays"/>
    <m/>
    <n v="0"/>
    <x v="3145"/>
    <d v="2017-03-27T23:58:54"/>
    <n v="59"/>
    <s v="Greater than 40 days"/>
    <s v="Not Needed"/>
    <x v="1"/>
  </r>
  <r>
    <n v="3146"/>
    <s v="SoÃ±Ã© una ciudad amurallada"/>
    <s v="Somos... Podemos... Amamos... Nuestra muralla, nuestra utopÃ­a. Que el amor sea el lÃ­mite"/>
    <n v="50000"/>
    <n v="5250"/>
    <x v="3"/>
    <s v="MX"/>
    <s v="MXN"/>
    <n v="1492356166"/>
    <n v="1488471766"/>
    <b v="0"/>
    <n v="12"/>
    <b v="0"/>
    <s v="theater/plays"/>
    <x v="1"/>
    <s v="plays"/>
    <m/>
    <n v="437.5"/>
    <x v="3146"/>
    <d v="2017-04-16T15:22:46"/>
    <n v="45"/>
    <s v="41 to 50 days"/>
    <s v="Not Needed"/>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8"/>
    <n v="110.35"/>
    <x v="3147"/>
    <d v="2014-11-07T00:15:55"/>
    <n v="41"/>
    <s v="41 to 50 days"/>
    <s v="Not Needed"/>
    <x v="3"/>
  </r>
  <r>
    <n v="3148"/>
    <s v="The Aurora Project: A Sci-Fi Epic by Bella Poynton"/>
    <s v="Help fund The Aurora Project, an immersive science fiction epic."/>
    <n v="1800"/>
    <n v="2361"/>
    <x v="0"/>
    <s v="US"/>
    <s v="USD"/>
    <n v="1412136000"/>
    <n v="1410278284"/>
    <b v="1"/>
    <n v="57"/>
    <b v="1"/>
    <s v="theater/plays"/>
    <x v="1"/>
    <s v="plays"/>
    <n v="131"/>
    <n v="41.42"/>
    <x v="3148"/>
    <d v="2014-10-01T04:00:00"/>
    <n v="22"/>
    <s v="21 to 25 days"/>
    <s v="Not Needed"/>
    <x v="3"/>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104"/>
    <n v="52"/>
    <x v="3149"/>
    <d v="2012-12-07T02:00:00"/>
    <n v="24"/>
    <s v="21 to 25 days"/>
    <s v="Not Needed"/>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101"/>
    <n v="33.99"/>
    <x v="3150"/>
    <d v="2011-01-25T04:00:00"/>
    <n v="90"/>
    <s v="Greater than 40 days"/>
    <s v="Not Needed"/>
    <x v="7"/>
  </r>
  <r>
    <n v="3151"/>
    <s v="&quot;The Holiday Bug&quot; 2014 Puppet Show"/>
    <s v="A Multi-Media Puppet Show, with large cable control puppets to tell a hilarious story for all ages."/>
    <n v="3500"/>
    <n v="3514"/>
    <x v="0"/>
    <s v="US"/>
    <s v="USD"/>
    <n v="1410379774"/>
    <n v="1407787774"/>
    <b v="1"/>
    <n v="34"/>
    <b v="1"/>
    <s v="theater/plays"/>
    <x v="1"/>
    <s v="plays"/>
    <n v="100"/>
    <n v="103.35"/>
    <x v="3151"/>
    <d v="2014-09-10T20:09:34"/>
    <n v="30"/>
    <s v="26 to 30 days"/>
    <s v="30 days"/>
    <x v="3"/>
  </r>
  <r>
    <n v="3152"/>
    <s v="'Gilead', an original theatre piece"/>
    <s v="'Gilead' is an original theatre piece inspired by Margaret Atwood's 'The Handmaid's Tale'. (Brighton Fringe 2014)"/>
    <n v="2200"/>
    <n v="2331"/>
    <x v="0"/>
    <s v="GB"/>
    <s v="GBP"/>
    <n v="1383425367"/>
    <n v="1380833367"/>
    <b v="1"/>
    <n v="67"/>
    <b v="1"/>
    <s v="theater/plays"/>
    <x v="1"/>
    <s v="plays"/>
    <n v="106"/>
    <n v="34.79"/>
    <x v="3152"/>
    <d v="2013-11-02T20:49:27"/>
    <n v="30"/>
    <s v="26 to 30 days"/>
    <s v="30 days"/>
    <x v="4"/>
  </r>
  <r>
    <n v="3153"/>
    <s v="Terminator the Second"/>
    <s v="A stage production of Terminator 2: Judgment Day, composed entirely of the words of William Shakespeare"/>
    <n v="3000"/>
    <n v="10067.5"/>
    <x v="0"/>
    <s v="US"/>
    <s v="USD"/>
    <n v="1304225940"/>
    <n v="1301542937"/>
    <b v="1"/>
    <n v="241"/>
    <b v="1"/>
    <s v="theater/plays"/>
    <x v="1"/>
    <s v="plays"/>
    <n v="336"/>
    <n v="41.77"/>
    <x v="3153"/>
    <d v="2011-05-01T04:59:00"/>
    <n v="31"/>
    <s v="31 to 40 days"/>
    <s v="Not Needed"/>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113"/>
    <n v="64.27"/>
    <x v="3154"/>
    <d v="2012-04-01T20:00:58"/>
    <n v="30"/>
    <s v="26 to 30 days"/>
    <s v="30 days"/>
    <x v="5"/>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189"/>
    <n v="31.21"/>
    <x v="3155"/>
    <d v="2012-12-20T11:58:45"/>
    <n v="30"/>
    <s v="26 to 30 days"/>
    <s v="30 days"/>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102"/>
    <n v="62.92"/>
    <x v="3156"/>
    <d v="2012-06-01T22:52:24"/>
    <n v="35"/>
    <s v="31 to 40 days"/>
    <s v="Not Needed"/>
    <x v="5"/>
  </r>
  <r>
    <n v="3157"/>
    <s v="Summer FourPlay"/>
    <s v="Four Directors.  Four One Acts.  Four Genres.  For You."/>
    <n v="4000"/>
    <n v="4040"/>
    <x v="0"/>
    <s v="US"/>
    <s v="USD"/>
    <n v="1405746000"/>
    <n v="1404932105"/>
    <b v="1"/>
    <n v="41"/>
    <b v="1"/>
    <s v="theater/plays"/>
    <x v="1"/>
    <s v="plays"/>
    <n v="101"/>
    <n v="98.54"/>
    <x v="3157"/>
    <d v="2014-07-19T05:00:00"/>
    <n v="10"/>
    <s v="Less than 10 days"/>
    <s v="Not Needed"/>
    <x v="3"/>
  </r>
  <r>
    <n v="3158"/>
    <s v="Nursery Crimes"/>
    <s v="A 40s crime-noir play using nursery rhyme characters."/>
    <n v="5000"/>
    <n v="5700"/>
    <x v="0"/>
    <s v="US"/>
    <s v="USD"/>
    <n v="1374523752"/>
    <n v="1371931752"/>
    <b v="1"/>
    <n v="69"/>
    <b v="1"/>
    <s v="theater/plays"/>
    <x v="1"/>
    <s v="plays"/>
    <n v="114"/>
    <n v="82.61"/>
    <x v="3158"/>
    <d v="2013-07-22T20:09:12"/>
    <n v="30"/>
    <s v="26 to 30 days"/>
    <s v="30 days"/>
    <x v="4"/>
  </r>
  <r>
    <n v="3159"/>
    <s v="Waxwing: A New Play"/>
    <s v="WAXWING is an exciting new world premiere of mythic (perhaps even apocalyptic!) proportions."/>
    <n v="1500"/>
    <n v="2002.22"/>
    <x v="0"/>
    <s v="US"/>
    <s v="USD"/>
    <n v="1326927600"/>
    <n v="1323221761"/>
    <b v="1"/>
    <n v="52"/>
    <b v="1"/>
    <s v="theater/plays"/>
    <x v="1"/>
    <s v="plays"/>
    <n v="133"/>
    <n v="38.5"/>
    <x v="3159"/>
    <d v="2012-01-18T23:00:00"/>
    <n v="42"/>
    <s v="41 to 50 days"/>
    <s v="Not Needed"/>
    <x v="6"/>
  </r>
  <r>
    <n v="3160"/>
    <s v="We Play Chekhov"/>
    <s v="Two stories by Anton Chekhov adapted for the stage and performed back-to-back in a stunning live theatrical performance."/>
    <n v="4500"/>
    <n v="4569"/>
    <x v="0"/>
    <s v="US"/>
    <s v="USD"/>
    <n v="1407905940"/>
    <n v="1405923687"/>
    <b v="1"/>
    <n v="57"/>
    <b v="1"/>
    <s v="theater/plays"/>
    <x v="1"/>
    <s v="plays"/>
    <n v="102"/>
    <n v="80.16"/>
    <x v="3160"/>
    <d v="2014-08-13T04:59:00"/>
    <n v="23"/>
    <s v="21 to 25 days"/>
    <s v="Not Needed"/>
    <x v="3"/>
  </r>
  <r>
    <n v="3161"/>
    <s v="Faustus"/>
    <s v="Iâ€™ll Be Right Back presents a story of murder and corruption. Faustus is a modern re-imagining of Christopher Marloweâ€™s classic tale."/>
    <n v="2000"/>
    <n v="2102"/>
    <x v="0"/>
    <s v="GB"/>
    <s v="GBP"/>
    <n v="1413377522"/>
    <n v="1410785522"/>
    <b v="1"/>
    <n v="74"/>
    <b v="1"/>
    <s v="theater/plays"/>
    <x v="1"/>
    <s v="plays"/>
    <n v="105"/>
    <n v="28.41"/>
    <x v="3161"/>
    <d v="2014-10-15T12:52:02"/>
    <n v="30"/>
    <s v="26 to 30 days"/>
    <s v="30 days"/>
    <x v="3"/>
  </r>
  <r>
    <n v="3162"/>
    <s v="Your Radio Adventure!"/>
    <s v="Radio show meets interactive novel, accompanied by live foley, music, and audience participation. YOU choose what happens next!"/>
    <n v="4000"/>
    <n v="5086"/>
    <x v="0"/>
    <s v="US"/>
    <s v="USD"/>
    <n v="1404698400"/>
    <n v="1402331262"/>
    <b v="1"/>
    <n v="63"/>
    <b v="1"/>
    <s v="theater/plays"/>
    <x v="1"/>
    <s v="plays"/>
    <n v="127"/>
    <n v="80.73"/>
    <x v="3162"/>
    <d v="2014-07-07T02:00:00"/>
    <n v="28"/>
    <s v="26 to 30 days"/>
    <s v="28 to 29 days"/>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111"/>
    <n v="200.69"/>
    <x v="3163"/>
    <d v="2014-06-15T18:05:25"/>
    <n v="30"/>
    <s v="26 to 30 days"/>
    <s v="30 days"/>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107"/>
    <n v="37.590000000000003"/>
    <x v="3164"/>
    <d v="2014-06-09T19:20:15"/>
    <n v="33"/>
    <s v="31 to 40 days"/>
    <s v="Not Needed"/>
    <x v="3"/>
  </r>
  <r>
    <n v="3165"/>
    <s v="THE MOON PLAY"/>
    <s v="THE MOON PLAY is a new play written by Carolyn Gilliam. The play follows an astronaut on the moon who has lost his reason to explore."/>
    <n v="750"/>
    <n v="1220"/>
    <x v="0"/>
    <s v="US"/>
    <s v="USD"/>
    <n v="1304395140"/>
    <n v="1302493760"/>
    <b v="1"/>
    <n v="21"/>
    <b v="1"/>
    <s v="theater/plays"/>
    <x v="1"/>
    <s v="plays"/>
    <n v="163"/>
    <n v="58.1"/>
    <x v="3165"/>
    <d v="2011-05-03T03:59:00"/>
    <n v="22"/>
    <s v="21 to 25 days"/>
    <s v="Not Needed"/>
    <x v="6"/>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160"/>
    <n v="60.3"/>
    <x v="3166"/>
    <d v="2014-11-26T07:59:00"/>
    <n v="29"/>
    <s v="26 to 30 days"/>
    <s v="Not Needed"/>
    <x v="3"/>
  </r>
  <r>
    <n v="3167"/>
    <s v="Destiny is Judd Nelson: a new play at FringeNYC"/>
    <s v="What is destiny? Explore it with us this August at FringeNYC."/>
    <n v="3000"/>
    <n v="3485"/>
    <x v="0"/>
    <s v="US"/>
    <s v="USD"/>
    <n v="1406952781"/>
    <n v="1405743181"/>
    <b v="1"/>
    <n v="55"/>
    <b v="1"/>
    <s v="theater/plays"/>
    <x v="1"/>
    <s v="plays"/>
    <n v="116"/>
    <n v="63.36"/>
    <x v="3167"/>
    <d v="2014-08-02T04:13:01"/>
    <n v="14"/>
    <s v="11 to 20 days"/>
    <s v="Not Needed"/>
    <x v="3"/>
  </r>
  <r>
    <n v="3168"/>
    <s v="Cosmicomics"/>
    <s v="A dazzling aerial show that brings to life the whimsical and romantic short stories of beloved fantasy author Italo Calvino."/>
    <n v="2500"/>
    <n v="3105"/>
    <x v="0"/>
    <s v="US"/>
    <s v="USD"/>
    <n v="1402696800"/>
    <n v="1399948353"/>
    <b v="1"/>
    <n v="61"/>
    <b v="1"/>
    <s v="theater/plays"/>
    <x v="1"/>
    <s v="plays"/>
    <n v="124"/>
    <n v="50.9"/>
    <x v="3168"/>
    <d v="2014-06-13T22:00:00"/>
    <n v="31"/>
    <s v="31 to 40 days"/>
    <s v="Not Needed"/>
    <x v="3"/>
  </r>
  <r>
    <n v="3169"/>
    <s v="The Window"/>
    <s v="We're bringing The Window to the Cherry Lane Theater in January 2014."/>
    <n v="8000"/>
    <n v="8241"/>
    <x v="0"/>
    <s v="US"/>
    <s v="USD"/>
    <n v="1386910740"/>
    <n v="1384364561"/>
    <b v="1"/>
    <n v="82"/>
    <b v="1"/>
    <s v="theater/plays"/>
    <x v="1"/>
    <s v="plays"/>
    <n v="103"/>
    <n v="100.5"/>
    <x v="3169"/>
    <d v="2013-12-13T04:59:00"/>
    <n v="30"/>
    <s v="26 to 30 days"/>
    <s v="30 days"/>
    <x v="4"/>
  </r>
  <r>
    <n v="3170"/>
    <s v="Ain't She Brave FringeNYC 2014 Project"/>
    <s v="An emotionally-charged journey through the history of black women in America told in reverse."/>
    <n v="2000"/>
    <n v="2245"/>
    <x v="0"/>
    <s v="US"/>
    <s v="USD"/>
    <n v="1404273600"/>
    <n v="1401414944"/>
    <b v="1"/>
    <n v="71"/>
    <b v="1"/>
    <s v="theater/plays"/>
    <x v="1"/>
    <s v="plays"/>
    <n v="112"/>
    <n v="31.62"/>
    <x v="3170"/>
    <d v="2014-07-02T04:00:00"/>
    <n v="33"/>
    <s v="31 to 40 days"/>
    <s v="Not Needed"/>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109"/>
    <n v="65.099999999999994"/>
    <x v="3171"/>
    <d v="2016-05-06T14:35:58"/>
    <n v="30"/>
    <s v="26 to 30 days"/>
    <s v="30 days"/>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115"/>
    <n v="79.31"/>
    <x v="3172"/>
    <d v="2012-02-14T17:31:08"/>
    <n v="30"/>
    <s v="26 to 30 days"/>
    <s v="30 days"/>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03"/>
    <n v="139.19"/>
    <x v="3173"/>
    <d v="2014-09-26T21:04:52"/>
    <n v="30"/>
    <s v="26 to 30 days"/>
    <s v="30 days"/>
    <x v="3"/>
  </r>
  <r>
    <n v="3174"/>
    <s v="A Race Redux"/>
    <s v="This adaptation uses the text of Oâ€™Neill to explore race, and asks the audience if stereotypes impact a characters guilt or innocence."/>
    <n v="3000"/>
    <n v="3034"/>
    <x v="0"/>
    <s v="US"/>
    <s v="USD"/>
    <n v="1408999508"/>
    <n v="1407789908"/>
    <b v="1"/>
    <n v="23"/>
    <b v="1"/>
    <s v="theater/plays"/>
    <x v="1"/>
    <s v="plays"/>
    <n v="101"/>
    <n v="131.91"/>
    <x v="3174"/>
    <d v="2014-08-25T20:45:08"/>
    <n v="14"/>
    <s v="11 to 20 days"/>
    <s v="Not Needed"/>
    <x v="3"/>
  </r>
  <r>
    <n v="3175"/>
    <s v="The Killing Room"/>
    <s v="One Year Lease Theater Company's world premiere theater production of THE KILLING ROOM, by playwright Daniel Keene, March 2011 in NYC."/>
    <n v="5000"/>
    <n v="5478"/>
    <x v="0"/>
    <s v="US"/>
    <s v="USD"/>
    <n v="1297977427"/>
    <n v="1292793427"/>
    <b v="1"/>
    <n v="60"/>
    <b v="1"/>
    <s v="theater/plays"/>
    <x v="1"/>
    <s v="plays"/>
    <n v="110"/>
    <n v="91.3"/>
    <x v="3175"/>
    <d v="2011-02-17T21:17:07"/>
    <n v="60"/>
    <s v="Greater than 40 days"/>
    <s v="Not Needed"/>
    <x v="7"/>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115"/>
    <n v="39.67"/>
    <x v="3176"/>
    <d v="2013-08-18T15:00:00"/>
    <n v="27"/>
    <s v="26 to 30 days"/>
    <s v="26-27 days"/>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117"/>
    <n v="57.55"/>
    <x v="3177"/>
    <d v="2014-06-21T16:00:09"/>
    <n v="30"/>
    <s v="26 to 30 days"/>
    <s v="30 days"/>
    <x v="3"/>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172"/>
    <n v="33.03"/>
    <x v="3178"/>
    <d v="2014-07-16T14:31:15"/>
    <n v="30"/>
    <s v="26 to 30 days"/>
    <s v="30 days"/>
    <x v="3"/>
  </r>
  <r>
    <n v="3179"/>
    <s v="I Do Wonder"/>
    <s v="A Sci-fi play in several vignettes that will narrate an alternate history in the mid-20th century."/>
    <n v="4200"/>
    <n v="4794.82"/>
    <x v="0"/>
    <s v="US"/>
    <s v="USD"/>
    <n v="1367859071"/>
    <n v="1365699071"/>
    <b v="1"/>
    <n v="62"/>
    <b v="1"/>
    <s v="theater/plays"/>
    <x v="1"/>
    <s v="plays"/>
    <n v="114"/>
    <n v="77.34"/>
    <x v="3179"/>
    <d v="2013-05-06T16:51:11"/>
    <n v="25"/>
    <s v="21 to 25 days"/>
    <s v="26-27 days"/>
    <x v="4"/>
  </r>
  <r>
    <n v="3180"/>
    <s v="Glass Mountain: An Original Fairytale"/>
    <s v="A new tale of witches, fairies, cat-hunters and and bone-boilers from London theatre company Broken Glass."/>
    <n v="1200"/>
    <n v="1437"/>
    <x v="0"/>
    <s v="GB"/>
    <s v="GBP"/>
    <n v="1403258049"/>
    <n v="1400666049"/>
    <b v="1"/>
    <n v="45"/>
    <b v="1"/>
    <s v="theater/plays"/>
    <x v="1"/>
    <s v="plays"/>
    <n v="120"/>
    <n v="31.93"/>
    <x v="3180"/>
    <d v="2014-06-20T09:54:09"/>
    <n v="30"/>
    <s v="26 to 30 days"/>
    <s v="30 days"/>
    <x v="3"/>
  </r>
  <r>
    <n v="3181"/>
    <s v="ENDURING SONG"/>
    <s v="ENDURING SONG by award-winning Bear Trap Theatre, is a sweeping historical epic about love, loss and family set in the First Crusade."/>
    <n v="500"/>
    <n v="545"/>
    <x v="0"/>
    <s v="GB"/>
    <s v="GBP"/>
    <n v="1402848000"/>
    <n v="1400570787"/>
    <b v="1"/>
    <n v="15"/>
    <b v="1"/>
    <s v="theater/plays"/>
    <x v="1"/>
    <s v="plays"/>
    <n v="109"/>
    <n v="36.33"/>
    <x v="3181"/>
    <d v="2014-06-15T16:00:00"/>
    <n v="26"/>
    <s v="26 to 30 days"/>
    <s v="26-27 days"/>
    <x v="3"/>
  </r>
  <r>
    <n v="3182"/>
    <s v="A Thought in Three Parts"/>
    <s v="FRANK, a newborn company, presents Wallace Shawn's famously unproduced,&quot;A Thought in Three Parts.&quot;_x000a_Be FRANK with us!"/>
    <n v="7000"/>
    <n v="7062"/>
    <x v="0"/>
    <s v="US"/>
    <s v="USD"/>
    <n v="1328029200"/>
    <n v="1323211621"/>
    <b v="1"/>
    <n v="151"/>
    <b v="1"/>
    <s v="theater/plays"/>
    <x v="1"/>
    <s v="plays"/>
    <n v="101"/>
    <n v="46.77"/>
    <x v="3182"/>
    <d v="2012-01-31T17:00:00"/>
    <n v="56"/>
    <s v="Greater than 40 days"/>
    <s v="Not Needed"/>
    <x v="6"/>
  </r>
  <r>
    <n v="3183"/>
    <s v="The Seagull on The River"/>
    <s v="Anton Chekhov's The Seagull. An outdoor Amphitheater in Manhattan. Trees. A River. Daybreak."/>
    <n v="2500"/>
    <n v="2725"/>
    <x v="0"/>
    <s v="US"/>
    <s v="USD"/>
    <n v="1377284669"/>
    <n v="1375729469"/>
    <b v="1"/>
    <n v="68"/>
    <b v="1"/>
    <s v="theater/plays"/>
    <x v="1"/>
    <s v="plays"/>
    <n v="109"/>
    <n v="40.07"/>
    <x v="3183"/>
    <d v="2013-08-23T19:04:29"/>
    <n v="18"/>
    <s v="11 to 20 days"/>
    <s v="Not Needed"/>
    <x v="4"/>
  </r>
  <r>
    <n v="3184"/>
    <s v="Equus at Frenetic Theatre"/>
    <s v="Equus is the story of a psychiatrist treating a teenaged boy who blinds six horses with a metal spike."/>
    <n v="4300"/>
    <n v="4610"/>
    <x v="0"/>
    <s v="US"/>
    <s v="USD"/>
    <n v="1404258631"/>
    <n v="1401666631"/>
    <b v="1"/>
    <n v="46"/>
    <b v="1"/>
    <s v="theater/plays"/>
    <x v="1"/>
    <s v="plays"/>
    <n v="107"/>
    <n v="100.22"/>
    <x v="3184"/>
    <d v="2014-07-01T23:50:31"/>
    <n v="30"/>
    <s v="26 to 30 days"/>
    <s v="30 days"/>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100"/>
    <n v="41.67"/>
    <x v="3185"/>
    <d v="2014-07-16T23:27:21"/>
    <n v="7"/>
    <s v="Less than 10 days"/>
    <s v="Not Needed"/>
    <x v="3"/>
  </r>
  <r>
    <n v="3186"/>
    <s v="Honest"/>
    <s v="Honest is an exciting and dark new play by Bristol based writer Alice Nicholas, touring the South of England and London this October."/>
    <n v="3200"/>
    <n v="3270"/>
    <x v="0"/>
    <s v="GB"/>
    <s v="GBP"/>
    <n v="1410901200"/>
    <n v="1408313438"/>
    <b v="1"/>
    <n v="70"/>
    <b v="1"/>
    <s v="theater/plays"/>
    <x v="1"/>
    <s v="plays"/>
    <n v="102"/>
    <n v="46.71"/>
    <x v="3186"/>
    <d v="2014-09-16T21:00:00"/>
    <n v="30"/>
    <s v="26 to 30 days"/>
    <s v="30 days"/>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116"/>
    <n v="71.489999999999995"/>
    <x v="3187"/>
    <d v="2014-08-04T15:59:33"/>
    <n v="20"/>
    <s v="11 to 20 days"/>
    <s v="Not Needed"/>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65"/>
    <n v="14.44"/>
    <x v="3188"/>
    <d v="2015-06-10T09:58:22"/>
    <n v="21"/>
    <s v="21 to 25 days"/>
    <s v="Not Needed"/>
    <x v="0"/>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12"/>
    <n v="356.84"/>
    <x v="3189"/>
    <d v="2015-05-24T08:18:52"/>
    <n v="30"/>
    <s v="26 to 30 days"/>
    <s v="30 days"/>
    <x v="0"/>
  </r>
  <r>
    <n v="3190"/>
    <s v="Call It A Day Productions - THE LIFE"/>
    <s v="Call It A Day Productions is putting on their first full production in December and every little bit helps!"/>
    <n v="4000"/>
    <n v="0"/>
    <x v="2"/>
    <s v="CA"/>
    <s v="CAD"/>
    <n v="1481258275"/>
    <n v="1478662675"/>
    <b v="0"/>
    <n v="0"/>
    <b v="0"/>
    <s v="theater/musical"/>
    <x v="1"/>
    <s v="musical"/>
    <n v="0"/>
    <n v="0"/>
    <x v="3190"/>
    <d v="2016-12-09T04:37:55"/>
    <n v="30"/>
    <s v="26 to 30 days"/>
    <s v="30 days"/>
    <x v="2"/>
  </r>
  <r>
    <n v="3191"/>
    <s v="Decree 770: Europa"/>
    <s v="A brand new musical about the ban of contraception and abortion in Romania and the revolution that ended it all in 1989."/>
    <n v="3750"/>
    <n v="151"/>
    <x v="2"/>
    <s v="US"/>
    <s v="USD"/>
    <n v="1471370869"/>
    <n v="1466186869"/>
    <b v="0"/>
    <n v="4"/>
    <b v="0"/>
    <s v="theater/musical"/>
    <x v="1"/>
    <s v="musical"/>
    <n v="4"/>
    <n v="37.75"/>
    <x v="3191"/>
    <d v="2016-08-16T18:07:49"/>
    <n v="60"/>
    <s v="Greater than 40 days"/>
    <s v="Not Needed"/>
    <x v="2"/>
  </r>
  <r>
    <n v="3192"/>
    <s v="Arts in Conflict"/>
    <s v="This project challenges social issues affecting young people in areas of deprivation within the Belfast area (Northern Ireland)."/>
    <n v="10000"/>
    <n v="102"/>
    <x v="2"/>
    <s v="GB"/>
    <s v="GBP"/>
    <n v="1425160800"/>
    <n v="1421274859"/>
    <b v="0"/>
    <n v="8"/>
    <b v="0"/>
    <s v="theater/musical"/>
    <x v="1"/>
    <s v="musical"/>
    <n v="1"/>
    <n v="12.75"/>
    <x v="3192"/>
    <d v="2015-02-28T22:00:00"/>
    <n v="45"/>
    <s v="41 to 50 days"/>
    <s v="Not Needed"/>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12"/>
    <n v="24.46"/>
    <x v="3193"/>
    <d v="2015-02-20T23:14:16"/>
    <n v="45"/>
    <s v="41 to 50 days"/>
    <s v="Not Needed"/>
    <x v="0"/>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n v="0"/>
    <x v="3194"/>
    <d v="2015-07-27T01:29:58"/>
    <n v="30"/>
    <s v="26 to 30 days"/>
    <s v="30 days"/>
    <x v="0"/>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9"/>
    <n v="53.08"/>
    <x v="3195"/>
    <d v="2015-02-12T14:15:42"/>
    <n v="30"/>
    <s v="26 to 30 days"/>
    <s v="30 days"/>
    <x v="0"/>
  </r>
  <r>
    <n v="3196"/>
    <s v="Our Modern Lives"/>
    <s v="Help five college students as they journey to bring their groundbreaking new musical &quot;Our Modern Lives&quot; to Broadway!"/>
    <n v="3000000"/>
    <n v="1800"/>
    <x v="2"/>
    <s v="US"/>
    <s v="USD"/>
    <n v="1438437600"/>
    <n v="1433254875"/>
    <b v="0"/>
    <n v="6"/>
    <b v="0"/>
    <s v="theater/musical"/>
    <x v="1"/>
    <s v="musical"/>
    <n v="0"/>
    <n v="300"/>
    <x v="3196"/>
    <d v="2015-08-01T14:00:00"/>
    <n v="60"/>
    <s v="Greater than 40 days"/>
    <s v="Not Needed"/>
    <x v="0"/>
  </r>
  <r>
    <n v="3197"/>
    <s v="Mirror, mirror on the wall"/>
    <s v="This years most important stage project for young artists in our region. www.ungespor.no"/>
    <n v="10000"/>
    <n v="1145"/>
    <x v="2"/>
    <s v="NO"/>
    <s v="NOK"/>
    <n v="1423050618"/>
    <n v="1420458618"/>
    <b v="0"/>
    <n v="4"/>
    <b v="0"/>
    <s v="theater/musical"/>
    <x v="1"/>
    <s v="musical"/>
    <n v="11"/>
    <n v="286.25"/>
    <x v="3197"/>
    <d v="2015-02-04T11:50:18"/>
    <n v="30"/>
    <s v="26 to 30 days"/>
    <s v="30 days"/>
    <x v="0"/>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0"/>
    <n v="36.67"/>
    <x v="3198"/>
    <d v="2015-02-16T10:11:17"/>
    <n v="38"/>
    <s v="31 to 40 days"/>
    <s v="Not Needed"/>
    <x v="0"/>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52"/>
    <n v="49.21"/>
    <x v="3199"/>
    <d v="2014-09-06T21:00:00"/>
    <n v="30"/>
    <s v="26 to 30 days"/>
    <s v="30 days"/>
    <x v="3"/>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0"/>
    <n v="1"/>
    <x v="3200"/>
    <d v="2016-04-30T05:34:00"/>
    <n v="30"/>
    <s v="26 to 30 days"/>
    <s v="30 days"/>
    <x v="2"/>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
    <n v="12.5"/>
    <x v="3201"/>
    <d v="2014-08-31T18:24:37"/>
    <n v="21"/>
    <s v="21 to 25 days"/>
    <s v="Not Needed"/>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55"/>
    <n v="109.04"/>
    <x v="3202"/>
    <d v="2015-12-14T05:59:00"/>
    <n v="59"/>
    <s v="Greater than 40 days"/>
    <s v="Not Needed"/>
    <x v="0"/>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25"/>
    <n v="41.67"/>
    <x v="3203"/>
    <d v="2015-09-25T23:43:42"/>
    <n v="30"/>
    <s v="26 to 30 days"/>
    <s v="30 days"/>
    <x v="0"/>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n v="0"/>
    <x v="3204"/>
    <d v="2015-07-17T16:14:00"/>
    <n v="30"/>
    <s v="26 to 30 days"/>
    <s v="30 days"/>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3"/>
    <n v="22.75"/>
    <x v="3205"/>
    <d v="2015-05-01T08:59:32"/>
    <n v="30"/>
    <s v="26 to 30 days"/>
    <s v="30 days"/>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n v="0"/>
    <x v="3206"/>
    <d v="2015-09-19T06:37:31"/>
    <n v="30"/>
    <s v="26 to 30 days"/>
    <s v="30 days"/>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46"/>
    <n v="70.83"/>
    <x v="3207"/>
    <d v="2015-04-23T05:40:07"/>
    <n v="60"/>
    <s v="Greater than 40 days"/>
    <s v="Not Needed"/>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104"/>
    <n v="63.11"/>
    <x v="3208"/>
    <d v="2014-07-28T14:31:17"/>
    <n v="21"/>
    <s v="21 to 25 days"/>
    <s v="Not Needed"/>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119"/>
    <n v="50.16"/>
    <x v="3209"/>
    <d v="2014-06-20T23:00:00"/>
    <n v="32"/>
    <s v="31 to 40 days"/>
    <s v="Not Needed"/>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126"/>
    <n v="62.88"/>
    <x v="3210"/>
    <d v="2012-06-01T03:59:00"/>
    <n v="48"/>
    <s v="41 to 50 days"/>
    <s v="Not Needed"/>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120"/>
    <n v="85.53"/>
    <x v="3211"/>
    <d v="2014-08-15T02:00:00"/>
    <n v="32"/>
    <s v="31 to 40 days"/>
    <s v="Not Needed"/>
    <x v="3"/>
  </r>
  <r>
    <n v="3212"/>
    <s v="Campo Maldito"/>
    <s v="Help us bring our production of Campo Maldito to New York AND San Francisco!"/>
    <n v="4000"/>
    <n v="5050"/>
    <x v="0"/>
    <s v="US"/>
    <s v="USD"/>
    <n v="1407524751"/>
    <n v="1404932751"/>
    <b v="1"/>
    <n v="94"/>
    <b v="1"/>
    <s v="theater/plays"/>
    <x v="1"/>
    <s v="plays"/>
    <n v="126"/>
    <n v="53.72"/>
    <x v="3212"/>
    <d v="2014-08-08T19:05:51"/>
    <n v="30"/>
    <s v="26 to 30 days"/>
    <s v="30 days"/>
    <x v="3"/>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00"/>
    <n v="127.81"/>
    <x v="3213"/>
    <d v="2015-07-26T18:19:19"/>
    <n v="40"/>
    <s v="31 to 40 days"/>
    <s v="Not Needed"/>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2"/>
    <n v="106.57"/>
    <x v="3214"/>
    <d v="2016-01-05T23:55:00"/>
    <n v="37"/>
    <s v="31 to 40 days"/>
    <s v="Not Needed"/>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100"/>
    <n v="262.11"/>
    <x v="3215"/>
    <d v="2015-09-10T03:59:00"/>
    <n v="38"/>
    <s v="31 to 40 days"/>
    <s v="Not Needed"/>
    <x v="0"/>
  </r>
  <r>
    <n v="3216"/>
    <s v="BRUTE"/>
    <s v="Brute (winner of the 2015 IdeasTap Underbelly Award) is new writing based on the true story of a rather twisted, horrible schoolgirl."/>
    <n v="2000"/>
    <n v="2001"/>
    <x v="0"/>
    <s v="GB"/>
    <s v="GBP"/>
    <n v="1436625000"/>
    <n v="1433934371"/>
    <b v="1"/>
    <n v="35"/>
    <b v="1"/>
    <s v="theater/plays"/>
    <x v="1"/>
    <s v="plays"/>
    <n v="100"/>
    <n v="57.17"/>
    <x v="3216"/>
    <d v="2015-07-11T14:30:00"/>
    <n v="31"/>
    <s v="31 to 40 days"/>
    <s v="Not Needed"/>
    <x v="0"/>
  </r>
  <r>
    <n v="3217"/>
    <s v="Wake Up Call @ IRT Theater"/>
    <s v="Wake Up Call is a comedic play about a group of hotel employees working on Christmas Eve."/>
    <n v="4500"/>
    <n v="5221"/>
    <x v="0"/>
    <s v="US"/>
    <s v="USD"/>
    <n v="1478264784"/>
    <n v="1475672784"/>
    <b v="1"/>
    <n v="104"/>
    <b v="1"/>
    <s v="theater/plays"/>
    <x v="1"/>
    <s v="plays"/>
    <n v="116"/>
    <n v="50.2"/>
    <x v="3217"/>
    <d v="2016-11-04T13:06:24"/>
    <n v="30"/>
    <s v="26 to 30 days"/>
    <s v="30 days"/>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102"/>
    <n v="66.59"/>
    <x v="3218"/>
    <d v="2014-12-31T00:00:00"/>
    <n v="33"/>
    <s v="31 to 40 days"/>
    <s v="Not Needed"/>
    <x v="3"/>
  </r>
  <r>
    <n v="3219"/>
    <s v="Eyes Closed - The First In-Dream Theater Experience"/>
    <s v="Eyes Closed is a collaborative play and docudrama about New Yorkers and their dreams."/>
    <n v="20000"/>
    <n v="20022"/>
    <x v="0"/>
    <s v="US"/>
    <s v="USD"/>
    <n v="1427063747"/>
    <n v="1424043347"/>
    <b v="1"/>
    <n v="119"/>
    <b v="1"/>
    <s v="theater/plays"/>
    <x v="1"/>
    <s v="plays"/>
    <n v="100"/>
    <n v="168.25"/>
    <x v="3219"/>
    <d v="2015-03-22T22:35:47"/>
    <n v="35"/>
    <s v="31 to 40 days"/>
    <s v="Not Needed"/>
    <x v="0"/>
  </r>
  <r>
    <n v="3220"/>
    <s v="Burners"/>
    <s v="A sci-fi thriller for the stage opening March 10 in Los Angeles."/>
    <n v="15000"/>
    <n v="15126"/>
    <x v="0"/>
    <s v="US"/>
    <s v="USD"/>
    <n v="1489352400"/>
    <n v="1486411204"/>
    <b v="1"/>
    <n v="59"/>
    <b v="1"/>
    <s v="theater/plays"/>
    <x v="1"/>
    <s v="plays"/>
    <n v="101"/>
    <n v="256.37"/>
    <x v="3220"/>
    <d v="2017-03-12T21:00:00"/>
    <n v="34"/>
    <s v="31 to 40 days"/>
    <s v="Not Needed"/>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103"/>
    <n v="36.61"/>
    <x v="3221"/>
    <d v="2015-07-05T16:43:23"/>
    <n v="35"/>
    <s v="31 to 40 days"/>
    <s v="Not Needed"/>
    <x v="0"/>
  </r>
  <r>
    <n v="3222"/>
    <s v="Shakespeare in ASL - and FREE for everyone"/>
    <s v="Shakespeare's classic re-imagined as a spoken and signed production for deaf and hearing audiences"/>
    <n v="2500"/>
    <n v="3120"/>
    <x v="0"/>
    <s v="US"/>
    <s v="USD"/>
    <n v="1445722140"/>
    <n v="1443016697"/>
    <b v="1"/>
    <n v="84"/>
    <b v="1"/>
    <s v="theater/plays"/>
    <x v="1"/>
    <s v="plays"/>
    <n v="125"/>
    <n v="37.14"/>
    <x v="3222"/>
    <d v="2015-10-24T21:29:00"/>
    <n v="31"/>
    <s v="31 to 40 days"/>
    <s v="Not Needed"/>
    <x v="0"/>
  </r>
  <r>
    <n v="3223"/>
    <s v="Good People by David Lindsay-Abaire at Waterfront Playhouse"/>
    <s v="Bringing David Lindsay-Abaire's award-winning story of our times to the East Bay."/>
    <n v="3100"/>
    <n v="3395"/>
    <x v="0"/>
    <s v="US"/>
    <s v="USD"/>
    <n v="1440100976"/>
    <n v="1437508976"/>
    <b v="1"/>
    <n v="74"/>
    <b v="1"/>
    <s v="theater/plays"/>
    <x v="1"/>
    <s v="plays"/>
    <n v="110"/>
    <n v="45.88"/>
    <x v="3223"/>
    <d v="2015-08-20T20:02:56"/>
    <n v="30"/>
    <s v="26 to 30 days"/>
    <s v="30 days"/>
    <x v="0"/>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02"/>
    <n v="141.71"/>
    <x v="3224"/>
    <d v="2017-01-10T05:00:00"/>
    <n v="48"/>
    <s v="41 to 50 days"/>
    <s v="Not Needed"/>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102"/>
    <n v="52.49"/>
    <x v="3225"/>
    <d v="2016-06-03T21:00:00"/>
    <n v="21"/>
    <s v="21 to 25 days"/>
    <s v="Not Needed"/>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104"/>
    <n v="59.52"/>
    <x v="3226"/>
    <d v="2015-10-30T14:00:12"/>
    <n v="30"/>
    <s v="26 to 30 days"/>
    <s v="30 days"/>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125"/>
    <n v="50"/>
    <x v="3227"/>
    <d v="2017-01-17T21:10:36"/>
    <n v="30"/>
    <s v="26 to 30 days"/>
    <s v="30 days"/>
    <x v="2"/>
  </r>
  <r>
    <n v="3228"/>
    <s v="Hear Me Roar: A Season of Powerful Women"/>
    <s v="A Season of Powerful Women. A Season of Defiance."/>
    <n v="7000"/>
    <n v="7164"/>
    <x v="0"/>
    <s v="US"/>
    <s v="USD"/>
    <n v="1450328340"/>
    <n v="1447606884"/>
    <b v="1"/>
    <n v="37"/>
    <b v="1"/>
    <s v="theater/plays"/>
    <x v="1"/>
    <s v="plays"/>
    <n v="102"/>
    <n v="193.62"/>
    <x v="3228"/>
    <d v="2015-12-17T04:59:00"/>
    <n v="32"/>
    <s v="31 to 40 days"/>
    <s v="Not Needed"/>
    <x v="0"/>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8"/>
    <n v="106.8"/>
    <x v="3229"/>
    <d v="2014-11-20T07:59:58"/>
    <n v="30"/>
    <s v="26 to 30 days"/>
    <s v="30 days"/>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110"/>
    <n v="77.22"/>
    <x v="3230"/>
    <d v="2014-10-01T03:59:00"/>
    <n v="15"/>
    <s v="11 to 20 days"/>
    <s v="Not Needed"/>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161"/>
    <n v="57.5"/>
    <x v="3231"/>
    <d v="2016-04-16T22:39:07"/>
    <n v="30"/>
    <s v="26 to 30 days"/>
    <s v="30 days"/>
    <x v="2"/>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131"/>
    <n v="50.46"/>
    <x v="3232"/>
    <d v="2016-05-04T03:59:00"/>
    <n v="31"/>
    <s v="31 to 40 days"/>
    <s v="Not Needed"/>
    <x v="2"/>
  </r>
  <r>
    <n v="3233"/>
    <s v="64 Squares"/>
    <s v="64 Squares is an autobiographical one-man exploration of the internal chess game played to reconcile relationships."/>
    <n v="5000"/>
    <n v="5940"/>
    <x v="0"/>
    <s v="US"/>
    <s v="USD"/>
    <n v="1488482355"/>
    <n v="1485890355"/>
    <b v="0"/>
    <n v="61"/>
    <b v="1"/>
    <s v="theater/plays"/>
    <x v="1"/>
    <s v="plays"/>
    <n v="119"/>
    <n v="97.38"/>
    <x v="3233"/>
    <d v="2017-03-02T19:19:15"/>
    <n v="30"/>
    <s v="26 to 30 days"/>
    <s v="30 days"/>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100"/>
    <n v="34.92"/>
    <x v="3234"/>
    <d v="2017-02-01T23:31:00"/>
    <n v="33"/>
    <s v="31 to 40 days"/>
    <s v="Not Needed"/>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103"/>
    <n v="85.53"/>
    <x v="3235"/>
    <d v="2016-07-01T08:20:51"/>
    <n v="30"/>
    <s v="26 to 30 days"/>
    <s v="30 days"/>
    <x v="2"/>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01"/>
    <n v="182.91"/>
    <x v="3236"/>
    <d v="2016-12-28T22:00:33"/>
    <n v="30"/>
    <s v="26 to 30 days"/>
    <s v="30 days"/>
    <x v="2"/>
  </r>
  <r>
    <n v="3237"/>
    <s v="Celebrating 20 years of The 24 Hour Plays around the world!"/>
    <s v="An annual campaign supporting our intensive for artists 25 and under."/>
    <n v="35000"/>
    <n v="35275.64"/>
    <x v="0"/>
    <s v="US"/>
    <s v="USD"/>
    <n v="1443499140"/>
    <n v="1441452184"/>
    <b v="1"/>
    <n v="269"/>
    <b v="1"/>
    <s v="theater/plays"/>
    <x v="1"/>
    <s v="plays"/>
    <n v="101"/>
    <n v="131.13999999999999"/>
    <x v="3237"/>
    <d v="2015-09-29T03:59:00"/>
    <n v="24"/>
    <s v="21 to 25 days"/>
    <s v="Not Needed"/>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112"/>
    <n v="39.81"/>
    <x v="3238"/>
    <d v="2015-07-01T12:14:58"/>
    <n v="30"/>
    <s v="26 to 30 days"/>
    <s v="30 days"/>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106"/>
    <n v="59.7"/>
    <x v="3239"/>
    <d v="2015-10-25T23:59:00"/>
    <n v="24"/>
    <s v="21 to 25 days"/>
    <s v="Not Needed"/>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101"/>
    <n v="88.74"/>
    <x v="3240"/>
    <d v="2017-02-16T23:00:00"/>
    <n v="28"/>
    <s v="26 to 30 days"/>
    <s v="28 to 29 days"/>
    <x v="1"/>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115"/>
    <n v="58.69"/>
    <x v="3241"/>
    <d v="2014-10-14T06:59:00"/>
    <n v="33"/>
    <s v="31 to 40 days"/>
    <s v="Not Needed"/>
    <x v="3"/>
  </r>
  <r>
    <n v="3242"/>
    <s v="First Day Off in a Long Time by Brian Finkelstein"/>
    <s v="First Day Off in a Long Time is a comedy show...            _x000a_About suicide."/>
    <n v="10000"/>
    <n v="12730.42"/>
    <x v="0"/>
    <s v="US"/>
    <s v="USD"/>
    <n v="1411150092"/>
    <n v="1408558092"/>
    <b v="1"/>
    <n v="183"/>
    <b v="1"/>
    <s v="theater/plays"/>
    <x v="1"/>
    <s v="plays"/>
    <n v="127"/>
    <n v="69.569999999999993"/>
    <x v="3242"/>
    <d v="2014-09-19T18:08:12"/>
    <n v="30"/>
    <s v="26 to 30 days"/>
    <s v="30 days"/>
    <x v="3"/>
  </r>
  <r>
    <n v="3243"/>
    <s v="THE INCREDIBLE FOX SISTERS"/>
    <s v="Live Source's world premiere of a new play by Jaclyn Backhaus, premiering at the New Ohio Theatre October 30th-November 8th."/>
    <n v="8000"/>
    <n v="8227"/>
    <x v="0"/>
    <s v="US"/>
    <s v="USD"/>
    <n v="1444348800"/>
    <n v="1442283562"/>
    <b v="1"/>
    <n v="71"/>
    <b v="1"/>
    <s v="theater/plays"/>
    <x v="1"/>
    <s v="plays"/>
    <n v="103"/>
    <n v="115.87"/>
    <x v="3243"/>
    <d v="2015-10-09T00:00:00"/>
    <n v="24"/>
    <s v="21 to 25 days"/>
    <s v="Not Needed"/>
    <x v="0"/>
  </r>
  <r>
    <n v="3244"/>
    <s v="'Time Please'"/>
    <s v="'Time Please' is a black comedy set in a failing public house in a run-down part of town, where things are about to get messy."/>
    <n v="1600"/>
    <n v="1647"/>
    <x v="0"/>
    <s v="GB"/>
    <s v="GBP"/>
    <n v="1480613982"/>
    <n v="1478018382"/>
    <b v="0"/>
    <n v="69"/>
    <b v="1"/>
    <s v="theater/plays"/>
    <x v="1"/>
    <s v="plays"/>
    <n v="103"/>
    <n v="23.87"/>
    <x v="3244"/>
    <d v="2016-12-01T17:39:42"/>
    <n v="30"/>
    <s v="26 to 30 days"/>
    <s v="30 days"/>
    <x v="2"/>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104"/>
    <n v="81.13"/>
    <x v="3245"/>
    <d v="2015-06-12T02:00:00"/>
    <n v="32"/>
    <s v="31 to 40 days"/>
    <s v="Not Needed"/>
    <x v="0"/>
  </r>
  <r>
    <n v="3246"/>
    <s v="The Gray Man"/>
    <s v="The Gray Man isnâ€™t real. Heâ€™s a ghost story, a boogeyman, a tale mothers make up to keep their children safe."/>
    <n v="10000"/>
    <n v="11122"/>
    <x v="0"/>
    <s v="US"/>
    <s v="USD"/>
    <n v="1442030340"/>
    <n v="1439551200"/>
    <b v="1"/>
    <n v="193"/>
    <b v="1"/>
    <s v="theater/plays"/>
    <x v="1"/>
    <s v="plays"/>
    <n v="111"/>
    <n v="57.63"/>
    <x v="3246"/>
    <d v="2015-09-12T03:59:00"/>
    <n v="29"/>
    <s v="26 to 30 days"/>
    <s v="Not Needed"/>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106"/>
    <n v="46.43"/>
    <x v="3247"/>
    <d v="2015-07-12T10:25:12"/>
    <n v="30"/>
    <s v="26 to 30 days"/>
    <s v="30 days"/>
    <x v="0"/>
  </r>
  <r>
    <n v="3248"/>
    <s v="Honest Accomplice Theatre 2015-16 Season"/>
    <s v="Honest Accomplice Theatre produces theatre for social change."/>
    <n v="12000"/>
    <n v="12095"/>
    <x v="0"/>
    <s v="US"/>
    <s v="USD"/>
    <n v="1428178757"/>
    <n v="1425590357"/>
    <b v="1"/>
    <n v="200"/>
    <b v="1"/>
    <s v="theater/plays"/>
    <x v="1"/>
    <s v="plays"/>
    <n v="101"/>
    <n v="60.48"/>
    <x v="3248"/>
    <d v="2015-04-04T20:19:17"/>
    <n v="30"/>
    <s v="26 to 30 days"/>
    <s v="30 days"/>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105"/>
    <n v="65.58"/>
    <x v="3249"/>
    <d v="2015-06-20T17:55:14"/>
    <n v="30"/>
    <s v="26 to 30 days"/>
    <s v="30 days"/>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02"/>
    <n v="119.19"/>
    <x v="3250"/>
    <d v="2014-11-05T18:48:44"/>
    <n v="30"/>
    <s v="26 to 30 days"/>
    <s v="30 days"/>
    <x v="3"/>
  </r>
  <r>
    <n v="3251"/>
    <s v="The Metronome Society"/>
    <s v="Self-Titled: A Live (Theatrical) Mixtape. An evening of short plays and music inspired by the works of Jimi, Aretha, Sting and Rufus!"/>
    <n v="1500"/>
    <n v="1661"/>
    <x v="0"/>
    <s v="US"/>
    <s v="USD"/>
    <n v="1434907966"/>
    <n v="1432315966"/>
    <b v="1"/>
    <n v="20"/>
    <b v="1"/>
    <s v="theater/plays"/>
    <x v="1"/>
    <s v="plays"/>
    <n v="111"/>
    <n v="83.05"/>
    <x v="3251"/>
    <d v="2015-06-21T17:32:46"/>
    <n v="30"/>
    <s v="26 to 30 days"/>
    <s v="30 days"/>
    <x v="0"/>
  </r>
  <r>
    <n v="3252"/>
    <s v="Modern Love"/>
    <s v="How do we navigate the boundaries between friendship, sexual intimacy and obsessive desire?"/>
    <n v="2250"/>
    <n v="2876"/>
    <x v="0"/>
    <s v="GB"/>
    <s v="GBP"/>
    <n v="1473247240"/>
    <n v="1470655240"/>
    <b v="1"/>
    <n v="50"/>
    <b v="1"/>
    <s v="theater/plays"/>
    <x v="1"/>
    <s v="plays"/>
    <n v="128"/>
    <n v="57.52"/>
    <x v="3252"/>
    <d v="2016-09-07T11:20:40"/>
    <n v="30"/>
    <s v="26 to 30 days"/>
    <s v="30 days"/>
    <x v="2"/>
  </r>
  <r>
    <n v="3253"/>
    <s v="EMPATHITRAX, a new play by Ana Nogueira"/>
    <s v="Can you ever truly feel what someone else is feeling?_x000a_Do you want to?"/>
    <n v="20000"/>
    <n v="20365"/>
    <x v="0"/>
    <s v="US"/>
    <s v="USD"/>
    <n v="1473306300"/>
    <n v="1471701028"/>
    <b v="1"/>
    <n v="115"/>
    <b v="1"/>
    <s v="theater/plays"/>
    <x v="1"/>
    <s v="plays"/>
    <n v="102"/>
    <n v="177.09"/>
    <x v="3253"/>
    <d v="2016-09-08T03:45:00"/>
    <n v="19"/>
    <s v="11 to 20 days"/>
    <s v="Not Needed"/>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101"/>
    <n v="70.77"/>
    <x v="3254"/>
    <d v="2015-03-26T01:03:29"/>
    <n v="30"/>
    <s v="26 to 30 days"/>
    <s v="30 days"/>
    <x v="0"/>
  </r>
  <r>
    <n v="3255"/>
    <s v="Henry V"/>
    <s v="5 Actors, 30 Characters, 90 Minutes._x000a_Let us transport you from London to the fields of Agincourt, using the power of your imagination."/>
    <n v="300"/>
    <n v="525"/>
    <x v="0"/>
    <s v="GB"/>
    <s v="GBP"/>
    <n v="1412706375"/>
    <n v="1410114375"/>
    <b v="1"/>
    <n v="18"/>
    <b v="1"/>
    <s v="theater/plays"/>
    <x v="1"/>
    <s v="plays"/>
    <n v="175"/>
    <n v="29.17"/>
    <x v="3255"/>
    <d v="2014-10-07T18:26:15"/>
    <n v="30"/>
    <s v="26 to 30 days"/>
    <s v="30 days"/>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128"/>
    <n v="72.760000000000005"/>
    <x v="3256"/>
    <d v="2015-06-11T03:59:00"/>
    <n v="22"/>
    <s v="21 to 25 days"/>
    <s v="Not Needed"/>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106"/>
    <n v="51.85"/>
    <x v="3257"/>
    <d v="2017-02-22T13:25:52"/>
    <n v="30"/>
    <s v="26 to 30 days"/>
    <s v="30 days"/>
    <x v="1"/>
  </r>
  <r>
    <n v="3258"/>
    <s v="Bluebirds by Joe Brondo"/>
    <s v="A guy named Walt steals a book and plans to sell it to get his life on track... until his wife finds out."/>
    <n v="7000"/>
    <n v="7365"/>
    <x v="0"/>
    <s v="US"/>
    <s v="USD"/>
    <n v="1420751861"/>
    <n v="1418159861"/>
    <b v="1"/>
    <n v="75"/>
    <b v="1"/>
    <s v="theater/plays"/>
    <x v="1"/>
    <s v="plays"/>
    <n v="105"/>
    <n v="98.2"/>
    <x v="3258"/>
    <d v="2015-01-08T21:17:41"/>
    <n v="30"/>
    <s v="26 to 30 days"/>
    <s v="30 days"/>
    <x v="3"/>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106"/>
    <n v="251.74"/>
    <x v="3259"/>
    <d v="2016-10-01T03:59:00"/>
    <n v="30"/>
    <s v="26 to 30 days"/>
    <s v="30 days"/>
    <x v="2"/>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109"/>
    <n v="74.819999999999993"/>
    <x v="3260"/>
    <d v="2015-11-30T17:08:38"/>
    <n v="35"/>
    <s v="31 to 40 days"/>
    <s v="Not Needed"/>
    <x v="0"/>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100"/>
    <n v="67.650000000000006"/>
    <x v="3261"/>
    <d v="2015-07-16T17:24:36"/>
    <n v="30"/>
    <s v="26 to 30 days"/>
    <s v="30 days"/>
    <x v="0"/>
  </r>
  <r>
    <n v="3262"/>
    <s v="Prison Boxing: A New Play by Leah Joki"/>
    <s v="A one-woman theatrical exploration of the prison system and its inhabitants."/>
    <n v="12200"/>
    <n v="12571"/>
    <x v="0"/>
    <s v="US"/>
    <s v="USD"/>
    <n v="1419220800"/>
    <n v="1416555262"/>
    <b v="1"/>
    <n v="134"/>
    <b v="1"/>
    <s v="theater/plays"/>
    <x v="1"/>
    <s v="plays"/>
    <n v="103"/>
    <n v="93.81"/>
    <x v="3262"/>
    <d v="2014-12-22T04:00:00"/>
    <n v="31"/>
    <s v="31 to 40 days"/>
    <s v="Not Needed"/>
    <x v="3"/>
  </r>
  <r>
    <n v="3263"/>
    <s v="Titus Andronicus (with an all-female cast &amp; crew)"/>
    <s v="Shakespeare's bloodiest tragedy, performed and produced exclusively by women."/>
    <n v="2500"/>
    <n v="2804.16"/>
    <x v="0"/>
    <s v="US"/>
    <s v="USD"/>
    <n v="1446238800"/>
    <n v="1444220588"/>
    <b v="1"/>
    <n v="68"/>
    <b v="1"/>
    <s v="theater/plays"/>
    <x v="1"/>
    <s v="plays"/>
    <n v="112"/>
    <n v="41.24"/>
    <x v="3263"/>
    <d v="2015-10-30T21:00:00"/>
    <n v="23"/>
    <s v="21 to 25 days"/>
    <s v="Not Needed"/>
    <x v="0"/>
  </r>
  <r>
    <n v="3264"/>
    <s v="Kapow-i GoGo at The PIT"/>
    <s v="The three part comedic saga of Kapow-i GoGo, who saves the world.  Again.  And again."/>
    <n v="2500"/>
    <n v="2575"/>
    <x v="0"/>
    <s v="US"/>
    <s v="USD"/>
    <n v="1422482400"/>
    <n v="1421089938"/>
    <b v="1"/>
    <n v="49"/>
    <b v="1"/>
    <s v="theater/plays"/>
    <x v="1"/>
    <s v="plays"/>
    <n v="103"/>
    <n v="52.55"/>
    <x v="3264"/>
    <d v="2015-01-28T22:00:00"/>
    <n v="16"/>
    <s v="11 to 20 days"/>
    <s v="Not Needed"/>
    <x v="0"/>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164"/>
    <n v="70.290000000000006"/>
    <x v="3265"/>
    <d v="2015-12-03T17:00:00"/>
    <n v="30"/>
    <s v="26 to 30 days"/>
    <s v="30 days"/>
    <x v="0"/>
  </r>
  <r>
    <n v="3266"/>
    <s v="Macbeth"/>
    <s v="An original version of Shakespeare's masterpiece that emphasizes family and explores the destruction of blood ties"/>
    <n v="6000"/>
    <n v="7877"/>
    <x v="0"/>
    <s v="US"/>
    <s v="USD"/>
    <n v="1434142800"/>
    <n v="1431435122"/>
    <b v="1"/>
    <n v="163"/>
    <b v="1"/>
    <s v="theater/plays"/>
    <x v="1"/>
    <s v="plays"/>
    <n v="131"/>
    <n v="48.33"/>
    <x v="3266"/>
    <d v="2015-06-12T21:00:00"/>
    <n v="31"/>
    <s v="31 to 40 days"/>
    <s v="Not Needed"/>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102"/>
    <n v="53.18"/>
    <x v="3267"/>
    <d v="2015-07-17T18:11:00"/>
    <n v="30"/>
    <s v="26 to 30 days"/>
    <s v="30 days"/>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128"/>
    <n v="60.95"/>
    <x v="3268"/>
    <d v="2016-08-24T21:42:08"/>
    <n v="16"/>
    <s v="11 to 20 days"/>
    <s v="Not Needed"/>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02"/>
    <n v="116"/>
    <x v="3269"/>
    <d v="2015-06-16T11:00:00"/>
    <n v="34"/>
    <s v="31 to 40 days"/>
    <s v="Not Needed"/>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102"/>
    <n v="61"/>
    <x v="3270"/>
    <d v="2015-07-12T12:47:45"/>
    <n v="30"/>
    <s v="26 to 30 days"/>
    <s v="30 days"/>
    <x v="0"/>
  </r>
  <r>
    <n v="3271"/>
    <s v="Saxon Court at Southwark Playhouse"/>
    <s v="A razor sharp satire to darken your Christmas."/>
    <n v="1500"/>
    <n v="1950"/>
    <x v="0"/>
    <s v="GB"/>
    <s v="GBP"/>
    <n v="1414927775"/>
    <n v="1412332175"/>
    <b v="1"/>
    <n v="51"/>
    <b v="1"/>
    <s v="theater/plays"/>
    <x v="1"/>
    <s v="plays"/>
    <n v="130"/>
    <n v="38.24"/>
    <x v="3271"/>
    <d v="2014-11-02T11:29:35"/>
    <n v="30"/>
    <s v="26 to 30 days"/>
    <s v="30 days"/>
    <x v="3"/>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54"/>
    <n v="106.5"/>
    <x v="3272"/>
    <d v="2015-11-06T13:00:09"/>
    <n v="30"/>
    <s v="26 to 30 days"/>
    <s v="30 days"/>
    <x v="0"/>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107"/>
    <n v="204.57"/>
    <x v="3273"/>
    <d v="2016-09-14T19:00:00"/>
    <n v="16"/>
    <s v="11 to 20 days"/>
    <s v="Not Needed"/>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101"/>
    <n v="54.91"/>
    <x v="3274"/>
    <d v="2016-03-15T21:00:00"/>
    <n v="44"/>
    <s v="41 to 50 days"/>
    <s v="Not Needed"/>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00"/>
    <n v="150.41999999999999"/>
    <x v="3275"/>
    <d v="2015-02-09T04:30:00"/>
    <n v="27"/>
    <s v="26 to 30 days"/>
    <s v="26-27 days"/>
    <x v="0"/>
  </r>
  <r>
    <n v="3276"/>
    <s v="We The Astronomers"/>
    <s v="In 2016, KO Theatre presents a world premiere play in Toronto, ON about faith, home, and the secrets we keep from those we love."/>
    <n v="4500"/>
    <n v="5258"/>
    <x v="0"/>
    <s v="CA"/>
    <s v="CAD"/>
    <n v="1459483140"/>
    <n v="1456526879"/>
    <b v="1"/>
    <n v="100"/>
    <b v="1"/>
    <s v="theater/plays"/>
    <x v="1"/>
    <s v="plays"/>
    <n v="117"/>
    <n v="52.58"/>
    <x v="3276"/>
    <d v="2016-04-01T03:59:00"/>
    <n v="35"/>
    <s v="31 to 40 days"/>
    <s v="Not Needed"/>
    <x v="2"/>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109"/>
    <n v="54.3"/>
    <x v="3277"/>
    <d v="2014-11-18T17:23:26"/>
    <n v="30"/>
    <s v="26 to 30 days"/>
    <s v="30 days"/>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103"/>
    <n v="76.03"/>
    <x v="3278"/>
    <d v="2015-05-30T20:21:43"/>
    <n v="30"/>
    <s v="26 to 30 days"/>
    <s v="30 days"/>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14"/>
    <n v="105.21"/>
    <x v="3279"/>
    <d v="2016-04-01T01:27:39"/>
    <n v="30"/>
    <s v="26 to 30 days"/>
    <s v="30 days"/>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103"/>
    <n v="68.67"/>
    <x v="3280"/>
    <d v="2015-06-01T05:00:00"/>
    <n v="35"/>
    <s v="31 to 40 days"/>
    <s v="Not Needed"/>
    <x v="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2"/>
    <n v="129.36000000000001"/>
    <x v="3281"/>
    <d v="2015-09-02T00:28:25"/>
    <n v="30"/>
    <s v="26 to 30 days"/>
    <s v="30 days"/>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03"/>
    <n v="134.26"/>
    <x v="3282"/>
    <d v="2016-04-29T04:39:48"/>
    <n v="44"/>
    <s v="41 to 50 days"/>
    <s v="Not Needed"/>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05"/>
    <n v="17.829999999999998"/>
    <x v="3283"/>
    <d v="2016-02-10T21:00:00"/>
    <n v="31"/>
    <s v="31 to 40 days"/>
    <s v="Not Needed"/>
    <x v="2"/>
  </r>
  <r>
    <n v="3284"/>
    <s v="Help fund Black Enough!"/>
    <s v="Black Enough is an LSU student-staged performance exploring the effects of white supremacy on the black community."/>
    <n v="3000"/>
    <n v="3048"/>
    <x v="0"/>
    <s v="US"/>
    <s v="USD"/>
    <n v="1454047140"/>
    <n v="1452546853"/>
    <b v="0"/>
    <n v="15"/>
    <b v="1"/>
    <s v="theater/plays"/>
    <x v="1"/>
    <s v="plays"/>
    <n v="102"/>
    <n v="203.2"/>
    <x v="3284"/>
    <d v="2016-01-29T05:59:00"/>
    <n v="18"/>
    <s v="11 to 20 days"/>
    <s v="Not Needed"/>
    <x v="2"/>
  </r>
  <r>
    <n v="3285"/>
    <s v="By Morning"/>
    <s v="A new play by Matthew Gasda"/>
    <n v="4999"/>
    <n v="5604"/>
    <x v="0"/>
    <s v="US"/>
    <s v="USD"/>
    <n v="1488258000"/>
    <n v="1485556626"/>
    <b v="0"/>
    <n v="81"/>
    <b v="1"/>
    <s v="theater/plays"/>
    <x v="1"/>
    <s v="plays"/>
    <n v="112"/>
    <n v="69.19"/>
    <x v="3285"/>
    <d v="2017-02-28T05:00:00"/>
    <n v="32"/>
    <s v="31 to 40 days"/>
    <s v="Not Needed"/>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02"/>
    <n v="125.12"/>
    <x v="3286"/>
    <d v="2016-08-15T20:09:42"/>
    <n v="30"/>
    <s v="26 to 30 days"/>
    <s v="30 days"/>
    <x v="2"/>
  </r>
  <r>
    <n v="3287"/>
    <s v="Three Things: Stories About Life"/>
    <s v="An inspirational one-man play about crisis, community, and the search for wholeness."/>
    <n v="2500"/>
    <n v="2500"/>
    <x v="0"/>
    <s v="CA"/>
    <s v="CAD"/>
    <n v="1448733628"/>
    <n v="1446573628"/>
    <b v="0"/>
    <n v="34"/>
    <b v="1"/>
    <s v="theater/plays"/>
    <x v="1"/>
    <s v="plays"/>
    <n v="100"/>
    <n v="73.53"/>
    <x v="3287"/>
    <d v="2015-11-28T18:00:28"/>
    <n v="25"/>
    <s v="21 to 25 days"/>
    <s v="26-27 days"/>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100"/>
    <n v="48.44"/>
    <x v="3288"/>
    <d v="2016-06-20T23:00:00"/>
    <n v="36"/>
    <s v="31 to 40 days"/>
    <s v="Not Needed"/>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133"/>
    <n v="26.61"/>
    <x v="3289"/>
    <d v="2017-02-20T08:50:02"/>
    <n v="28"/>
    <s v="26 to 30 days"/>
    <s v="28 to 29 days"/>
    <x v="1"/>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121"/>
    <n v="33.67"/>
    <x v="3290"/>
    <d v="2017-03-11T12:21:31"/>
    <n v="30"/>
    <s v="26 to 30 days"/>
    <s v="30 days"/>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114"/>
    <n v="40.71"/>
    <x v="3291"/>
    <d v="2015-09-17T03:59:00"/>
    <n v="32"/>
    <s v="31 to 40 days"/>
    <s v="Not Needed"/>
    <x v="0"/>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286"/>
    <n v="19.27"/>
    <x v="3292"/>
    <d v="2015-12-04T19:29:08"/>
    <n v="60"/>
    <s v="Greater than 40 days"/>
    <s v="Not Needed"/>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170"/>
    <n v="84.29"/>
    <x v="3293"/>
    <d v="2017-03-04T10:12:32"/>
    <n v="30"/>
    <s v="26 to 30 days"/>
    <s v="30 days"/>
    <x v="1"/>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118"/>
    <n v="29.58"/>
    <x v="3294"/>
    <d v="2015-06-16T12:59:14"/>
    <n v="30"/>
    <s v="26 to 30 days"/>
    <s v="30 days"/>
    <x v="0"/>
  </r>
  <r>
    <n v="3295"/>
    <s v="The Divine Comedy Show"/>
    <s v="A comedic drama about The Devil and his quest to take a bride and to Hell with the consequences, no matter what they may be."/>
    <n v="700"/>
    <n v="720.01"/>
    <x v="0"/>
    <s v="GB"/>
    <s v="GBP"/>
    <n v="1474886229"/>
    <n v="1472294229"/>
    <b v="0"/>
    <n v="27"/>
    <b v="1"/>
    <s v="theater/plays"/>
    <x v="1"/>
    <s v="plays"/>
    <n v="103"/>
    <n v="26.67"/>
    <x v="3295"/>
    <d v="2016-09-26T10:37:09"/>
    <n v="30"/>
    <s v="26 to 30 days"/>
    <s v="30 days"/>
    <x v="2"/>
  </r>
  <r>
    <n v="3296"/>
    <s v="Alix in Wundergarten"/>
    <s v="A dark theatrical comedy about four actors recording a warped radio version of Lewis Carroll's 'Alice's Adventures in Wonderland'."/>
    <n v="1500"/>
    <n v="2161"/>
    <x v="0"/>
    <s v="GB"/>
    <s v="GBP"/>
    <n v="1448229600"/>
    <n v="1446401372"/>
    <b v="0"/>
    <n v="47"/>
    <b v="1"/>
    <s v="theater/plays"/>
    <x v="1"/>
    <s v="plays"/>
    <n v="144"/>
    <n v="45.98"/>
    <x v="3296"/>
    <d v="2015-11-22T22:00:00"/>
    <n v="21"/>
    <s v="21 to 25 days"/>
    <s v="Not Needed"/>
    <x v="0"/>
  </r>
  <r>
    <n v="3297"/>
    <s v="MY EYES WENT DARK"/>
    <s v="A father loses his family in a freak plane crash and goes on to murder the air traffic controller he holds responsible."/>
    <n v="5500"/>
    <n v="5504"/>
    <x v="0"/>
    <s v="GB"/>
    <s v="GBP"/>
    <n v="1438037940"/>
    <n v="1436380256"/>
    <b v="0"/>
    <n v="44"/>
    <b v="1"/>
    <s v="theater/plays"/>
    <x v="1"/>
    <s v="plays"/>
    <n v="100"/>
    <n v="125.09"/>
    <x v="3297"/>
    <d v="2015-07-27T22:59:00"/>
    <n v="19"/>
    <s v="11 to 20 days"/>
    <s v="Not Needed"/>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02"/>
    <n v="141.29"/>
    <x v="3298"/>
    <d v="2015-09-13T00:00:00"/>
    <n v="21"/>
    <s v="21 to 25 days"/>
    <s v="Not Needed"/>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116"/>
    <n v="55.33"/>
    <x v="3299"/>
    <d v="2015-10-14T22:01:03"/>
    <n v="30"/>
    <s v="26 to 30 days"/>
    <s v="30 days"/>
    <x v="0"/>
  </r>
  <r>
    <n v="3300"/>
    <s v="MAX &amp; ELSA: NO MUSIC. NO CHILDREN."/>
    <s v="A subversive parody about the two people for whom the hills were NOT alive with THE SOUND OF MUSIC."/>
    <n v="3000"/>
    <n v="4085"/>
    <x v="0"/>
    <s v="US"/>
    <s v="USD"/>
    <n v="1430329862"/>
    <n v="1428515462"/>
    <b v="0"/>
    <n v="88"/>
    <b v="1"/>
    <s v="theater/plays"/>
    <x v="1"/>
    <s v="plays"/>
    <n v="136"/>
    <n v="46.42"/>
    <x v="3300"/>
    <d v="2015-04-29T17:51:02"/>
    <n v="21"/>
    <s v="21 to 25 days"/>
    <s v="Not Needed"/>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133"/>
    <n v="57.2"/>
    <x v="3301"/>
    <d v="2016-08-01T06:59:00"/>
    <n v="45"/>
    <s v="41 to 50 days"/>
    <s v="Not Needed"/>
    <x v="2"/>
  </r>
  <r>
    <n v="3302"/>
    <s v="El muro de BorÃ­s KiÃ©n"/>
    <s v="FilosofÃ­a de los anÃ³nimos"/>
    <n v="8400"/>
    <n v="8685"/>
    <x v="0"/>
    <s v="ES"/>
    <s v="EUR"/>
    <n v="1481099176"/>
    <n v="1478507176"/>
    <b v="0"/>
    <n v="50"/>
    <b v="1"/>
    <s v="theater/plays"/>
    <x v="1"/>
    <s v="plays"/>
    <n v="103"/>
    <n v="173.7"/>
    <x v="3302"/>
    <d v="2016-12-07T08:26:16"/>
    <n v="30"/>
    <s v="26 to 30 days"/>
    <s v="30 days"/>
    <x v="2"/>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116"/>
    <n v="59.6"/>
    <x v="3303"/>
    <d v="2015-03-28T14:38:04"/>
    <n v="35"/>
    <s v="31 to 40 days"/>
    <s v="Not Needed"/>
    <x v="0"/>
  </r>
  <r>
    <n v="3304"/>
    <s v="I Can Ski Forever 3"/>
    <s v="A musical comedy production celebrating the unique, lovable, insufferable ski culture of the modern day mountain town."/>
    <n v="15000"/>
    <n v="15677.5"/>
    <x v="0"/>
    <s v="US"/>
    <s v="USD"/>
    <n v="1482418752"/>
    <n v="1479826752"/>
    <b v="0"/>
    <n v="175"/>
    <b v="1"/>
    <s v="theater/plays"/>
    <x v="1"/>
    <s v="plays"/>
    <n v="105"/>
    <n v="89.59"/>
    <x v="3304"/>
    <d v="2016-12-22T14:59:12"/>
    <n v="30"/>
    <s v="26 to 30 days"/>
    <s v="30 days"/>
    <x v="2"/>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102"/>
    <n v="204.05"/>
    <x v="3305"/>
    <d v="2015-07-31T20:32:28"/>
    <n v="30"/>
    <s v="26 to 30 days"/>
    <s v="30 days"/>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175"/>
    <n v="48.7"/>
    <x v="3306"/>
    <d v="2016-06-10T03:00:00"/>
    <n v="38"/>
    <s v="31 to 40 days"/>
    <s v="Not Needed"/>
    <x v="2"/>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107"/>
    <n v="53.34"/>
    <x v="3307"/>
    <d v="2016-05-15T01:22:19"/>
    <n v="30"/>
    <s v="26 to 30 days"/>
    <s v="30 days"/>
    <x v="2"/>
  </r>
  <r>
    <n v="3308"/>
    <s v="A Hand of Talons"/>
    <s v="Descend into the dark world of steampunk noir in this thrilling new play, written by Maggie Lee and directed by Amy Poisson!"/>
    <n v="3500"/>
    <n v="4280"/>
    <x v="0"/>
    <s v="US"/>
    <s v="USD"/>
    <n v="1460581365"/>
    <n v="1458766965"/>
    <b v="0"/>
    <n v="57"/>
    <b v="1"/>
    <s v="theater/plays"/>
    <x v="1"/>
    <s v="plays"/>
    <n v="122"/>
    <n v="75.09"/>
    <x v="3308"/>
    <d v="2016-04-13T21:02:45"/>
    <n v="21"/>
    <s v="21 to 25 days"/>
    <s v="Not Needed"/>
    <x v="2"/>
  </r>
  <r>
    <n v="3309"/>
    <s v="Collision Course"/>
    <s v="Two unlikely friends, a garage, tinned beans &amp; the end of the world."/>
    <n v="350"/>
    <n v="558"/>
    <x v="0"/>
    <s v="GB"/>
    <s v="GBP"/>
    <n v="1476632178"/>
    <n v="1473953778"/>
    <b v="0"/>
    <n v="31"/>
    <b v="1"/>
    <s v="theater/plays"/>
    <x v="1"/>
    <s v="plays"/>
    <n v="159"/>
    <n v="18"/>
    <x v="3309"/>
    <d v="2016-10-16T15:36:18"/>
    <n v="31"/>
    <s v="31 to 40 days"/>
    <s v="Not Needed"/>
    <x v="2"/>
  </r>
  <r>
    <n v="3310"/>
    <s v="The Island Boys: A New Play"/>
    <s v="A new play about coming coming home, recovery, and trying to find God in the process."/>
    <n v="6500"/>
    <n v="6505"/>
    <x v="0"/>
    <s v="US"/>
    <s v="USD"/>
    <n v="1444169825"/>
    <n v="1441577825"/>
    <b v="0"/>
    <n v="31"/>
    <b v="1"/>
    <s v="theater/plays"/>
    <x v="1"/>
    <s v="plays"/>
    <n v="100"/>
    <n v="209.84"/>
    <x v="3310"/>
    <d v="2015-10-06T22:17:05"/>
    <n v="30"/>
    <s v="26 to 30 days"/>
    <s v="30 days"/>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110"/>
    <n v="61.02"/>
    <x v="3311"/>
    <d v="2015-10-17T07:00:10"/>
    <n v="30"/>
    <s v="26 to 30 days"/>
    <s v="30 days"/>
    <x v="0"/>
  </r>
  <r>
    <n v="3312"/>
    <s v="Richard III"/>
    <s v="Bare Theatre presents one of Shakespeare's most notorious characters in the final chapter of the War of the Roses saga."/>
    <n v="2500"/>
    <n v="2501"/>
    <x v="0"/>
    <s v="US"/>
    <s v="USD"/>
    <n v="1478901600"/>
    <n v="1477077946"/>
    <b v="0"/>
    <n v="41"/>
    <b v="1"/>
    <s v="theater/plays"/>
    <x v="1"/>
    <s v="plays"/>
    <n v="100"/>
    <n v="61"/>
    <x v="3312"/>
    <d v="2016-11-11T22:00:00"/>
    <n v="21"/>
    <s v="21 to 25 days"/>
    <s v="Not Needed"/>
    <x v="2"/>
  </r>
  <r>
    <n v="3313"/>
    <s v="Melbin the Accidental"/>
    <s v="A modern reworking of Shakespeare's histories and tragedies in iambic pentameter to talk of death, love, and race."/>
    <n v="2000"/>
    <n v="2321"/>
    <x v="0"/>
    <s v="US"/>
    <s v="USD"/>
    <n v="1453856400"/>
    <n v="1452664317"/>
    <b v="0"/>
    <n v="29"/>
    <b v="1"/>
    <s v="theater/plays"/>
    <x v="1"/>
    <s v="plays"/>
    <n v="116"/>
    <n v="80.03"/>
    <x v="3313"/>
    <d v="2016-01-27T01:00:00"/>
    <n v="14"/>
    <s v="11 to 20 days"/>
    <s v="Not Needed"/>
    <x v="2"/>
  </r>
  <r>
    <n v="3314"/>
    <s v="The White Bike"/>
    <s v="I want to add a new perspective to the cycling safety debate by taking my play THE WHITE BIKE to the Edinburgh Festival of Cycling"/>
    <n v="800"/>
    <n v="1686"/>
    <x v="0"/>
    <s v="GB"/>
    <s v="GBP"/>
    <n v="1431115500"/>
    <n v="1428733511"/>
    <b v="0"/>
    <n v="58"/>
    <b v="1"/>
    <s v="theater/plays"/>
    <x v="1"/>
    <s v="plays"/>
    <n v="211"/>
    <n v="29.07"/>
    <x v="3314"/>
    <d v="2015-05-08T20:05:00"/>
    <n v="27"/>
    <s v="26 to 30 days"/>
    <s v="26-27 days"/>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110"/>
    <n v="49.44"/>
    <x v="3315"/>
    <d v="2016-05-06T07:17:21"/>
    <n v="30"/>
    <s v="26 to 30 days"/>
    <s v="30 days"/>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100"/>
    <n v="93.98"/>
    <x v="3316"/>
    <d v="2014-08-08T13:54:00"/>
    <n v="33"/>
    <s v="31 to 40 days"/>
    <s v="Not Needed"/>
    <x v="3"/>
  </r>
  <r>
    <n v="3317"/>
    <s v="Seven Minutes in Eternity"/>
    <s v="Andy Boyd's epic new satire about heroes and villains, humankind's search for glory, and fascism in America"/>
    <n v="1050"/>
    <n v="1115"/>
    <x v="0"/>
    <s v="US"/>
    <s v="USD"/>
    <n v="1465347424"/>
    <n v="1462755424"/>
    <b v="0"/>
    <n v="18"/>
    <b v="1"/>
    <s v="theater/plays"/>
    <x v="1"/>
    <s v="plays"/>
    <n v="106"/>
    <n v="61.94"/>
    <x v="3317"/>
    <d v="2016-06-08T00:57:04"/>
    <n v="30"/>
    <s v="26 to 30 days"/>
    <s v="30 days"/>
    <x v="2"/>
  </r>
  <r>
    <n v="3318"/>
    <s v="ROOMIES - Atlantic Canada Tour 2016-17"/>
    <s v="Help us strengthen and inspire disability arts in Atlantic Canada"/>
    <n v="2000"/>
    <n v="2512"/>
    <x v="0"/>
    <s v="CA"/>
    <s v="CAD"/>
    <n v="1460341800"/>
    <n v="1456902893"/>
    <b v="0"/>
    <n v="32"/>
    <b v="1"/>
    <s v="theater/plays"/>
    <x v="1"/>
    <s v="plays"/>
    <n v="126"/>
    <n v="78.5"/>
    <x v="3318"/>
    <d v="2016-04-11T02:30:00"/>
    <n v="40"/>
    <s v="31 to 40 days"/>
    <s v="Not Needed"/>
    <x v="2"/>
  </r>
  <r>
    <n v="3319"/>
    <s v="Down the Rabbit Hole"/>
    <s v="Down the Rabbit Hole is an exciting new play by Not Just Theatre Productions. To be performed at Matthew's Yard Theatre in Feb 2015"/>
    <n v="500"/>
    <n v="540"/>
    <x v="0"/>
    <s v="GB"/>
    <s v="GBP"/>
    <n v="1422712986"/>
    <n v="1418824986"/>
    <b v="0"/>
    <n v="16"/>
    <b v="1"/>
    <s v="theater/plays"/>
    <x v="1"/>
    <s v="plays"/>
    <n v="108"/>
    <n v="33.75"/>
    <x v="3319"/>
    <d v="2015-01-31T14:03:06"/>
    <n v="45"/>
    <s v="41 to 50 days"/>
    <s v="Not Needed"/>
    <x v="3"/>
  </r>
  <r>
    <n v="3320"/>
    <s v="Mama Threw Me So High &amp; He Who Speaks"/>
    <s v="Imaginary Theater Company presents two modern day tall tales about family, resilience and redemption."/>
    <n v="2500"/>
    <n v="2525"/>
    <x v="0"/>
    <s v="US"/>
    <s v="USD"/>
    <n v="1466557557"/>
    <n v="1463965557"/>
    <b v="0"/>
    <n v="38"/>
    <b v="1"/>
    <s v="theater/plays"/>
    <x v="1"/>
    <s v="plays"/>
    <n v="101"/>
    <n v="66.45"/>
    <x v="3320"/>
    <d v="2016-06-22T01:05:57"/>
    <n v="30"/>
    <s v="26 to 30 days"/>
    <s v="30 days"/>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107"/>
    <n v="35.799999999999997"/>
    <x v="3321"/>
    <d v="2014-10-16T03:59:00"/>
    <n v="14"/>
    <s v="11 to 20 days"/>
    <s v="Not Needed"/>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02"/>
    <n v="145.65"/>
    <x v="3322"/>
    <d v="2016-06-22T03:55:00"/>
    <n v="22"/>
    <s v="21 to 25 days"/>
    <s v="Not Needed"/>
    <x v="2"/>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126"/>
    <n v="25.69"/>
    <x v="3323"/>
    <d v="2016-09-25T08:46:48"/>
    <n v="30"/>
    <s v="26 to 30 days"/>
    <s v="30 days"/>
    <x v="2"/>
  </r>
  <r>
    <n v="3324"/>
    <s v="At Swim, Two Boys"/>
    <s v="The play tells the story of Jim and Doyler and their friendship on the brink of Irish independence."/>
    <n v="1500"/>
    <n v="1525"/>
    <x v="0"/>
    <s v="IE"/>
    <s v="EUR"/>
    <n v="1465135190"/>
    <n v="1463925590"/>
    <b v="0"/>
    <n v="10"/>
    <b v="1"/>
    <s v="theater/plays"/>
    <x v="1"/>
    <s v="plays"/>
    <n v="102"/>
    <n v="152.5"/>
    <x v="3324"/>
    <d v="2016-06-05T13:59:50"/>
    <n v="14"/>
    <s v="11 to 20 days"/>
    <s v="Not Needed"/>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113"/>
    <n v="30"/>
    <x v="3325"/>
    <d v="2015-04-05T17:51:17"/>
    <n v="35"/>
    <s v="31 to 40 days"/>
    <s v="Not Needed"/>
    <x v="0"/>
  </r>
  <r>
    <n v="3326"/>
    <s v="Me? A Caregiver?"/>
    <s v="An edgy, hilarious, compassionate and honest show to help caregivers find courage, trust their instincts and above all, to laugh."/>
    <n v="8000"/>
    <n v="8110"/>
    <x v="0"/>
    <s v="US"/>
    <s v="USD"/>
    <n v="1425830905"/>
    <n v="1423242505"/>
    <b v="0"/>
    <n v="57"/>
    <b v="1"/>
    <s v="theater/plays"/>
    <x v="1"/>
    <s v="plays"/>
    <n v="101"/>
    <n v="142.28"/>
    <x v="3326"/>
    <d v="2015-03-08T16:08:25"/>
    <n v="30"/>
    <s v="26 to 30 days"/>
    <s v="30 days"/>
    <x v="0"/>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101"/>
    <n v="24.55"/>
    <x v="3327"/>
    <d v="2016-05-08T08:59:26"/>
    <n v="30"/>
    <s v="26 to 30 days"/>
    <s v="30 days"/>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146"/>
    <n v="292.77999999999997"/>
    <x v="3328"/>
    <d v="2014-07-05T01:00:00"/>
    <n v="3"/>
    <s v="Less than 10 days"/>
    <s v="Not Needed"/>
    <x v="3"/>
  </r>
  <r>
    <n v="3329"/>
    <s v="Jestia and Raedon"/>
    <s v="Jestia and Raedon is a brand new romantic comedy play going to the Edinburgh Fringe Festival this summer."/>
    <n v="1000"/>
    <n v="1168"/>
    <x v="0"/>
    <s v="GB"/>
    <s v="GBP"/>
    <n v="1406502000"/>
    <n v="1405583108"/>
    <b v="0"/>
    <n v="26"/>
    <b v="1"/>
    <s v="theater/plays"/>
    <x v="1"/>
    <s v="plays"/>
    <n v="117"/>
    <n v="44.92"/>
    <x v="3329"/>
    <d v="2014-07-27T23:00:00"/>
    <n v="10"/>
    <s v="Less than 10 days"/>
    <s v="Not Needed"/>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106"/>
    <n v="23.1"/>
    <x v="3330"/>
    <d v="2015-04-01T20:17:48"/>
    <n v="30"/>
    <s v="26 to 30 days"/>
    <s v="30 days"/>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105"/>
    <n v="80.400000000000006"/>
    <x v="3331"/>
    <d v="2015-10-06T16:44:46"/>
    <n v="35"/>
    <s v="31 to 40 days"/>
    <s v="Not Needed"/>
    <x v="0"/>
  </r>
  <r>
    <n v="3332"/>
    <s v="Cortez"/>
    <s v="Two marine biologists are at odds during an important expedition. When a stranded shark refuses to die, things get weird."/>
    <n v="6000"/>
    <n v="6000"/>
    <x v="0"/>
    <s v="US"/>
    <s v="USD"/>
    <n v="1405802330"/>
    <n v="1403210330"/>
    <b v="0"/>
    <n v="83"/>
    <b v="1"/>
    <s v="theater/plays"/>
    <x v="1"/>
    <s v="plays"/>
    <n v="100"/>
    <n v="72.290000000000006"/>
    <x v="3332"/>
    <d v="2014-07-19T20:38:50"/>
    <n v="30"/>
    <s v="26 to 30 days"/>
    <s v="30 days"/>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105"/>
    <n v="32.97"/>
    <x v="3333"/>
    <d v="2015-06-15T16:14:40"/>
    <n v="22"/>
    <s v="21 to 25 days"/>
    <s v="Not Needed"/>
    <x v="0"/>
  </r>
  <r>
    <n v="3334"/>
    <s v="The Saltbox Theatre Collective Seed Money Project"/>
    <s v="The Saltbox Theatre Collective is a brand new not-for-profit theatre company in Illinois."/>
    <n v="3871"/>
    <n v="5366"/>
    <x v="0"/>
    <s v="US"/>
    <s v="USD"/>
    <n v="1438259422"/>
    <n v="1435667422"/>
    <b v="0"/>
    <n v="46"/>
    <b v="1"/>
    <s v="theater/plays"/>
    <x v="1"/>
    <s v="plays"/>
    <n v="139"/>
    <n v="116.65"/>
    <x v="3334"/>
    <d v="2015-07-30T12:30:22"/>
    <n v="30"/>
    <s v="26 to 30 days"/>
    <s v="30 days"/>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100"/>
    <n v="79.62"/>
    <x v="3335"/>
    <d v="2014-08-03T23:00:00"/>
    <n v="27"/>
    <s v="26 to 30 days"/>
    <s v="26-27 days"/>
    <x v="3"/>
  </r>
  <r>
    <n v="3336"/>
    <s v="WILDE TALES"/>
    <s v="A theatrical adaptation of Oscar Wilde's short stories, presented by Suitcase Civilians at The Space, April 5-10 2016."/>
    <n v="250"/>
    <n v="250"/>
    <x v="0"/>
    <s v="GB"/>
    <s v="GBP"/>
    <n v="1459845246"/>
    <n v="1457429646"/>
    <b v="0"/>
    <n v="9"/>
    <b v="1"/>
    <s v="theater/plays"/>
    <x v="1"/>
    <s v="plays"/>
    <n v="100"/>
    <n v="27.78"/>
    <x v="3336"/>
    <d v="2016-04-05T08:34:06"/>
    <n v="28"/>
    <s v="26 to 30 days"/>
    <s v="28 to 29 days"/>
    <x v="2"/>
  </r>
  <r>
    <n v="3337"/>
    <s v="Das Ding - A Globetrotting Comedy"/>
    <s v="StoneCrabs is thrilled to bring to the UK the first English production of Philipp LÃ¶hleâ€™s play Das Ding (The Thing)."/>
    <n v="2500"/>
    <n v="2755"/>
    <x v="0"/>
    <s v="GB"/>
    <s v="GBP"/>
    <n v="1412974800"/>
    <n v="1411109167"/>
    <b v="0"/>
    <n v="34"/>
    <b v="1"/>
    <s v="theater/plays"/>
    <x v="1"/>
    <s v="plays"/>
    <n v="110"/>
    <n v="81.03"/>
    <x v="3337"/>
    <d v="2014-10-10T21:00:00"/>
    <n v="21"/>
    <s v="21 to 25 days"/>
    <s v="Not Needed"/>
    <x v="3"/>
  </r>
  <r>
    <n v="3338"/>
    <s v="The Last Days of Judas Iscariot"/>
    <s v="Join Estelle Parsons in support of Theater That Looks and Sounds Like America"/>
    <n v="15000"/>
    <n v="15327"/>
    <x v="0"/>
    <s v="US"/>
    <s v="USD"/>
    <n v="1487944080"/>
    <n v="1486129680"/>
    <b v="0"/>
    <n v="112"/>
    <b v="1"/>
    <s v="theater/plays"/>
    <x v="1"/>
    <s v="plays"/>
    <n v="102"/>
    <n v="136.85"/>
    <x v="3338"/>
    <d v="2017-02-24T13:48:00"/>
    <n v="21"/>
    <s v="21 to 25 days"/>
    <s v="Not Needed"/>
    <x v="1"/>
  </r>
  <r>
    <n v="3339"/>
    <s v="FRESH PRODUCE'd LA presents: Friends in Transient Places"/>
    <s v="FPLA presents FRIENDS IN TRANSIENT PLACES by Jonathan Caren: a magical story of modern life."/>
    <n v="8000"/>
    <n v="8348"/>
    <x v="0"/>
    <s v="US"/>
    <s v="USD"/>
    <n v="1469721518"/>
    <n v="1467129518"/>
    <b v="0"/>
    <n v="47"/>
    <b v="1"/>
    <s v="theater/plays"/>
    <x v="1"/>
    <s v="plays"/>
    <n v="104"/>
    <n v="177.62"/>
    <x v="3339"/>
    <d v="2016-07-28T15:58:38"/>
    <n v="30"/>
    <s v="26 to 30 days"/>
    <s v="30 days"/>
    <x v="2"/>
  </r>
  <r>
    <n v="3340"/>
    <s v="King Lear"/>
    <s v="The Eno River Players is a community theater in Durham, North Carolina. We are trying to raise money to get our second show on its feet"/>
    <n v="3000"/>
    <n v="4145"/>
    <x v="0"/>
    <s v="US"/>
    <s v="USD"/>
    <n v="1481066554"/>
    <n v="1478906554"/>
    <b v="0"/>
    <n v="38"/>
    <b v="1"/>
    <s v="theater/plays"/>
    <x v="1"/>
    <s v="plays"/>
    <n v="138"/>
    <n v="109.08"/>
    <x v="3340"/>
    <d v="2016-12-06T23:22:34"/>
    <n v="25"/>
    <s v="21 to 25 days"/>
    <s v="26-27 days"/>
    <x v="2"/>
  </r>
  <r>
    <n v="3341"/>
    <s v="Today I Live"/>
    <s v="A London flat, two stories play simultaneously. Irish mapmaker 1821, Iranian artist present day. Each senses the other. Worlds collide."/>
    <n v="3350"/>
    <n v="3350"/>
    <x v="0"/>
    <s v="GB"/>
    <s v="GBP"/>
    <n v="1465750800"/>
    <n v="1463771421"/>
    <b v="0"/>
    <n v="28"/>
    <b v="1"/>
    <s v="theater/plays"/>
    <x v="1"/>
    <s v="plays"/>
    <n v="100"/>
    <n v="119.64"/>
    <x v="3341"/>
    <d v="2016-06-12T17:00:00"/>
    <n v="23"/>
    <s v="21 to 25 days"/>
    <s v="Not Needed"/>
    <x v="2"/>
  </r>
  <r>
    <n v="3342"/>
    <s v="Uprising Theatre Company's First Production"/>
    <s v="We believe in the power of stories to change the world. Theatre that inspires transformation."/>
    <n v="6000"/>
    <n v="6100"/>
    <x v="0"/>
    <s v="US"/>
    <s v="USD"/>
    <n v="1427864340"/>
    <n v="1425020810"/>
    <b v="0"/>
    <n v="78"/>
    <b v="1"/>
    <s v="theater/plays"/>
    <x v="1"/>
    <s v="plays"/>
    <n v="102"/>
    <n v="78.209999999999994"/>
    <x v="3342"/>
    <d v="2015-04-01T04:59:00"/>
    <n v="33"/>
    <s v="31 to 40 days"/>
    <s v="Not Needed"/>
    <x v="0"/>
  </r>
  <r>
    <n v="3343"/>
    <s v="The Girl Who Touched the Stars"/>
    <s v="Two sisters make a set of paper dolls which take them on a journey across lands, creating memories along the way."/>
    <n v="700"/>
    <n v="1200"/>
    <x v="0"/>
    <s v="GB"/>
    <s v="GBP"/>
    <n v="1460553480"/>
    <n v="1458770384"/>
    <b v="0"/>
    <n v="23"/>
    <b v="1"/>
    <s v="theater/plays"/>
    <x v="1"/>
    <s v="plays"/>
    <n v="171"/>
    <n v="52.17"/>
    <x v="3343"/>
    <d v="2016-04-13T13:18:00"/>
    <n v="21"/>
    <s v="21 to 25 days"/>
    <s v="Not Needed"/>
    <x v="2"/>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01"/>
    <n v="114.13"/>
    <x v="3344"/>
    <d v="2014-08-30T04:48:13"/>
    <n v="30"/>
    <s v="26 to 30 days"/>
    <s v="30 days"/>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130"/>
    <n v="50"/>
    <x v="3345"/>
    <d v="2015-04-18T00:37:00"/>
    <n v="59"/>
    <s v="Greater than 40 days"/>
    <s v="Not Needed"/>
    <x v="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110"/>
    <n v="91.67"/>
    <x v="3346"/>
    <d v="2015-02-26T00:35:10"/>
    <n v="7"/>
    <s v="Less than 10 days"/>
    <s v="Not Needed"/>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19"/>
    <n v="108.59"/>
    <x v="3347"/>
    <d v="2016-05-08T21:00:00"/>
    <n v="14"/>
    <s v="11 to 20 days"/>
    <s v="Not Needed"/>
    <x v="2"/>
  </r>
  <r>
    <n v="3348"/>
    <s v="Macbeth"/>
    <s v="Old Hat's new production explores the bleak culture of war and the cosmic powers of guilt and imagination in Shakespeare's tragedy."/>
    <n v="5500"/>
    <n v="5516"/>
    <x v="0"/>
    <s v="US"/>
    <s v="USD"/>
    <n v="1461988740"/>
    <n v="1459949080"/>
    <b v="0"/>
    <n v="79"/>
    <b v="1"/>
    <s v="theater/plays"/>
    <x v="1"/>
    <s v="plays"/>
    <n v="100"/>
    <n v="69.819999999999993"/>
    <x v="3348"/>
    <d v="2016-04-30T03:59:00"/>
    <n v="24"/>
    <s v="21 to 25 days"/>
    <s v="Not Needed"/>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53"/>
    <n v="109.57"/>
    <x v="3349"/>
    <d v="2016-06-13T17:00:00"/>
    <n v="21"/>
    <s v="21 to 25 days"/>
    <s v="Not Needed"/>
    <x v="2"/>
  </r>
  <r>
    <n v="3350"/>
    <s v="Visions"/>
    <s v="Nora Wageners TheaterstÃ¼ck lÃ¤dt den Zuschauer ein auf eine teils lustige, teils dÃ¼stere Reise ins Wohnzimmer der jungen, arbeitslosen K"/>
    <n v="3500"/>
    <n v="3655"/>
    <x v="0"/>
    <s v="LU"/>
    <s v="EUR"/>
    <n v="1448838000"/>
    <n v="1445791811"/>
    <b v="0"/>
    <n v="51"/>
    <b v="1"/>
    <s v="theater/plays"/>
    <x v="1"/>
    <s v="plays"/>
    <n v="104"/>
    <n v="71.67"/>
    <x v="3350"/>
    <d v="2015-11-29T23:00:00"/>
    <n v="35"/>
    <s v="31 to 40 days"/>
    <s v="Not Needed"/>
    <x v="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101"/>
    <n v="93.61"/>
    <x v="3351"/>
    <d v="2014-07-23T11:00:00"/>
    <n v="37"/>
    <s v="31 to 40 days"/>
    <s v="Not Needed"/>
    <x v="3"/>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108"/>
    <n v="76.8"/>
    <x v="3352"/>
    <d v="2016-07-01T23:00:00"/>
    <n v="57"/>
    <s v="Greater than 40 days"/>
    <s v="Not Needed"/>
    <x v="2"/>
  </r>
  <r>
    <n v="3353"/>
    <s v="Nude: A play by Paul Hewitt"/>
    <s v="A new spoken word play, written by Paul Hewitt, in 3 parts about love and fate, inspired by the Ruba'iyat of Omar Khayyam."/>
    <n v="500"/>
    <n v="1575"/>
    <x v="0"/>
    <s v="GB"/>
    <s v="GBP"/>
    <n v="1462230000"/>
    <n v="1461061350"/>
    <b v="0"/>
    <n v="44"/>
    <b v="1"/>
    <s v="theater/plays"/>
    <x v="1"/>
    <s v="plays"/>
    <n v="315"/>
    <n v="35.799999999999997"/>
    <x v="3353"/>
    <d v="2016-05-02T23:00:00"/>
    <n v="13"/>
    <s v="11 to 20 days"/>
    <s v="Not Needed"/>
    <x v="2"/>
  </r>
  <r>
    <n v="3354"/>
    <s v="Strangeloop Theatre - A Focus on New Works"/>
    <s v="Help Strangeloop Theatre create and support new work by sponsoring our 2015-2016 season."/>
    <n v="3000"/>
    <n v="3058"/>
    <x v="0"/>
    <s v="US"/>
    <s v="USD"/>
    <n v="1446091260"/>
    <n v="1443029206"/>
    <b v="0"/>
    <n v="55"/>
    <b v="1"/>
    <s v="theater/plays"/>
    <x v="1"/>
    <s v="plays"/>
    <n v="102"/>
    <n v="55.6"/>
    <x v="3354"/>
    <d v="2015-10-29T04:01:00"/>
    <n v="36"/>
    <s v="31 to 40 days"/>
    <s v="Not Needed"/>
    <x v="0"/>
  </r>
  <r>
    <n v="3355"/>
    <s v="Jelly Beans at Theatre503"/>
    <s v="Help get Jelly Beans to the Theatre503 stage. An important piece of new writing by Dan Pick, produced by Kuleshov Theatre"/>
    <n v="1750"/>
    <n v="2210"/>
    <x v="0"/>
    <s v="GB"/>
    <s v="GBP"/>
    <n v="1462879020"/>
    <n v="1461941527"/>
    <b v="0"/>
    <n v="15"/>
    <b v="1"/>
    <s v="theater/plays"/>
    <x v="1"/>
    <s v="plays"/>
    <n v="126"/>
    <n v="147.33000000000001"/>
    <x v="3355"/>
    <d v="2016-05-10T11:17:00"/>
    <n v="11"/>
    <s v="11 to 20 days"/>
    <s v="Not Needed"/>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101"/>
    <n v="56.33"/>
    <x v="3356"/>
    <d v="2016-07-15T19:34:32"/>
    <n v="30"/>
    <s v="26 to 30 days"/>
    <s v="30 days"/>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101"/>
    <n v="96.19"/>
    <x v="3357"/>
    <d v="2014-08-01T10:01:50"/>
    <n v="30"/>
    <s v="26 to 30 days"/>
    <s v="30 days"/>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103"/>
    <n v="63.57"/>
    <x v="3358"/>
    <d v="2014-11-19T08:27:59"/>
    <n v="30"/>
    <s v="26 to 30 days"/>
    <s v="30 days"/>
    <x v="3"/>
  </r>
  <r>
    <n v="3359"/>
    <s v="BEIRUT, LADY OF LEBANON"/>
    <s v="A Theatrical Production Celebrating the Lebanese Culture and the Human Spirit in Time of War."/>
    <n v="4000"/>
    <n v="4250"/>
    <x v="0"/>
    <s v="US"/>
    <s v="USD"/>
    <n v="1487985734"/>
    <n v="1484097734"/>
    <b v="0"/>
    <n v="23"/>
    <b v="1"/>
    <s v="theater/plays"/>
    <x v="1"/>
    <s v="plays"/>
    <n v="106"/>
    <n v="184.78"/>
    <x v="3359"/>
    <d v="2017-02-25T01:22:14"/>
    <n v="45"/>
    <s v="41 to 50 days"/>
    <s v="Not Needed"/>
    <x v="1"/>
  </r>
  <r>
    <n v="3360"/>
    <s v="Pretty Butch"/>
    <s v="World Premiere, an M1 Singapore Fringe Festival 2017 commission."/>
    <n v="9000"/>
    <n v="9124"/>
    <x v="0"/>
    <s v="SG"/>
    <s v="SGD"/>
    <n v="1481731140"/>
    <n v="1479866343"/>
    <b v="0"/>
    <n v="72"/>
    <b v="1"/>
    <s v="theater/plays"/>
    <x v="1"/>
    <s v="plays"/>
    <n v="101"/>
    <n v="126.72"/>
    <x v="3360"/>
    <d v="2016-12-14T15:59:00"/>
    <n v="21"/>
    <s v="21 to 25 days"/>
    <s v="Not Needed"/>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113"/>
    <n v="83.43"/>
    <x v="3361"/>
    <d v="2014-09-01T15:59:00"/>
    <n v="17"/>
    <s v="11 to 20 days"/>
    <s v="Not Needed"/>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218"/>
    <n v="54.5"/>
    <x v="3362"/>
    <d v="2015-03-07T04:55:00"/>
    <n v="14"/>
    <s v="11 to 20 days"/>
    <s v="Not Needed"/>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101"/>
    <n v="302.31"/>
    <x v="3363"/>
    <d v="2014-08-19T16:00:00"/>
    <n v="19"/>
    <s v="11 to 20 days"/>
    <s v="Not Needed"/>
    <x v="3"/>
  </r>
  <r>
    <n v="3364"/>
    <s v="Cancel The Sunshine"/>
    <s v="Cancel The SunshineÂ is a new play that explores living with a mental health condition in an honest, witty and articulate way."/>
    <n v="3000"/>
    <n v="3178"/>
    <x v="0"/>
    <s v="GB"/>
    <s v="GBP"/>
    <n v="1458075600"/>
    <n v="1456183649"/>
    <b v="0"/>
    <n v="72"/>
    <b v="1"/>
    <s v="theater/plays"/>
    <x v="1"/>
    <s v="plays"/>
    <n v="106"/>
    <n v="44.14"/>
    <x v="3364"/>
    <d v="2016-03-15T21:00:00"/>
    <n v="22"/>
    <s v="21 to 25 days"/>
    <s v="Not Needed"/>
    <x v="2"/>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104"/>
    <n v="866.67"/>
    <x v="3365"/>
    <d v="2015-12-13T02:26:32"/>
    <n v="30"/>
    <s v="26 to 30 days"/>
    <s v="30 days"/>
    <x v="0"/>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221"/>
    <n v="61.39"/>
    <x v="3366"/>
    <d v="2015-05-13T01:37:17"/>
    <n v="30"/>
    <s v="26 to 30 days"/>
    <s v="30 days"/>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119"/>
    <n v="29.67"/>
    <x v="3367"/>
    <d v="2015-08-01T22:24:54"/>
    <n v="25"/>
    <s v="21 to 25 days"/>
    <s v="26-27 days"/>
    <x v="0"/>
  </r>
  <r>
    <n v="3368"/>
    <s v="Peter Pan by J.M. Barrie @ Open Space Arts"/>
    <s v="Help a non-profit community theatre create an unforgettable production of J.M. Barrie's classic play."/>
    <n v="1000"/>
    <n v="1046"/>
    <x v="0"/>
    <s v="US"/>
    <s v="USD"/>
    <n v="1420088400"/>
    <n v="1416977259"/>
    <b v="0"/>
    <n v="23"/>
    <b v="1"/>
    <s v="theater/plays"/>
    <x v="1"/>
    <s v="plays"/>
    <n v="105"/>
    <n v="45.48"/>
    <x v="3368"/>
    <d v="2015-01-01T05:00:00"/>
    <n v="36"/>
    <s v="31 to 40 days"/>
    <s v="Not Needed"/>
    <x v="3"/>
  </r>
  <r>
    <n v="3369"/>
    <s v="The Collector, a play by Daniel Wade"/>
    <s v="How far would you go for revenge? The Collector is a dark thriller of regret, retribution and broken masculinity."/>
    <n v="5000"/>
    <n v="5195"/>
    <x v="0"/>
    <s v="IE"/>
    <s v="EUR"/>
    <n v="1484441980"/>
    <n v="1479257980"/>
    <b v="0"/>
    <n v="54"/>
    <b v="1"/>
    <s v="theater/plays"/>
    <x v="1"/>
    <s v="plays"/>
    <n v="104"/>
    <n v="96.2"/>
    <x v="3369"/>
    <d v="2017-01-15T00:59:40"/>
    <n v="60"/>
    <s v="Greater than 40 days"/>
    <s v="Not Needed"/>
    <x v="2"/>
  </r>
  <r>
    <n v="3370"/>
    <s v="&quot;I'm Alright&quot;...an Enso Theatre Education production."/>
    <s v="I'm Alright. A story of young women, told by young women, for the world."/>
    <n v="1500"/>
    <n v="1766"/>
    <x v="0"/>
    <s v="US"/>
    <s v="USD"/>
    <n v="1481961600"/>
    <n v="1479283285"/>
    <b v="0"/>
    <n v="26"/>
    <b v="1"/>
    <s v="theater/plays"/>
    <x v="1"/>
    <s v="plays"/>
    <n v="118"/>
    <n v="67.92"/>
    <x v="3370"/>
    <d v="2016-12-17T08:00:00"/>
    <n v="31"/>
    <s v="31 to 40 days"/>
    <s v="Not Needed"/>
    <x v="2"/>
  </r>
  <r>
    <n v="3371"/>
    <s v="Red Planet (or One Way Ticket) Staged Reading"/>
    <s v="Help support Red Planet, a new science fiction play based off the Mars One exploration."/>
    <n v="200"/>
    <n v="277"/>
    <x v="0"/>
    <s v="US"/>
    <s v="USD"/>
    <n v="1449089965"/>
    <n v="1446670765"/>
    <b v="0"/>
    <n v="9"/>
    <b v="1"/>
    <s v="theater/plays"/>
    <x v="1"/>
    <s v="plays"/>
    <n v="139"/>
    <n v="30.78"/>
    <x v="3371"/>
    <d v="2015-12-02T20:59:25"/>
    <n v="28"/>
    <s v="26 to 30 days"/>
    <s v="28 to 29 days"/>
    <x v="0"/>
  </r>
  <r>
    <n v="3372"/>
    <s v="All the Best, Jack"/>
    <s v="This play tells the story of the toxicity of sensationalism shown through one man's struggle with notoriety."/>
    <n v="1000"/>
    <n v="1035"/>
    <x v="0"/>
    <s v="US"/>
    <s v="USD"/>
    <n v="1408942740"/>
    <n v="1407157756"/>
    <b v="0"/>
    <n v="27"/>
    <b v="1"/>
    <s v="theater/plays"/>
    <x v="1"/>
    <s v="plays"/>
    <n v="104"/>
    <n v="38.33"/>
    <x v="3372"/>
    <d v="2014-08-25T04:59:00"/>
    <n v="21"/>
    <s v="21 to 25 days"/>
    <s v="Not Needed"/>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100"/>
    <n v="66.83"/>
    <x v="3373"/>
    <d v="2015-07-18T16:00:00"/>
    <n v="24"/>
    <s v="21 to 25 days"/>
    <s v="Not Needed"/>
    <x v="0"/>
  </r>
  <r>
    <n v="3374"/>
    <s v="HELP BUILD &quot;THE CASTLE&quot;"/>
    <s v="A rare  production of World acclaimed playwright Howard Barker's groundbreaking &amp; provocative 'The Castle'."/>
    <n v="3500"/>
    <n v="3730"/>
    <x v="0"/>
    <s v="CA"/>
    <s v="CAD"/>
    <n v="1446053616"/>
    <n v="1443461616"/>
    <b v="0"/>
    <n v="52"/>
    <b v="1"/>
    <s v="theater/plays"/>
    <x v="1"/>
    <s v="plays"/>
    <n v="107"/>
    <n v="71.73"/>
    <x v="3374"/>
    <d v="2015-10-28T17:33:36"/>
    <n v="30"/>
    <s v="26 to 30 days"/>
    <s v="30 days"/>
    <x v="0"/>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00"/>
    <n v="176.47"/>
    <x v="3375"/>
    <d v="2014-05-18T14:39:33"/>
    <n v="12"/>
    <s v="11 to 20 days"/>
    <s v="Not Needed"/>
    <x v="3"/>
  </r>
  <r>
    <n v="3376"/>
    <s v="The Tutors"/>
    <s v="3 college grads struggling to fund their social network. 1 bratty blackmailing student. 1 dreamy Asian business man. 1 awesome play."/>
    <n v="8000"/>
    <n v="8001"/>
    <x v="0"/>
    <s v="US"/>
    <s v="USD"/>
    <n v="1429976994"/>
    <n v="1424796594"/>
    <b v="0"/>
    <n v="19"/>
    <b v="1"/>
    <s v="theater/plays"/>
    <x v="1"/>
    <s v="plays"/>
    <n v="100"/>
    <n v="421.11"/>
    <x v="3376"/>
    <d v="2015-04-25T15:49:54"/>
    <n v="60"/>
    <s v="Greater than 40 days"/>
    <s v="Not Needed"/>
    <x v="0"/>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1"/>
    <n v="104.99"/>
    <x v="3377"/>
    <d v="2015-03-20T16:56:00"/>
    <n v="30"/>
    <s v="26 to 30 days"/>
    <s v="30 days"/>
    <x v="0"/>
  </r>
  <r>
    <n v="3378"/>
    <s v="Rose of June"/>
    <s v="'Can you ever find acceptance in death?' _x000a_Rose of June is a piece of theatre exploring the stages of grief. Unity Theatre - September"/>
    <n v="550"/>
    <n v="592"/>
    <x v="0"/>
    <s v="GB"/>
    <s v="GBP"/>
    <n v="1409490480"/>
    <n v="1407400306"/>
    <b v="0"/>
    <n v="21"/>
    <b v="1"/>
    <s v="theater/plays"/>
    <x v="1"/>
    <s v="plays"/>
    <n v="108"/>
    <n v="28.19"/>
    <x v="3378"/>
    <d v="2014-08-31T13:08:00"/>
    <n v="24"/>
    <s v="21 to 25 days"/>
    <s v="Not Needed"/>
    <x v="3"/>
  </r>
  <r>
    <n v="3379"/>
    <s v="The Promise"/>
    <s v="A play by Alexei Arbuzov about the lives of three teenagers during the Nazi siege of Leningrad, 1942, in a new adaptation by Nick Dear."/>
    <n v="2000"/>
    <n v="2073"/>
    <x v="0"/>
    <s v="GB"/>
    <s v="GBP"/>
    <n v="1440630000"/>
    <n v="1439122800"/>
    <b v="0"/>
    <n v="38"/>
    <b v="1"/>
    <s v="theater/plays"/>
    <x v="1"/>
    <s v="plays"/>
    <n v="104"/>
    <n v="54.55"/>
    <x v="3379"/>
    <d v="2015-08-26T23:00:00"/>
    <n v="17"/>
    <s v="11 to 20 days"/>
    <s v="Not Needed"/>
    <x v="0"/>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04"/>
    <n v="111.89"/>
    <x v="3380"/>
    <d v="2014-11-29T23:52:58"/>
    <n v="35"/>
    <s v="31 to 40 days"/>
    <s v="Not Needed"/>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102"/>
    <n v="85.21"/>
    <x v="3381"/>
    <d v="2015-03-11T03:26:23"/>
    <n v="30"/>
    <s v="26 to 30 days"/>
    <s v="30 days"/>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101"/>
    <n v="76.650000000000006"/>
    <x v="3382"/>
    <d v="2016-08-01T22:59:00"/>
    <n v="24"/>
    <s v="21 to 25 days"/>
    <s v="Not Needed"/>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112"/>
    <n v="65.17"/>
    <x v="3383"/>
    <d v="2016-06-23T18:47:00"/>
    <n v="20"/>
    <s v="11 to 20 days"/>
    <s v="Not Needed"/>
    <x v="2"/>
  </r>
  <r>
    <n v="3384"/>
    <s v="The Hat"/>
    <s v="Six gay men, emotional baggage, and online dating: what could go wrong? A play about looking for love and finding something better."/>
    <n v="6000"/>
    <n v="6000.66"/>
    <x v="0"/>
    <s v="US"/>
    <s v="USD"/>
    <n v="1448074800"/>
    <n v="1444874768"/>
    <b v="0"/>
    <n v="64"/>
    <b v="1"/>
    <s v="theater/plays"/>
    <x v="1"/>
    <s v="plays"/>
    <n v="100"/>
    <n v="93.76"/>
    <x v="3384"/>
    <d v="2015-11-21T03:00:00"/>
    <n v="37"/>
    <s v="31 to 40 days"/>
    <s v="Not Needed"/>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00"/>
    <n v="133.33000000000001"/>
    <x v="3385"/>
    <d v="2014-12-10T20:49:12"/>
    <n v="30"/>
    <s v="26 to 30 days"/>
    <s v="30 days"/>
    <x v="3"/>
  </r>
  <r>
    <n v="3386"/>
    <s v="Going To Market"/>
    <s v="Stories from the Bronx make for an uncommon play. Help us finish funding this production, supported by the Kevin Spacey Foundation."/>
    <n v="2000"/>
    <n v="2100"/>
    <x v="0"/>
    <s v="US"/>
    <s v="USD"/>
    <n v="1417620506"/>
    <n v="1415028506"/>
    <b v="0"/>
    <n v="41"/>
    <b v="1"/>
    <s v="theater/plays"/>
    <x v="1"/>
    <s v="plays"/>
    <n v="105"/>
    <n v="51.22"/>
    <x v="3386"/>
    <d v="2014-12-03T15:28:26"/>
    <n v="30"/>
    <s v="26 to 30 days"/>
    <s v="30 days"/>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17"/>
    <n v="100.17"/>
    <x v="3387"/>
    <d v="2014-12-14T18:18:08"/>
    <n v="40"/>
    <s v="31 to 40 days"/>
    <s v="Not Needed"/>
    <x v="3"/>
  </r>
  <r>
    <n v="3388"/>
    <s v="ICONS"/>
    <s v="ICONS is a unique new play about the Amazon warrior women from Greek myth and re-imagines them from a contemporary female perspective."/>
    <n v="1500"/>
    <n v="1557"/>
    <x v="0"/>
    <s v="GB"/>
    <s v="GBP"/>
    <n v="1434625441"/>
    <n v="1432033441"/>
    <b v="0"/>
    <n v="45"/>
    <b v="1"/>
    <s v="theater/plays"/>
    <x v="1"/>
    <s v="plays"/>
    <n v="104"/>
    <n v="34.6"/>
    <x v="3388"/>
    <d v="2015-06-18T11:04:01"/>
    <n v="30"/>
    <s v="26 to 30 days"/>
    <s v="30 days"/>
    <x v="0"/>
  </r>
  <r>
    <n v="3389"/>
    <s v="Chimera Ensemble Productions Fund"/>
    <s v="Chimera Ensemble is launching 2 inaugural theater productions, and we need support to do high quality work!"/>
    <n v="10000"/>
    <n v="11450"/>
    <x v="0"/>
    <s v="US"/>
    <s v="USD"/>
    <n v="1464960682"/>
    <n v="1462368682"/>
    <b v="0"/>
    <n v="62"/>
    <b v="1"/>
    <s v="theater/plays"/>
    <x v="1"/>
    <s v="plays"/>
    <n v="115"/>
    <n v="184.68"/>
    <x v="3389"/>
    <d v="2016-06-03T13:31:22"/>
    <n v="30"/>
    <s v="26 to 30 days"/>
    <s v="30 days"/>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102"/>
    <n v="69.819999999999993"/>
    <x v="3390"/>
    <d v="2014-07-10T18:35:45"/>
    <n v="15"/>
    <s v="11 to 20 days"/>
    <s v="Not Needed"/>
    <x v="3"/>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223"/>
    <n v="61.94"/>
    <x v="3391"/>
    <d v="2014-08-08T22:28:00"/>
    <n v="29"/>
    <s v="26 to 30 days"/>
    <s v="Not Needed"/>
    <x v="3"/>
  </r>
  <r>
    <n v="3392"/>
    <s v="1 in 3"/>
    <s v="Life is more than the days you have left. 1 in 3 tells of two normal people &amp; their confrontation with mortality and the dice of fate."/>
    <n v="500"/>
    <n v="500"/>
    <x v="0"/>
    <s v="GB"/>
    <s v="GBP"/>
    <n v="1462565855"/>
    <n v="1458245855"/>
    <b v="0"/>
    <n v="12"/>
    <b v="1"/>
    <s v="theater/plays"/>
    <x v="1"/>
    <s v="plays"/>
    <n v="100"/>
    <n v="41.67"/>
    <x v="3392"/>
    <d v="2016-05-06T20:17:35"/>
    <n v="50"/>
    <s v="41 to 50 days"/>
    <s v="Not Needed"/>
    <x v="2"/>
  </r>
  <r>
    <n v="3393"/>
    <s v="The Maltese Bodkin"/>
    <s v="hiSTORYstage presents a film noir-style comedy mystery with a Shakespearean twist performed as a 1944 radio drama."/>
    <n v="1500"/>
    <n v="1587"/>
    <x v="0"/>
    <s v="US"/>
    <s v="USD"/>
    <n v="1415234760"/>
    <n v="1413065230"/>
    <b v="0"/>
    <n v="44"/>
    <b v="1"/>
    <s v="theater/plays"/>
    <x v="1"/>
    <s v="plays"/>
    <n v="106"/>
    <n v="36.07"/>
    <x v="3393"/>
    <d v="2014-11-06T00:46:00"/>
    <n v="26"/>
    <s v="26 to 30 days"/>
    <s v="26-27 days"/>
    <x v="3"/>
  </r>
  <r>
    <n v="3394"/>
    <s v="Buffer: Edinburgh Fringe 2014"/>
    <s v="Ambitious, Edinburgh-based company, Thrive Theatre, are bringing their brand new comedy BUFFER to the 2014 Edinburgh Fringe!"/>
    <n v="550"/>
    <n v="783"/>
    <x v="0"/>
    <s v="GB"/>
    <s v="GBP"/>
    <n v="1406470645"/>
    <n v="1403878645"/>
    <b v="0"/>
    <n v="27"/>
    <b v="1"/>
    <s v="theater/plays"/>
    <x v="1"/>
    <s v="plays"/>
    <n v="142"/>
    <n v="29"/>
    <x v="3394"/>
    <d v="2014-07-27T14:17:25"/>
    <n v="30"/>
    <s v="26 to 30 days"/>
    <s v="30 days"/>
    <x v="3"/>
  </r>
  <r>
    <n v="3395"/>
    <s v="MIRAMAR"/>
    <s v="Miramar is a a darkly funny play exploring what it is we call â€˜homeâ€™."/>
    <n v="500"/>
    <n v="920"/>
    <x v="0"/>
    <s v="GB"/>
    <s v="GBP"/>
    <n v="1433009400"/>
    <n v="1431795944"/>
    <b v="0"/>
    <n v="38"/>
    <b v="1"/>
    <s v="theater/plays"/>
    <x v="1"/>
    <s v="plays"/>
    <n v="184"/>
    <n v="24.21"/>
    <x v="3395"/>
    <d v="2015-05-30T18:10:00"/>
    <n v="14"/>
    <s v="11 to 20 days"/>
    <s v="Not Needed"/>
    <x v="0"/>
  </r>
  <r>
    <n v="3396"/>
    <s v="Rainbowtown"/>
    <s v="&quot;Rainbowtown&quot; is a new play for kids. Help us bring it to the Main Line during the 2014 Philadelphia Fringe Festival!"/>
    <n v="1500"/>
    <n v="1565"/>
    <x v="0"/>
    <s v="US"/>
    <s v="USD"/>
    <n v="1401595140"/>
    <n v="1399286589"/>
    <b v="0"/>
    <n v="28"/>
    <b v="1"/>
    <s v="theater/plays"/>
    <x v="1"/>
    <s v="plays"/>
    <n v="104"/>
    <n v="55.89"/>
    <x v="3396"/>
    <d v="2014-06-01T03:59:00"/>
    <n v="27"/>
    <s v="26 to 30 days"/>
    <s v="26-27 days"/>
    <x v="3"/>
  </r>
  <r>
    <n v="3397"/>
    <s v="Waiting for Godot - Blue Sky Theatre &amp; Arts"/>
    <s v="Help a group of recovering alcoholics bring Samuel Beckett's classic to a seaside town!"/>
    <n v="250"/>
    <n v="280"/>
    <x v="0"/>
    <s v="GB"/>
    <s v="GBP"/>
    <n v="1455832800"/>
    <n v="1452338929"/>
    <b v="0"/>
    <n v="24"/>
    <b v="1"/>
    <s v="theater/plays"/>
    <x v="1"/>
    <s v="plays"/>
    <n v="112"/>
    <n v="11.67"/>
    <x v="3397"/>
    <d v="2016-02-18T22:00:00"/>
    <n v="40"/>
    <s v="31 to 40 days"/>
    <s v="Not Needed"/>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111"/>
    <n v="68.349999999999994"/>
    <x v="3398"/>
    <d v="2014-11-21T17:00:00"/>
    <n v="23"/>
    <s v="21 to 25 days"/>
    <s v="Not Needed"/>
    <x v="3"/>
  </r>
  <r>
    <n v="3399"/>
    <s v="Spinning Wheel Youth Takeover"/>
    <s v="13 young people have taken over Spinning Wheel Theatre to choose, produce and create their own show from scratch."/>
    <n v="1200"/>
    <n v="1245"/>
    <x v="0"/>
    <s v="GB"/>
    <s v="GBP"/>
    <n v="1424556325"/>
    <n v="1421964325"/>
    <b v="0"/>
    <n v="46"/>
    <b v="1"/>
    <s v="theater/plays"/>
    <x v="1"/>
    <s v="plays"/>
    <n v="104"/>
    <n v="27.07"/>
    <x v="3399"/>
    <d v="2015-02-21T22:05:25"/>
    <n v="30"/>
    <s v="26 to 30 days"/>
    <s v="30 days"/>
    <x v="0"/>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00"/>
    <n v="118.13"/>
    <x v="3400"/>
    <d v="2014-08-28T22:53:34"/>
    <n v="45"/>
    <s v="41 to 50 days"/>
    <s v="Not Needed"/>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102"/>
    <n v="44.76"/>
    <x v="3401"/>
    <d v="2015-08-07T17:22:26"/>
    <n v="30"/>
    <s v="26 to 30 days"/>
    <s v="30 days"/>
    <x v="0"/>
  </r>
  <r>
    <n v="3402"/>
    <s v="Liberty Falls, 54321"/>
    <s v="Itâ€™s a celebration of our heritage. Well, not all of ours. If you live in Liberty Falls, itâ€™s yours. If you donâ€™t, then it's not."/>
    <n v="15000"/>
    <n v="16465"/>
    <x v="0"/>
    <s v="US"/>
    <s v="USD"/>
    <n v="1447295460"/>
    <n v="1444747843"/>
    <b v="0"/>
    <n v="165"/>
    <b v="1"/>
    <s v="theater/plays"/>
    <x v="1"/>
    <s v="plays"/>
    <n v="110"/>
    <n v="99.79"/>
    <x v="3402"/>
    <d v="2015-11-12T02:31:00"/>
    <n v="30"/>
    <s v="26 to 30 days"/>
    <s v="30 days"/>
    <x v="0"/>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00"/>
    <n v="117.65"/>
    <x v="3403"/>
    <d v="2015-06-25T11:05:24"/>
    <n v="30"/>
    <s v="26 to 30 days"/>
    <s v="30 days"/>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122"/>
    <n v="203.33"/>
    <x v="3404"/>
    <d v="2015-06-17T12:05:02"/>
    <n v="20"/>
    <s v="11 to 20 days"/>
    <s v="Not Needed"/>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138"/>
    <n v="28.32"/>
    <x v="3405"/>
    <d v="2016-03-01T23:59:00"/>
    <n v="20"/>
    <s v="11 to 20 days"/>
    <s v="Not Needed"/>
    <x v="2"/>
  </r>
  <r>
    <n v="3406"/>
    <s v="Voices of Swords"/>
    <s v="A funny and moving new play about two families dealing with aging parents in very different ways!"/>
    <n v="10000"/>
    <n v="10031"/>
    <x v="0"/>
    <s v="US"/>
    <s v="USD"/>
    <n v="1405511376"/>
    <n v="1401623376"/>
    <b v="0"/>
    <n v="91"/>
    <b v="1"/>
    <s v="theater/plays"/>
    <x v="1"/>
    <s v="plays"/>
    <n v="100"/>
    <n v="110.23"/>
    <x v="3406"/>
    <d v="2014-07-16T11:49:36"/>
    <n v="45"/>
    <s v="41 to 50 days"/>
    <s v="Not Needed"/>
    <x v="3"/>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107"/>
    <n v="31.97"/>
    <x v="3407"/>
    <d v="2014-07-06T10:08:09"/>
    <n v="30"/>
    <s v="26 to 30 days"/>
    <s v="30 days"/>
    <x v="3"/>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211"/>
    <n v="58.61"/>
    <x v="3408"/>
    <d v="2014-07-18T23:48:24"/>
    <n v="30"/>
    <s v="26 to 30 days"/>
    <s v="30 days"/>
    <x v="3"/>
  </r>
  <r>
    <n v="3409"/>
    <s v="Who Said Theatre Presents: The Calm"/>
    <s v="Exciting and visceral new-writing that challenges the way we view the fine line between war and terror..."/>
    <n v="500"/>
    <n v="618"/>
    <x v="0"/>
    <s v="GB"/>
    <s v="GBP"/>
    <n v="1469998680"/>
    <n v="1466710358"/>
    <b v="0"/>
    <n v="21"/>
    <b v="1"/>
    <s v="theater/plays"/>
    <x v="1"/>
    <s v="plays"/>
    <n v="124"/>
    <n v="29.43"/>
    <x v="3409"/>
    <d v="2016-07-31T20:58:00"/>
    <n v="38"/>
    <s v="31 to 40 days"/>
    <s v="Not Needed"/>
    <x v="2"/>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109"/>
    <n v="81.38"/>
    <x v="3410"/>
    <d v="2016-06-06T07:00:00"/>
    <n v="27"/>
    <s v="26 to 30 days"/>
    <s v="26-27 days"/>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04"/>
    <n v="199.17"/>
    <x v="3411"/>
    <d v="2015-10-08T00:32:52"/>
    <n v="20"/>
    <s v="11 to 20 days"/>
    <s v="Not Needed"/>
    <x v="0"/>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00"/>
    <n v="115.38"/>
    <x v="3412"/>
    <d v="2014-09-27T23:01:02"/>
    <n v="30"/>
    <s v="26 to 30 days"/>
    <s v="30 days"/>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130"/>
    <n v="46.43"/>
    <x v="3413"/>
    <d v="2015-02-28T04:59:00"/>
    <n v="10"/>
    <s v="Less than 10 days"/>
    <s v="Not Needed"/>
    <x v="0"/>
  </r>
  <r>
    <n v="3414"/>
    <s v="PCSF PlayOffs 2016"/>
    <s v="A new twist on our annual festival of fully-produced plays by member playwrights, performed by a talented ensemble cast!"/>
    <n v="3000"/>
    <n v="3105"/>
    <x v="0"/>
    <s v="US"/>
    <s v="USD"/>
    <n v="1480579140"/>
    <n v="1478030325"/>
    <b v="0"/>
    <n v="44"/>
    <b v="1"/>
    <s v="theater/plays"/>
    <x v="1"/>
    <s v="plays"/>
    <n v="104"/>
    <n v="70.569999999999993"/>
    <x v="3414"/>
    <d v="2016-12-01T07:59:00"/>
    <n v="30"/>
    <s v="26 to 30 days"/>
    <s v="30 days"/>
    <x v="2"/>
  </r>
  <r>
    <n v="3415"/>
    <s v="Balm in Gilead at Columbia"/>
    <s v="We are raising funds to allow for enhanced scenic, costume, and lighting design. Every dollar helps!"/>
    <n v="200"/>
    <n v="200"/>
    <x v="0"/>
    <s v="US"/>
    <s v="USD"/>
    <n v="1460935800"/>
    <n v="1459999656"/>
    <b v="0"/>
    <n v="9"/>
    <b v="1"/>
    <s v="theater/plays"/>
    <x v="1"/>
    <s v="plays"/>
    <n v="100"/>
    <n v="22.22"/>
    <x v="3415"/>
    <d v="2016-04-17T23:30:00"/>
    <n v="10"/>
    <s v="Less than 10 days"/>
    <s v="Not Needed"/>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20"/>
    <n v="159.47"/>
    <x v="3416"/>
    <d v="2015-04-23T18:30:00"/>
    <n v="28"/>
    <s v="26 to 30 days"/>
    <s v="28 to 29 days"/>
    <x v="0"/>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100"/>
    <n v="37.78"/>
    <x v="3417"/>
    <d v="2014-10-26T00:43:00"/>
    <n v="44"/>
    <s v="41 to 50 days"/>
    <s v="Not Needed"/>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101"/>
    <n v="72.05"/>
    <x v="3418"/>
    <d v="2014-05-23T20:01:47"/>
    <n v="30"/>
    <s v="26 to 30 days"/>
    <s v="30 days"/>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107"/>
    <n v="63.7"/>
    <x v="3419"/>
    <d v="2016-04-06T21:30:00"/>
    <n v="18"/>
    <s v="11 to 20 days"/>
    <s v="Not Needed"/>
    <x v="2"/>
  </r>
  <r>
    <n v="3420"/>
    <s v="Rounds. Set design campaign."/>
    <s v="A powerful and urgent tale of the first line of defence for the NHS. Based on true stories from junior doctors."/>
    <n v="700"/>
    <n v="966"/>
    <x v="0"/>
    <s v="GB"/>
    <s v="GBP"/>
    <n v="1455408000"/>
    <n v="1454638202"/>
    <b v="0"/>
    <n v="34"/>
    <b v="1"/>
    <s v="theater/plays"/>
    <x v="1"/>
    <s v="plays"/>
    <n v="138"/>
    <n v="28.41"/>
    <x v="3420"/>
    <d v="2016-02-14T00:00:00"/>
    <n v="9"/>
    <s v="Less than 10 days"/>
    <s v="Not Needed"/>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1"/>
    <n v="103.21"/>
    <x v="3421"/>
    <d v="2015-03-04T18:59:23"/>
    <n v="30"/>
    <s v="26 to 30 days"/>
    <s v="30 days"/>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109"/>
    <n v="71.150000000000006"/>
    <x v="3422"/>
    <d v="2015-12-14T00:00:00"/>
    <n v="29"/>
    <s v="26 to 30 days"/>
    <s v="Not Needed"/>
    <x v="0"/>
  </r>
  <r>
    <n v="3423"/>
    <s v="And That's How The Story Goes"/>
    <s v="Forest Hills Eastern's Student Run Show 2015. Our goal is to present a professional quality show on a budget."/>
    <n v="250"/>
    <n v="350"/>
    <x v="0"/>
    <s v="US"/>
    <s v="USD"/>
    <n v="1429912341"/>
    <n v="1427320341"/>
    <b v="0"/>
    <n v="10"/>
    <b v="1"/>
    <s v="theater/plays"/>
    <x v="1"/>
    <s v="plays"/>
    <n v="140"/>
    <n v="35"/>
    <x v="3423"/>
    <d v="2015-04-24T21:52:21"/>
    <n v="30"/>
    <s v="26 to 30 days"/>
    <s v="30 days"/>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104"/>
    <n v="81.78"/>
    <x v="3424"/>
    <d v="2015-02-05T06:59:00"/>
    <n v="22"/>
    <s v="21 to 25 days"/>
    <s v="Not Needed"/>
    <x v="0"/>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103"/>
    <n v="297.02999999999997"/>
    <x v="3425"/>
    <d v="2014-10-04T14:48:56"/>
    <n v="32"/>
    <s v="31 to 40 days"/>
    <s v="Not Needed"/>
    <x v="3"/>
  </r>
  <r>
    <n v="3426"/>
    <s v="Holocene"/>
    <s v="Part ghost story, part cautionary tale, Holocene is a play about the end of our world, and the beginning of another."/>
    <n v="3750"/>
    <n v="4055"/>
    <x v="0"/>
    <s v="US"/>
    <s v="USD"/>
    <n v="1411264800"/>
    <n v="1409620903"/>
    <b v="0"/>
    <n v="87"/>
    <b v="1"/>
    <s v="theater/plays"/>
    <x v="1"/>
    <s v="plays"/>
    <n v="108"/>
    <n v="46.61"/>
    <x v="3426"/>
    <d v="2014-09-21T02:00:00"/>
    <n v="19"/>
    <s v="11 to 20 days"/>
    <s v="Not Needed"/>
    <x v="3"/>
  </r>
  <r>
    <n v="3427"/>
    <s v="We Were Kings"/>
    <s v="A new play developed in collaboration with graduating theatre makers, premiering at the Edinburgh Fringe Festival 2014."/>
    <n v="1500"/>
    <n v="1500"/>
    <x v="0"/>
    <s v="GB"/>
    <s v="GBP"/>
    <n v="1404314952"/>
    <n v="1401722952"/>
    <b v="0"/>
    <n v="29"/>
    <b v="1"/>
    <s v="theater/plays"/>
    <x v="1"/>
    <s v="plays"/>
    <n v="100"/>
    <n v="51.72"/>
    <x v="3427"/>
    <d v="2014-07-02T15:29:12"/>
    <n v="30"/>
    <s v="26 to 30 days"/>
    <s v="30 days"/>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103"/>
    <n v="40.29"/>
    <x v="3428"/>
    <d v="2015-02-28T17:00:00"/>
    <n v="25"/>
    <s v="21 to 25 days"/>
    <s v="26-27 days"/>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30"/>
    <n v="16.25"/>
    <x v="3429"/>
    <d v="2016-11-02T00:31:01"/>
    <n v="14"/>
    <s v="11 to 20 days"/>
    <s v="Not Needed"/>
    <x v="2"/>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109"/>
    <n v="30.15"/>
    <x v="3430"/>
    <d v="2014-07-30T22:41:41"/>
    <n v="30"/>
    <s v="26 to 30 days"/>
    <s v="30 days"/>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100"/>
    <n v="95.24"/>
    <x v="3431"/>
    <d v="2014-08-18T17:32:33"/>
    <n v="30"/>
    <s v="26 to 30 days"/>
    <s v="30 days"/>
    <x v="3"/>
  </r>
  <r>
    <n v="3432"/>
    <s v="Love Letters"/>
    <s v="Bare Theatre stages A.R. Gurney's Pulitzer Finalist script about a relationship spanning a lifetime and long distance."/>
    <n v="2000"/>
    <n v="2193"/>
    <x v="0"/>
    <s v="US"/>
    <s v="USD"/>
    <n v="1454709600"/>
    <n v="1452520614"/>
    <b v="0"/>
    <n v="42"/>
    <b v="1"/>
    <s v="theater/plays"/>
    <x v="1"/>
    <s v="plays"/>
    <n v="110"/>
    <n v="52.21"/>
    <x v="3432"/>
    <d v="2016-02-05T22:00:00"/>
    <n v="25"/>
    <s v="21 to 25 days"/>
    <s v="26-27 days"/>
    <x v="2"/>
  </r>
  <r>
    <n v="3433"/>
    <s v="The Dybbuk"/>
    <s v="death&amp;pretzels presents their first Chicago based project:_x000a_The Dybbuk by S. Ansky"/>
    <n v="9500"/>
    <n v="9525"/>
    <x v="0"/>
    <s v="US"/>
    <s v="USD"/>
    <n v="1402974000"/>
    <n v="1400290255"/>
    <b v="0"/>
    <n v="71"/>
    <b v="1"/>
    <s v="theater/plays"/>
    <x v="1"/>
    <s v="plays"/>
    <n v="100"/>
    <n v="134.15"/>
    <x v="3433"/>
    <d v="2014-06-17T03:00:00"/>
    <n v="31"/>
    <s v="31 to 40 days"/>
    <s v="Not Needed"/>
    <x v="3"/>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106"/>
    <n v="62.83"/>
    <x v="3434"/>
    <d v="2014-07-10T09:07:49"/>
    <n v="30"/>
    <s v="26 to 30 days"/>
    <s v="30 days"/>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112"/>
    <n v="58.95"/>
    <x v="3435"/>
    <d v="2016-08-07T03:00:00"/>
    <n v="17"/>
    <s v="11 to 20 days"/>
    <s v="Not Needed"/>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06"/>
    <n v="143.11000000000001"/>
    <x v="3436"/>
    <d v="2014-08-21T16:28:00"/>
    <n v="21"/>
    <s v="21 to 25 days"/>
    <s v="Not Needed"/>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101"/>
    <n v="84.17"/>
    <x v="3437"/>
    <d v="2015-08-19T17:03:40"/>
    <n v="30"/>
    <s v="26 to 30 days"/>
    <s v="30 days"/>
    <x v="0"/>
  </r>
  <r>
    <n v="3438"/>
    <s v="KLIPPIES"/>
    <s v="Klippies is the debut play from Johannesburg-born writer Jessica SiÃ¢n, premiering at the Southwark Playhouse, London in May 2015."/>
    <n v="2500"/>
    <n v="2605"/>
    <x v="0"/>
    <s v="GB"/>
    <s v="GBP"/>
    <n v="1430600400"/>
    <n v="1428358567"/>
    <b v="0"/>
    <n v="14"/>
    <b v="1"/>
    <s v="theater/plays"/>
    <x v="1"/>
    <s v="plays"/>
    <n v="104"/>
    <n v="186.07"/>
    <x v="3438"/>
    <d v="2015-05-02T21:00:00"/>
    <n v="26"/>
    <s v="26 to 30 days"/>
    <s v="26-27 days"/>
    <x v="0"/>
  </r>
  <r>
    <n v="3439"/>
    <s v="Cirque Inspired Alice's Adventures in Wonderland"/>
    <s v="Help a small theater produce an original adaptation of Lewis Carroll's classic story."/>
    <n v="1200"/>
    <n v="1616.14"/>
    <x v="0"/>
    <s v="US"/>
    <s v="USD"/>
    <n v="1453179540"/>
    <n v="1452030730"/>
    <b v="0"/>
    <n v="18"/>
    <b v="1"/>
    <s v="theater/plays"/>
    <x v="1"/>
    <s v="plays"/>
    <n v="135"/>
    <n v="89.79"/>
    <x v="3439"/>
    <d v="2016-01-19T04:59:00"/>
    <n v="14"/>
    <s v="11 to 20 days"/>
    <s v="Not Needed"/>
    <x v="2"/>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105"/>
    <n v="64.16"/>
    <x v="3440"/>
    <d v="2014-07-11T16:15:00"/>
    <n v="22"/>
    <s v="21 to 25 days"/>
    <s v="Not Needed"/>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103"/>
    <n v="59.65"/>
    <x v="3441"/>
    <d v="2015-11-13T20:17:00"/>
    <n v="27"/>
    <s v="26 to 30 days"/>
    <s v="26-27 days"/>
    <x v="0"/>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100"/>
    <n v="31.25"/>
    <x v="3442"/>
    <d v="2015-05-30T20:11:12"/>
    <n v="30"/>
    <s v="26 to 30 days"/>
    <s v="30 days"/>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186"/>
    <n v="41.22"/>
    <x v="3443"/>
    <d v="2014-09-09T12:35:46"/>
    <n v="30"/>
    <s v="26 to 30 days"/>
    <s v="30 days"/>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289"/>
    <n v="43.35"/>
    <x v="3444"/>
    <d v="2016-06-08T13:59:00"/>
    <n v="8"/>
    <s v="Less than 10 days"/>
    <s v="Not Needed"/>
    <x v="2"/>
  </r>
  <r>
    <n v="3445"/>
    <s v="Axon Theatre - First Project (Phase 1)"/>
    <s v="Rehearsal &amp; development of our first project as Axon Theatre: &quot;The Star-Spangled Girl&quot; in South Wales."/>
    <n v="2000"/>
    <n v="2000"/>
    <x v="0"/>
    <s v="GB"/>
    <s v="GBP"/>
    <n v="1445604236"/>
    <n v="1443185036"/>
    <b v="0"/>
    <n v="31"/>
    <b v="1"/>
    <s v="theater/plays"/>
    <x v="1"/>
    <s v="plays"/>
    <n v="100"/>
    <n v="64.52"/>
    <x v="3445"/>
    <d v="2015-10-23T12:43:56"/>
    <n v="28"/>
    <s v="26 to 30 days"/>
    <s v="28 to 29 days"/>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108"/>
    <n v="43.28"/>
    <x v="3446"/>
    <d v="2015-02-05T12:20:00"/>
    <n v="24"/>
    <s v="21 to 25 days"/>
    <s v="Not Needed"/>
    <x v="0"/>
  </r>
  <r>
    <n v="3447"/>
    <s v="The Vagabond Halfback"/>
    <s v="&quot;He was a poet, a vagrant, a philosopher, a lady's man and a hard drinker&quot;"/>
    <n v="1000"/>
    <n v="1078"/>
    <x v="0"/>
    <s v="US"/>
    <s v="USD"/>
    <n v="1458332412"/>
    <n v="1454448012"/>
    <b v="0"/>
    <n v="14"/>
    <b v="1"/>
    <s v="theater/plays"/>
    <x v="1"/>
    <s v="plays"/>
    <n v="108"/>
    <n v="77"/>
    <x v="3447"/>
    <d v="2016-03-18T20:20:12"/>
    <n v="45"/>
    <s v="41 to 50 days"/>
    <s v="Not Needed"/>
    <x v="2"/>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110"/>
    <n v="51.22"/>
    <x v="3448"/>
    <d v="2014-12-17T02:51:29"/>
    <n v="30"/>
    <s v="26 to 30 days"/>
    <s v="30 days"/>
    <x v="3"/>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171"/>
    <n v="68.25"/>
    <x v="3449"/>
    <d v="2016-07-09T04:00:00"/>
    <n v="28"/>
    <s v="26 to 30 days"/>
    <s v="28 to 29 days"/>
    <x v="2"/>
  </r>
  <r>
    <n v="3450"/>
    <s v="The Beautiful House"/>
    <s v="The Beautiful House' is a story of modern mummification and the present day post-humanist crisis in our relationship with death."/>
    <n v="500"/>
    <n v="760"/>
    <x v="0"/>
    <s v="GB"/>
    <s v="GBP"/>
    <n v="1427990071"/>
    <n v="1422809671"/>
    <b v="0"/>
    <n v="39"/>
    <b v="1"/>
    <s v="theater/plays"/>
    <x v="1"/>
    <s v="plays"/>
    <n v="152"/>
    <n v="19.489999999999998"/>
    <x v="3450"/>
    <d v="2015-04-02T15:54:31"/>
    <n v="60"/>
    <s v="Greater than 40 days"/>
    <s v="Not Needed"/>
    <x v="0"/>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101"/>
    <n v="41.13"/>
    <x v="3451"/>
    <d v="2015-04-21T17:22:07"/>
    <n v="27"/>
    <s v="26 to 30 days"/>
    <s v="26-27 days"/>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153"/>
    <n v="41.41"/>
    <x v="3452"/>
    <d v="2014-07-23T03:59:00"/>
    <n v="23"/>
    <s v="21 to 25 days"/>
    <s v="Not Needed"/>
    <x v="3"/>
  </r>
  <r>
    <n v="3453"/>
    <s v="'Patagonia' - by Robert George"/>
    <s v="A full length comedy, Patagonia follows Grason and Jerry on their journey through a magical, South-American rainforest."/>
    <n v="300"/>
    <n v="385"/>
    <x v="0"/>
    <s v="GB"/>
    <s v="GBP"/>
    <n v="1471130956"/>
    <n v="1465946956"/>
    <b v="0"/>
    <n v="14"/>
    <b v="1"/>
    <s v="theater/plays"/>
    <x v="1"/>
    <s v="plays"/>
    <n v="128"/>
    <n v="27.5"/>
    <x v="3453"/>
    <d v="2016-08-13T23:29:16"/>
    <n v="60"/>
    <s v="Greater than 40 days"/>
    <s v="Not Needed"/>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101"/>
    <n v="33.57"/>
    <x v="3454"/>
    <d v="2014-07-31T16:45:59"/>
    <n v="30"/>
    <s v="26 to 30 days"/>
    <s v="30 days"/>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01"/>
    <n v="145.87"/>
    <x v="3455"/>
    <d v="2016-10-13T18:00:27"/>
    <n v="30"/>
    <s v="26 to 30 days"/>
    <s v="30 days"/>
    <x v="2"/>
  </r>
  <r>
    <n v="3456"/>
    <s v="THIEF"/>
    <s v="&quot;Thief,&quot; a one man touring show, a theatrical experience portraying a supernatural story about the 3 days Jesus spent in the grave."/>
    <n v="3000"/>
    <n v="5739"/>
    <x v="0"/>
    <s v="US"/>
    <s v="USD"/>
    <n v="1406876340"/>
    <n v="1404190567"/>
    <b v="0"/>
    <n v="16"/>
    <b v="1"/>
    <s v="theater/plays"/>
    <x v="1"/>
    <s v="plays"/>
    <n v="191"/>
    <n v="358.69"/>
    <x v="3456"/>
    <d v="2014-08-01T06:59:00"/>
    <n v="31"/>
    <s v="31 to 40 days"/>
    <s v="Not Needed"/>
    <x v="3"/>
  </r>
  <r>
    <n v="3457"/>
    <s v="The Impossible Adventures Of Supernova Jones"/>
    <s v="Robots, Space Battles, Mystery, and Intrigue. Nothing is Impossible..."/>
    <n v="2000"/>
    <n v="2804"/>
    <x v="0"/>
    <s v="US"/>
    <s v="USD"/>
    <n v="1423720740"/>
    <n v="1421081857"/>
    <b v="0"/>
    <n v="55"/>
    <b v="1"/>
    <s v="theater/plays"/>
    <x v="1"/>
    <s v="plays"/>
    <n v="140"/>
    <n v="50.98"/>
    <x v="3457"/>
    <d v="2015-02-12T05:59:00"/>
    <n v="31"/>
    <s v="31 to 40 days"/>
    <s v="Not Needed"/>
    <x v="0"/>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124"/>
    <n v="45.04"/>
    <x v="3458"/>
    <d v="2015-02-03T04:27:00"/>
    <n v="27"/>
    <s v="26 to 30 days"/>
    <s v="26-27 days"/>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26"/>
    <n v="17.53"/>
    <x v="3459"/>
    <d v="2016-05-20T11:31:00"/>
    <n v="30"/>
    <s v="26 to 30 days"/>
    <s v="30 days"/>
    <x v="2"/>
  </r>
  <r>
    <n v="3460"/>
    <s v="Pushers"/>
    <s v="'Pushers' is an exciting new play and the first project for brand new theatre company, Ain't Got No Home Productions."/>
    <n v="500"/>
    <n v="950"/>
    <x v="0"/>
    <s v="GB"/>
    <s v="GBP"/>
    <n v="1408106352"/>
    <n v="1406896752"/>
    <b v="0"/>
    <n v="19"/>
    <b v="1"/>
    <s v="theater/plays"/>
    <x v="1"/>
    <s v="plays"/>
    <n v="190"/>
    <n v="50"/>
    <x v="3460"/>
    <d v="2014-08-15T12:39:12"/>
    <n v="14"/>
    <s v="11 to 20 days"/>
    <s v="Not Needed"/>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139"/>
    <n v="57.92"/>
    <x v="3461"/>
    <d v="2016-10-29T03:00:00"/>
    <n v="29"/>
    <s v="26 to 30 days"/>
    <s v="Not Needed"/>
    <x v="2"/>
  </r>
  <r>
    <n v="3462"/>
    <s v="Upstart Crows of Santa Fe Stage Weapons"/>
    <s v="Help the Upstart Crows of Santa Fe bring Shakespeare's Julius Caesar to life with quality wooden stage swords!"/>
    <n v="250"/>
    <n v="505"/>
    <x v="0"/>
    <s v="US"/>
    <s v="USD"/>
    <n v="1436551200"/>
    <n v="1435181628"/>
    <b v="0"/>
    <n v="17"/>
    <b v="1"/>
    <s v="theater/plays"/>
    <x v="1"/>
    <s v="plays"/>
    <n v="202"/>
    <n v="29.71"/>
    <x v="3462"/>
    <d v="2015-07-10T18:00:00"/>
    <n v="16"/>
    <s v="11 to 20 days"/>
    <s v="Not Needed"/>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103"/>
    <n v="90.68"/>
    <x v="3463"/>
    <d v="2016-10-11T03:59:00"/>
    <n v="42"/>
    <s v="41 to 50 days"/>
    <s v="Not Needed"/>
    <x v="2"/>
  </r>
  <r>
    <n v="3464"/>
    <s v="SHE! Is History!"/>
    <s v="Why Do We Know More About Kim Kardashian Than Abigail Adams?  Let's produce and publish a play about women who MAKE and MADE history!"/>
    <n v="5000"/>
    <n v="5116.18"/>
    <x v="0"/>
    <s v="US"/>
    <s v="USD"/>
    <n v="1471921637"/>
    <n v="1469329637"/>
    <b v="0"/>
    <n v="93"/>
    <b v="1"/>
    <s v="theater/plays"/>
    <x v="1"/>
    <s v="plays"/>
    <n v="102"/>
    <n v="55.01"/>
    <x v="3464"/>
    <d v="2016-08-23T03:07:17"/>
    <n v="30"/>
    <s v="26 to 30 days"/>
    <s v="30 days"/>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103"/>
    <n v="57.22"/>
    <x v="3465"/>
    <d v="2015-08-09T16:00:00"/>
    <n v="25"/>
    <s v="21 to 25 days"/>
    <s v="26-27 days"/>
    <x v="0"/>
  </r>
  <r>
    <n v="3466"/>
    <s v="Spotlight Youth Theater Production of Wizard"/>
    <s v="The Spotlight Youth Theater is a program where every participant has a moment in the spotlight."/>
    <n v="3500"/>
    <n v="4450"/>
    <x v="0"/>
    <s v="US"/>
    <s v="USD"/>
    <n v="1461108450"/>
    <n v="1455928050"/>
    <b v="0"/>
    <n v="61"/>
    <b v="1"/>
    <s v="theater/plays"/>
    <x v="1"/>
    <s v="plays"/>
    <n v="127"/>
    <n v="72.95"/>
    <x v="3466"/>
    <d v="2016-04-19T23:27:30"/>
    <n v="59"/>
    <s v="Greater than 40 days"/>
    <s v="Not Needed"/>
    <x v="2"/>
  </r>
  <r>
    <n v="3467"/>
    <s v="Venus in Fur, Los Angeles."/>
    <s v="Venus in Fur, By David Ives."/>
    <n v="3000"/>
    <n v="3030"/>
    <x v="0"/>
    <s v="US"/>
    <s v="USD"/>
    <n v="1426864032"/>
    <n v="1424275632"/>
    <b v="0"/>
    <n v="47"/>
    <b v="1"/>
    <s v="theater/plays"/>
    <x v="1"/>
    <s v="plays"/>
    <n v="101"/>
    <n v="64.47"/>
    <x v="3467"/>
    <d v="2015-03-20T15:07:12"/>
    <n v="30"/>
    <s v="26 to 30 days"/>
    <s v="30 days"/>
    <x v="0"/>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122"/>
    <n v="716.35"/>
    <x v="3468"/>
    <d v="2016-09-21T03:00:00"/>
    <n v="29"/>
    <s v="26 to 30 days"/>
    <s v="Not Needed"/>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113"/>
    <n v="50.4"/>
    <x v="3469"/>
    <d v="2016-04-28T15:24:05"/>
    <n v="30"/>
    <s v="26 to 30 days"/>
    <s v="30 days"/>
    <x v="2"/>
  </r>
  <r>
    <n v="3470"/>
    <s v="She Kills Monsters"/>
    <s v="The New Artist's Circle is a theatre company dedicated to bringing the arts to young people."/>
    <n v="250"/>
    <n v="375"/>
    <x v="0"/>
    <s v="US"/>
    <s v="USD"/>
    <n v="1468618680"/>
    <n v="1465345902"/>
    <b v="0"/>
    <n v="9"/>
    <b v="1"/>
    <s v="theater/plays"/>
    <x v="1"/>
    <s v="plays"/>
    <n v="150"/>
    <n v="41.67"/>
    <x v="3470"/>
    <d v="2016-07-15T21:38:00"/>
    <n v="37"/>
    <s v="31 to 40 days"/>
    <s v="Not Needed"/>
    <x v="2"/>
  </r>
  <r>
    <n v="3471"/>
    <s v="Different is Dangerous"/>
    <s v="Fast paced, two hander which uses headphone verbatim technique to give an insight into the everyday lives of Leeds city locals."/>
    <n v="500"/>
    <n v="1073"/>
    <x v="0"/>
    <s v="GB"/>
    <s v="GBP"/>
    <n v="1409515200"/>
    <n v="1405971690"/>
    <b v="0"/>
    <n v="30"/>
    <b v="1"/>
    <s v="theater/plays"/>
    <x v="1"/>
    <s v="plays"/>
    <n v="215"/>
    <n v="35.770000000000003"/>
    <x v="3471"/>
    <d v="2014-08-31T20:00:00"/>
    <n v="41"/>
    <s v="41 to 50 days"/>
    <s v="Not Needed"/>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102"/>
    <n v="88.74"/>
    <x v="3472"/>
    <d v="2014-11-06T05:59:00"/>
    <n v="21"/>
    <s v="21 to 25 days"/>
    <s v="Not Needed"/>
    <x v="3"/>
  </r>
  <r>
    <n v="3473"/>
    <s v="King Sisyphus"/>
    <s v="A modern telling of the Greek myth. Sisyphus defies the Gods and attempts to change the world order... but can he overcome his fate?"/>
    <n v="4900"/>
    <n v="4900"/>
    <x v="0"/>
    <s v="US"/>
    <s v="USD"/>
    <n v="1426883220"/>
    <n v="1425067296"/>
    <b v="0"/>
    <n v="33"/>
    <b v="1"/>
    <s v="theater/plays"/>
    <x v="1"/>
    <s v="plays"/>
    <n v="100"/>
    <n v="148.47999999999999"/>
    <x v="3473"/>
    <d v="2015-03-20T20:27:00"/>
    <n v="21"/>
    <s v="21 to 25 days"/>
    <s v="Not Needed"/>
    <x v="0"/>
  </r>
  <r>
    <n v="3474"/>
    <s v="Be Prepared"/>
    <s v="Help us get actor-writer Ian Bonar's debut play - a hilarious, heartbreaking story of grief and loss - to the 2016 Edinburgh Fringe."/>
    <n v="2000"/>
    <n v="2020"/>
    <x v="0"/>
    <s v="GB"/>
    <s v="GBP"/>
    <n v="1469016131"/>
    <n v="1466424131"/>
    <b v="0"/>
    <n v="39"/>
    <b v="1"/>
    <s v="theater/plays"/>
    <x v="1"/>
    <s v="plays"/>
    <n v="101"/>
    <n v="51.79"/>
    <x v="3474"/>
    <d v="2016-07-20T12:02:11"/>
    <n v="30"/>
    <s v="26 to 30 days"/>
    <s v="30 days"/>
    <x v="2"/>
  </r>
  <r>
    <n v="3475"/>
    <s v="Score"/>
    <s v="Score is a musical play inspired by true stories of parents who have recovered from addiction and regained their children."/>
    <n v="300"/>
    <n v="340"/>
    <x v="0"/>
    <s v="GB"/>
    <s v="GBP"/>
    <n v="1414972800"/>
    <n v="1412629704"/>
    <b v="0"/>
    <n v="17"/>
    <b v="1"/>
    <s v="theater/plays"/>
    <x v="1"/>
    <s v="plays"/>
    <n v="113"/>
    <n v="20"/>
    <x v="3475"/>
    <d v="2014-11-03T00:00:00"/>
    <n v="28"/>
    <s v="26 to 30 days"/>
    <s v="28 to 29 days"/>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104"/>
    <n v="52"/>
    <x v="3476"/>
    <d v="2014-10-27T03:00:00"/>
    <n v="18"/>
    <s v="11 to 20 days"/>
    <s v="Not Needed"/>
    <x v="3"/>
  </r>
  <r>
    <n v="3477"/>
    <s v="PCSF's Biannual 24-Hour Play Festival"/>
    <s v="8 ten-minute plays, written, directed, rehearsed, and fully produced in only 24 hours! Are we crazy? You bet we are!"/>
    <n v="1800"/>
    <n v="2076"/>
    <x v="0"/>
    <s v="US"/>
    <s v="USD"/>
    <n v="1431831600"/>
    <n v="1430761243"/>
    <b v="0"/>
    <n v="39"/>
    <b v="1"/>
    <s v="theater/plays"/>
    <x v="1"/>
    <s v="plays"/>
    <n v="115"/>
    <n v="53.23"/>
    <x v="3477"/>
    <d v="2015-05-17T03:00:00"/>
    <n v="13"/>
    <s v="11 to 20 days"/>
    <s v="Not Needed"/>
    <x v="0"/>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113"/>
    <n v="39.6"/>
    <x v="3478"/>
    <d v="2015-03-16T21:00:00"/>
    <n v="26"/>
    <s v="26 to 30 days"/>
    <s v="26-27 days"/>
    <x v="0"/>
  </r>
  <r>
    <n v="3479"/>
    <s v="Civil Rogues"/>
    <s v="A new comedy about what happened to a band of foolhardy actors when the Puritans closed the theatres in the 1640s."/>
    <n v="1500"/>
    <n v="1918"/>
    <x v="0"/>
    <s v="GB"/>
    <s v="GBP"/>
    <n v="1403382680"/>
    <n v="1400790680"/>
    <b v="0"/>
    <n v="56"/>
    <b v="1"/>
    <s v="theater/plays"/>
    <x v="1"/>
    <s v="plays"/>
    <n v="128"/>
    <n v="34.25"/>
    <x v="3479"/>
    <d v="2014-06-21T20:31:20"/>
    <n v="30"/>
    <s v="26 to 30 days"/>
    <s v="30 days"/>
    <x v="3"/>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43"/>
    <n v="164.62"/>
    <x v="3480"/>
    <d v="2015-07-10T21:00:00"/>
    <n v="24"/>
    <s v="21 to 25 days"/>
    <s v="Not Needed"/>
    <x v="0"/>
  </r>
  <r>
    <n v="3481"/>
    <s v="FIX THE FITZ"/>
    <s v="One of Australia's greatest theatres needs your help. Please help us refurnish, fit out and restore this legendary storytelling venue."/>
    <n v="10000"/>
    <n v="11880"/>
    <x v="0"/>
    <s v="AU"/>
    <s v="AUD"/>
    <n v="1420178188"/>
    <n v="1418709388"/>
    <b v="0"/>
    <n v="95"/>
    <b v="1"/>
    <s v="theater/plays"/>
    <x v="1"/>
    <s v="plays"/>
    <n v="119"/>
    <n v="125.05"/>
    <x v="3481"/>
    <d v="2015-01-02T05:56:28"/>
    <n v="17"/>
    <s v="11 to 20 days"/>
    <s v="Not Needed"/>
    <x v="3"/>
  </r>
  <r>
    <n v="3482"/>
    <s v="Old Trunk - Edinburgh 2014"/>
    <s v="Critically-acclaimed new-writing company Old Trunk make their Edinburgh debut alternating their two darkly comic plays."/>
    <n v="3000"/>
    <n v="4150"/>
    <x v="0"/>
    <s v="GB"/>
    <s v="GBP"/>
    <n v="1404671466"/>
    <n v="1402079466"/>
    <b v="0"/>
    <n v="80"/>
    <b v="1"/>
    <s v="theater/plays"/>
    <x v="1"/>
    <s v="plays"/>
    <n v="138"/>
    <n v="51.88"/>
    <x v="3482"/>
    <d v="2014-07-06T18:31:06"/>
    <n v="30"/>
    <s v="26 to 30 days"/>
    <s v="30 days"/>
    <x v="3"/>
  </r>
  <r>
    <n v="3483"/>
    <s v="The Faculty Lounge"/>
    <s v="Join 5 high school teachers in the lounge of every high school in America.  Hear what they never say in the classroom."/>
    <n v="3350"/>
    <n v="5358"/>
    <x v="0"/>
    <s v="US"/>
    <s v="USD"/>
    <n v="1404403381"/>
    <n v="1401811381"/>
    <b v="0"/>
    <n v="133"/>
    <b v="1"/>
    <s v="theater/plays"/>
    <x v="1"/>
    <s v="plays"/>
    <n v="160"/>
    <n v="40.29"/>
    <x v="3483"/>
    <d v="2014-07-03T16:03:01"/>
    <n v="30"/>
    <s v="26 to 30 days"/>
    <s v="30 days"/>
    <x v="3"/>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114"/>
    <n v="64.91"/>
    <x v="3484"/>
    <d v="2016-06-15T18:14:59"/>
    <n v="30"/>
    <s v="26 to 30 days"/>
    <s v="30 days"/>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101"/>
    <n v="55.33"/>
    <x v="3485"/>
    <d v="2016-02-02T16:38:00"/>
    <n v="30"/>
    <s v="26 to 30 days"/>
    <s v="30 days"/>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155"/>
    <n v="83.14"/>
    <x v="3486"/>
    <d v="2015-06-03T06:59:00"/>
    <n v="32"/>
    <s v="31 to 40 days"/>
    <s v="Not Needed"/>
    <x v="0"/>
  </r>
  <r>
    <n v="3487"/>
    <s v="Jericho Creek"/>
    <s v="Jericho Creek is an original production by Fledgling Theatre Company which will be performed at The Cockpit Theatre in July 2015"/>
    <n v="2000"/>
    <n v="2555"/>
    <x v="0"/>
    <s v="GB"/>
    <s v="GBP"/>
    <n v="1435185252"/>
    <n v="1432593252"/>
    <b v="0"/>
    <n v="66"/>
    <b v="1"/>
    <s v="theater/plays"/>
    <x v="1"/>
    <s v="plays"/>
    <n v="128"/>
    <n v="38.71"/>
    <x v="3487"/>
    <d v="2015-06-24T22:34:12"/>
    <n v="30"/>
    <s v="26 to 30 days"/>
    <s v="30 days"/>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1"/>
    <n v="125.38"/>
    <x v="3488"/>
    <d v="2015-04-17T16:00:00"/>
    <n v="24"/>
    <s v="21 to 25 days"/>
    <s v="Not Needed"/>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113"/>
    <n v="78.260000000000005"/>
    <x v="3489"/>
    <d v="2014-05-24T21:00:00"/>
    <n v="30"/>
    <s v="26 to 30 days"/>
    <s v="30 days"/>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128"/>
    <n v="47.22"/>
    <x v="3490"/>
    <d v="2016-04-13T19:15:24"/>
    <n v="30"/>
    <s v="26 to 30 days"/>
    <s v="30 days"/>
    <x v="2"/>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158"/>
    <n v="79.099999999999994"/>
    <x v="3491"/>
    <d v="2015-05-18T05:59:44"/>
    <n v="21"/>
    <s v="21 to 25 days"/>
    <s v="Not Needed"/>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05"/>
    <n v="114.29"/>
    <x v="3492"/>
    <d v="2015-10-26T00:13:17"/>
    <n v="35"/>
    <s v="31 to 40 days"/>
    <s v="Not Needed"/>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100"/>
    <n v="51.72"/>
    <x v="3493"/>
    <d v="2014-08-17T05:11:00"/>
    <n v="20"/>
    <s v="11 to 20 days"/>
    <s v="Not Needed"/>
    <x v="3"/>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100"/>
    <n v="30.77"/>
    <x v="3494"/>
    <d v="2016-11-26T06:00:00"/>
    <n v="11"/>
    <s v="11 to 20 days"/>
    <s v="Not Needed"/>
    <x v="2"/>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107"/>
    <n v="74.209999999999994"/>
    <x v="3495"/>
    <d v="2014-11-01T17:18:00"/>
    <n v="29"/>
    <s v="26 to 30 days"/>
    <s v="Not Needed"/>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124"/>
    <n v="47.85"/>
    <x v="3496"/>
    <d v="2016-09-11T20:19:26"/>
    <n v="40"/>
    <s v="31 to 40 days"/>
    <s v="Not Needed"/>
    <x v="2"/>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109"/>
    <n v="34.409999999999997"/>
    <x v="3497"/>
    <d v="2016-06-02T22:00:00"/>
    <n v="12"/>
    <s v="11 to 20 days"/>
    <s v="Not Needed"/>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102"/>
    <n v="40.24"/>
    <x v="3498"/>
    <d v="2016-05-28T21:44:00"/>
    <n v="59"/>
    <s v="Greater than 40 days"/>
    <s v="Not Needed"/>
    <x v="2"/>
  </r>
  <r>
    <n v="3499"/>
    <s v="Fefu and Her Friends"/>
    <s v="Figure 8 Troupe's debut performance! A stunning piece of theatre written by premier female playwright Maria Irene Fornes."/>
    <n v="2000"/>
    <n v="2110"/>
    <x v="0"/>
    <s v="US"/>
    <s v="USD"/>
    <n v="1435733940"/>
    <n v="1431046325"/>
    <b v="0"/>
    <n v="35"/>
    <b v="1"/>
    <s v="theater/plays"/>
    <x v="1"/>
    <s v="plays"/>
    <n v="106"/>
    <n v="60.29"/>
    <x v="3499"/>
    <d v="2015-07-01T06:59:00"/>
    <n v="54"/>
    <s v="Greater than 40 days"/>
    <s v="Not Needed"/>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106"/>
    <n v="25.31"/>
    <x v="3500"/>
    <d v="2016-03-07T04:59:00"/>
    <n v="17"/>
    <s v="11 to 20 days"/>
    <s v="Not Needed"/>
    <x v="2"/>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101"/>
    <n v="35.950000000000003"/>
    <x v="3501"/>
    <d v="2015-09-11T18:19:55"/>
    <n v="25"/>
    <s v="21 to 25 days"/>
    <s v="26-27 days"/>
    <x v="0"/>
  </r>
  <r>
    <n v="3502"/>
    <s v="Dickhead"/>
    <s v="Dickhead is a play about one man's struggle with the dicks in his head. If you want to know more stop being a twat and put out...please"/>
    <n v="4000"/>
    <n v="4216"/>
    <x v="0"/>
    <s v="US"/>
    <s v="USD"/>
    <n v="1458100740"/>
    <n v="1456862924"/>
    <b v="0"/>
    <n v="31"/>
    <b v="1"/>
    <s v="theater/plays"/>
    <x v="1"/>
    <s v="plays"/>
    <n v="105"/>
    <n v="136"/>
    <x v="3502"/>
    <d v="2016-03-16T03:59:00"/>
    <n v="15"/>
    <s v="11 to 20 days"/>
    <s v="Not Needed"/>
    <x v="2"/>
  </r>
  <r>
    <n v="3503"/>
    <s v="Tarantella"/>
    <s v="A group of Sicilian immigrants in New York struggle to deal with conflict from both within the family and from without."/>
    <n v="2500"/>
    <n v="2689"/>
    <x v="0"/>
    <s v="GB"/>
    <s v="GBP"/>
    <n v="1469359728"/>
    <n v="1466767728"/>
    <b v="0"/>
    <n v="38"/>
    <b v="1"/>
    <s v="theater/plays"/>
    <x v="1"/>
    <s v="plays"/>
    <n v="108"/>
    <n v="70.760000000000005"/>
    <x v="3503"/>
    <d v="2016-07-24T11:28:48"/>
    <n v="30"/>
    <s v="26 to 30 days"/>
    <s v="30 days"/>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00"/>
    <n v="125"/>
    <x v="3504"/>
    <d v="2015-11-19T18:58:11"/>
    <n v="30"/>
    <s v="26 to 30 days"/>
    <s v="30 days"/>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104"/>
    <n v="66.510000000000005"/>
    <x v="3505"/>
    <d v="2014-05-13T04:00:00"/>
    <n v="12"/>
    <s v="11 to 20 days"/>
    <s v="Not Needed"/>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2"/>
    <n v="105"/>
    <x v="3506"/>
    <d v="2014-08-23T17:37:20"/>
    <n v="45"/>
    <s v="41 to 50 days"/>
    <s v="Not Needed"/>
    <x v="3"/>
  </r>
  <r>
    <n v="3507"/>
    <s v="The Chameleon Fools Theatre Troupe Project"/>
    <s v="Please help our troupe bring our first project from planning to reality! Join us on one exciting ride!"/>
    <n v="10000"/>
    <n v="10440"/>
    <x v="0"/>
    <s v="US"/>
    <s v="USD"/>
    <n v="1464732537"/>
    <n v="1462140537"/>
    <b v="0"/>
    <n v="72"/>
    <b v="1"/>
    <s v="theater/plays"/>
    <x v="1"/>
    <s v="plays"/>
    <n v="104"/>
    <n v="145"/>
    <x v="3507"/>
    <d v="2016-05-31T22:08:57"/>
    <n v="30"/>
    <s v="26 to 30 days"/>
    <s v="30 days"/>
    <x v="2"/>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80"/>
    <n v="12"/>
    <x v="3508"/>
    <d v="2016-05-10T21:00:00"/>
    <n v="23"/>
    <s v="21 to 25 days"/>
    <s v="Not Needed"/>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106"/>
    <n v="96.67"/>
    <x v="3509"/>
    <d v="2014-11-21T04:55:00"/>
    <n v="14"/>
    <s v="11 to 20 days"/>
    <s v="Not Needed"/>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101"/>
    <n v="60.33"/>
    <x v="3510"/>
    <d v="2014-07-02T14:54:06"/>
    <n v="20"/>
    <s v="11 to 20 days"/>
    <s v="Not Needed"/>
    <x v="3"/>
  </r>
  <r>
    <n v="3511"/>
    <s v="Silent Planet"/>
    <s v="The world premiere of the first full-length play by Eve Leigh, at the intimate Finborough Theatre in London."/>
    <n v="1500"/>
    <n v="1518"/>
    <x v="0"/>
    <s v="GB"/>
    <s v="GBP"/>
    <n v="1415385000"/>
    <n v="1413406695"/>
    <b v="0"/>
    <n v="19"/>
    <b v="1"/>
    <s v="theater/plays"/>
    <x v="1"/>
    <s v="plays"/>
    <n v="101"/>
    <n v="79.89"/>
    <x v="3511"/>
    <d v="2014-11-07T18:30:00"/>
    <n v="23"/>
    <s v="21 to 25 days"/>
    <s v="Not Needed"/>
    <x v="3"/>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100"/>
    <n v="58.82"/>
    <x v="3512"/>
    <d v="2015-04-23T11:53:12"/>
    <n v="60"/>
    <s v="Greater than 40 days"/>
    <s v="Not Needed"/>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118"/>
    <n v="75.34"/>
    <x v="3513"/>
    <d v="2014-06-04T04:59:00"/>
    <n v="13"/>
    <s v="11 to 20 days"/>
    <s v="Not Needed"/>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110"/>
    <n v="55"/>
    <x v="3514"/>
    <d v="2015-02-02T04:59:00"/>
    <n v="17"/>
    <s v="11 to 20 days"/>
    <s v="Not Needed"/>
    <x v="0"/>
  </r>
  <r>
    <n v="3515"/>
    <s v="Twelfth Night by William Shakespeare"/>
    <s v="We are casting an all-inclusive production of Shakespeare's Twelfth Night in a non-traditional performance space."/>
    <n v="3000"/>
    <n v="3080"/>
    <x v="0"/>
    <s v="US"/>
    <s v="USD"/>
    <n v="1433097171"/>
    <n v="1430505171"/>
    <b v="0"/>
    <n v="46"/>
    <b v="1"/>
    <s v="theater/plays"/>
    <x v="1"/>
    <s v="plays"/>
    <n v="103"/>
    <n v="66.959999999999994"/>
    <x v="3515"/>
    <d v="2015-05-31T18:32:51"/>
    <n v="30"/>
    <s v="26 to 30 days"/>
    <s v="30 days"/>
    <x v="0"/>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100"/>
    <n v="227.27"/>
    <x v="3516"/>
    <d v="2014-09-08T03:00:00"/>
    <n v="34"/>
    <s v="31 to 40 days"/>
    <s v="Not Needed"/>
    <x v="3"/>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100"/>
    <n v="307.69"/>
    <x v="3517"/>
    <d v="2014-07-04T11:00:00"/>
    <n v="30"/>
    <s v="26 to 30 days"/>
    <s v="30 days"/>
    <x v="3"/>
  </r>
  <r>
    <n v="3518"/>
    <s v="BEASTS OF BAVERLY GROVE"/>
    <s v="One play.  Two theaters.  See the story from both sides and then decide for yourself - who are the BEASTS OF BAVERLY GROVE?"/>
    <n v="1500"/>
    <n v="1650.69"/>
    <x v="0"/>
    <s v="US"/>
    <s v="USD"/>
    <n v="1412259660"/>
    <n v="1410461299"/>
    <b v="0"/>
    <n v="33"/>
    <b v="1"/>
    <s v="theater/plays"/>
    <x v="1"/>
    <s v="plays"/>
    <n v="110"/>
    <n v="50.02"/>
    <x v="3518"/>
    <d v="2014-10-02T14:21:00"/>
    <n v="21"/>
    <s v="21 to 25 days"/>
    <s v="Not Needed"/>
    <x v="3"/>
  </r>
  <r>
    <n v="3519"/>
    <s v="Bookstory"/>
    <s v="Bookstory is a tiny puppet musical with some very big ideas that tells the story of the story in the digital age"/>
    <n v="2000"/>
    <n v="2027"/>
    <x v="0"/>
    <s v="GB"/>
    <s v="GBP"/>
    <n v="1425478950"/>
    <n v="1422886950"/>
    <b v="0"/>
    <n v="28"/>
    <b v="1"/>
    <s v="theater/plays"/>
    <x v="1"/>
    <s v="plays"/>
    <n v="101"/>
    <n v="72.39"/>
    <x v="3519"/>
    <d v="2015-03-04T14:22:30"/>
    <n v="30"/>
    <s v="26 to 30 days"/>
    <s v="30 days"/>
    <x v="0"/>
  </r>
  <r>
    <n v="3520"/>
    <s v="Protocols"/>
    <s v="Help us to bring &quot;Protocols&quot; at the 2015 Camden Fringe. The most controversial play of the year."/>
    <n v="2000"/>
    <n v="2015"/>
    <x v="0"/>
    <s v="GB"/>
    <s v="GBP"/>
    <n v="1441547220"/>
    <n v="1439322412"/>
    <b v="0"/>
    <n v="21"/>
    <b v="1"/>
    <s v="theater/plays"/>
    <x v="1"/>
    <s v="plays"/>
    <n v="101"/>
    <n v="95.95"/>
    <x v="3520"/>
    <d v="2015-09-06T13:47:00"/>
    <n v="26"/>
    <s v="26 to 30 days"/>
    <s v="26-27 days"/>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169"/>
    <n v="45.62"/>
    <x v="3521"/>
    <d v="2014-09-29T08:40:20"/>
    <n v="30"/>
    <s v="26 to 30 days"/>
    <s v="30 days"/>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100"/>
    <n v="41.03"/>
    <x v="3522"/>
    <d v="2015-09-15T10:06:00"/>
    <n v="28"/>
    <s v="26 to 30 days"/>
    <s v="28 to 29 days"/>
    <x v="0"/>
  </r>
  <r>
    <n v="3523"/>
    <s v="Magnificence"/>
    <s v="An old play about our world. Set in 1970s England, Magnificence is a gut-wrenching story of radicalisation, idealism and pity."/>
    <n v="4000"/>
    <n v="4546"/>
    <x v="0"/>
    <s v="GB"/>
    <s v="GBP"/>
    <n v="1474844400"/>
    <n v="1469871148"/>
    <b v="0"/>
    <n v="80"/>
    <b v="1"/>
    <s v="theater/plays"/>
    <x v="1"/>
    <s v="plays"/>
    <n v="114"/>
    <n v="56.83"/>
    <x v="3523"/>
    <d v="2016-09-25T23:00:00"/>
    <n v="57"/>
    <s v="Greater than 40 days"/>
    <s v="Not Needed"/>
    <x v="2"/>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02"/>
    <n v="137.24"/>
    <x v="3524"/>
    <d v="2014-09-13T04:00:00"/>
    <n v="15"/>
    <s v="11 to 20 days"/>
    <s v="Not Needed"/>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106"/>
    <n v="75.709999999999994"/>
    <x v="3525"/>
    <d v="2015-08-09T16:00:00"/>
    <n v="11"/>
    <s v="11 to 20 days"/>
    <s v="Not Needed"/>
    <x v="0"/>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102"/>
    <n v="99"/>
    <x v="3526"/>
    <d v="2016-04-28T05:59:00"/>
    <n v="28"/>
    <s v="26 to 30 days"/>
    <s v="28 to 29 days"/>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117"/>
    <n v="81.569999999999993"/>
    <x v="3527"/>
    <d v="2015-07-11T03:59:00"/>
    <n v="29"/>
    <s v="26 to 30 days"/>
    <s v="Not Needed"/>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101"/>
    <n v="45.11"/>
    <x v="3528"/>
    <d v="2017-01-18T12:01:58"/>
    <n v="20"/>
    <s v="11 to 20 days"/>
    <s v="Not Needed"/>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132"/>
    <n v="36.67"/>
    <x v="3529"/>
    <d v="2015-07-13T01:00:00"/>
    <n v="21"/>
    <s v="21 to 25 days"/>
    <s v="Not Needed"/>
    <x v="0"/>
  </r>
  <r>
    <n v="3530"/>
    <s v="Far From Fiction"/>
    <s v="â€œFar From Fictionâ€ is a powerful play, written by Sally Willis, offering insights into a new understanding of  female psychology."/>
    <n v="2750"/>
    <n v="2750"/>
    <x v="0"/>
    <s v="GB"/>
    <s v="GBP"/>
    <n v="1460318400"/>
    <n v="1457881057"/>
    <b v="0"/>
    <n v="22"/>
    <b v="1"/>
    <s v="theater/plays"/>
    <x v="1"/>
    <s v="plays"/>
    <n v="100"/>
    <n v="125"/>
    <x v="3530"/>
    <d v="2016-04-10T20:00:00"/>
    <n v="28"/>
    <s v="26 to 30 days"/>
    <s v="28 to 29 days"/>
    <x v="2"/>
  </r>
  <r>
    <n v="3531"/>
    <s v="The Reinvention of Lily Johnson"/>
    <s v="A political comedy for a crazy election year"/>
    <n v="1000"/>
    <n v="1280"/>
    <x v="0"/>
    <s v="US"/>
    <s v="USD"/>
    <n v="1467301334"/>
    <n v="1464709334"/>
    <b v="0"/>
    <n v="26"/>
    <b v="1"/>
    <s v="theater/plays"/>
    <x v="1"/>
    <s v="plays"/>
    <n v="128"/>
    <n v="49.23"/>
    <x v="3531"/>
    <d v="2016-06-30T15:42:14"/>
    <n v="30"/>
    <s v="26 to 30 days"/>
    <s v="30 days"/>
    <x v="2"/>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119"/>
    <n v="42.3"/>
    <x v="3532"/>
    <d v="2014-09-18T03:59:00"/>
    <n v="16"/>
    <s v="11 to 20 days"/>
    <s v="Not Needed"/>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126"/>
    <n v="78.88"/>
    <x v="3533"/>
    <d v="2015-11-11T19:16:07"/>
    <n v="30"/>
    <s v="26 to 30 days"/>
    <s v="30 days"/>
    <x v="0"/>
  </r>
  <r>
    <n v="3534"/>
    <s v="Night of Ashes"/>
    <s v="A Theatrical Prequel to Hell's Rebels, the current Pathfinder Adventure Path from Paizo Publishing"/>
    <n v="5000"/>
    <n v="7810"/>
    <x v="0"/>
    <s v="US"/>
    <s v="USD"/>
    <n v="1443711623"/>
    <n v="1440687623"/>
    <b v="0"/>
    <n v="204"/>
    <b v="1"/>
    <s v="theater/plays"/>
    <x v="1"/>
    <s v="plays"/>
    <n v="156"/>
    <n v="38.28"/>
    <x v="3534"/>
    <d v="2015-10-01T15:00:23"/>
    <n v="35"/>
    <s v="31 to 40 days"/>
    <s v="Not Needed"/>
    <x v="0"/>
  </r>
  <r>
    <n v="3535"/>
    <s v="Twelve Angry Women"/>
    <s v="On the 60th anniversary of Twelve Angry Men, 12 female writers create 12 short pieces about what makes them angry."/>
    <n v="2000"/>
    <n v="2063"/>
    <x v="0"/>
    <s v="GB"/>
    <s v="GBP"/>
    <n v="1443808800"/>
    <n v="1441120910"/>
    <b v="0"/>
    <n v="46"/>
    <b v="1"/>
    <s v="theater/plays"/>
    <x v="1"/>
    <s v="plays"/>
    <n v="103"/>
    <n v="44.85"/>
    <x v="3535"/>
    <d v="2015-10-02T18:00:00"/>
    <n v="31"/>
    <s v="31 to 40 days"/>
    <s v="Not Needed"/>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53"/>
    <n v="13.53"/>
    <x v="3536"/>
    <d v="2015-12-20T11:59:00"/>
    <n v="30"/>
    <s v="26 to 30 days"/>
    <s v="30 days"/>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180"/>
    <n v="43.5"/>
    <x v="3537"/>
    <d v="2014-11-17T07:59:00"/>
    <n v="37"/>
    <s v="31 to 40 days"/>
    <s v="Not Needed"/>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128"/>
    <n v="30.95"/>
    <x v="3538"/>
    <d v="2016-08-17T10:05:40"/>
    <n v="28"/>
    <s v="26 to 30 days"/>
    <s v="28 to 29 days"/>
    <x v="2"/>
  </r>
  <r>
    <n v="3539"/>
    <s v="Chokehold"/>
    <s v="A searing new play that takes  an unflinching look at the terrible costs of police shootings in the African American community."/>
    <n v="600"/>
    <n v="718"/>
    <x v="0"/>
    <s v="US"/>
    <s v="USD"/>
    <n v="1473358122"/>
    <n v="1471543722"/>
    <b v="0"/>
    <n v="13"/>
    <b v="1"/>
    <s v="theater/plays"/>
    <x v="1"/>
    <s v="plays"/>
    <n v="120"/>
    <n v="55.23"/>
    <x v="3539"/>
    <d v="2016-09-08T18:08:42"/>
    <n v="21"/>
    <s v="21 to 25 days"/>
    <s v="Not Needed"/>
    <x v="2"/>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123"/>
    <n v="46.13"/>
    <x v="3540"/>
    <d v="2016-06-26T00:04:51"/>
    <n v="30"/>
    <s v="26 to 30 days"/>
    <s v="30 days"/>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105"/>
    <n v="39.380000000000003"/>
    <x v="3541"/>
    <d v="2015-08-31T17:31:15"/>
    <n v="25"/>
    <s v="21 to 25 days"/>
    <s v="26-27 days"/>
    <x v="0"/>
  </r>
  <r>
    <n v="3542"/>
    <s v="Gifts of War"/>
    <s v="Ancient Greece. Giddy, champagne soaked debauchery celebrating the Trojan War's end leads to a shocking and deadly surprise."/>
    <n v="5500"/>
    <n v="5623"/>
    <x v="0"/>
    <s v="US"/>
    <s v="USD"/>
    <n v="1410099822"/>
    <n v="1404915822"/>
    <b v="0"/>
    <n v="85"/>
    <b v="1"/>
    <s v="theater/plays"/>
    <x v="1"/>
    <s v="plays"/>
    <n v="102"/>
    <n v="66.150000000000006"/>
    <x v="3542"/>
    <d v="2014-09-07T14:23:42"/>
    <n v="60"/>
    <s v="Greater than 40 days"/>
    <s v="Not Needed"/>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105"/>
    <n v="54.14"/>
    <x v="3543"/>
    <d v="2015-06-25T18:07:39"/>
    <n v="30"/>
    <s v="26 to 30 days"/>
    <s v="30 days"/>
    <x v="0"/>
  </r>
  <r>
    <n v="3544"/>
    <s v="Gruoch, or Lady Macbeth"/>
    <s v="Death &amp; Pretzels presents the world premiere of Paul Pasulka's Gruoch, or Lady Macbeth"/>
    <n v="2500"/>
    <n v="2500"/>
    <x v="0"/>
    <s v="US"/>
    <s v="USD"/>
    <n v="1425758257"/>
    <n v="1423166257"/>
    <b v="0"/>
    <n v="24"/>
    <b v="1"/>
    <s v="theater/plays"/>
    <x v="1"/>
    <s v="plays"/>
    <n v="100"/>
    <n v="104.17"/>
    <x v="3544"/>
    <d v="2015-03-07T19:57:37"/>
    <n v="30"/>
    <s v="26 to 30 days"/>
    <s v="30 days"/>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100"/>
    <n v="31.38"/>
    <x v="3545"/>
    <d v="2015-04-11T19:22:39"/>
    <n v="30"/>
    <s v="26 to 30 days"/>
    <s v="30 days"/>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102"/>
    <n v="59.21"/>
    <x v="3546"/>
    <d v="2015-04-01T03:59:00"/>
    <n v="22"/>
    <s v="21 to 25 days"/>
    <s v="Not Needed"/>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4"/>
    <n v="119.18"/>
    <x v="3547"/>
    <d v="2016-05-14T03:59:00"/>
    <n v="24"/>
    <s v="21 to 25 days"/>
    <s v="Not Needed"/>
    <x v="2"/>
  </r>
  <r>
    <n v="3548"/>
    <s v="THE UNDERSTUDY @ WORKING STAGE"/>
    <s v="We're putting together a production of THE UNDERSTUDY by Theresa Rebeck and hope you'll help us share this story."/>
    <n v="2100"/>
    <n v="2140"/>
    <x v="0"/>
    <s v="US"/>
    <s v="USD"/>
    <n v="1457139600"/>
    <n v="1455230214"/>
    <b v="0"/>
    <n v="13"/>
    <b v="1"/>
    <s v="theater/plays"/>
    <x v="1"/>
    <s v="plays"/>
    <n v="102"/>
    <n v="164.62"/>
    <x v="3548"/>
    <d v="2016-03-05T01:00:00"/>
    <n v="23"/>
    <s v="21 to 25 days"/>
    <s v="Not Needed"/>
    <x v="2"/>
  </r>
  <r>
    <n v="3549"/>
    <s v="The Munitionettes"/>
    <s v="Help us bring to life tales of hardship, danger and community of extraordinary women working in WW1 munitions factories."/>
    <n v="1000"/>
    <n v="1020"/>
    <x v="0"/>
    <s v="GB"/>
    <s v="GBP"/>
    <n v="1441358873"/>
    <n v="1438939673"/>
    <b v="0"/>
    <n v="42"/>
    <b v="1"/>
    <s v="theater/plays"/>
    <x v="1"/>
    <s v="plays"/>
    <n v="102"/>
    <n v="24.29"/>
    <x v="3549"/>
    <d v="2015-09-04T09:27:53"/>
    <n v="28"/>
    <s v="26 to 30 days"/>
    <s v="28 to 29 days"/>
    <x v="0"/>
  </r>
  <r>
    <n v="3550"/>
    <s v="MOONFACE"/>
    <s v="MOONFACE explores the formative f***k-ups of adolescence. Fresh, incisive new writing. Monologue, movement and striking naturalism."/>
    <n v="2500"/>
    <n v="2620"/>
    <x v="0"/>
    <s v="GB"/>
    <s v="GBP"/>
    <n v="1462224398"/>
    <n v="1459632398"/>
    <b v="0"/>
    <n v="64"/>
    <b v="1"/>
    <s v="theater/plays"/>
    <x v="1"/>
    <s v="plays"/>
    <n v="105"/>
    <n v="40.94"/>
    <x v="3550"/>
    <d v="2016-05-02T21:26:38"/>
    <n v="30"/>
    <s v="26 to 30 days"/>
    <s v="30 days"/>
    <x v="2"/>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102"/>
    <n v="61.1"/>
    <x v="3551"/>
    <d v="2014-05-22T22:07:00"/>
    <n v="28"/>
    <s v="26 to 30 days"/>
    <s v="28 to 29 days"/>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100"/>
    <n v="38.65"/>
    <x v="3552"/>
    <d v="2014-06-28T14:05:24"/>
    <n v="30"/>
    <s v="26 to 30 days"/>
    <s v="30 days"/>
    <x v="3"/>
  </r>
  <r>
    <n v="3553"/>
    <s v="Coming Home"/>
    <s v="Professional actors bring to life the true stories of 5 African-Americans struggling with mental health and their search for healing."/>
    <n v="5500"/>
    <n v="5845"/>
    <x v="0"/>
    <s v="US"/>
    <s v="USD"/>
    <n v="1439337600"/>
    <n v="1436575280"/>
    <b v="0"/>
    <n v="104"/>
    <b v="1"/>
    <s v="theater/plays"/>
    <x v="1"/>
    <s v="plays"/>
    <n v="106"/>
    <n v="56.2"/>
    <x v="3553"/>
    <d v="2015-08-12T00:00:00"/>
    <n v="32"/>
    <s v="31 to 40 days"/>
    <s v="Not Needed"/>
    <x v="0"/>
  </r>
  <r>
    <n v="3554"/>
    <s v="MASKS: Off-Broadway Debut"/>
    <s v="MASKS is a dramedy dealing with what it means to be alive, the reliability of identity, and what it means to suffer."/>
    <n v="5000"/>
    <n v="5671.11"/>
    <x v="0"/>
    <s v="US"/>
    <s v="USD"/>
    <n v="1423674000"/>
    <n v="1421025159"/>
    <b v="0"/>
    <n v="53"/>
    <b v="1"/>
    <s v="theater/plays"/>
    <x v="1"/>
    <s v="plays"/>
    <n v="113"/>
    <n v="107"/>
    <x v="3554"/>
    <d v="2015-02-11T17:00:00"/>
    <n v="30"/>
    <s v="26 to 30 days"/>
    <s v="30 days"/>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00"/>
    <n v="171.43"/>
    <x v="3555"/>
    <d v="2016-11-17T11:36:34"/>
    <n v="30"/>
    <s v="26 to 30 days"/>
    <s v="30 days"/>
    <x v="2"/>
  </r>
  <r>
    <n v="3556"/>
    <s v="Immortal"/>
    <s v="'Immortal', a play about five English Air Bombers in WW2, is an exciting first project for the brand new Production Company, GreanTea."/>
    <n v="2200"/>
    <n v="2210"/>
    <x v="0"/>
    <s v="GB"/>
    <s v="GBP"/>
    <n v="1408289724"/>
    <n v="1403105724"/>
    <b v="0"/>
    <n v="20"/>
    <b v="1"/>
    <s v="theater/plays"/>
    <x v="1"/>
    <s v="plays"/>
    <n v="100"/>
    <n v="110.5"/>
    <x v="3556"/>
    <d v="2014-08-17T15:35:24"/>
    <n v="60"/>
    <s v="Greater than 40 days"/>
    <s v="Not Needed"/>
    <x v="3"/>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00"/>
    <n v="179.28"/>
    <x v="3557"/>
    <d v="2014-05-05T06:38:31"/>
    <n v="34"/>
    <s v="31 to 40 days"/>
    <s v="Not Needed"/>
    <x v="3"/>
  </r>
  <r>
    <n v="3558"/>
    <s v="SPILL - A verbatim show about sex"/>
    <s v="We're making a show about sex. Because it's important, everyone wants to talk about it and it's at the start of everything."/>
    <n v="350"/>
    <n v="504"/>
    <x v="0"/>
    <s v="GB"/>
    <s v="GBP"/>
    <n v="1435352400"/>
    <n v="1431718575"/>
    <b v="0"/>
    <n v="22"/>
    <b v="1"/>
    <s v="theater/plays"/>
    <x v="1"/>
    <s v="plays"/>
    <n v="144"/>
    <n v="22.91"/>
    <x v="3558"/>
    <d v="2015-06-26T21:00:00"/>
    <n v="42"/>
    <s v="41 to 50 days"/>
    <s v="Not Needed"/>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104"/>
    <n v="43.13"/>
    <x v="3559"/>
    <d v="2015-07-31T08:58:00"/>
    <n v="22"/>
    <s v="21 to 25 days"/>
    <s v="Not Needed"/>
    <x v="0"/>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108"/>
    <n v="46.89"/>
    <x v="3560"/>
    <d v="2015-05-27T02:45:00"/>
    <n v="36"/>
    <s v="31 to 40 days"/>
    <s v="Not Needed"/>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102"/>
    <n v="47.41"/>
    <x v="3561"/>
    <d v="2015-08-05T18:36:00"/>
    <n v="18"/>
    <s v="11 to 20 days"/>
    <s v="Not Needed"/>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49"/>
    <n v="15.13"/>
    <x v="3562"/>
    <d v="2016-03-13T22:00:00"/>
    <n v="9"/>
    <s v="Less than 10 days"/>
    <s v="Not Needed"/>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105"/>
    <n v="21.1"/>
    <x v="3563"/>
    <d v="2016-08-01T19:00:00"/>
    <n v="28"/>
    <s v="26 to 30 days"/>
    <s v="28 to 29 days"/>
    <x v="2"/>
  </r>
  <r>
    <n v="3564"/>
    <s v="The Pillowman Aberdeen"/>
    <s v="Multi Award-Winng play THE PILLOWMAN coming to the Arts Centre Theatre, Aberdeen"/>
    <n v="1000"/>
    <n v="1005"/>
    <x v="0"/>
    <s v="GB"/>
    <s v="GBP"/>
    <n v="1444060800"/>
    <n v="1440082649"/>
    <b v="0"/>
    <n v="17"/>
    <b v="1"/>
    <s v="theater/plays"/>
    <x v="1"/>
    <s v="plays"/>
    <n v="101"/>
    <n v="59.12"/>
    <x v="3564"/>
    <d v="2015-10-05T16:00:00"/>
    <n v="46"/>
    <s v="41 to 50 days"/>
    <s v="Not Needed"/>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131"/>
    <n v="97.92"/>
    <x v="3565"/>
    <d v="2014-12-31T17:50:08"/>
    <n v="30"/>
    <s v="26 to 30 days"/>
    <s v="30 days"/>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105"/>
    <n v="55.13"/>
    <x v="3566"/>
    <d v="2015-01-23T12:11:23"/>
    <n v="30"/>
    <s v="26 to 30 days"/>
    <s v="30 days"/>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109"/>
    <n v="26.54"/>
    <x v="3567"/>
    <d v="2015-06-10T19:27:24"/>
    <n v="30"/>
    <s v="26 to 30 days"/>
    <s v="30 days"/>
    <x v="0"/>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111"/>
    <n v="58.42"/>
    <x v="3568"/>
    <d v="2014-09-17T17:46:34"/>
    <n v="30"/>
    <s v="26 to 30 days"/>
    <s v="30 days"/>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00"/>
    <n v="122.54"/>
    <x v="3569"/>
    <d v="2015-01-08T16:31:36"/>
    <n v="30"/>
    <s v="26 to 30 days"/>
    <s v="30 days"/>
    <x v="3"/>
  </r>
  <r>
    <n v="3570"/>
    <s v="The Lower Depths"/>
    <s v="Theatre Machine presents an all-new adaptation of Maxim Gorky's classic of Russian theatre, The Lower Depths."/>
    <n v="2000"/>
    <n v="2287"/>
    <x v="0"/>
    <s v="US"/>
    <s v="USD"/>
    <n v="1420009200"/>
    <n v="1417593483"/>
    <b v="0"/>
    <n v="26"/>
    <b v="1"/>
    <s v="theater/plays"/>
    <x v="1"/>
    <s v="plays"/>
    <n v="114"/>
    <n v="87.96"/>
    <x v="3570"/>
    <d v="2014-12-31T07:00:00"/>
    <n v="28"/>
    <s v="26 to 30 days"/>
    <s v="28 to 29 days"/>
    <x v="3"/>
  </r>
  <r>
    <n v="3571"/>
    <s v="Cans at Theatre503"/>
    <s v="Support Kuleshovâ€™s first full length production; help to build the set and bring a fierce and important new play to life"/>
    <n v="1500"/>
    <n v="1831"/>
    <x v="0"/>
    <s v="GB"/>
    <s v="GBP"/>
    <n v="1414701413"/>
    <n v="1412109413"/>
    <b v="0"/>
    <n v="25"/>
    <b v="1"/>
    <s v="theater/plays"/>
    <x v="1"/>
    <s v="plays"/>
    <n v="122"/>
    <n v="73.239999999999995"/>
    <x v="3571"/>
    <d v="2014-10-30T20:36:53"/>
    <n v="30"/>
    <s v="26 to 30 days"/>
    <s v="30 days"/>
    <x v="3"/>
  </r>
  <r>
    <n v="3572"/>
    <s v="Monster"/>
    <s v="A darkly comic one woman show by Abram Rooney as part of The Camden Fringe 2015."/>
    <n v="500"/>
    <n v="500"/>
    <x v="0"/>
    <s v="GB"/>
    <s v="GBP"/>
    <n v="1434894082"/>
    <n v="1432302082"/>
    <b v="0"/>
    <n v="9"/>
    <b v="1"/>
    <s v="theater/plays"/>
    <x v="1"/>
    <s v="plays"/>
    <n v="100"/>
    <n v="55.56"/>
    <x v="3572"/>
    <d v="2015-06-21T13:41:22"/>
    <n v="30"/>
    <s v="26 to 30 days"/>
    <s v="30 days"/>
    <x v="0"/>
  </r>
  <r>
    <n v="3573"/>
    <s v="Licensed To Ill"/>
    <s v="London based theatre makers collaborating to create a new show about the history of HipHop."/>
    <n v="3000"/>
    <n v="3084"/>
    <x v="0"/>
    <s v="GB"/>
    <s v="GBP"/>
    <n v="1415440846"/>
    <n v="1412845246"/>
    <b v="0"/>
    <n v="78"/>
    <b v="1"/>
    <s v="theater/plays"/>
    <x v="1"/>
    <s v="plays"/>
    <n v="103"/>
    <n v="39.54"/>
    <x v="3573"/>
    <d v="2014-11-08T10:00:46"/>
    <n v="30"/>
    <s v="26 to 30 days"/>
    <s v="30 days"/>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06"/>
    <n v="136.78"/>
    <x v="3574"/>
    <d v="2014-11-13T23:37:28"/>
    <n v="30"/>
    <s v="26 to 30 days"/>
    <s v="30 days"/>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101"/>
    <n v="99.34"/>
    <x v="3575"/>
    <d v="2016-08-11T03:59:00"/>
    <n v="32"/>
    <s v="31 to 40 days"/>
    <s v="Not Needed"/>
    <x v="2"/>
  </r>
  <r>
    <n v="3576"/>
    <s v="Vote for Next Season's Shows!"/>
    <s v="Vote here for whatever show you want to see next year! No gimmick, no stretch goals, just a simple vote and a free ticket."/>
    <n v="100"/>
    <n v="100"/>
    <x v="0"/>
    <s v="US"/>
    <s v="USD"/>
    <n v="1480947054"/>
    <n v="1475759454"/>
    <b v="0"/>
    <n v="5"/>
    <b v="1"/>
    <s v="theater/plays"/>
    <x v="1"/>
    <s v="plays"/>
    <n v="100"/>
    <n v="20"/>
    <x v="3576"/>
    <d v="2016-12-05T14:10:54"/>
    <n v="60"/>
    <s v="Greater than 40 days"/>
    <s v="Not Needed"/>
    <x v="2"/>
  </r>
  <r>
    <n v="3577"/>
    <s v="The Laramie Project in Utah County"/>
    <s v="Our goal is to bring this story of one town's processing of tragedy and their own community identity to Utah County."/>
    <n v="600"/>
    <n v="780"/>
    <x v="0"/>
    <s v="US"/>
    <s v="USD"/>
    <n v="1430029680"/>
    <n v="1427741583"/>
    <b v="0"/>
    <n v="27"/>
    <b v="1"/>
    <s v="theater/plays"/>
    <x v="1"/>
    <s v="plays"/>
    <n v="130"/>
    <n v="28.89"/>
    <x v="3577"/>
    <d v="2015-04-26T06:28:00"/>
    <n v="27"/>
    <s v="26 to 30 days"/>
    <s v="26-27 days"/>
    <x v="0"/>
  </r>
  <r>
    <n v="3578"/>
    <s v="Home"/>
    <s v="An unsparing, slightly surreal look at the effects of the private rented sector on two young women. Based on real events."/>
    <n v="1500"/>
    <n v="1500.2"/>
    <x v="0"/>
    <s v="GB"/>
    <s v="GBP"/>
    <n v="1462037777"/>
    <n v="1459445777"/>
    <b v="0"/>
    <n v="37"/>
    <b v="1"/>
    <s v="theater/plays"/>
    <x v="1"/>
    <s v="plays"/>
    <n v="100"/>
    <n v="40.549999999999997"/>
    <x v="3578"/>
    <d v="2016-04-30T17:36:17"/>
    <n v="30"/>
    <s v="26 to 30 days"/>
    <s v="30 days"/>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100"/>
    <n v="35.71"/>
    <x v="3579"/>
    <d v="2016-03-31T17:17:36"/>
    <n v="30"/>
    <s v="26 to 30 days"/>
    <s v="30 days"/>
    <x v="2"/>
  </r>
  <r>
    <n v="3580"/>
    <s v="Annabel Lost"/>
    <s v="Annabel Lost combines visual art and performance poetry to tell the story of two orphaned refugees, Quetzal and Rhime."/>
    <n v="900"/>
    <n v="1025"/>
    <x v="0"/>
    <s v="US"/>
    <s v="USD"/>
    <n v="1425185940"/>
    <n v="1421900022"/>
    <b v="0"/>
    <n v="27"/>
    <b v="1"/>
    <s v="theater/plays"/>
    <x v="1"/>
    <s v="plays"/>
    <n v="114"/>
    <n v="37.96"/>
    <x v="3580"/>
    <d v="2015-03-01T04:59:00"/>
    <n v="38"/>
    <s v="31 to 40 days"/>
    <s v="Not Needed"/>
    <x v="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100"/>
    <n v="33.33"/>
    <x v="3581"/>
    <d v="2014-07-30T11:18:30"/>
    <n v="14"/>
    <s v="11 to 20 days"/>
    <s v="Not Needed"/>
    <x v="3"/>
  </r>
  <r>
    <n v="3582"/>
    <s v="REALLY REALLY"/>
    <s v="A contemporary American play touching on the scorching realities of growing up in the Millennial generation."/>
    <n v="1000"/>
    <n v="2870"/>
    <x v="0"/>
    <s v="US"/>
    <s v="USD"/>
    <n v="1459822682"/>
    <n v="1458613082"/>
    <b v="0"/>
    <n v="49"/>
    <b v="1"/>
    <s v="theater/plays"/>
    <x v="1"/>
    <s v="plays"/>
    <n v="287"/>
    <n v="58.57"/>
    <x v="3582"/>
    <d v="2016-04-05T02:18:02"/>
    <n v="14"/>
    <s v="11 to 20 days"/>
    <s v="Not Needed"/>
    <x v="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09"/>
    <n v="135.63"/>
    <x v="3583"/>
    <d v="2016-04-18T09:13:25"/>
    <n v="60"/>
    <s v="Greater than 40 days"/>
    <s v="Not Needed"/>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116"/>
    <n v="30.94"/>
    <x v="3584"/>
    <d v="2015-07-13T07:35:44"/>
    <n v="30"/>
    <s v="26 to 30 days"/>
    <s v="30 days"/>
    <x v="0"/>
  </r>
  <r>
    <n v="3585"/>
    <s v="The Lost Boy (a play)"/>
    <s v="The world premiere of a play, a true story about love, loss, and a man reaching back in time as the only way to move forward."/>
    <n v="3400"/>
    <n v="4050"/>
    <x v="0"/>
    <s v="US"/>
    <s v="USD"/>
    <n v="1419181890"/>
    <n v="1416589890"/>
    <b v="0"/>
    <n v="23"/>
    <b v="1"/>
    <s v="theater/plays"/>
    <x v="1"/>
    <s v="plays"/>
    <n v="119"/>
    <n v="176.09"/>
    <x v="3585"/>
    <d v="2014-12-21T17:11:30"/>
    <n v="30"/>
    <s v="26 to 30 days"/>
    <s v="30 days"/>
    <x v="3"/>
  </r>
  <r>
    <n v="3586"/>
    <s v="Actors &amp; Musicians who are Blind or Autistic"/>
    <s v="See Theatre In A New Light"/>
    <n v="7500"/>
    <n v="8207"/>
    <x v="0"/>
    <s v="US"/>
    <s v="USD"/>
    <n v="1474649070"/>
    <n v="1469465070"/>
    <b v="0"/>
    <n v="54"/>
    <b v="1"/>
    <s v="theater/plays"/>
    <x v="1"/>
    <s v="plays"/>
    <n v="109"/>
    <n v="151.97999999999999"/>
    <x v="3586"/>
    <d v="2016-09-23T16:44:30"/>
    <n v="60"/>
    <s v="Greater than 40 days"/>
    <s v="Not Needed"/>
    <x v="2"/>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127"/>
    <n v="22.61"/>
    <x v="3587"/>
    <d v="2016-06-27T19:00:00"/>
    <n v="45"/>
    <s v="41 to 50 days"/>
    <s v="Not Needed"/>
    <x v="2"/>
  </r>
  <r>
    <n v="3588"/>
    <s v="MENTAL Play short-tour 2015!"/>
    <s v="Touring the fast-paced, playful and poignant story of three twenty-somethings in a mental-health support group."/>
    <n v="200"/>
    <n v="201"/>
    <x v="0"/>
    <s v="GB"/>
    <s v="GBP"/>
    <n v="1430348400"/>
    <n v="1428436410"/>
    <b v="0"/>
    <n v="11"/>
    <b v="1"/>
    <s v="theater/plays"/>
    <x v="1"/>
    <s v="plays"/>
    <n v="101"/>
    <n v="18.27"/>
    <x v="3588"/>
    <d v="2015-04-29T23:00:00"/>
    <n v="22"/>
    <s v="21 to 25 days"/>
    <s v="Not Needed"/>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128"/>
    <n v="82.26"/>
    <x v="3589"/>
    <d v="2015-05-26T15:32:27"/>
    <n v="25"/>
    <s v="21 to 25 days"/>
    <s v="26-27 days"/>
    <x v="0"/>
  </r>
  <r>
    <n v="3590"/>
    <s v="The Glasshouse"/>
    <s v="Two men on trial for desertion, confined within a Glasshouse. How long can friendship last? How much can a man stand before he breaks?"/>
    <n v="5000"/>
    <n v="5003"/>
    <x v="0"/>
    <s v="GB"/>
    <s v="GBP"/>
    <n v="1413792034"/>
    <n v="1411200034"/>
    <b v="0"/>
    <n v="73"/>
    <b v="1"/>
    <s v="theater/plays"/>
    <x v="1"/>
    <s v="plays"/>
    <n v="100"/>
    <n v="68.53"/>
    <x v="3590"/>
    <d v="2014-10-20T08:00:34"/>
    <n v="30"/>
    <s v="26 to 30 days"/>
    <s v="30 days"/>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175"/>
    <n v="68.06"/>
    <x v="3591"/>
    <d v="2015-01-24T04:59:00"/>
    <n v="25"/>
    <s v="21 to 25 days"/>
    <s v="26-27 days"/>
    <x v="3"/>
  </r>
  <r>
    <n v="3592"/>
    <s v="boom- a play by Peter Sinn Nachtrieb"/>
    <s v="Sex. Fish. A COMET THAT DESTROYS THE WORLD. boom a play by Peter Sinn Nachtrieb- Feb 19-21 at The Bridge in NYC."/>
    <n v="2000"/>
    <n v="2545"/>
    <x v="0"/>
    <s v="US"/>
    <s v="USD"/>
    <n v="1423630740"/>
    <n v="1418673307"/>
    <b v="0"/>
    <n v="35"/>
    <b v="1"/>
    <s v="theater/plays"/>
    <x v="1"/>
    <s v="plays"/>
    <n v="127"/>
    <n v="72.709999999999994"/>
    <x v="3592"/>
    <d v="2015-02-11T04:59:00"/>
    <n v="58"/>
    <s v="Greater than 40 days"/>
    <s v="Not Needed"/>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111"/>
    <n v="77.19"/>
    <x v="3593"/>
    <d v="2015-01-05T20:26:00"/>
    <n v="35"/>
    <s v="31 to 40 days"/>
    <s v="Not Needed"/>
    <x v="3"/>
  </r>
  <r>
    <n v="3594"/>
    <s v="HEDDA"/>
    <s v="An adaptation that realizes the internal struggle of Ibsenâ€™s most renowned protagonist as she traverses a claustrophobic social world"/>
    <n v="1600"/>
    <n v="2015"/>
    <x v="0"/>
    <s v="US"/>
    <s v="USD"/>
    <n v="1472952982"/>
    <n v="1470792982"/>
    <b v="0"/>
    <n v="36"/>
    <b v="1"/>
    <s v="theater/plays"/>
    <x v="1"/>
    <s v="plays"/>
    <n v="126"/>
    <n v="55.97"/>
    <x v="3594"/>
    <d v="2016-09-04T01:36:22"/>
    <n v="25"/>
    <s v="21 to 25 days"/>
    <s v="26-27 days"/>
    <x v="2"/>
  </r>
  <r>
    <n v="3595"/>
    <s v="The Flu Season"/>
    <s v="A new theatre company staging Will Eno's The Flu Season in Seattle"/>
    <n v="2600"/>
    <n v="3081"/>
    <x v="0"/>
    <s v="US"/>
    <s v="USD"/>
    <n v="1426229940"/>
    <n v="1423959123"/>
    <b v="0"/>
    <n v="62"/>
    <b v="1"/>
    <s v="theater/plays"/>
    <x v="1"/>
    <s v="plays"/>
    <n v="119"/>
    <n v="49.69"/>
    <x v="3595"/>
    <d v="2015-03-13T06:59:00"/>
    <n v="26"/>
    <s v="26 to 30 days"/>
    <s v="26-27 days"/>
    <x v="0"/>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108"/>
    <n v="79"/>
    <x v="3596"/>
    <d v="2014-08-26T17:09:42"/>
    <n v="21"/>
    <s v="21 to 25 days"/>
    <s v="Not Needed"/>
    <x v="3"/>
  </r>
  <r>
    <n v="3597"/>
    <s v="Akvavit Theatre presents NOTHING OF ME by Arne Lygre"/>
    <s v="&quot;I think that I have my own will. I can stop this, I tell myself. But it's not true.&quot;"/>
    <n v="2500"/>
    <n v="2565"/>
    <x v="0"/>
    <s v="US"/>
    <s v="USD"/>
    <n v="1456984740"/>
    <n v="1455717790"/>
    <b v="0"/>
    <n v="33"/>
    <b v="1"/>
    <s v="theater/plays"/>
    <x v="1"/>
    <s v="plays"/>
    <n v="103"/>
    <n v="77.73"/>
    <x v="3597"/>
    <d v="2016-03-03T05:59:00"/>
    <n v="15"/>
    <s v="11 to 20 days"/>
    <s v="Not Needed"/>
    <x v="2"/>
  </r>
  <r>
    <n v="3598"/>
    <s v="Cinderella"/>
    <s v="River City Theatre Company needs your support as we embark on our thirteenth production, CINDERELLA!"/>
    <n v="1000"/>
    <n v="1101"/>
    <x v="0"/>
    <s v="US"/>
    <s v="USD"/>
    <n v="1409720340"/>
    <n v="1408129822"/>
    <b v="0"/>
    <n v="27"/>
    <b v="1"/>
    <s v="theater/plays"/>
    <x v="1"/>
    <s v="plays"/>
    <n v="110"/>
    <n v="40.78"/>
    <x v="3598"/>
    <d v="2014-09-03T04:59:00"/>
    <n v="19"/>
    <s v="11 to 20 days"/>
    <s v="Not Needed"/>
    <x v="3"/>
  </r>
  <r>
    <n v="3599"/>
    <s v="Promised Land"/>
    <s v="Help Chrysalis get this production off the ground!  An original play, we only need $500 to get this production on its feet!"/>
    <n v="500"/>
    <n v="1010"/>
    <x v="0"/>
    <s v="US"/>
    <s v="USD"/>
    <n v="1440892800"/>
    <n v="1438715077"/>
    <b v="0"/>
    <n v="17"/>
    <b v="1"/>
    <s v="theater/plays"/>
    <x v="1"/>
    <s v="plays"/>
    <n v="202"/>
    <n v="59.41"/>
    <x v="3599"/>
    <d v="2015-08-30T00:00:00"/>
    <n v="26"/>
    <s v="26 to 30 days"/>
    <s v="26-27 days"/>
    <x v="0"/>
  </r>
  <r>
    <n v="3600"/>
    <s v="Pariah"/>
    <s v="The First Play From The Man Who Brought You The Black James Bond!"/>
    <n v="10"/>
    <n v="13"/>
    <x v="0"/>
    <s v="US"/>
    <s v="USD"/>
    <n v="1476390164"/>
    <n v="1473970964"/>
    <b v="0"/>
    <n v="4"/>
    <b v="1"/>
    <s v="theater/plays"/>
    <x v="1"/>
    <s v="plays"/>
    <n v="130"/>
    <n v="3.25"/>
    <x v="3600"/>
    <d v="2016-10-13T20:22:44"/>
    <n v="28"/>
    <s v="26 to 30 days"/>
    <s v="28 to 29 days"/>
    <x v="2"/>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104"/>
    <n v="39.380000000000003"/>
    <x v="3601"/>
    <d v="2015-01-16T23:58:02"/>
    <n v="30"/>
    <s v="26 to 30 days"/>
    <s v="30 days"/>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100"/>
    <n v="81.67"/>
    <x v="3602"/>
    <d v="2016-05-17T21:27:59"/>
    <n v="60"/>
    <s v="Greater than 40 days"/>
    <s v="Not Needed"/>
    <x v="2"/>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171"/>
    <n v="44.91"/>
    <x v="3603"/>
    <d v="2015-11-05T21:44:40"/>
    <n v="30"/>
    <s v="26 to 30 days"/>
    <s v="30 days"/>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113"/>
    <n v="49.06"/>
    <x v="3604"/>
    <d v="2016-04-29T06:59:00"/>
    <n v="6"/>
    <s v="Less than 10 days"/>
    <s v="Not Needed"/>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184"/>
    <n v="30.67"/>
    <x v="3605"/>
    <d v="2016-02-13T19:02:06"/>
    <n v="30"/>
    <s v="26 to 30 days"/>
    <s v="30 days"/>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130"/>
    <n v="61.06"/>
    <x v="3606"/>
    <d v="2016-08-14T14:30:57"/>
    <n v="30"/>
    <s v="26 to 30 days"/>
    <s v="30 days"/>
    <x v="2"/>
  </r>
  <r>
    <n v="3607"/>
    <s v="E15 at The Pleasance and CPT"/>
    <s v="'E15' is a verbatim project that looks at the story of the Focus E15 Campaign"/>
    <n v="550"/>
    <n v="580"/>
    <x v="0"/>
    <s v="GB"/>
    <s v="GBP"/>
    <n v="1450137600"/>
    <n v="1448924882"/>
    <b v="0"/>
    <n v="20"/>
    <b v="1"/>
    <s v="theater/plays"/>
    <x v="1"/>
    <s v="plays"/>
    <n v="105"/>
    <n v="29"/>
    <x v="3607"/>
    <d v="2015-12-15T00:00:00"/>
    <n v="15"/>
    <s v="11 to 20 days"/>
    <s v="Not Needed"/>
    <x v="0"/>
  </r>
  <r>
    <n v="3608"/>
    <s v="Petrification"/>
    <s v="Help us get the show on the road! Petrification is a new play about home, memory and identity and we need your help to tour."/>
    <n v="800"/>
    <n v="800"/>
    <x v="0"/>
    <s v="GB"/>
    <s v="GBP"/>
    <n v="1466172000"/>
    <n v="1463418090"/>
    <b v="0"/>
    <n v="27"/>
    <b v="1"/>
    <s v="theater/plays"/>
    <x v="1"/>
    <s v="plays"/>
    <n v="100"/>
    <n v="29.63"/>
    <x v="3608"/>
    <d v="2016-06-17T14:00:00"/>
    <n v="32"/>
    <s v="31 to 40 days"/>
    <s v="Not Needed"/>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53"/>
    <n v="143.1"/>
    <x v="3609"/>
    <d v="2016-03-30T22:48:05"/>
    <n v="30"/>
    <s v="26 to 30 days"/>
    <s v="30 days"/>
    <x v="2"/>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162"/>
    <n v="52.35"/>
    <x v="3610"/>
    <d v="2015-08-17T10:22:16"/>
    <n v="30"/>
    <s v="26 to 30 days"/>
    <s v="30 days"/>
    <x v="0"/>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136"/>
    <n v="66.67"/>
    <x v="3611"/>
    <d v="2015-04-08T08:53:21"/>
    <n v="30"/>
    <s v="26 to 30 days"/>
    <s v="30 days"/>
    <x v="0"/>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44"/>
    <n v="126.67"/>
    <x v="3612"/>
    <d v="2014-06-09T17:26:51"/>
    <n v="10"/>
    <s v="Less than 10 days"/>
    <s v="Not Needed"/>
    <x v="3"/>
  </r>
  <r>
    <n v="3613"/>
    <s v="HIS NAME IS ARTHUR HOLMBERG"/>
    <s v="a woman walks into a bar except she looks like a man and no one's serving drinks. one night only"/>
    <n v="1250"/>
    <n v="1250"/>
    <x v="0"/>
    <s v="US"/>
    <s v="USD"/>
    <n v="1403964574"/>
    <n v="1401372574"/>
    <b v="0"/>
    <n v="20"/>
    <b v="1"/>
    <s v="theater/plays"/>
    <x v="1"/>
    <s v="plays"/>
    <n v="100"/>
    <n v="62.5"/>
    <x v="3613"/>
    <d v="2014-06-28T14:09:34"/>
    <n v="30"/>
    <s v="26 to 30 days"/>
    <s v="30 days"/>
    <x v="3"/>
  </r>
  <r>
    <n v="3614"/>
    <s v="Gruesome Playground Injuries"/>
    <s v="A production of &quot;Gruesome Playground Injuries&quot; by Rajiv Joseph July 24th-August 9th at The Bakery in Denver, CO."/>
    <n v="2500"/>
    <n v="2520"/>
    <x v="0"/>
    <s v="US"/>
    <s v="USD"/>
    <n v="1434675616"/>
    <n v="1432083616"/>
    <b v="0"/>
    <n v="71"/>
    <b v="1"/>
    <s v="theater/plays"/>
    <x v="1"/>
    <s v="plays"/>
    <n v="101"/>
    <n v="35.49"/>
    <x v="3614"/>
    <d v="2015-06-19T01:00:16"/>
    <n v="30"/>
    <s v="26 to 30 days"/>
    <s v="30 days"/>
    <x v="0"/>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107"/>
    <n v="37.08"/>
    <x v="3615"/>
    <d v="2015-12-10T14:14:56"/>
    <n v="30"/>
    <s v="26 to 30 days"/>
    <s v="30 days"/>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125"/>
    <n v="69.33"/>
    <x v="3616"/>
    <d v="2015-03-19T21:47:44"/>
    <n v="30"/>
    <s v="26 to 30 days"/>
    <s v="30 days"/>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19"/>
    <n v="17.25"/>
    <x v="3617"/>
    <d v="2017-02-28T00:00:00"/>
    <n v="15"/>
    <s v="11 to 20 days"/>
    <s v="Not Needed"/>
    <x v="1"/>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101"/>
    <n v="36.07"/>
    <x v="3618"/>
    <d v="2015-06-03T15:04:10"/>
    <n v="30"/>
    <s v="26 to 30 days"/>
    <s v="30 days"/>
    <x v="0"/>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113"/>
    <n v="66.47"/>
    <x v="3619"/>
    <d v="2016-11-19T22:00:00"/>
    <n v="32"/>
    <s v="31 to 40 days"/>
    <s v="Not Needed"/>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105"/>
    <n v="56.07"/>
    <x v="3620"/>
    <d v="2015-03-05T04:00:00"/>
    <n v="31"/>
    <s v="31 to 40 days"/>
    <s v="Not Needed"/>
    <x v="0"/>
  </r>
  <r>
    <n v="3621"/>
    <s v="EverScape"/>
    <s v="Bare Theatre and Sonorous Road collaborate on the NC debut of  Allan Maule's gamer fantasy play that was extended in New York."/>
    <n v="3000"/>
    <n v="3292"/>
    <x v="0"/>
    <s v="US"/>
    <s v="USD"/>
    <n v="1475269200"/>
    <n v="1473200844"/>
    <b v="0"/>
    <n v="70"/>
    <b v="1"/>
    <s v="theater/plays"/>
    <x v="1"/>
    <s v="plays"/>
    <n v="110"/>
    <n v="47.03"/>
    <x v="3621"/>
    <d v="2016-09-30T21:00:00"/>
    <n v="24"/>
    <s v="21 to 25 days"/>
    <s v="Not Needed"/>
    <x v="2"/>
  </r>
  <r>
    <n v="3622"/>
    <s v="Shakespeare's Pericles, Prince of Tyre"/>
    <s v="5 actors. 39 characters. 1 epic adventure. Presented by the Cradle Theatre Company."/>
    <n v="1000"/>
    <n v="1000.99"/>
    <x v="0"/>
    <s v="US"/>
    <s v="USD"/>
    <n v="1411874580"/>
    <n v="1409030371"/>
    <b v="0"/>
    <n v="21"/>
    <b v="1"/>
    <s v="theater/plays"/>
    <x v="1"/>
    <s v="plays"/>
    <n v="100"/>
    <n v="47.67"/>
    <x v="3622"/>
    <d v="2014-09-28T03:23:00"/>
    <n v="33"/>
    <s v="31 to 40 days"/>
    <s v="Not Needed"/>
    <x v="3"/>
  </r>
  <r>
    <n v="3623"/>
    <s v="Since I've Been Here"/>
    <s v="An original play exploring the complications of romantic relationships in all forms."/>
    <n v="2500"/>
    <n v="3000"/>
    <x v="0"/>
    <s v="US"/>
    <s v="USD"/>
    <n v="1406358000"/>
    <n v="1404841270"/>
    <b v="0"/>
    <n v="34"/>
    <b v="1"/>
    <s v="theater/plays"/>
    <x v="1"/>
    <s v="plays"/>
    <n v="120"/>
    <n v="88.24"/>
    <x v="3623"/>
    <d v="2014-07-26T07:00:00"/>
    <n v="18"/>
    <s v="11 to 20 days"/>
    <s v="Not Needed"/>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105"/>
    <n v="80.72"/>
    <x v="3624"/>
    <d v="2016-08-23T18:34:50"/>
    <n v="60"/>
    <s v="Greater than 40 days"/>
    <s v="Not Needed"/>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103"/>
    <n v="39.49"/>
    <x v="3625"/>
    <d v="2015-07-02T15:39:37"/>
    <n v="30"/>
    <s v="26 to 30 days"/>
    <s v="30 days"/>
    <x v="0"/>
  </r>
  <r>
    <n v="3626"/>
    <s v="These are your lives."/>
    <s v="The first four-week performance run for our dance-theatre company, Geste Records, to be performed at The Yard Theatre in September."/>
    <n v="4000"/>
    <n v="4073"/>
    <x v="0"/>
    <s v="GB"/>
    <s v="GBP"/>
    <n v="1408204857"/>
    <n v="1406390457"/>
    <b v="0"/>
    <n v="48"/>
    <b v="1"/>
    <s v="theater/plays"/>
    <x v="1"/>
    <s v="plays"/>
    <n v="102"/>
    <n v="84.85"/>
    <x v="3626"/>
    <d v="2014-08-16T16:00:57"/>
    <n v="21"/>
    <s v="21 to 25 days"/>
    <s v="Not Needed"/>
    <x v="3"/>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100"/>
    <n v="68.97"/>
    <x v="3627"/>
    <d v="2016-05-21T03:59:00"/>
    <n v="51"/>
    <s v="Greater than 40 days"/>
    <s v="Not Needed"/>
    <x v="2"/>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n v="0"/>
    <x v="3628"/>
    <d v="2015-12-13T20:59:56"/>
    <n v="60"/>
    <s v="Greater than 40 days"/>
    <s v="Not Needed"/>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0"/>
    <n v="1"/>
    <x v="3629"/>
    <d v="2016-05-05T17:00:00"/>
    <n v="58"/>
    <s v="Greater than 40 days"/>
    <s v="Not Needed"/>
    <x v="2"/>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0"/>
    <n v="1"/>
    <x v="3630"/>
    <d v="2014-11-29T21:19:50"/>
    <n v="30"/>
    <s v="26 to 30 days"/>
    <s v="30 days"/>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51"/>
    <n v="147.88"/>
    <x v="3631"/>
    <d v="2014-09-23T03:59:00"/>
    <n v="25"/>
    <s v="21 to 25 days"/>
    <s v="26-27 days"/>
    <x v="3"/>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20"/>
    <n v="100"/>
    <x v="3632"/>
    <d v="2014-11-23T22:29:09"/>
    <n v="20"/>
    <s v="11 to 20 days"/>
    <s v="Not Needed"/>
    <x v="3"/>
  </r>
  <r>
    <n v="3633"/>
    <s v="SMOKEY AND THE BANDIT: THE MUSICAL"/>
    <s v="SMOKEY AND THE BANDIT: THE MUSICAL_x000a_The classic film, characters and music you love, on stage, LIVE!"/>
    <n v="5000"/>
    <n v="1762"/>
    <x v="2"/>
    <s v="US"/>
    <s v="USD"/>
    <n v="1479517200"/>
    <n v="1475765867"/>
    <b v="0"/>
    <n v="31"/>
    <b v="0"/>
    <s v="theater/musical"/>
    <x v="1"/>
    <s v="musical"/>
    <n v="35"/>
    <n v="56.84"/>
    <x v="3633"/>
    <d v="2016-11-19T01:00:00"/>
    <n v="44"/>
    <s v="41 to 50 days"/>
    <s v="Not Needed"/>
    <x v="2"/>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4"/>
    <n v="176.94"/>
    <x v="3634"/>
    <d v="2017-01-14T03:59:00"/>
    <n v="48"/>
    <s v="41 to 50 days"/>
    <s v="Not Needed"/>
    <x v="2"/>
  </r>
  <r>
    <n v="3635"/>
    <s v="Mary's Son"/>
    <s v="Mary's Son is a pop opera about Jesus and the hope he brings to all people."/>
    <n v="3500"/>
    <n v="1276"/>
    <x v="2"/>
    <s v="US"/>
    <s v="USD"/>
    <n v="1461186676"/>
    <n v="1458594676"/>
    <b v="0"/>
    <n v="10"/>
    <b v="0"/>
    <s v="theater/musical"/>
    <x v="1"/>
    <s v="musical"/>
    <n v="36"/>
    <n v="127.6"/>
    <x v="3635"/>
    <d v="2016-04-20T21:11:16"/>
    <n v="30"/>
    <s v="26 to 30 days"/>
    <s v="30 days"/>
    <x v="2"/>
  </r>
  <r>
    <n v="3636"/>
    <s v="The Brother's of B-Block"/>
    <s v="The Brotherâ€™s of B-block is a musical play. A new take on &quot;OZ&quot; _x000a_The Wizard of OZ meets HBO's OZ."/>
    <n v="150000"/>
    <n v="0"/>
    <x v="2"/>
    <s v="US"/>
    <s v="USD"/>
    <n v="1442248829"/>
    <n v="1439224829"/>
    <b v="0"/>
    <n v="0"/>
    <b v="0"/>
    <s v="theater/musical"/>
    <x v="1"/>
    <s v="musical"/>
    <n v="0"/>
    <n v="0"/>
    <x v="3636"/>
    <d v="2015-09-14T16:40:29"/>
    <n v="35"/>
    <s v="31 to 40 days"/>
    <s v="Not Needed"/>
    <x v="0"/>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31"/>
    <n v="66.14"/>
    <x v="3637"/>
    <d v="2015-01-01T16:48:55"/>
    <n v="30"/>
    <s v="26 to 30 days"/>
    <s v="30 days"/>
    <x v="3"/>
  </r>
  <r>
    <n v="3638"/>
    <s v="Project Hedwig and the Angry Inch"/>
    <s v="A rock and roll journey that explores love, loss, redemption, duality and ascension."/>
    <n v="3300"/>
    <n v="216"/>
    <x v="2"/>
    <s v="CA"/>
    <s v="CAD"/>
    <n v="1429456132"/>
    <n v="1424275732"/>
    <b v="0"/>
    <n v="2"/>
    <b v="0"/>
    <s v="theater/musical"/>
    <x v="1"/>
    <s v="musical"/>
    <n v="7"/>
    <n v="108"/>
    <x v="3638"/>
    <d v="2015-04-19T15:08:52"/>
    <n v="60"/>
    <s v="Greater than 40 days"/>
    <s v="Not Needed"/>
    <x v="0"/>
  </r>
  <r>
    <n v="3639"/>
    <s v="POE!"/>
    <s v="POE is a tragicomic musical about the life and works of Edgar Poe, with Death as his therapist helping him find peace in the beyond."/>
    <n v="25000"/>
    <n v="1"/>
    <x v="2"/>
    <s v="US"/>
    <s v="USD"/>
    <n v="1475853060"/>
    <n v="1470672906"/>
    <b v="0"/>
    <n v="1"/>
    <b v="0"/>
    <s v="theater/musical"/>
    <x v="1"/>
    <s v="musical"/>
    <n v="0"/>
    <n v="1"/>
    <x v="3639"/>
    <d v="2016-10-07T15:11:00"/>
    <n v="60"/>
    <s v="Greater than 40 days"/>
    <s v="Not Needed"/>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6"/>
    <n v="18.329999999999998"/>
    <x v="3640"/>
    <d v="2015-05-10T18:45:30"/>
    <n v="30"/>
    <s v="26 to 30 days"/>
    <s v="30 days"/>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n v="0"/>
    <x v="3641"/>
    <d v="2014-10-05T05:00:00"/>
    <n v="18"/>
    <s v="11 to 20 days"/>
    <s v="Not Needed"/>
    <x v="3"/>
  </r>
  <r>
    <n v="3642"/>
    <s v="My own musical"/>
    <s v="All the world's a stage..._x000a_It is my biggest dream to perform my own, selfcreated musical with lots of kids as big as I am able to."/>
    <n v="700"/>
    <n v="15"/>
    <x v="2"/>
    <s v="DE"/>
    <s v="EUR"/>
    <n v="1448902800"/>
    <n v="1445369727"/>
    <b v="0"/>
    <n v="2"/>
    <b v="0"/>
    <s v="theater/musical"/>
    <x v="1"/>
    <s v="musical"/>
    <n v="2"/>
    <n v="7.5"/>
    <x v="3642"/>
    <d v="2015-11-30T17:00:00"/>
    <n v="41"/>
    <s v="41 to 50 days"/>
    <s v="Not Needed"/>
    <x v="0"/>
  </r>
  <r>
    <n v="3643"/>
    <s v="Puberty: The Musical"/>
    <s v="It feels like the first time. Like the very first time everyone's coming-of-age comes to the stage. Think 'Wicked', with bad acne."/>
    <n v="25000"/>
    <n v="0"/>
    <x v="2"/>
    <s v="US"/>
    <s v="USD"/>
    <n v="1447734439"/>
    <n v="1444274839"/>
    <b v="0"/>
    <n v="0"/>
    <b v="0"/>
    <s v="theater/musical"/>
    <x v="1"/>
    <s v="musical"/>
    <n v="0"/>
    <n v="0"/>
    <x v="3643"/>
    <d v="2015-11-17T04:27:19"/>
    <n v="40"/>
    <s v="31 to 40 days"/>
    <s v="Not Needed"/>
    <x v="0"/>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16"/>
    <n v="68.42"/>
    <x v="3644"/>
    <d v="2016-03-08T04:59:00"/>
    <n v="28"/>
    <s v="26 to 30 days"/>
    <s v="28 to 29 days"/>
    <x v="2"/>
  </r>
  <r>
    <n v="3645"/>
    <s v="If the Shoe Fits"/>
    <s v="This new musical comedy empowers women and girls of all ages to be themselves in their shoes, whatever shoes they choose."/>
    <n v="1000"/>
    <n v="1"/>
    <x v="2"/>
    <s v="CA"/>
    <s v="CAD"/>
    <n v="1479773838"/>
    <n v="1477178238"/>
    <b v="0"/>
    <n v="1"/>
    <b v="0"/>
    <s v="theater/musical"/>
    <x v="1"/>
    <s v="musical"/>
    <n v="0"/>
    <n v="1"/>
    <x v="3645"/>
    <d v="2016-11-22T00:17:18"/>
    <n v="31"/>
    <s v="31 to 40 days"/>
    <s v="Not Needed"/>
    <x v="2"/>
  </r>
  <r>
    <n v="3646"/>
    <s v="Our Sacred Honor"/>
    <s v="Develop demo materials for new, true story of teen Revolutionary War heroes - for hybrid film/live stage musical"/>
    <n v="10000"/>
    <n v="481"/>
    <x v="2"/>
    <s v="US"/>
    <s v="USD"/>
    <n v="1434497400"/>
    <n v="1431770802"/>
    <b v="0"/>
    <n v="8"/>
    <b v="0"/>
    <s v="theater/musical"/>
    <x v="1"/>
    <s v="musical"/>
    <n v="5"/>
    <n v="60.13"/>
    <x v="3646"/>
    <d v="2015-06-16T23:30:00"/>
    <n v="31"/>
    <s v="31 to 40 days"/>
    <s v="Not Needed"/>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6"/>
    <n v="15"/>
    <x v="3647"/>
    <d v="2016-09-30T17:58:47"/>
    <n v="45"/>
    <s v="41 to 50 days"/>
    <s v="Not Needed"/>
    <x v="2"/>
  </r>
  <r>
    <n v="3648"/>
    <s v="Moth Theater Lives"/>
    <s v="Help Moth Live! Support Moth and its artist collective to achieve its 2014/15 season."/>
    <n v="40000"/>
    <n v="40153"/>
    <x v="0"/>
    <s v="US"/>
    <s v="USD"/>
    <n v="1412492445"/>
    <n v="1409900445"/>
    <b v="0"/>
    <n v="73"/>
    <b v="1"/>
    <s v="theater/plays"/>
    <x v="1"/>
    <s v="plays"/>
    <n v="100"/>
    <n v="550.04"/>
    <x v="3648"/>
    <d v="2014-10-05T07:00:45"/>
    <n v="30"/>
    <s v="26 to 30 days"/>
    <s v="30 days"/>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104"/>
    <n v="97.5"/>
    <x v="3649"/>
    <d v="2014-06-16T17:06:34"/>
    <n v="26"/>
    <s v="26 to 30 days"/>
    <s v="26-27 days"/>
    <x v="3"/>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100"/>
    <n v="29.41"/>
    <x v="3650"/>
    <d v="2016-02-02T11:29:44"/>
    <n v="21"/>
    <s v="21 to 25 days"/>
    <s v="Not Needed"/>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104"/>
    <n v="57.78"/>
    <x v="3651"/>
    <d v="2014-08-10T15:59:00"/>
    <n v="33"/>
    <s v="31 to 40 days"/>
    <s v="Not Needed"/>
    <x v="3"/>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251"/>
    <n v="44.24"/>
    <x v="3652"/>
    <d v="2016-08-25T03:59:00"/>
    <n v="11"/>
    <s v="11 to 20 days"/>
    <s v="Not Needed"/>
    <x v="2"/>
  </r>
  <r>
    <n v="3653"/>
    <s v="ALLIE"/>
    <s v="ALLIE is a new dark comedy play which will premiere at the Edinburgh Festival Fringe 2015. Written and produced by Ruaraidh Murray."/>
    <n v="2000"/>
    <n v="2010"/>
    <x v="0"/>
    <s v="GB"/>
    <s v="GBP"/>
    <n v="1438764207"/>
    <n v="1436172207"/>
    <b v="0"/>
    <n v="33"/>
    <b v="1"/>
    <s v="theater/plays"/>
    <x v="1"/>
    <s v="plays"/>
    <n v="101"/>
    <n v="60.91"/>
    <x v="3653"/>
    <d v="2015-08-05T08:43:27"/>
    <n v="30"/>
    <s v="26 to 30 days"/>
    <s v="30 days"/>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174"/>
    <n v="68.84"/>
    <x v="3654"/>
    <d v="2016-04-03T17:00:00"/>
    <n v="23"/>
    <s v="21 to 25 days"/>
    <s v="Not Needed"/>
    <x v="2"/>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116"/>
    <n v="73.58"/>
    <x v="3655"/>
    <d v="2015-07-18T06:59:00"/>
    <n v="30"/>
    <s v="26 to 30 days"/>
    <s v="30 days"/>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06"/>
    <n v="115.02"/>
    <x v="3656"/>
    <d v="2017-02-01T22:59:00"/>
    <n v="30"/>
    <s v="26 to 30 days"/>
    <s v="30 days"/>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1"/>
    <n v="110.75"/>
    <x v="3657"/>
    <d v="2016-06-01T21:42:00"/>
    <n v="23"/>
    <s v="21 to 25 days"/>
    <s v="Not Needed"/>
    <x v="2"/>
  </r>
  <r>
    <n v="3658"/>
    <s v="Mr. Marmalade"/>
    <s v="Life is hard when your own imaginary friend can't make time for you."/>
    <n v="1500"/>
    <n v="1510"/>
    <x v="0"/>
    <s v="US"/>
    <s v="USD"/>
    <n v="1404273540"/>
    <n v="1400272580"/>
    <b v="0"/>
    <n v="20"/>
    <b v="1"/>
    <s v="theater/plays"/>
    <x v="1"/>
    <s v="plays"/>
    <n v="101"/>
    <n v="75.5"/>
    <x v="3658"/>
    <d v="2014-07-02T03:59:00"/>
    <n v="47"/>
    <s v="41 to 50 days"/>
    <s v="Not Needed"/>
    <x v="3"/>
  </r>
  <r>
    <n v="3659"/>
    <s v="Reality of Love Remix (Love in Disguise)"/>
    <s v="We want you to analyze while we dramatize if people who romanticize can recognize true love in a disguise."/>
    <n v="3000"/>
    <n v="3061"/>
    <x v="0"/>
    <s v="US"/>
    <s v="USD"/>
    <n v="1426775940"/>
    <n v="1424414350"/>
    <b v="0"/>
    <n v="13"/>
    <b v="1"/>
    <s v="theater/plays"/>
    <x v="1"/>
    <s v="plays"/>
    <n v="102"/>
    <n v="235.46"/>
    <x v="3659"/>
    <d v="2015-03-19T14:39:00"/>
    <n v="27"/>
    <s v="26 to 30 days"/>
    <s v="26-27 days"/>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00"/>
    <n v="11.36"/>
    <x v="3660"/>
    <d v="2014-12-23T21:08:45"/>
    <n v="25"/>
    <s v="21 to 25 days"/>
    <s v="26-27 days"/>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111"/>
    <n v="92.5"/>
    <x v="3661"/>
    <d v="2016-04-10T04:00:00"/>
    <n v="23"/>
    <s v="21 to 25 days"/>
    <s v="Not Needed"/>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101"/>
    <n v="202.85"/>
    <x v="3662"/>
    <d v="2015-03-31T04:16:54"/>
    <n v="30"/>
    <s v="26 to 30 days"/>
    <s v="30 days"/>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104"/>
    <n v="26"/>
    <x v="3663"/>
    <d v="2016-12-21T11:50:30"/>
    <n v="60"/>
    <s v="Greater than 40 days"/>
    <s v="Not Needed"/>
    <x v="2"/>
  </r>
  <r>
    <n v="3664"/>
    <s v="Cubs: an Original Work"/>
    <s v="An Original Short Play: two young women search for answers about sexuality, the history they are taught, and their animal instincts."/>
    <n v="800"/>
    <n v="875"/>
    <x v="0"/>
    <s v="US"/>
    <s v="USD"/>
    <n v="1466056689"/>
    <n v="1464847089"/>
    <b v="0"/>
    <n v="19"/>
    <b v="1"/>
    <s v="theater/plays"/>
    <x v="1"/>
    <s v="plays"/>
    <n v="109"/>
    <n v="46.05"/>
    <x v="3664"/>
    <d v="2016-06-16T05:58:09"/>
    <n v="14"/>
    <s v="11 to 20 days"/>
    <s v="Not Needed"/>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115"/>
    <n v="51"/>
    <x v="3665"/>
    <d v="2015-10-28T19:54:00"/>
    <n v="11"/>
    <s v="11 to 20 days"/>
    <s v="Not Needed"/>
    <x v="0"/>
  </r>
  <r>
    <n v="3666"/>
    <s v="Israel LÃ³pez @ Ojai Playwrights Conference"/>
    <s v="Artistic Internship @ Ojai Playwrights Conference"/>
    <n v="1200"/>
    <n v="1200"/>
    <x v="0"/>
    <s v="US"/>
    <s v="USD"/>
    <n v="1406185200"/>
    <n v="1404337382"/>
    <b v="0"/>
    <n v="38"/>
    <b v="1"/>
    <s v="theater/plays"/>
    <x v="1"/>
    <s v="plays"/>
    <n v="100"/>
    <n v="31.58"/>
    <x v="3666"/>
    <d v="2014-07-24T07:00:00"/>
    <n v="22"/>
    <s v="21 to 25 days"/>
    <s v="Not Needed"/>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103"/>
    <n v="53.36"/>
    <x v="3667"/>
    <d v="2015-07-18T23:16:59"/>
    <n v="30"/>
    <s v="26 to 30 days"/>
    <s v="30 days"/>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104"/>
    <n v="36.96"/>
    <x v="3668"/>
    <d v="2015-07-23T18:33:00"/>
    <n v="23"/>
    <s v="21 to 25 days"/>
    <s v="Not Needed"/>
    <x v="0"/>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138"/>
    <n v="81.290000000000006"/>
    <x v="3669"/>
    <d v="2015-06-11T16:12:17"/>
    <n v="30"/>
    <s v="26 to 30 days"/>
    <s v="30 days"/>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110"/>
    <n v="20.079999999999998"/>
    <x v="3670"/>
    <d v="2015-05-31T23:00:00"/>
    <n v="13"/>
    <s v="11 to 20 days"/>
    <s v="Not Needed"/>
    <x v="0"/>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101"/>
    <n v="88.25"/>
    <x v="3671"/>
    <d v="2014-07-21T03:59:00"/>
    <n v="21"/>
    <s v="21 to 25 days"/>
    <s v="Not Needed"/>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102"/>
    <n v="53.44"/>
    <x v="3672"/>
    <d v="2014-09-26T22:43:04"/>
    <n v="30"/>
    <s v="26 to 30 days"/>
    <s v="30 days"/>
    <x v="3"/>
  </r>
  <r>
    <n v="3673"/>
    <s v="CHILD Z"/>
    <s v="Zoe is a teenage girl growing up in a deeply disturbing society. If those paid to protect her aren't listening, then who is?"/>
    <n v="4000"/>
    <n v="4545"/>
    <x v="0"/>
    <s v="GB"/>
    <s v="GBP"/>
    <n v="1415191920"/>
    <n v="1412233497"/>
    <b v="0"/>
    <n v="114"/>
    <b v="1"/>
    <s v="theater/plays"/>
    <x v="1"/>
    <s v="plays"/>
    <n v="114"/>
    <n v="39.869999999999997"/>
    <x v="3673"/>
    <d v="2014-11-05T12:52:00"/>
    <n v="34"/>
    <s v="31 to 40 days"/>
    <s v="Not Needed"/>
    <x v="3"/>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00"/>
    <n v="145.16"/>
    <x v="3674"/>
    <d v="2016-09-03T20:57:09"/>
    <n v="60"/>
    <s v="Greater than 40 days"/>
    <s v="Not Needed"/>
    <x v="2"/>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140"/>
    <n v="23.33"/>
    <x v="3675"/>
    <d v="2016-05-15T23:00:00"/>
    <n v="12"/>
    <s v="11 to 20 days"/>
    <s v="Not Needed"/>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129"/>
    <n v="64.38"/>
    <x v="3676"/>
    <d v="2014-09-12T19:34:44"/>
    <n v="18"/>
    <s v="11 to 20 days"/>
    <s v="Not Needed"/>
    <x v="3"/>
  </r>
  <r>
    <n v="3677"/>
    <s v="Goldfish Memory Productions"/>
    <s v="Goldfish Memory Productions seeks at least $12,000 to begin their first 3 professional projects."/>
    <n v="12000"/>
    <n v="12348.5"/>
    <x v="0"/>
    <s v="US"/>
    <s v="USD"/>
    <n v="1404359940"/>
    <n v="1402580818"/>
    <b v="0"/>
    <n v="199"/>
    <b v="1"/>
    <s v="theater/plays"/>
    <x v="1"/>
    <s v="plays"/>
    <n v="103"/>
    <n v="62.05"/>
    <x v="3677"/>
    <d v="2014-07-03T03:59:00"/>
    <n v="21"/>
    <s v="21 to 25 days"/>
    <s v="Not Needed"/>
    <x v="3"/>
  </r>
  <r>
    <n v="3678"/>
    <s v="Some big Some bang"/>
    <s v="The Ugly Collective takes Some big Some bang to the Underbelly Venues at the Edinburgh Fringe!"/>
    <n v="2000"/>
    <n v="2050"/>
    <x v="0"/>
    <s v="GB"/>
    <s v="GBP"/>
    <n v="1433076298"/>
    <n v="1430052298"/>
    <b v="0"/>
    <n v="31"/>
    <b v="1"/>
    <s v="theater/plays"/>
    <x v="1"/>
    <s v="plays"/>
    <n v="103"/>
    <n v="66.13"/>
    <x v="3678"/>
    <d v="2015-05-31T12:44:58"/>
    <n v="35"/>
    <s v="31 to 40 days"/>
    <s v="Not Needed"/>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110"/>
    <n v="73.400000000000006"/>
    <x v="3679"/>
    <d v="2014-07-01T04:59:00"/>
    <n v="35"/>
    <s v="31 to 40 days"/>
    <s v="Not Needed"/>
    <x v="3"/>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113"/>
    <n v="99.5"/>
    <x v="3680"/>
    <d v="2016-10-05T10:53:54"/>
    <n v="21"/>
    <s v="21 to 25 days"/>
    <s v="Not Needed"/>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112"/>
    <n v="62.17"/>
    <x v="3681"/>
    <d v="2016-01-15T15:38:10"/>
    <n v="10"/>
    <s v="Less than 10 days"/>
    <s v="Not Needed"/>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139"/>
    <n v="62.33"/>
    <x v="3682"/>
    <d v="2014-06-16T06:59:00"/>
    <n v="34"/>
    <s v="31 to 40 days"/>
    <s v="Not Needed"/>
    <x v="3"/>
  </r>
  <r>
    <n v="3683"/>
    <s v="A Krumpus Story - World Premiere"/>
    <s v="A Krumpus Story is a dark holiday comedy for anyone who wants a little more spice in their holiday fare."/>
    <n v="3500"/>
    <n v="3880"/>
    <x v="0"/>
    <s v="US"/>
    <s v="USD"/>
    <n v="1476931696"/>
    <n v="1474339696"/>
    <b v="0"/>
    <n v="66"/>
    <b v="1"/>
    <s v="theater/plays"/>
    <x v="1"/>
    <s v="plays"/>
    <n v="111"/>
    <n v="58.79"/>
    <x v="3683"/>
    <d v="2016-10-20T02:48:16"/>
    <n v="30"/>
    <s v="26 to 30 days"/>
    <s v="30 days"/>
    <x v="2"/>
  </r>
  <r>
    <n v="3684"/>
    <s v="Cassiopeia"/>
    <s v="Thespis Theater Festival presents Cassiopeia: A romantic tale of a bride finding her way to her unknown groom before it is too late."/>
    <n v="750"/>
    <n v="1043"/>
    <x v="0"/>
    <s v="US"/>
    <s v="USD"/>
    <n v="1441167586"/>
    <n v="1438575586"/>
    <b v="0"/>
    <n v="23"/>
    <b v="1"/>
    <s v="theater/plays"/>
    <x v="1"/>
    <s v="plays"/>
    <n v="139"/>
    <n v="45.35"/>
    <x v="3684"/>
    <d v="2015-09-02T04:19:46"/>
    <n v="30"/>
    <s v="26 to 30 days"/>
    <s v="30 days"/>
    <x v="0"/>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106"/>
    <n v="41.94"/>
    <x v="3685"/>
    <d v="2014-05-19T21:00:00"/>
    <n v="25"/>
    <s v="21 to 25 days"/>
    <s v="26-27 days"/>
    <x v="3"/>
  </r>
  <r>
    <n v="3686"/>
    <s v="Dog sees God by Bert V. Royal @ FSU"/>
    <s v="This October, in association with Rogue Productions at FSU, I will be directing a production of Dog sees God."/>
    <n v="350"/>
    <n v="355"/>
    <x v="0"/>
    <s v="US"/>
    <s v="USD"/>
    <n v="1440820740"/>
    <n v="1439567660"/>
    <b v="0"/>
    <n v="6"/>
    <b v="1"/>
    <s v="theater/plays"/>
    <x v="1"/>
    <s v="plays"/>
    <n v="101"/>
    <n v="59.17"/>
    <x v="3686"/>
    <d v="2015-08-29T03:59:00"/>
    <n v="15"/>
    <s v="11 to 20 days"/>
    <s v="Not Needed"/>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100"/>
    <n v="200.49"/>
    <x v="3687"/>
    <d v="2014-06-27T05:14:15"/>
    <n v="30"/>
    <s v="26 to 30 days"/>
    <s v="30 days"/>
    <x v="3"/>
  </r>
  <r>
    <n v="3688"/>
    <s v="The Tulip Tree 2014"/>
    <s v="The Tulip Tree is a project I have been passionate about for 5 years. It is an unforgettable story that has never been told."/>
    <n v="3000"/>
    <n v="3275"/>
    <x v="0"/>
    <s v="GB"/>
    <s v="GBP"/>
    <n v="1407524004"/>
    <n v="1404932004"/>
    <b v="0"/>
    <n v="39"/>
    <b v="1"/>
    <s v="theater/plays"/>
    <x v="1"/>
    <s v="plays"/>
    <n v="109"/>
    <n v="83.97"/>
    <x v="3688"/>
    <d v="2014-08-08T18:53:24"/>
    <n v="30"/>
    <s v="26 to 30 days"/>
    <s v="30 days"/>
    <x v="3"/>
  </r>
  <r>
    <n v="3689"/>
    <s v="Random Us"/>
    <s v="A humorous, touching play about the joys and challenges of a married couple's tender, yet intense relationship &quot;Love is never random&quot;"/>
    <n v="3000"/>
    <n v="3550"/>
    <x v="0"/>
    <s v="US"/>
    <s v="USD"/>
    <n v="1434925500"/>
    <n v="1432410639"/>
    <b v="0"/>
    <n v="62"/>
    <b v="1"/>
    <s v="theater/plays"/>
    <x v="1"/>
    <s v="plays"/>
    <n v="118"/>
    <n v="57.26"/>
    <x v="3689"/>
    <d v="2015-06-21T22:25:00"/>
    <n v="29"/>
    <s v="26 to 30 days"/>
    <s v="Not Needed"/>
    <x v="0"/>
  </r>
  <r>
    <n v="3690"/>
    <s v="We Rise"/>
    <s v="A play honoring the lives and legacies of the activists and those remembered at the 1992 ACT UP Ashes Action at The White House"/>
    <n v="1500"/>
    <n v="1800"/>
    <x v="0"/>
    <s v="US"/>
    <s v="USD"/>
    <n v="1417101683"/>
    <n v="1414506083"/>
    <b v="0"/>
    <n v="31"/>
    <b v="1"/>
    <s v="theater/plays"/>
    <x v="1"/>
    <s v="plays"/>
    <n v="120"/>
    <n v="58.06"/>
    <x v="3690"/>
    <d v="2014-11-27T15:21:23"/>
    <n v="30"/>
    <s v="26 to 30 days"/>
    <s v="30 days"/>
    <x v="3"/>
  </r>
  <r>
    <n v="3691"/>
    <s v="Most Dangerous Man in America (WEB DuBois) by Amiri  Baraka"/>
    <s v="World Premiere of last play written by Amiri Baraka"/>
    <n v="40000"/>
    <n v="51184"/>
    <x v="0"/>
    <s v="US"/>
    <s v="USD"/>
    <n v="1425272340"/>
    <n v="1421426929"/>
    <b v="0"/>
    <n v="274"/>
    <b v="1"/>
    <s v="theater/plays"/>
    <x v="1"/>
    <s v="plays"/>
    <n v="128"/>
    <n v="186.8"/>
    <x v="3691"/>
    <d v="2015-03-02T04:59:00"/>
    <n v="45"/>
    <s v="41 to 50 days"/>
    <s v="Not Needed"/>
    <x v="0"/>
  </r>
  <r>
    <n v="3692"/>
    <s v="An Evening With Durang"/>
    <s v="Help us independently produce two great comedies by Christopher Durang."/>
    <n v="1000"/>
    <n v="1260"/>
    <x v="0"/>
    <s v="US"/>
    <s v="USD"/>
    <n v="1411084800"/>
    <n v="1410304179"/>
    <b v="0"/>
    <n v="17"/>
    <b v="1"/>
    <s v="theater/plays"/>
    <x v="1"/>
    <s v="plays"/>
    <n v="126"/>
    <n v="74.12"/>
    <x v="3692"/>
    <d v="2014-09-19T00:00:00"/>
    <n v="10"/>
    <s v="Less than 10 days"/>
    <s v="Not Needed"/>
    <x v="3"/>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129"/>
    <n v="30.71"/>
    <x v="3693"/>
    <d v="2015-11-30T22:30:00"/>
    <n v="29"/>
    <s v="26 to 30 days"/>
    <s v="Not Needed"/>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107"/>
    <n v="62.67"/>
    <x v="3694"/>
    <d v="2016-06-06T02:00:00"/>
    <n v="37"/>
    <s v="31 to 40 days"/>
    <s v="Not Needed"/>
    <x v="2"/>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00"/>
    <n v="121.36"/>
    <x v="3695"/>
    <d v="2015-01-11T20:53:30"/>
    <n v="20"/>
    <s v="11 to 20 days"/>
    <s v="Not Needed"/>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155"/>
    <n v="39.74"/>
    <x v="3696"/>
    <d v="2015-02-13T14:48:36"/>
    <n v="60"/>
    <s v="Greater than 40 days"/>
    <s v="Not Needed"/>
    <x v="3"/>
  </r>
  <r>
    <n v="3697"/>
    <s v="Sid the tour 2016"/>
    <s v="With your support this one-man show will tour various theatres in the UK - it's a story of hero worship and love beyond the grave."/>
    <n v="2000"/>
    <n v="2160"/>
    <x v="0"/>
    <s v="GB"/>
    <s v="GBP"/>
    <n v="1462878648"/>
    <n v="1461064248"/>
    <b v="0"/>
    <n v="30"/>
    <b v="1"/>
    <s v="theater/plays"/>
    <x v="1"/>
    <s v="plays"/>
    <n v="108"/>
    <n v="72"/>
    <x v="3697"/>
    <d v="2016-05-10T11:10:48"/>
    <n v="21"/>
    <s v="21 to 25 days"/>
    <s v="Not Needed"/>
    <x v="2"/>
  </r>
  <r>
    <n v="3698"/>
    <s v="CORIOLANUS | THE NORMAL HEART @ The Lab Theater"/>
    <s v="Two great political plays, separated in authorship by four hundred years but united in their urgency."/>
    <n v="5000"/>
    <n v="5526"/>
    <x v="0"/>
    <s v="US"/>
    <s v="USD"/>
    <n v="1456946487"/>
    <n v="1454354487"/>
    <b v="0"/>
    <n v="136"/>
    <b v="1"/>
    <s v="theater/plays"/>
    <x v="1"/>
    <s v="plays"/>
    <n v="111"/>
    <n v="40.630000000000003"/>
    <x v="3698"/>
    <d v="2016-03-02T19:21:27"/>
    <n v="30"/>
    <s v="26 to 30 days"/>
    <s v="30 days"/>
    <x v="2"/>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101"/>
    <n v="63"/>
    <x v="3699"/>
    <d v="2014-10-15T14:26:56"/>
    <n v="30"/>
    <s v="26 to 30 days"/>
    <s v="30 days"/>
    <x v="3"/>
  </r>
  <r>
    <n v="3700"/>
    <s v="Generations (Senior Project)"/>
    <s v="Help me produce the play I have written for my senior project!"/>
    <n v="500"/>
    <n v="606"/>
    <x v="0"/>
    <s v="US"/>
    <s v="USD"/>
    <n v="1412092800"/>
    <n v="1409493800"/>
    <b v="0"/>
    <n v="18"/>
    <b v="1"/>
    <s v="theater/plays"/>
    <x v="1"/>
    <s v="plays"/>
    <n v="121"/>
    <n v="33.67"/>
    <x v="3700"/>
    <d v="2014-09-30T16:00:00"/>
    <n v="30"/>
    <s v="26 to 30 days"/>
    <s v="30 days"/>
    <x v="3"/>
  </r>
  <r>
    <n v="3701"/>
    <s v="Dog Show"/>
    <s v="Part-silent film, part-thriller, Dog Show sees four actors play a community of dogs and their owners. One autumn, a killer strikes."/>
    <n v="1500"/>
    <n v="1505"/>
    <x v="0"/>
    <s v="GB"/>
    <s v="GBP"/>
    <n v="1433422793"/>
    <n v="1430830793"/>
    <b v="0"/>
    <n v="39"/>
    <b v="1"/>
    <s v="theater/plays"/>
    <x v="1"/>
    <s v="plays"/>
    <n v="100"/>
    <n v="38.590000000000003"/>
    <x v="3701"/>
    <d v="2015-06-04T12:59:53"/>
    <n v="30"/>
    <s v="26 to 30 days"/>
    <s v="30 days"/>
    <x v="0"/>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09"/>
    <n v="155.94999999999999"/>
    <x v="3702"/>
    <d v="2016-07-10T22:59:00"/>
    <n v="37"/>
    <s v="31 to 40 days"/>
    <s v="Not Needed"/>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123"/>
    <n v="43.2"/>
    <x v="3703"/>
    <d v="2016-08-13T06:59:00"/>
    <n v="39"/>
    <s v="31 to 40 days"/>
    <s v="Not Needed"/>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36"/>
    <n v="15.15"/>
    <x v="3704"/>
    <d v="2016-05-31T16:33:14"/>
    <n v="60"/>
    <s v="Greater than 40 days"/>
    <s v="Not Needed"/>
    <x v="2"/>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103"/>
    <n v="83.57"/>
    <x v="3705"/>
    <d v="2014-06-23T18:00:00"/>
    <n v="21"/>
    <s v="21 to 25 days"/>
    <s v="Not Needed"/>
    <x v="3"/>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21"/>
    <n v="140"/>
    <x v="3706"/>
    <d v="2014-09-12T21:55:49"/>
    <n v="15"/>
    <s v="11 to 20 days"/>
    <s v="Not Needed"/>
    <x v="3"/>
  </r>
  <r>
    <n v="3707"/>
    <s v="A KC Fringe World Premiere: DESPERATE ACTS"/>
    <s v="Support this collection of new plays by Kansas City writers and the artists who are bringing it to life!"/>
    <n v="1000"/>
    <n v="1860"/>
    <x v="0"/>
    <s v="US"/>
    <s v="USD"/>
    <n v="1469165160"/>
    <n v="1467335378"/>
    <b v="0"/>
    <n v="23"/>
    <b v="1"/>
    <s v="theater/plays"/>
    <x v="1"/>
    <s v="plays"/>
    <n v="186"/>
    <n v="80.87"/>
    <x v="3707"/>
    <d v="2016-07-22T05:26:00"/>
    <n v="21"/>
    <s v="21 to 25 days"/>
    <s v="Not Needed"/>
    <x v="2"/>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300"/>
    <n v="53.85"/>
    <x v="3708"/>
    <d v="2014-07-04T03:24:46"/>
    <n v="14"/>
    <s v="11 to 20 days"/>
    <s v="Not Needed"/>
    <x v="3"/>
  </r>
  <r>
    <n v="3709"/>
    <s v="The Ruby Darlings Show"/>
    <s v="The filthily talented Ruby and Darling, take you on a raunch-tastic musical discovery of life with a vagina. #sayno"/>
    <n v="1000"/>
    <n v="1082.5"/>
    <x v="0"/>
    <s v="GB"/>
    <s v="GBP"/>
    <n v="1403715546"/>
    <n v="1401123546"/>
    <b v="0"/>
    <n v="35"/>
    <b v="1"/>
    <s v="theater/plays"/>
    <x v="1"/>
    <s v="plays"/>
    <n v="108"/>
    <n v="30.93"/>
    <x v="3709"/>
    <d v="2014-06-25T16:59:06"/>
    <n v="30"/>
    <s v="26 to 30 days"/>
    <s v="30 days"/>
    <x v="3"/>
  </r>
  <r>
    <n v="3710"/>
    <s v="&quot;Loving Alanis&quot; Rocky Mountain Regional Premier"/>
    <s v="A comedy about, life, death, men, women, and the power of a good Kegel."/>
    <n v="1300"/>
    <n v="1835"/>
    <x v="0"/>
    <s v="US"/>
    <s v="USD"/>
    <n v="1428068988"/>
    <n v="1425908988"/>
    <b v="0"/>
    <n v="27"/>
    <b v="1"/>
    <s v="theater/plays"/>
    <x v="1"/>
    <s v="plays"/>
    <n v="141"/>
    <n v="67.959999999999994"/>
    <x v="3710"/>
    <d v="2015-04-03T13:49:48"/>
    <n v="25"/>
    <s v="21 to 25 days"/>
    <s v="26-27 days"/>
    <x v="0"/>
  </r>
  <r>
    <n v="3711"/>
    <s v="The Youth Shakespeare Project 2014"/>
    <s v="Two teachers and twenty kids bring one of Shakespeare's plays to life!"/>
    <n v="500"/>
    <n v="570"/>
    <x v="0"/>
    <s v="US"/>
    <s v="USD"/>
    <n v="1402848000"/>
    <n v="1400606573"/>
    <b v="0"/>
    <n v="21"/>
    <b v="1"/>
    <s v="theater/plays"/>
    <x v="1"/>
    <s v="plays"/>
    <n v="114"/>
    <n v="27.14"/>
    <x v="3711"/>
    <d v="2014-06-15T16:00:00"/>
    <n v="26"/>
    <s v="26 to 30 days"/>
    <s v="26-27 days"/>
    <x v="3"/>
  </r>
  <r>
    <n v="3712"/>
    <s v="IT'S JUST MY LIFE"/>
    <s v="Married, Single, Divorced, Straight, Gay, Transgendered, Birth Mother, Adoptive Mother.... Everyone has a story.  These are ours."/>
    <n v="7500"/>
    <n v="11530"/>
    <x v="0"/>
    <s v="US"/>
    <s v="USD"/>
    <n v="1433055540"/>
    <n v="1431230867"/>
    <b v="0"/>
    <n v="104"/>
    <b v="1"/>
    <s v="theater/plays"/>
    <x v="1"/>
    <s v="plays"/>
    <n v="154"/>
    <n v="110.87"/>
    <x v="3712"/>
    <d v="2015-05-31T06:59:00"/>
    <n v="21"/>
    <s v="21 to 25 days"/>
    <s v="Not Needed"/>
    <x v="0"/>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2"/>
    <n v="106.84"/>
    <x v="3713"/>
    <d v="2016-06-04T17:42:46"/>
    <n v="20"/>
    <s v="11 to 20 days"/>
    <s v="Not Needed"/>
    <x v="2"/>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2"/>
    <n v="105.52"/>
    <x v="3714"/>
    <d v="2015-05-26T03:59:00"/>
    <n v="32"/>
    <s v="31 to 40 days"/>
    <s v="Not Needed"/>
    <x v="0"/>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03"/>
    <n v="132.96"/>
    <x v="3715"/>
    <d v="2015-03-31T12:52:00"/>
    <n v="58"/>
    <s v="Greater than 40 days"/>
    <s v="Not Needed"/>
    <x v="0"/>
  </r>
  <r>
    <n v="3716"/>
    <s v="Sylvia (a benefit show)"/>
    <s v="I am raising money to pay for the rights to produce Sylvia by A.R. Gurney. The show will be a fundraiser for Wayside Waifs."/>
    <n v="800"/>
    <n v="1246"/>
    <x v="0"/>
    <s v="US"/>
    <s v="USD"/>
    <n v="1453411109"/>
    <n v="1450819109"/>
    <b v="0"/>
    <n v="24"/>
    <b v="1"/>
    <s v="theater/plays"/>
    <x v="1"/>
    <s v="plays"/>
    <n v="156"/>
    <n v="51.92"/>
    <x v="3716"/>
    <d v="2016-01-21T21:18:29"/>
    <n v="30"/>
    <s v="26 to 30 days"/>
    <s v="30 days"/>
    <x v="0"/>
  </r>
  <r>
    <n v="3717"/>
    <s v="Told Look Younger at Jermyn Street Theatre"/>
    <s v="A heart-warming comedy by award-winning writer about Love, Sex, Friendship of three old gay men in their 60s'!"/>
    <n v="4000"/>
    <n v="4030"/>
    <x v="0"/>
    <s v="GB"/>
    <s v="GBP"/>
    <n v="1431204449"/>
    <n v="1428526049"/>
    <b v="0"/>
    <n v="13"/>
    <b v="1"/>
    <s v="theater/plays"/>
    <x v="1"/>
    <s v="plays"/>
    <n v="101"/>
    <n v="310"/>
    <x v="3717"/>
    <d v="2015-05-09T20:47:29"/>
    <n v="31"/>
    <s v="31 to 40 days"/>
    <s v="Not Needed"/>
    <x v="0"/>
  </r>
  <r>
    <n v="3718"/>
    <s v="PUNK ROCK"/>
    <s v="William Carlisle has the world at his feet but its weight on his shoulders. He is intelligent, articulate and fucked."/>
    <n v="500"/>
    <n v="1197"/>
    <x v="0"/>
    <s v="GB"/>
    <s v="GBP"/>
    <n v="1425057075"/>
    <n v="1422465075"/>
    <b v="0"/>
    <n v="46"/>
    <b v="1"/>
    <s v="theater/plays"/>
    <x v="1"/>
    <s v="plays"/>
    <n v="239"/>
    <n v="26.02"/>
    <x v="3718"/>
    <d v="2015-02-27T17:11:15"/>
    <n v="30"/>
    <s v="26 to 30 days"/>
    <s v="30 days"/>
    <x v="0"/>
  </r>
  <r>
    <n v="3719"/>
    <s v="Corium"/>
    <s v="A new piece of physical theatre about love, regret and longing."/>
    <n v="200"/>
    <n v="420"/>
    <x v="0"/>
    <s v="GB"/>
    <s v="GBP"/>
    <n v="1434994266"/>
    <n v="1432402266"/>
    <b v="0"/>
    <n v="4"/>
    <b v="1"/>
    <s v="theater/plays"/>
    <x v="1"/>
    <s v="plays"/>
    <n v="210"/>
    <n v="105"/>
    <x v="3719"/>
    <d v="2015-06-22T17:31:06"/>
    <n v="30"/>
    <s v="26 to 30 days"/>
    <s v="30 days"/>
    <x v="0"/>
  </r>
  <r>
    <n v="3720"/>
    <s v="Lakotas and the American Theatre"/>
    <s v="Breaking the American Indian stereotype in the American Theatre."/>
    <n v="3300"/>
    <n v="3449"/>
    <x v="0"/>
    <s v="US"/>
    <s v="USD"/>
    <n v="1435881006"/>
    <n v="1433980206"/>
    <b v="0"/>
    <n v="40"/>
    <b v="1"/>
    <s v="theater/plays"/>
    <x v="1"/>
    <s v="plays"/>
    <n v="105"/>
    <n v="86.23"/>
    <x v="3720"/>
    <d v="2015-07-02T23:50:06"/>
    <n v="22"/>
    <s v="21 to 25 days"/>
    <s v="Not Needed"/>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01"/>
    <n v="114.55"/>
    <x v="3721"/>
    <d v="2014-11-05T23:28:04"/>
    <n v="21"/>
    <s v="21 to 25 days"/>
    <s v="Not Needed"/>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111"/>
    <n v="47.66"/>
    <x v="3722"/>
    <d v="2016-02-11T22:59:00"/>
    <n v="30"/>
    <s v="26 to 30 days"/>
    <s v="30 days"/>
    <x v="2"/>
  </r>
  <r>
    <n v="3723"/>
    <s v="Beauty and the Beast"/>
    <s v="Saltmine Theatre Company present Beauty and the Beast:"/>
    <n v="4500"/>
    <n v="4592"/>
    <x v="0"/>
    <s v="GB"/>
    <s v="GBP"/>
    <n v="1417374262"/>
    <n v="1414778662"/>
    <b v="0"/>
    <n v="63"/>
    <b v="1"/>
    <s v="theater/plays"/>
    <x v="1"/>
    <s v="plays"/>
    <n v="102"/>
    <n v="72.89"/>
    <x v="3723"/>
    <d v="2014-11-30T19:04:22"/>
    <n v="30"/>
    <s v="26 to 30 days"/>
    <s v="30 days"/>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103"/>
    <n v="49.55"/>
    <x v="3724"/>
    <d v="2016-05-04T23:00:00"/>
    <n v="29"/>
    <s v="26 to 30 days"/>
    <s v="Not Needed"/>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127"/>
    <n v="25.4"/>
    <x v="3725"/>
    <d v="2016-02-18T21:30:00"/>
    <n v="17"/>
    <s v="11 to 20 days"/>
    <s v="Not Needed"/>
    <x v="2"/>
  </r>
  <r>
    <n v="3726"/>
    <s v="Howard's End 3.0"/>
    <s v="A week of rehearsal culminating in a staged reading of our three-actor adaptation of &quot;Howards End,&quot; for potential producers."/>
    <n v="850"/>
    <n v="2879"/>
    <x v="0"/>
    <s v="US"/>
    <s v="USD"/>
    <n v="1461963600"/>
    <n v="1459567371"/>
    <b v="0"/>
    <n v="46"/>
    <b v="1"/>
    <s v="theater/plays"/>
    <x v="1"/>
    <s v="plays"/>
    <n v="339"/>
    <n v="62.59"/>
    <x v="3726"/>
    <d v="2016-04-29T21:00:00"/>
    <n v="27"/>
    <s v="26 to 30 days"/>
    <s v="26-27 days"/>
    <x v="2"/>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101"/>
    <n v="61.06"/>
    <x v="3727"/>
    <d v="2016-10-20T04:55:00"/>
    <n v="31"/>
    <s v="31 to 40 days"/>
    <s v="Not Needed"/>
    <x v="2"/>
  </r>
  <r>
    <n v="3728"/>
    <s v="Bare Bones Shakespeare 2015-16 Season"/>
    <s v="Bare Bones Shakespeare's first season will start with a DFW school touring show: Romeo and Juliet."/>
    <n v="20000"/>
    <n v="1862"/>
    <x v="2"/>
    <s v="US"/>
    <s v="USD"/>
    <n v="1439957176"/>
    <n v="1437365176"/>
    <b v="0"/>
    <n v="31"/>
    <b v="0"/>
    <s v="theater/plays"/>
    <x v="1"/>
    <s v="plays"/>
    <n v="9"/>
    <n v="60.06"/>
    <x v="3728"/>
    <d v="2015-08-19T04:06:16"/>
    <n v="30"/>
    <s v="26 to 30 days"/>
    <s v="30 days"/>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
    <n v="72.400000000000006"/>
    <x v="3729"/>
    <d v="2015-03-23T03:55:12"/>
    <n v="45"/>
    <s v="41 to 50 days"/>
    <s v="Not Needed"/>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
    <n v="100"/>
    <x v="3730"/>
    <d v="2015-08-17T16:15:59"/>
    <n v="30"/>
    <s v="26 to 30 days"/>
    <s v="30 days"/>
    <x v="0"/>
  </r>
  <r>
    <n v="3731"/>
    <s v="The Rabbit on the Moon"/>
    <s v="A long distance wrong number leads to love, but with Emily flying in to finally meet, Nick somehow forgot to mention he's blind."/>
    <n v="5500"/>
    <n v="620"/>
    <x v="2"/>
    <s v="US"/>
    <s v="USD"/>
    <n v="1420860180"/>
    <n v="1418234646"/>
    <b v="0"/>
    <n v="12"/>
    <b v="0"/>
    <s v="theater/plays"/>
    <x v="1"/>
    <s v="plays"/>
    <n v="11"/>
    <n v="51.67"/>
    <x v="3731"/>
    <d v="2015-01-10T03:23:00"/>
    <n v="31"/>
    <s v="31 to 40 days"/>
    <s v="Not Needed"/>
    <x v="3"/>
  </r>
  <r>
    <n v="3732"/>
    <s v="Elektra Bekent - Afstudeervoorstelling"/>
    <s v="Mijn solo voorstelling gaat over Elektra (Sophokles) en hoe zij als jongere alles beleeft en meemaakt!"/>
    <n v="850"/>
    <n v="131"/>
    <x v="2"/>
    <s v="NL"/>
    <s v="EUR"/>
    <n v="1422100800"/>
    <n v="1416932133"/>
    <b v="0"/>
    <n v="4"/>
    <b v="0"/>
    <s v="theater/plays"/>
    <x v="1"/>
    <s v="plays"/>
    <n v="15"/>
    <n v="32.75"/>
    <x v="3732"/>
    <d v="2015-01-24T12:00:00"/>
    <n v="60"/>
    <s v="Greater than 40 days"/>
    <s v="Not Needed"/>
    <x v="3"/>
  </r>
  <r>
    <n v="3733"/>
    <s v="laughter in the hood"/>
    <s v="want to donate tickets to residents who live in the community that cant afford the 35.00 price of ticket"/>
    <n v="1500"/>
    <n v="0"/>
    <x v="2"/>
    <s v="US"/>
    <s v="USD"/>
    <n v="1429396200"/>
    <n v="1428539708"/>
    <b v="0"/>
    <n v="0"/>
    <b v="0"/>
    <s v="theater/plays"/>
    <x v="1"/>
    <s v="plays"/>
    <n v="0"/>
    <n v="0"/>
    <x v="3733"/>
    <d v="2015-04-18T22:30:00"/>
    <n v="9"/>
    <s v="Less than 10 days"/>
    <s v="Not Needed"/>
    <x v="0"/>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28"/>
    <n v="61"/>
    <x v="3734"/>
    <d v="2015-05-25T21:38:16"/>
    <n v="60"/>
    <s v="Greater than 40 days"/>
    <s v="Not Needed"/>
    <x v="0"/>
  </r>
  <r>
    <n v="3735"/>
    <s v="Women Beware Women"/>
    <s v="Young Actor's taking on a Jacobean tragedy. Family, betrayal, love, lust, sex and death."/>
    <n v="150"/>
    <n v="20"/>
    <x v="2"/>
    <s v="GB"/>
    <s v="GBP"/>
    <n v="1432831089"/>
    <n v="1430239089"/>
    <b v="0"/>
    <n v="2"/>
    <b v="0"/>
    <s v="theater/plays"/>
    <x v="1"/>
    <s v="plays"/>
    <n v="13"/>
    <n v="10"/>
    <x v="3735"/>
    <d v="2015-05-28T16:38:09"/>
    <n v="30"/>
    <s v="26 to 30 days"/>
    <s v="30 days"/>
    <x v="0"/>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
    <n v="10"/>
    <x v="3736"/>
    <d v="2015-03-23T18:00:00"/>
    <n v="38"/>
    <s v="31 to 40 days"/>
    <s v="Not Needed"/>
    <x v="0"/>
  </r>
  <r>
    <n v="3737"/>
    <s v="Measure For Measure"/>
    <s v="The ASU Theatre and Shakespeare Club presents Measure For Measure directed by Jordyn Ochser."/>
    <n v="700"/>
    <n v="150"/>
    <x v="2"/>
    <s v="US"/>
    <s v="USD"/>
    <n v="1447311540"/>
    <n v="1445358903"/>
    <b v="0"/>
    <n v="4"/>
    <b v="0"/>
    <s v="theater/plays"/>
    <x v="1"/>
    <s v="plays"/>
    <n v="21"/>
    <n v="37.5"/>
    <x v="3737"/>
    <d v="2015-11-12T06:59:00"/>
    <n v="23"/>
    <s v="21 to 25 days"/>
    <s v="Not Needed"/>
    <x v="0"/>
  </r>
  <r>
    <n v="3738"/>
    <s v="'GULF' - a new play by PIVOT THEATRE"/>
    <s v="A filmic, fast-paced exploration of trust, making its debut at Camden People's Theatre this July."/>
    <n v="1500"/>
    <n v="270"/>
    <x v="2"/>
    <s v="GB"/>
    <s v="GBP"/>
    <n v="1405461600"/>
    <n v="1403562705"/>
    <b v="0"/>
    <n v="6"/>
    <b v="0"/>
    <s v="theater/plays"/>
    <x v="1"/>
    <s v="plays"/>
    <n v="18"/>
    <n v="45"/>
    <x v="3738"/>
    <d v="2014-07-15T22:00:00"/>
    <n v="22"/>
    <s v="21 to 25 days"/>
    <s v="Not Needed"/>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20"/>
    <n v="100.63"/>
    <x v="3739"/>
    <d v="2016-07-17T10:47:48"/>
    <n v="20"/>
    <s v="11 to 20 days"/>
    <s v="Not Needed"/>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18"/>
    <n v="25.57"/>
    <x v="3740"/>
    <d v="2014-08-12T01:53:58"/>
    <n v="30"/>
    <s v="26 to 30 days"/>
    <s v="30 days"/>
    <x v="3"/>
  </r>
  <r>
    <n v="3741"/>
    <s v="Open House Theater"/>
    <s v="A small community with a love for theater would like to continue. Help the children of this community continue."/>
    <n v="20000"/>
    <n v="0"/>
    <x v="2"/>
    <s v="US"/>
    <s v="USD"/>
    <n v="1450389950"/>
    <n v="1447797950"/>
    <b v="0"/>
    <n v="0"/>
    <b v="0"/>
    <s v="theater/plays"/>
    <x v="1"/>
    <s v="plays"/>
    <n v="0"/>
    <n v="0"/>
    <x v="3741"/>
    <d v="2015-12-17T22:05:50"/>
    <n v="30"/>
    <s v="26 to 30 days"/>
    <s v="30 days"/>
    <x v="0"/>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
    <n v="25"/>
    <x v="3742"/>
    <d v="2014-09-06T05:09:04"/>
    <n v="30"/>
    <s v="26 to 30 days"/>
    <s v="30 days"/>
    <x v="3"/>
  </r>
  <r>
    <n v="3743"/>
    <s v="Down the Mississippi"/>
    <s v="I'm taking the Adventures of Huckleberry Finn puppet show down the Mississippi River!"/>
    <n v="2200"/>
    <n v="0"/>
    <x v="2"/>
    <s v="US"/>
    <s v="USD"/>
    <n v="1404406964"/>
    <n v="1401814964"/>
    <b v="0"/>
    <n v="0"/>
    <b v="0"/>
    <s v="theater/plays"/>
    <x v="1"/>
    <s v="plays"/>
    <n v="0"/>
    <n v="0"/>
    <x v="3743"/>
    <d v="2014-07-03T17:02:44"/>
    <n v="30"/>
    <s v="26 to 30 days"/>
    <s v="30 days"/>
    <x v="3"/>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n v="0"/>
    <x v="3744"/>
    <d v="2014-07-05T03:59:00"/>
    <n v="32"/>
    <s v="31 to 40 days"/>
    <s v="Not Needed"/>
    <x v="3"/>
  </r>
  <r>
    <n v="3745"/>
    <s v="Tyke Theatre Web Show"/>
    <s v="Tyke wants to expand her puppet theater show to weekly online web shows and is looking for backers."/>
    <n v="100"/>
    <n v="10"/>
    <x v="2"/>
    <s v="US"/>
    <s v="USD"/>
    <n v="1407689102"/>
    <n v="1405097102"/>
    <b v="0"/>
    <n v="1"/>
    <b v="0"/>
    <s v="theater/plays"/>
    <x v="1"/>
    <s v="plays"/>
    <n v="10"/>
    <n v="10"/>
    <x v="3745"/>
    <d v="2014-08-10T16:45:02"/>
    <n v="30"/>
    <s v="26 to 30 days"/>
    <s v="30 days"/>
    <x v="3"/>
  </r>
  <r>
    <n v="3746"/>
    <s v="Stage Play Production - &quot;I Love You to Death&quot;"/>
    <s v="Generational curses CAN be broken...right?"/>
    <n v="8500"/>
    <n v="202"/>
    <x v="2"/>
    <s v="US"/>
    <s v="USD"/>
    <n v="1475918439"/>
    <n v="1473326439"/>
    <b v="0"/>
    <n v="1"/>
    <b v="0"/>
    <s v="theater/plays"/>
    <x v="1"/>
    <s v="plays"/>
    <n v="2"/>
    <n v="202"/>
    <x v="3746"/>
    <d v="2016-10-08T09:20:39"/>
    <n v="30"/>
    <s v="26 to 30 days"/>
    <s v="30 days"/>
    <x v="2"/>
  </r>
  <r>
    <n v="3747"/>
    <s v="Counting Stars"/>
    <s v="The world premiere of an astonishing new play by acclaimed writer Atiha Sen Gupta."/>
    <n v="2500"/>
    <n v="25"/>
    <x v="2"/>
    <s v="GB"/>
    <s v="GBP"/>
    <n v="1436137140"/>
    <n v="1433833896"/>
    <b v="0"/>
    <n v="1"/>
    <b v="0"/>
    <s v="theater/plays"/>
    <x v="1"/>
    <s v="plays"/>
    <n v="1"/>
    <n v="25"/>
    <x v="3747"/>
    <d v="2015-07-05T22:59:00"/>
    <n v="26"/>
    <s v="26 to 30 days"/>
    <s v="26-27 days"/>
    <x v="0"/>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104"/>
    <n v="99.54"/>
    <x v="3748"/>
    <d v="2016-02-16T05:59:00"/>
    <n v="21"/>
    <s v="21 to 25 days"/>
    <s v="Not Needed"/>
    <x v="2"/>
  </r>
  <r>
    <n v="3749"/>
    <s v="Dante's Capstone Project: Who am I?"/>
    <s v="A night of music, fellowship, and a reflection of my experiences over the past 4 years at Ball State University."/>
    <n v="500"/>
    <n v="525"/>
    <x v="0"/>
    <s v="US"/>
    <s v="USD"/>
    <n v="1461902340"/>
    <n v="1459220588"/>
    <b v="0"/>
    <n v="7"/>
    <b v="1"/>
    <s v="theater/musical"/>
    <x v="1"/>
    <s v="musical"/>
    <n v="105"/>
    <n v="75"/>
    <x v="3749"/>
    <d v="2016-04-29T03:59:00"/>
    <n v="31"/>
    <s v="31 to 40 days"/>
    <s v="Not Needed"/>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100"/>
    <n v="215.25"/>
    <x v="3750"/>
    <d v="2015-02-10T07:59:00"/>
    <n v="29"/>
    <s v="26 to 30 days"/>
    <s v="Not Needed"/>
    <x v="0"/>
  </r>
  <r>
    <n v="3751"/>
    <s v="GGC Productions 2016"/>
    <s v="I will be performing in TWO productions to kick off the 2016 season. NEED HELP TO FUND THESE GREAT SHOWS!"/>
    <n v="1000"/>
    <n v="1326"/>
    <x v="0"/>
    <s v="US"/>
    <s v="USD"/>
    <n v="1459641073"/>
    <n v="1454460673"/>
    <b v="0"/>
    <n v="11"/>
    <b v="1"/>
    <s v="theater/musical"/>
    <x v="1"/>
    <s v="musical"/>
    <n v="133"/>
    <n v="120.55"/>
    <x v="3751"/>
    <d v="2016-04-02T23:51:13"/>
    <n v="59"/>
    <s v="Greater than 40 days"/>
    <s v="Not Needed"/>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113"/>
    <n v="37.67"/>
    <x v="3752"/>
    <d v="2016-10-16T21:00:00"/>
    <n v="40"/>
    <s v="31 to 40 days"/>
    <s v="Not Needed"/>
    <x v="2"/>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03"/>
    <n v="172.23"/>
    <x v="3753"/>
    <d v="2015-06-03T00:00:00"/>
    <n v="30"/>
    <s v="26 to 30 days"/>
    <s v="30 days"/>
    <x v="0"/>
  </r>
  <r>
    <n v="3754"/>
    <s v="Little Shop of Horrors"/>
    <s v="CitÃ© des Arts needs your help in funding their fall production of the hit musical comedy &quot;Little Shop of Horrors.&quot;"/>
    <n v="2500"/>
    <n v="3000"/>
    <x v="0"/>
    <s v="US"/>
    <s v="USD"/>
    <n v="1406350740"/>
    <n v="1403125737"/>
    <b v="0"/>
    <n v="27"/>
    <b v="1"/>
    <s v="theater/musical"/>
    <x v="1"/>
    <s v="musical"/>
    <n v="120"/>
    <n v="111.11"/>
    <x v="3754"/>
    <d v="2014-07-26T04:59:00"/>
    <n v="38"/>
    <s v="31 to 40 days"/>
    <s v="Not Needed"/>
    <x v="3"/>
  </r>
  <r>
    <n v="3755"/>
    <s v="Retro Rhapsody"/>
    <s v="We have formed an innovative company that aims to create musical comedic performances suitable for a range of venues."/>
    <n v="550"/>
    <n v="713"/>
    <x v="0"/>
    <s v="GB"/>
    <s v="GBP"/>
    <n v="1460753307"/>
    <n v="1458161307"/>
    <b v="0"/>
    <n v="28"/>
    <b v="1"/>
    <s v="theater/musical"/>
    <x v="1"/>
    <s v="musical"/>
    <n v="130"/>
    <n v="25.46"/>
    <x v="3755"/>
    <d v="2016-04-15T20:48:27"/>
    <n v="30"/>
    <s v="26 to 30 days"/>
    <s v="30 days"/>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101"/>
    <n v="267.64999999999998"/>
    <x v="3756"/>
    <d v="2014-06-11T19:33:18"/>
    <n v="30"/>
    <s v="26 to 30 days"/>
    <s v="30 days"/>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109"/>
    <n v="75.959999999999994"/>
    <x v="3757"/>
    <d v="2014-12-01T20:25:15"/>
    <n v="20"/>
    <s v="11 to 20 days"/>
    <s v="Not Needed"/>
    <x v="3"/>
  </r>
  <r>
    <n v="3758"/>
    <s v="Luigi's Ladies"/>
    <s v="LUIGI'S LADIES: an original one-woman musical comedy"/>
    <n v="1500"/>
    <n v="1535"/>
    <x v="0"/>
    <s v="US"/>
    <s v="USD"/>
    <n v="1400475600"/>
    <n v="1397819938"/>
    <b v="0"/>
    <n v="26"/>
    <b v="1"/>
    <s v="theater/musical"/>
    <x v="1"/>
    <s v="musical"/>
    <n v="102"/>
    <n v="59.04"/>
    <x v="3758"/>
    <d v="2014-05-19T05:00:00"/>
    <n v="31"/>
    <s v="31 to 40 days"/>
    <s v="Not Needed"/>
    <x v="3"/>
  </r>
  <r>
    <n v="3759"/>
    <s v="Pared Down Productions"/>
    <s v="A production company specializing in small-scale musicals"/>
    <n v="4000"/>
    <n v="4409.7700000000004"/>
    <x v="0"/>
    <s v="US"/>
    <s v="USD"/>
    <n v="1440556553"/>
    <n v="1435372553"/>
    <b v="0"/>
    <n v="88"/>
    <b v="1"/>
    <s v="theater/musical"/>
    <x v="1"/>
    <s v="musical"/>
    <n v="110"/>
    <n v="50.11"/>
    <x v="3759"/>
    <d v="2015-08-26T02:35:53"/>
    <n v="60"/>
    <s v="Greater than 40 days"/>
    <s v="Not Needed"/>
    <x v="0"/>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101"/>
    <n v="55.5"/>
    <x v="3760"/>
    <d v="2014-05-05T12:36:26"/>
    <n v="25"/>
    <s v="21 to 25 days"/>
    <s v="26-27 days"/>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00"/>
    <n v="166.67"/>
    <x v="3761"/>
    <d v="2015-08-10T23:00:00"/>
    <n v="53"/>
    <s v="Greater than 40 days"/>
    <s v="Not Needed"/>
    <x v="0"/>
  </r>
  <r>
    <n v="3762"/>
    <s v="iolite the musical"/>
    <s v="We are trying to raise money to perform a musical we have written, called &quot;Iolite&quot;, at the Edinburgh Fringe in 2015."/>
    <n v="1250"/>
    <n v="1328"/>
    <x v="0"/>
    <s v="GB"/>
    <s v="GBP"/>
    <n v="1438543889"/>
    <n v="1436383889"/>
    <b v="0"/>
    <n v="28"/>
    <b v="1"/>
    <s v="theater/musical"/>
    <x v="1"/>
    <s v="musical"/>
    <n v="106"/>
    <n v="47.43"/>
    <x v="3762"/>
    <d v="2015-08-02T19:31:29"/>
    <n v="25"/>
    <s v="21 to 25 days"/>
    <s v="26-27 days"/>
    <x v="0"/>
  </r>
  <r>
    <n v="3763"/>
    <s v="[title of show] â€” The Chicago Storefront Premiere"/>
    <s v="A musical about two guys writing a musical about...two guys writing a musical."/>
    <n v="5000"/>
    <n v="5000"/>
    <x v="0"/>
    <s v="US"/>
    <s v="USD"/>
    <n v="1427907626"/>
    <n v="1425319226"/>
    <b v="0"/>
    <n v="77"/>
    <b v="1"/>
    <s v="theater/musical"/>
    <x v="1"/>
    <s v="musical"/>
    <n v="100"/>
    <n v="64.94"/>
    <x v="3763"/>
    <d v="2015-04-01T17:00:26"/>
    <n v="30"/>
    <s v="26 to 30 days"/>
    <s v="30 days"/>
    <x v="0"/>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100"/>
    <n v="55.56"/>
    <x v="3764"/>
    <d v="2016-05-29T00:36:00"/>
    <n v="20"/>
    <s v="11 to 20 days"/>
    <s v="Not Needed"/>
    <x v="2"/>
  </r>
  <r>
    <n v="3765"/>
    <s v="Before and After"/>
    <s v="An new musical from Laura Grill &amp; Misha Chowdhury about relationships, Relationships, and the moments that change everything."/>
    <n v="7000"/>
    <n v="7942"/>
    <x v="0"/>
    <s v="US"/>
    <s v="USD"/>
    <n v="1406745482"/>
    <n v="1404153482"/>
    <b v="0"/>
    <n v="107"/>
    <b v="1"/>
    <s v="theater/musical"/>
    <x v="1"/>
    <s v="musical"/>
    <n v="113"/>
    <n v="74.22"/>
    <x v="3765"/>
    <d v="2014-07-30T18:38:02"/>
    <n v="30"/>
    <s v="26 to 30 days"/>
    <s v="30 days"/>
    <x v="3"/>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3"/>
    <n v="106.93"/>
    <x v="3766"/>
    <d v="2014-07-03T04:00:45"/>
    <n v="35"/>
    <s v="31 to 40 days"/>
    <s v="Not Needed"/>
    <x v="3"/>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117"/>
    <n v="41.7"/>
    <x v="3767"/>
    <d v="2015-03-01T04:59:00"/>
    <n v="14"/>
    <s v="11 to 20 days"/>
    <s v="Not Needed"/>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108"/>
    <n v="74.239999999999995"/>
    <x v="3768"/>
    <d v="2014-06-12T17:28:10"/>
    <n v="30"/>
    <s v="26 to 30 days"/>
    <s v="30 days"/>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100"/>
    <n v="73.33"/>
    <x v="3769"/>
    <d v="2016-04-15T14:21:19"/>
    <n v="30"/>
    <s v="26 to 30 days"/>
    <s v="30 days"/>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n v="100"/>
    <x v="3770"/>
    <d v="2015-06-13T22:20:10"/>
    <n v="30"/>
    <s v="26 to 30 days"/>
    <s v="30 days"/>
    <x v="0"/>
  </r>
  <r>
    <n v="3771"/>
    <s v="COME OUT SWINGIN'!"/>
    <s v="I would like to make a demo recording of six songs from COME OUT SWINGIN'!"/>
    <n v="1000"/>
    <n v="1460"/>
    <x v="0"/>
    <s v="US"/>
    <s v="USD"/>
    <n v="1463529600"/>
    <n v="1462307652"/>
    <b v="0"/>
    <n v="38"/>
    <b v="1"/>
    <s v="theater/musical"/>
    <x v="1"/>
    <s v="musical"/>
    <n v="146"/>
    <n v="38.42"/>
    <x v="3771"/>
    <d v="2016-05-18T00:00:00"/>
    <n v="15"/>
    <s v="11 to 20 days"/>
    <s v="Not Needed"/>
    <x v="2"/>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10"/>
    <n v="166.97"/>
    <x v="3772"/>
    <d v="2016-11-29T06:00:00"/>
    <n v="21"/>
    <s v="21 to 25 days"/>
    <s v="Not Needed"/>
    <x v="2"/>
  </r>
  <r>
    <n v="3773"/>
    <s v="Dundee: A Hip-Hopera"/>
    <s v="A dramatic hip-hopera, inspired from monologues written by the performers."/>
    <n v="5000"/>
    <n v="5410"/>
    <x v="0"/>
    <s v="US"/>
    <s v="USD"/>
    <n v="1479175680"/>
    <n v="1476317247"/>
    <b v="0"/>
    <n v="57"/>
    <b v="1"/>
    <s v="theater/musical"/>
    <x v="1"/>
    <s v="musical"/>
    <n v="108"/>
    <n v="94.91"/>
    <x v="3773"/>
    <d v="2016-11-15T02:08:00"/>
    <n v="33"/>
    <s v="31 to 40 days"/>
    <s v="Not Needed"/>
    <x v="2"/>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n v="100"/>
    <x v="3774"/>
    <d v="2015-04-09T19:00:55"/>
    <n v="16"/>
    <s v="11 to 20 days"/>
    <s v="Not Needed"/>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00"/>
    <n v="143.21"/>
    <x v="3775"/>
    <d v="2015-04-09T04:00:00"/>
    <n v="28"/>
    <s v="26 to 30 days"/>
    <s v="28 to 29 days"/>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107"/>
    <n v="90.82"/>
    <x v="3776"/>
    <d v="2014-08-01T01:00:00"/>
    <n v="38"/>
    <s v="31 to 40 days"/>
    <s v="Not Needed"/>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143"/>
    <n v="48.54"/>
    <x v="3777"/>
    <d v="2014-09-27T04:00:00"/>
    <n v="22"/>
    <s v="21 to 25 days"/>
    <s v="Not Needed"/>
    <x v="3"/>
  </r>
  <r>
    <n v="3778"/>
    <s v="Give a Puppet a Hand"/>
    <s v="Sponsor an AVENUE Q puppet for The Barn Players April 2015 production."/>
    <n v="2400"/>
    <n v="2521"/>
    <x v="0"/>
    <s v="US"/>
    <s v="USD"/>
    <n v="1423942780"/>
    <n v="1418758780"/>
    <b v="0"/>
    <n v="36"/>
    <b v="1"/>
    <s v="theater/musical"/>
    <x v="1"/>
    <s v="musical"/>
    <n v="105"/>
    <n v="70.03"/>
    <x v="3778"/>
    <d v="2015-02-14T19:39:40"/>
    <n v="60"/>
    <s v="Greater than 40 days"/>
    <s v="Not Needed"/>
    <x v="3"/>
  </r>
  <r>
    <n v="3779"/>
    <s v="&quot;The Last Adam&quot; A New Musical, NYC reading"/>
    <s v="A fresh, re-telling of the Jesus story for a new generation."/>
    <n v="15000"/>
    <n v="15597"/>
    <x v="0"/>
    <s v="US"/>
    <s v="USD"/>
    <n v="1459010340"/>
    <n v="1456421940"/>
    <b v="0"/>
    <n v="115"/>
    <b v="1"/>
    <s v="theater/musical"/>
    <x v="1"/>
    <s v="musical"/>
    <n v="104"/>
    <n v="135.63"/>
    <x v="3779"/>
    <d v="2016-03-26T16:39:00"/>
    <n v="30"/>
    <s v="26 to 30 days"/>
    <s v="30 days"/>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20"/>
    <n v="100"/>
    <x v="3780"/>
    <d v="2015-07-13T20:06:00"/>
    <n v="32"/>
    <s v="31 to 40 days"/>
    <s v="Not Needed"/>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110"/>
    <n v="94.9"/>
    <x v="3781"/>
    <d v="2014-09-08T21:11:25"/>
    <n v="25"/>
    <s v="21 to 25 days"/>
    <s v="26-27 days"/>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102"/>
    <n v="75.37"/>
    <x v="3782"/>
    <d v="2016-07-24T23:00:00"/>
    <n v="29"/>
    <s v="26 to 30 days"/>
    <s v="Not Needed"/>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129"/>
    <n v="64.459999999999994"/>
    <x v="3783"/>
    <d v="2016-03-15T16:00:00"/>
    <n v="24"/>
    <s v="21 to 25 days"/>
    <s v="Not Needed"/>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n v="115"/>
    <x v="3784"/>
    <d v="2016-07-10T23:32:12"/>
    <n v="30"/>
    <s v="26 to 30 days"/>
    <s v="30 days"/>
    <x v="2"/>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51"/>
    <n v="100.5"/>
    <x v="3785"/>
    <d v="2016-08-02T10:03:00"/>
    <n v="36"/>
    <s v="31 to 40 days"/>
    <s v="Not Needed"/>
    <x v="2"/>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111"/>
    <n v="93.77"/>
    <x v="3786"/>
    <d v="2016-05-27T00:54:35"/>
    <n v="30"/>
    <s v="26 to 30 days"/>
    <s v="30 days"/>
    <x v="2"/>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100"/>
    <n v="35.1"/>
    <x v="3787"/>
    <d v="2015-07-11T03:59:00"/>
    <n v="29"/>
    <s v="26 to 30 days"/>
    <s v="Not Needed"/>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1"/>
    <n v="500"/>
    <x v="3788"/>
    <d v="2015-12-23T16:18:00"/>
    <n v="28"/>
    <s v="26 to 30 days"/>
    <s v="28 to 29 days"/>
    <x v="0"/>
  </r>
  <r>
    <n v="3789"/>
    <s v="Austen a New Musical Play"/>
    <s v="This fabulous new play explores the little known love life of England's most famous romantic novelist, Jane Austen."/>
    <n v="3550"/>
    <n v="116"/>
    <x v="2"/>
    <s v="GB"/>
    <s v="GBP"/>
    <n v="1434395418"/>
    <n v="1431630618"/>
    <b v="0"/>
    <n v="4"/>
    <b v="0"/>
    <s v="theater/musical"/>
    <x v="1"/>
    <s v="musical"/>
    <n v="3"/>
    <n v="29"/>
    <x v="3789"/>
    <d v="2015-06-15T19:10:18"/>
    <n v="32"/>
    <s v="31 to 40 days"/>
    <s v="Not Needed"/>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n v="0"/>
    <x v="3790"/>
    <d v="2016-11-22T17:00:23"/>
    <n v="30"/>
    <s v="26 to 30 days"/>
    <s v="30 days"/>
    <x v="2"/>
  </r>
  <r>
    <n v="3791"/>
    <s v="Spin! at The Cumming Playhouse"/>
    <s v="Spin! is an original musical comedy-drama presented by Blue Palm Productions."/>
    <n v="1500"/>
    <n v="0"/>
    <x v="2"/>
    <s v="US"/>
    <s v="USD"/>
    <n v="1404664592"/>
    <n v="1399480592"/>
    <b v="0"/>
    <n v="0"/>
    <b v="0"/>
    <s v="theater/musical"/>
    <x v="1"/>
    <s v="musical"/>
    <n v="0"/>
    <n v="0"/>
    <x v="3791"/>
    <d v="2014-07-06T16:36:32"/>
    <n v="60"/>
    <s v="Greater than 40 days"/>
    <s v="Not Needed"/>
    <x v="3"/>
  </r>
  <r>
    <n v="3792"/>
    <s v="BorikÃ©n: The Show"/>
    <s v="A cultural and historic journey through Puerto Rico's music and dance!"/>
    <n v="12500"/>
    <n v="35"/>
    <x v="2"/>
    <s v="US"/>
    <s v="USD"/>
    <n v="1436957022"/>
    <n v="1434365022"/>
    <b v="0"/>
    <n v="2"/>
    <b v="0"/>
    <s v="theater/musical"/>
    <x v="1"/>
    <s v="musical"/>
    <n v="0"/>
    <n v="17.5"/>
    <x v="3792"/>
    <d v="2015-07-15T10:43:42"/>
    <n v="30"/>
    <s v="26 to 30 days"/>
    <s v="30 days"/>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60"/>
    <n v="174"/>
    <x v="3793"/>
    <d v="2014-12-16T22:32:09"/>
    <n v="21"/>
    <s v="21 to 25 days"/>
    <s v="Not Needed"/>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1"/>
    <n v="50"/>
    <x v="3794"/>
    <d v="2015-06-07T13:55:54"/>
    <n v="30"/>
    <s v="26 to 30 days"/>
    <s v="30 days"/>
    <x v="0"/>
  </r>
  <r>
    <n v="3795"/>
    <s v="Duodeca"/>
    <s v="Poppin Productions are currently entering the development stage of their very first production -  &quot;Duodeca&quot;."/>
    <n v="600"/>
    <n v="10"/>
    <x v="2"/>
    <s v="GB"/>
    <s v="GBP"/>
    <n v="1440801000"/>
    <n v="1437042490"/>
    <b v="0"/>
    <n v="2"/>
    <b v="0"/>
    <s v="theater/musical"/>
    <x v="1"/>
    <s v="musical"/>
    <n v="2"/>
    <n v="5"/>
    <x v="3795"/>
    <d v="2015-08-28T22:30:00"/>
    <n v="43"/>
    <s v="41 to 50 days"/>
    <s v="Not Needed"/>
    <x v="0"/>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0"/>
    <n v="1"/>
    <x v="3796"/>
    <d v="2017-01-14T00:42:36"/>
    <n v="60"/>
    <s v="Greater than 40 days"/>
    <s v="Not Needed"/>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90"/>
    <n v="145.41"/>
    <x v="3797"/>
    <d v="2015-04-20T21:09:25"/>
    <n v="30"/>
    <s v="26 to 30 days"/>
    <s v="30 days"/>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1"/>
    <n v="205"/>
    <x v="3798"/>
    <d v="2014-08-10T17:20:48"/>
    <n v="30"/>
    <s v="26 to 30 days"/>
    <s v="30 days"/>
    <x v="3"/>
  </r>
  <r>
    <n v="3799"/>
    <s v="A Story Once Told"/>
    <s v="An original musical on it's way to the stage in Minneapolis, MN. Feel free to ask any questions."/>
    <n v="10000"/>
    <n v="402"/>
    <x v="2"/>
    <s v="US"/>
    <s v="USD"/>
    <n v="1457734843"/>
    <n v="1455142843"/>
    <b v="0"/>
    <n v="4"/>
    <b v="0"/>
    <s v="theater/musical"/>
    <x v="1"/>
    <s v="musical"/>
    <n v="4"/>
    <n v="100.5"/>
    <x v="3799"/>
    <d v="2016-03-11T22:20:43"/>
    <n v="30"/>
    <s v="26 to 30 days"/>
    <s v="30 days"/>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4"/>
    <n v="55.06"/>
    <x v="3800"/>
    <d v="2015-01-11T04:59:00"/>
    <n v="33"/>
    <s v="31 to 40 days"/>
    <s v="Not Needed"/>
    <x v="3"/>
  </r>
  <r>
    <n v="3801"/>
    <s v="The Imaginary A Musical"/>
    <s v="The Imaginary : A Musical is a new musical adaptation based on the novel written by A.F. Harrold.       TheImaginaryAMusical.com"/>
    <n v="5000"/>
    <n v="426"/>
    <x v="2"/>
    <s v="US"/>
    <s v="USD"/>
    <n v="1420215216"/>
    <n v="1417536816"/>
    <b v="0"/>
    <n v="9"/>
    <b v="0"/>
    <s v="theater/musical"/>
    <x v="1"/>
    <s v="musical"/>
    <n v="9"/>
    <n v="47.33"/>
    <x v="3801"/>
    <d v="2015-01-02T16:13:36"/>
    <n v="31"/>
    <s v="31 to 40 days"/>
    <s v="Not Needed"/>
    <x v="3"/>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n v="0"/>
    <x v="3802"/>
    <d v="2015-10-22T03:01:46"/>
    <n v="30"/>
    <s v="26 to 30 days"/>
    <s v="30 days"/>
    <x v="0"/>
  </r>
  <r>
    <n v="3803"/>
    <s v="Benjamin Button the Musical Concept Album"/>
    <s v="A fully orchestrated concept album of Benjamin Button the Musical!"/>
    <n v="12000"/>
    <n v="2358"/>
    <x v="2"/>
    <s v="US"/>
    <s v="USD"/>
    <n v="1457133568"/>
    <n v="1454541568"/>
    <b v="0"/>
    <n v="40"/>
    <b v="0"/>
    <s v="theater/musical"/>
    <x v="1"/>
    <s v="musical"/>
    <n v="20"/>
    <n v="58.95"/>
    <x v="3803"/>
    <d v="2016-03-04T23:19:28"/>
    <n v="30"/>
    <s v="26 to 30 days"/>
    <s v="30 days"/>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n v="0"/>
    <x v="3804"/>
    <d v="2016-07-31T07:00:00"/>
    <n v="55"/>
    <s v="Greater than 40 days"/>
    <s v="Not Needed"/>
    <x v="2"/>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0"/>
    <n v="1.5"/>
    <x v="3805"/>
    <d v="2014-09-27T21:17:20"/>
    <n v="60"/>
    <s v="Greater than 40 days"/>
    <s v="Not Needed"/>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0"/>
    <n v="5"/>
    <x v="3806"/>
    <d v="2014-06-29T06:13:01"/>
    <n v="20"/>
    <s v="11 to 20 days"/>
    <s v="Not Needed"/>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30"/>
    <n v="50.56"/>
    <x v="3807"/>
    <d v="2015-04-03T21:48:59"/>
    <n v="7"/>
    <s v="Less than 10 days"/>
    <s v="Not Needed"/>
    <x v="0"/>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100"/>
    <n v="41.67"/>
    <x v="3808"/>
    <d v="2015-04-25T09:53:39"/>
    <n v="60"/>
    <s v="Greater than 40 days"/>
    <s v="Not Needed"/>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101"/>
    <n v="53.29"/>
    <x v="3809"/>
    <d v="2014-07-30T23:00:00"/>
    <n v="50"/>
    <s v="41 to 50 days"/>
    <s v="Not Needed"/>
    <x v="3"/>
  </r>
  <r>
    <n v="3810"/>
    <s v="Romeo &amp; Juliet"/>
    <s v="Theater students of UMass present a large-scale theater collaboration that will revolutionize the way you see Shakespeare."/>
    <n v="1500"/>
    <n v="1826"/>
    <x v="0"/>
    <s v="US"/>
    <s v="USD"/>
    <n v="1426965758"/>
    <n v="1424377358"/>
    <b v="0"/>
    <n v="26"/>
    <b v="1"/>
    <s v="theater/plays"/>
    <x v="1"/>
    <s v="plays"/>
    <n v="122"/>
    <n v="70.23"/>
    <x v="3810"/>
    <d v="2015-03-21T19:22:38"/>
    <n v="30"/>
    <s v="26 to 30 days"/>
    <s v="30 days"/>
    <x v="0"/>
  </r>
  <r>
    <n v="3811"/>
    <s v="The Merchant of Venice"/>
    <s v="The University of Exeter Shakespeare Society is touring its acclaimed show The Merchant of Venice to Stratford-upon-Avon!"/>
    <n v="250"/>
    <n v="825"/>
    <x v="0"/>
    <s v="GB"/>
    <s v="GBP"/>
    <n v="1464692400"/>
    <n v="1461769373"/>
    <b v="0"/>
    <n v="19"/>
    <b v="1"/>
    <s v="theater/plays"/>
    <x v="1"/>
    <s v="plays"/>
    <n v="330"/>
    <n v="43.42"/>
    <x v="3811"/>
    <d v="2016-05-31T11:00:00"/>
    <n v="34"/>
    <s v="31 to 40 days"/>
    <s v="Not Needed"/>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10"/>
    <n v="199.18"/>
    <x v="3812"/>
    <d v="2015-06-01T03:59:00"/>
    <n v="47"/>
    <s v="41 to 50 days"/>
    <s v="Not Needed"/>
    <x v="0"/>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101"/>
    <n v="78.52"/>
    <x v="3813"/>
    <d v="2016-06-14T21:43:00"/>
    <n v="38"/>
    <s v="31 to 40 days"/>
    <s v="Not Needed"/>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140"/>
    <n v="61.82"/>
    <x v="3814"/>
    <d v="2015-04-01T03:59:00"/>
    <n v="37"/>
    <s v="31 to 40 days"/>
    <s v="Not Needed"/>
    <x v="0"/>
  </r>
  <r>
    <n v="3815"/>
    <s v="The Canterbury Shakespeare Festival - first season"/>
    <s v="Come and help us make the Canterbury Shakespeare Festival a reality"/>
    <n v="1000"/>
    <n v="1000.01"/>
    <x v="0"/>
    <s v="GB"/>
    <s v="GBP"/>
    <n v="1440111600"/>
    <n v="1437545657"/>
    <b v="0"/>
    <n v="20"/>
    <b v="1"/>
    <s v="theater/plays"/>
    <x v="1"/>
    <s v="plays"/>
    <n v="100"/>
    <n v="50"/>
    <x v="3815"/>
    <d v="2015-08-20T23:00:00"/>
    <n v="29"/>
    <s v="26 to 30 days"/>
    <s v="Not Needed"/>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119"/>
    <n v="48.34"/>
    <x v="3816"/>
    <d v="2014-07-17T16:33:43"/>
    <n v="30"/>
    <s v="26 to 30 days"/>
    <s v="30 days"/>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
    <n v="107.25"/>
    <x v="3817"/>
    <d v="2015-10-24T03:59:00"/>
    <n v="17"/>
    <s v="11 to 20 days"/>
    <s v="Not Needed"/>
    <x v="0"/>
  </r>
  <r>
    <n v="3818"/>
    <s v="The AOA Presents: The Maiden of Orleans"/>
    <s v="The Arthurian Order of Avalon is attempting to raise funds to put on the annual Human Chessboard in March 2015!"/>
    <n v="250"/>
    <n v="570"/>
    <x v="0"/>
    <s v="US"/>
    <s v="USD"/>
    <n v="1426187582"/>
    <n v="1423599182"/>
    <b v="0"/>
    <n v="10"/>
    <b v="1"/>
    <s v="theater/plays"/>
    <x v="1"/>
    <s v="plays"/>
    <n v="228"/>
    <n v="57"/>
    <x v="3818"/>
    <d v="2015-03-12T19:13:02"/>
    <n v="30"/>
    <s v="26 to 30 days"/>
    <s v="30 days"/>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106"/>
    <n v="40.92"/>
    <x v="3819"/>
    <d v="2015-07-17T21:02:00"/>
    <n v="18"/>
    <s v="11 to 20 days"/>
    <s v="Not Needed"/>
    <x v="0"/>
  </r>
  <r>
    <n v="3820"/>
    <s v="TUSENTACK THEATRE"/>
    <s v="Tusentack Theatre is a professional theatre company providing opportunities to adults who access Mental Health Services."/>
    <n v="300"/>
    <n v="430"/>
    <x v="0"/>
    <s v="GB"/>
    <s v="GBP"/>
    <n v="1436110717"/>
    <n v="1433518717"/>
    <b v="0"/>
    <n v="20"/>
    <b v="1"/>
    <s v="theater/plays"/>
    <x v="1"/>
    <s v="plays"/>
    <n v="143"/>
    <n v="21.5"/>
    <x v="3820"/>
    <d v="2015-07-05T15:38:37"/>
    <n v="30"/>
    <s v="26 to 30 days"/>
    <s v="30 days"/>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105"/>
    <n v="79.540000000000006"/>
    <x v="3821"/>
    <d v="2016-01-04T04:20:07"/>
    <n v="32"/>
    <s v="31 to 40 days"/>
    <s v="Not Needed"/>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110"/>
    <n v="72.38"/>
    <x v="3822"/>
    <d v="2016-01-19T22:59:00"/>
    <n v="59"/>
    <s v="Greater than 40 days"/>
    <s v="Not Needed"/>
    <x v="0"/>
  </r>
  <r>
    <n v="3823"/>
    <s v="FEED"/>
    <s v="Feed, a new play by Garrett Markgraf (based on the novel by M.T. Anderson), Directed by Anna Marck at Oakland University."/>
    <n v="2500"/>
    <n v="2650"/>
    <x v="0"/>
    <s v="US"/>
    <s v="USD"/>
    <n v="1437364740"/>
    <n v="1434405044"/>
    <b v="0"/>
    <n v="41"/>
    <b v="1"/>
    <s v="theater/plays"/>
    <x v="1"/>
    <s v="plays"/>
    <n v="106"/>
    <n v="64.63"/>
    <x v="3823"/>
    <d v="2015-07-20T03:59:00"/>
    <n v="35"/>
    <s v="31 to 40 days"/>
    <s v="Not Needed"/>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108"/>
    <n v="38.57"/>
    <x v="3824"/>
    <d v="2016-08-01T13:41:00"/>
    <n v="12"/>
    <s v="11 to 20 days"/>
    <s v="Not Needed"/>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5"/>
    <n v="107.57"/>
    <x v="3825"/>
    <d v="2015-06-17T01:40:14"/>
    <n v="21"/>
    <s v="21 to 25 days"/>
    <s v="Not Needed"/>
    <x v="0"/>
  </r>
  <r>
    <n v="3826"/>
    <s v="DAY OF THE DOG by Blue Sparrow Theatre Company"/>
    <s v="This is the story about the Westons. One family who live with mental illness on a daily basis."/>
    <n v="600"/>
    <n v="715"/>
    <x v="0"/>
    <s v="GB"/>
    <s v="GBP"/>
    <n v="1430993394"/>
    <n v="1428401394"/>
    <b v="0"/>
    <n v="26"/>
    <b v="1"/>
    <s v="theater/plays"/>
    <x v="1"/>
    <s v="plays"/>
    <n v="119"/>
    <n v="27.5"/>
    <x v="3826"/>
    <d v="2015-05-07T10:09:54"/>
    <n v="30"/>
    <s v="26 to 30 days"/>
    <s v="30 days"/>
    <x v="0"/>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153"/>
    <n v="70.459999999999994"/>
    <x v="3827"/>
    <d v="2015-03-27T00:00:00"/>
    <n v="56"/>
    <s v="Greater than 40 days"/>
    <s v="Not Needed"/>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00"/>
    <n v="178.57"/>
    <x v="3828"/>
    <d v="2014-12-31T13:39:47"/>
    <n v="60"/>
    <s v="Greater than 40 days"/>
    <s v="Not Needed"/>
    <x v="3"/>
  </r>
  <r>
    <n v="3829"/>
    <s v="Returning Home."/>
    <s v="A play that illustrates the symptoms of PTSD, shows its effect on families, and demonstrates some of the difficulties of treating it."/>
    <n v="500"/>
    <n v="501"/>
    <x v="0"/>
    <s v="US"/>
    <s v="USD"/>
    <n v="1472676371"/>
    <n v="1470948371"/>
    <b v="0"/>
    <n v="8"/>
    <b v="1"/>
    <s v="theater/plays"/>
    <x v="1"/>
    <s v="plays"/>
    <n v="100"/>
    <n v="62.63"/>
    <x v="3829"/>
    <d v="2016-08-31T20:46:11"/>
    <n v="20"/>
    <s v="11 to 20 days"/>
    <s v="Not Needed"/>
    <x v="2"/>
  </r>
  <r>
    <n v="3830"/>
    <s v="Run Away"/>
    <s v="The Aeon Theatre company is producing another original play by Parker Hale at the Manhattan Reportory Theatre"/>
    <n v="100"/>
    <n v="225"/>
    <x v="0"/>
    <s v="US"/>
    <s v="USD"/>
    <n v="1464371211"/>
    <n v="1463161611"/>
    <b v="0"/>
    <n v="3"/>
    <b v="1"/>
    <s v="theater/plays"/>
    <x v="1"/>
    <s v="plays"/>
    <n v="225"/>
    <n v="75"/>
    <x v="3830"/>
    <d v="2016-05-27T17:46:51"/>
    <n v="14"/>
    <s v="11 to 20 days"/>
    <s v="Not Needed"/>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106"/>
    <n v="58.9"/>
    <x v="3831"/>
    <d v="2014-11-05T21:22:25"/>
    <n v="21"/>
    <s v="21 to 25 days"/>
    <s v="Not Needed"/>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05"/>
    <n v="139.56"/>
    <x v="3832"/>
    <d v="2016-02-20T02:45:35"/>
    <n v="45"/>
    <s v="41 to 50 days"/>
    <s v="Not Needed"/>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117"/>
    <n v="70"/>
    <x v="3833"/>
    <d v="2014-12-01T19:09:00"/>
    <n v="11"/>
    <s v="11 to 20 days"/>
    <s v="Not Needed"/>
    <x v="3"/>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109"/>
    <n v="57.39"/>
    <x v="3834"/>
    <d v="2015-06-18T10:41:07"/>
    <n v="30"/>
    <s v="26 to 30 days"/>
    <s v="30 days"/>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160"/>
    <n v="40"/>
    <x v="3835"/>
    <d v="2016-04-21T22:36:48"/>
    <n v="21"/>
    <s v="21 to 25 days"/>
    <s v="Not Needed"/>
    <x v="2"/>
  </r>
  <r>
    <n v="3836"/>
    <s v="Home (The Place Where My Stuff Resides)"/>
    <s v="&quot;The surveyor said the foundation was shaky&quot;. A woman finds what it means to rebuild her marriage."/>
    <n v="800"/>
    <n v="900"/>
    <x v="0"/>
    <s v="US"/>
    <s v="USD"/>
    <n v="1470197340"/>
    <n v="1467497652"/>
    <b v="0"/>
    <n v="14"/>
    <b v="1"/>
    <s v="theater/plays"/>
    <x v="1"/>
    <s v="plays"/>
    <n v="113"/>
    <n v="64.290000000000006"/>
    <x v="3836"/>
    <d v="2016-08-03T04:09:00"/>
    <n v="32"/>
    <s v="31 to 40 days"/>
    <s v="Not Needed"/>
    <x v="2"/>
  </r>
  <r>
    <n v="3837"/>
    <s v="Farcical Elements Presents Boeing-Boeing"/>
    <s v="A high-flying French farce with the thrust of a well-tuned jet engine"/>
    <n v="2000"/>
    <n v="2042"/>
    <x v="0"/>
    <s v="GB"/>
    <s v="GBP"/>
    <n v="1435947758"/>
    <n v="1432837358"/>
    <b v="0"/>
    <n v="17"/>
    <b v="1"/>
    <s v="theater/plays"/>
    <x v="1"/>
    <s v="plays"/>
    <n v="102"/>
    <n v="120.12"/>
    <x v="3837"/>
    <d v="2015-07-03T18:22:38"/>
    <n v="36"/>
    <s v="31 to 40 days"/>
    <s v="Not Needed"/>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1"/>
    <n v="1008.24"/>
    <x v="3838"/>
    <d v="2015-05-22T17:03:29"/>
    <n v="30"/>
    <s v="26 to 30 days"/>
    <s v="30 days"/>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101"/>
    <n v="63.28"/>
    <x v="3839"/>
    <d v="2015-07-30T03:25:24"/>
    <n v="60"/>
    <s v="Greater than 40 days"/>
    <s v="Not Needed"/>
    <x v="0"/>
  </r>
  <r>
    <n v="3840"/>
    <s v="Tonight I'll be April"/>
    <s v="A gritty play looking at a modern day relationship, highlighting issues of mental health and abuse suffered by men."/>
    <n v="1"/>
    <n v="65"/>
    <x v="0"/>
    <s v="GB"/>
    <s v="GBP"/>
    <n v="1459180229"/>
    <n v="1457023829"/>
    <b v="0"/>
    <n v="3"/>
    <b v="1"/>
    <s v="theater/plays"/>
    <x v="1"/>
    <s v="plays"/>
    <n v="6500"/>
    <n v="21.67"/>
    <x v="3840"/>
    <d v="2016-03-28T15:50:29"/>
    <n v="25"/>
    <s v="21 to 25 days"/>
    <s v="26-27 days"/>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9"/>
    <n v="25.65"/>
    <x v="3841"/>
    <d v="2014-07-20T18:51:27"/>
    <n v="60"/>
    <s v="Greater than 40 days"/>
    <s v="Not Needed"/>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22"/>
    <n v="47.7"/>
    <x v="3842"/>
    <d v="2014-05-11T11:50:52"/>
    <n v="30"/>
    <s v="26 to 30 days"/>
    <s v="30 days"/>
    <x v="3"/>
  </r>
  <r>
    <n v="3843"/>
    <s v="Vengeance Can Wait"/>
    <s v="Vengeance Can Wait navigates Japanese sub-culture as it charts a dark, twisted and touching, â€œdifferentâ€ kind of love story."/>
    <n v="5000"/>
    <n v="1065"/>
    <x v="2"/>
    <s v="US"/>
    <s v="USD"/>
    <n v="1401587064"/>
    <n v="1399427064"/>
    <b v="1"/>
    <n v="19"/>
    <b v="0"/>
    <s v="theater/plays"/>
    <x v="1"/>
    <s v="plays"/>
    <n v="21"/>
    <n v="56.05"/>
    <x v="3843"/>
    <d v="2014-06-01T01:44:24"/>
    <n v="25"/>
    <s v="21 to 25 days"/>
    <s v="26-27 days"/>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41"/>
    <n v="81.319999999999993"/>
    <x v="3844"/>
    <d v="2014-06-03T06:59:00"/>
    <n v="27"/>
    <s v="26 to 30 days"/>
    <s v="26-27 days"/>
    <x v="3"/>
  </r>
  <r>
    <n v="3845"/>
    <s v="Marilyn Madness &amp; Me"/>
    <s v="He met Marilyn. He became obsessed with Norma Jean. That changed everything._x000a__x000a_                                A play by Frank Furino"/>
    <n v="40000"/>
    <n v="842"/>
    <x v="2"/>
    <s v="US"/>
    <s v="USD"/>
    <n v="1443711774"/>
    <n v="1441119774"/>
    <b v="1"/>
    <n v="12"/>
    <b v="0"/>
    <s v="theater/plays"/>
    <x v="1"/>
    <s v="plays"/>
    <n v="2"/>
    <n v="70.17"/>
    <x v="3845"/>
    <d v="2015-10-01T15:02:54"/>
    <n v="30"/>
    <s v="26 to 30 days"/>
    <s v="30 days"/>
    <x v="0"/>
  </r>
  <r>
    <n v="3846"/>
    <s v="My Insane Shakespeare"/>
    <s v="My Insane Shakespeare. An original play by Arthur Elbakyan premiering October 13th at United Solo, New York City."/>
    <n v="7000"/>
    <n v="189"/>
    <x v="2"/>
    <s v="US"/>
    <s v="USD"/>
    <n v="1412405940"/>
    <n v="1409721542"/>
    <b v="1"/>
    <n v="8"/>
    <b v="0"/>
    <s v="theater/plays"/>
    <x v="1"/>
    <s v="plays"/>
    <n v="3"/>
    <n v="23.63"/>
    <x v="3846"/>
    <d v="2014-10-04T06:59:00"/>
    <n v="31"/>
    <s v="31 to 40 days"/>
    <s v="Not Needed"/>
    <x v="3"/>
  </r>
  <r>
    <n v="3847"/>
    <s v="Madame X"/>
    <s v="The production of the original play &quot;Madame X&quot; by Amanda Davison. Inspired by the painting by John Singer Sargent."/>
    <n v="10500"/>
    <n v="1697"/>
    <x v="2"/>
    <s v="US"/>
    <s v="USD"/>
    <n v="1437283391"/>
    <n v="1433395391"/>
    <b v="1"/>
    <n v="9"/>
    <b v="0"/>
    <s v="theater/plays"/>
    <x v="1"/>
    <s v="plays"/>
    <n v="16"/>
    <n v="188.56"/>
    <x v="3847"/>
    <d v="2015-07-19T05:23:11"/>
    <n v="45"/>
    <s v="41 to 50 days"/>
    <s v="Not Needed"/>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16"/>
    <n v="49.51"/>
    <x v="3848"/>
    <d v="2015-10-18T19:36:29"/>
    <n v="30"/>
    <s v="26 to 30 days"/>
    <s v="30 days"/>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
    <n v="75.459999999999994"/>
    <x v="3849"/>
    <d v="2015-06-11T18:24:44"/>
    <n v="30"/>
    <s v="26 to 30 days"/>
    <s v="30 days"/>
    <x v="0"/>
  </r>
  <r>
    <n v="3850"/>
    <s v="The Vagina Monologues 2015"/>
    <s v="V-Day is a global activist movement to end violence against women and girls."/>
    <n v="1000"/>
    <n v="38"/>
    <x v="2"/>
    <s v="US"/>
    <s v="USD"/>
    <n v="1420081143"/>
    <n v="1417489143"/>
    <b v="1"/>
    <n v="4"/>
    <b v="0"/>
    <s v="theater/plays"/>
    <x v="1"/>
    <s v="plays"/>
    <n v="4"/>
    <n v="9.5"/>
    <x v="3850"/>
    <d v="2015-01-01T02:59:03"/>
    <n v="30"/>
    <s v="26 to 30 days"/>
    <s v="30 days"/>
    <x v="3"/>
  </r>
  <r>
    <n v="3851"/>
    <s v="Waving Goodbye"/>
    <s v="A play about the horrible choices we have to make every day. Should we take a risk, or take the road most travelled?"/>
    <n v="2500"/>
    <n v="852"/>
    <x v="2"/>
    <s v="GB"/>
    <s v="GBP"/>
    <n v="1437129179"/>
    <n v="1434537179"/>
    <b v="1"/>
    <n v="24"/>
    <b v="0"/>
    <s v="theater/plays"/>
    <x v="1"/>
    <s v="plays"/>
    <n v="34"/>
    <n v="35.5"/>
    <x v="3851"/>
    <d v="2015-07-17T10:32:59"/>
    <n v="30"/>
    <s v="26 to 30 days"/>
    <s v="30 days"/>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0"/>
    <n v="10"/>
    <x v="3852"/>
    <d v="2015-03-27T03:34:36"/>
    <n v="25"/>
    <s v="21 to 25 days"/>
    <s v="26-27 days"/>
    <x v="0"/>
  </r>
  <r>
    <n v="3853"/>
    <s v="The Original Laughter Therapist"/>
    <s v="A dose of One-woman &quot;Dramedy&quot; to cure those daily blues is just what the doctor ordered!"/>
    <n v="100000"/>
    <n v="26"/>
    <x v="2"/>
    <s v="US"/>
    <s v="USD"/>
    <n v="1409602178"/>
    <n v="1406578178"/>
    <b v="0"/>
    <n v="2"/>
    <b v="0"/>
    <s v="theater/plays"/>
    <x v="1"/>
    <s v="plays"/>
    <n v="0"/>
    <n v="13"/>
    <x v="3853"/>
    <d v="2014-09-01T20:09:38"/>
    <n v="35"/>
    <s v="31 to 40 days"/>
    <s v="Not Needed"/>
    <x v="3"/>
  </r>
  <r>
    <n v="3854"/>
    <s v="The Case Of Soghomon Tehlirian"/>
    <s v="A play dedicated to the 100th anniversary of the Armenian Genocide."/>
    <n v="11000"/>
    <n v="1788"/>
    <x v="2"/>
    <s v="US"/>
    <s v="USD"/>
    <n v="1431206058"/>
    <n v="1428614058"/>
    <b v="0"/>
    <n v="20"/>
    <b v="0"/>
    <s v="theater/plays"/>
    <x v="1"/>
    <s v="plays"/>
    <n v="16"/>
    <n v="89.4"/>
    <x v="3854"/>
    <d v="2015-05-09T21:14:18"/>
    <n v="30"/>
    <s v="26 to 30 days"/>
    <s v="30 days"/>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3"/>
    <n v="25"/>
    <x v="3855"/>
    <d v="2015-03-26T22:17:51"/>
    <n v="30"/>
    <s v="26 to 30 days"/>
    <s v="30 days"/>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0"/>
    <n v="1"/>
    <x v="3856"/>
    <d v="2015-03-08T16:50:03"/>
    <n v="30"/>
    <s v="26 to 30 days"/>
    <s v="30 days"/>
    <x v="0"/>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5"/>
    <n v="65"/>
    <x v="3857"/>
    <d v="2014-08-01T17:12:00"/>
    <n v="23"/>
    <s v="21 to 25 days"/>
    <s v="Not Needed"/>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2"/>
    <n v="10"/>
    <x v="3858"/>
    <d v="2015-05-22T21:00:00"/>
    <n v="18"/>
    <s v="11 to 20 days"/>
    <s v="Not Needed"/>
    <x v="0"/>
  </r>
  <r>
    <n v="3859"/>
    <s v="What Dreams Were Made Of"/>
    <s v="This is a play that will have each and everyone that sees it thinking about the dreams they had growing up. It's a dramady"/>
    <n v="2500"/>
    <n v="1"/>
    <x v="2"/>
    <s v="US"/>
    <s v="USD"/>
    <n v="1403730000"/>
    <n v="1401485207"/>
    <b v="0"/>
    <n v="1"/>
    <b v="0"/>
    <s v="theater/plays"/>
    <x v="1"/>
    <s v="plays"/>
    <n v="0"/>
    <n v="1"/>
    <x v="3859"/>
    <d v="2014-06-25T21:00:00"/>
    <n v="26"/>
    <s v="26 to 30 days"/>
    <s v="26-27 days"/>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18"/>
    <n v="81.540000000000006"/>
    <x v="3860"/>
    <d v="2014-08-12T15:51:50"/>
    <n v="30"/>
    <s v="26 to 30 days"/>
    <s v="30 days"/>
    <x v="3"/>
  </r>
  <r>
    <n v="3861"/>
    <s v="READY OR NOT HERE I COME"/>
    <s v="THE COMING OF THE LORD!"/>
    <n v="2000"/>
    <n v="100"/>
    <x v="2"/>
    <s v="US"/>
    <s v="USD"/>
    <n v="1415828820"/>
    <n v="1412258977"/>
    <b v="0"/>
    <n v="1"/>
    <b v="0"/>
    <s v="theater/plays"/>
    <x v="1"/>
    <s v="plays"/>
    <n v="5"/>
    <n v="100"/>
    <x v="3861"/>
    <d v="2014-11-12T21:47:00"/>
    <n v="41"/>
    <s v="41 to 50 days"/>
    <s v="Not Needed"/>
    <x v="3"/>
  </r>
  <r>
    <n v="3862"/>
    <s v="The Container Play"/>
    <s v="The hit immersive theatre experience of England comes to Corpus Christi!"/>
    <n v="7500"/>
    <n v="1"/>
    <x v="2"/>
    <s v="US"/>
    <s v="USD"/>
    <n v="1473699540"/>
    <n v="1472451356"/>
    <b v="0"/>
    <n v="1"/>
    <b v="0"/>
    <s v="theater/plays"/>
    <x v="1"/>
    <s v="plays"/>
    <n v="0"/>
    <n v="1"/>
    <x v="3862"/>
    <d v="2016-09-12T16:59:00"/>
    <n v="14"/>
    <s v="11 to 20 days"/>
    <s v="Not Needed"/>
    <x v="2"/>
  </r>
  <r>
    <n v="3863"/>
    <s v="Umma Yemaya"/>
    <s v="Umma Yemaya is  a play that examines the challenges of unconventional love. The Lady  and the Artist create their own world for love."/>
    <n v="6000"/>
    <n v="0"/>
    <x v="2"/>
    <s v="US"/>
    <s v="USD"/>
    <n v="1446739905"/>
    <n v="1441552305"/>
    <b v="0"/>
    <n v="0"/>
    <b v="0"/>
    <s v="theater/plays"/>
    <x v="1"/>
    <s v="plays"/>
    <n v="0"/>
    <n v="0"/>
    <x v="3863"/>
    <d v="2015-11-05T16:11:45"/>
    <n v="60"/>
    <s v="Greater than 40 days"/>
    <s v="Not Needed"/>
    <x v="0"/>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1"/>
    <n v="20"/>
    <x v="3864"/>
    <d v="2015-11-17T22:24:14"/>
    <n v="30"/>
    <s v="26 to 30 days"/>
    <s v="30 days"/>
    <x v="0"/>
  </r>
  <r>
    <n v="3865"/>
    <s v="Fellatia's-Fantastic-Fun-Time-Show"/>
    <s v="Sissy Entertainment delivers a delicious cabaret that blends comedic monologue, song, and traditional sketch comedy."/>
    <n v="2413"/>
    <n v="650"/>
    <x v="2"/>
    <s v="CA"/>
    <s v="CAD"/>
    <n v="1409376600"/>
    <n v="1405957098"/>
    <b v="0"/>
    <n v="14"/>
    <b v="0"/>
    <s v="theater/plays"/>
    <x v="1"/>
    <s v="plays"/>
    <n v="27"/>
    <n v="46.43"/>
    <x v="3865"/>
    <d v="2014-08-30T05:30:00"/>
    <n v="40"/>
    <s v="31 to 40 days"/>
    <s v="Not Needed"/>
    <x v="3"/>
  </r>
  <r>
    <n v="3866"/>
    <s v="a feminine ending, brought to you by the East End Theatre Co"/>
    <s v="A funny, moving, witty piece about a girl, her oboe, and her dreams."/>
    <n v="2000"/>
    <n v="11"/>
    <x v="2"/>
    <s v="US"/>
    <s v="USD"/>
    <n v="1458703740"/>
    <n v="1454453021"/>
    <b v="0"/>
    <n v="2"/>
    <b v="0"/>
    <s v="theater/plays"/>
    <x v="1"/>
    <s v="plays"/>
    <n v="1"/>
    <n v="5.5"/>
    <x v="3866"/>
    <d v="2016-03-23T03:29:00"/>
    <n v="50"/>
    <s v="41 to 50 days"/>
    <s v="Not Needed"/>
    <x v="2"/>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13"/>
    <n v="50.2"/>
    <x v="3867"/>
    <d v="2016-06-18T19:32:19"/>
    <n v="30"/>
    <s v="26 to 30 days"/>
    <s v="30 days"/>
    <x v="2"/>
  </r>
  <r>
    <n v="3868"/>
    <s v="1000 words (Canceled)"/>
    <s v="New collection of music by Scott Evan Davis!"/>
    <n v="5000"/>
    <n v="10"/>
    <x v="1"/>
    <s v="GB"/>
    <s v="GBP"/>
    <n v="1410191405"/>
    <n v="1408031405"/>
    <b v="0"/>
    <n v="1"/>
    <b v="0"/>
    <s v="theater/musical"/>
    <x v="1"/>
    <s v="musical"/>
    <n v="0"/>
    <n v="10"/>
    <x v="3868"/>
    <d v="2014-09-08T15:50:05"/>
    <n v="25"/>
    <s v="21 to 25 days"/>
    <s v="26-27 days"/>
    <x v="3"/>
  </r>
  <r>
    <n v="3869"/>
    <s v="The Masturbation Musical (Canceled)"/>
    <s v="A Musical about 3 women who pursue their Pleasure and end up finding themselves."/>
    <n v="13111"/>
    <n v="452"/>
    <x v="1"/>
    <s v="US"/>
    <s v="USD"/>
    <n v="1426302660"/>
    <n v="1423761792"/>
    <b v="0"/>
    <n v="15"/>
    <b v="0"/>
    <s v="theater/musical"/>
    <x v="1"/>
    <s v="musical"/>
    <n v="3"/>
    <n v="30.13"/>
    <x v="3869"/>
    <d v="2015-03-14T03:11:00"/>
    <n v="30"/>
    <s v="26 to 30 days"/>
    <s v="30 days"/>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
    <n v="150"/>
    <x v="3870"/>
    <d v="2014-07-03T04:07:58"/>
    <n v="30"/>
    <s v="26 to 30 days"/>
    <s v="30 days"/>
    <x v="3"/>
  </r>
  <r>
    <n v="3871"/>
    <s v="Pocket Monsters: A Musical Parody (Canceled)"/>
    <s v="Our musical is finally ready to come to life, and we're raising funds to help make that happen!"/>
    <n v="1500"/>
    <n v="40"/>
    <x v="1"/>
    <s v="US"/>
    <s v="USD"/>
    <n v="1490809450"/>
    <n v="1485629050"/>
    <b v="0"/>
    <n v="3"/>
    <b v="0"/>
    <s v="theater/musical"/>
    <x v="1"/>
    <s v="musical"/>
    <n v="3"/>
    <n v="13.33"/>
    <x v="3871"/>
    <d v="2017-03-29T17:44:10"/>
    <n v="60"/>
    <s v="Greater than 40 days"/>
    <s v="Not Needed"/>
    <x v="1"/>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n v="0"/>
    <x v="3872"/>
    <d v="2015-08-14T03:29:56"/>
    <n v="50"/>
    <s v="41 to 50 days"/>
    <s v="Not Needed"/>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n v="0"/>
    <x v="3873"/>
    <d v="2015-10-08T16:42:15"/>
    <n v="30"/>
    <s v="26 to 30 days"/>
    <s v="30 days"/>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n v="0"/>
    <x v="3874"/>
    <d v="2015-01-24T01:00:00"/>
    <n v="21"/>
    <s v="21 to 25 days"/>
    <s v="Not Needed"/>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n v="0"/>
    <x v="3875"/>
    <d v="2016-09-03T10:00:00"/>
    <n v="1"/>
    <s v="Less than 10 days"/>
    <s v="Not Needed"/>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53"/>
    <n v="44.76"/>
    <x v="3876"/>
    <d v="2016-02-02T14:58:48"/>
    <n v="30"/>
    <s v="26 to 30 days"/>
    <s v="30 days"/>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5"/>
    <n v="88.64"/>
    <x v="3877"/>
    <d v="2016-12-08T16:15:52"/>
    <n v="30"/>
    <s v="26 to 30 days"/>
    <s v="30 days"/>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0"/>
    <n v="10"/>
    <x v="3878"/>
    <d v="2015-06-30T03:59:00"/>
    <n v="31"/>
    <s v="31 to 40 days"/>
    <s v="Not Needed"/>
    <x v="0"/>
  </r>
  <r>
    <n v="3879"/>
    <s v="Theatre 'Portable' Royal (Canceled)"/>
    <s v="Theatre â€˜Portableâ€™ Royal is a portable, fully working, 40 seater theatre which will tour the UK and beyond!"/>
    <n v="15000"/>
    <n v="0"/>
    <x v="1"/>
    <s v="GB"/>
    <s v="GBP"/>
    <n v="1422218396"/>
    <n v="1419626396"/>
    <b v="0"/>
    <n v="0"/>
    <b v="0"/>
    <s v="theater/musical"/>
    <x v="1"/>
    <s v="musical"/>
    <n v="0"/>
    <n v="0"/>
    <x v="3879"/>
    <d v="2015-01-25T20:39:56"/>
    <n v="30"/>
    <s v="26 to 30 days"/>
    <s v="30 days"/>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13"/>
    <n v="57.65"/>
    <x v="3880"/>
    <d v="2014-07-30T23:00:00"/>
    <n v="35"/>
    <s v="31 to 40 days"/>
    <s v="Not Needed"/>
    <x v="3"/>
  </r>
  <r>
    <n v="3881"/>
    <s v="My Real Mother's Name is... (Canceled)"/>
    <s v="A musical journey coming to the Blue Venue at the 2017 Orlando Fringe Festival!"/>
    <n v="500"/>
    <n v="25"/>
    <x v="1"/>
    <s v="US"/>
    <s v="USD"/>
    <n v="1487550399"/>
    <n v="1484958399"/>
    <b v="0"/>
    <n v="1"/>
    <b v="0"/>
    <s v="theater/musical"/>
    <x v="1"/>
    <s v="musical"/>
    <n v="5"/>
    <n v="25"/>
    <x v="3881"/>
    <d v="2017-02-20T00:26:39"/>
    <n v="30"/>
    <s v="26 to 30 days"/>
    <s v="30 days"/>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n v="0"/>
    <x v="3882"/>
    <d v="2016-01-31T23:03:00"/>
    <n v="27"/>
    <s v="26 to 30 days"/>
    <s v="26-27 days"/>
    <x v="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n v="0"/>
    <x v="3883"/>
    <d v="2014-09-02T14:27:49"/>
    <n v="30"/>
    <s v="26 to 30 days"/>
    <s v="30 days"/>
    <x v="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n v="0"/>
    <x v="3884"/>
    <d v="2015-03-27T17:59:52"/>
    <n v="25"/>
    <s v="21 to 25 days"/>
    <s v="26-27 days"/>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n v="0"/>
    <x v="3885"/>
    <d v="2016-05-09T22:49:51"/>
    <n v="30"/>
    <s v="26 to 30 days"/>
    <s v="30 days"/>
    <x v="2"/>
  </r>
  <r>
    <n v="3886"/>
    <s v="a (Canceled)"/>
    <n v="1"/>
    <n v="10000"/>
    <n v="0"/>
    <x v="1"/>
    <s v="AU"/>
    <s v="AUD"/>
    <n v="1418275702"/>
    <n v="1415683702"/>
    <b v="0"/>
    <n v="0"/>
    <b v="0"/>
    <s v="theater/musical"/>
    <x v="1"/>
    <s v="musical"/>
    <n v="0"/>
    <n v="0"/>
    <x v="3886"/>
    <d v="2014-12-11T05:28:22"/>
    <n v="30"/>
    <s v="26 to 30 days"/>
    <s v="30 days"/>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2"/>
    <n v="17.5"/>
    <x v="3887"/>
    <d v="2015-05-01T22:00:00"/>
    <n v="46"/>
    <s v="41 to 50 days"/>
    <s v="Not Needed"/>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27"/>
    <n v="38.71"/>
    <x v="3888"/>
    <d v="2017-02-26T13:05:58"/>
    <n v="30"/>
    <s v="26 to 30 days"/>
    <s v="30 days"/>
    <x v="1"/>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
    <n v="13.11"/>
    <x v="3889"/>
    <d v="2015-01-04T23:26:00"/>
    <n v="31"/>
    <s v="31 to 40 days"/>
    <s v="Not Needed"/>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17"/>
    <n v="315.5"/>
    <x v="3890"/>
    <d v="2015-08-15T18:12:24"/>
    <n v="60"/>
    <s v="Greater than 40 days"/>
    <s v="Not Needed"/>
    <x v="0"/>
  </r>
  <r>
    <n v="3891"/>
    <s v="Out of the Box: A Mime Story"/>
    <s v="A comedy about a mime who dreams of becoming a stand up comedian."/>
    <n v="800"/>
    <n v="260"/>
    <x v="2"/>
    <s v="US"/>
    <s v="USD"/>
    <n v="1427086740"/>
    <n v="1424488244"/>
    <b v="0"/>
    <n v="7"/>
    <b v="0"/>
    <s v="theater/plays"/>
    <x v="1"/>
    <s v="plays"/>
    <n v="33"/>
    <n v="37.14"/>
    <x v="3891"/>
    <d v="2015-03-23T04:59:00"/>
    <n v="30"/>
    <s v="26 to 30 days"/>
    <s v="30 days"/>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n v="0"/>
    <x v="3892"/>
    <d v="2014-08-24T07:00:00"/>
    <n v="8"/>
    <s v="Less than 10 days"/>
    <s v="Not Needed"/>
    <x v="3"/>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22"/>
    <n v="128.27000000000001"/>
    <x v="3893"/>
    <d v="2014-07-01T06:00:00"/>
    <n v="42"/>
    <s v="41 to 50 days"/>
    <s v="Not Needed"/>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3"/>
    <n v="47.27"/>
    <x v="3894"/>
    <d v="2016-12-06T04:59:00"/>
    <n v="31"/>
    <s v="31 to 40 days"/>
    <s v="Not Needed"/>
    <x v="2"/>
  </r>
  <r>
    <n v="3895"/>
    <s v="Vestige"/>
    <s v="A Transgender makeup artist calls into question the loyalty of her best friend in a 1980's circus while dealing with her dying mother."/>
    <n v="1000"/>
    <n v="50"/>
    <x v="2"/>
    <s v="US"/>
    <s v="USD"/>
    <n v="1425103218"/>
    <n v="1422424818"/>
    <b v="0"/>
    <n v="1"/>
    <b v="0"/>
    <s v="theater/plays"/>
    <x v="1"/>
    <s v="plays"/>
    <n v="5"/>
    <n v="50"/>
    <x v="3895"/>
    <d v="2015-02-28T06:00:18"/>
    <n v="31"/>
    <s v="31 to 40 days"/>
    <s v="Not Needed"/>
    <x v="0"/>
  </r>
  <r>
    <n v="3896"/>
    <s v="Yorick and Company"/>
    <s v="Yorick and Co. is a comedy about a struggling theatre company whose mysterious benefactor starts haunting the show!"/>
    <n v="1600"/>
    <n v="170"/>
    <x v="2"/>
    <s v="US"/>
    <s v="USD"/>
    <n v="1402979778"/>
    <n v="1401770178"/>
    <b v="0"/>
    <n v="4"/>
    <b v="0"/>
    <s v="theater/plays"/>
    <x v="1"/>
    <s v="plays"/>
    <n v="11"/>
    <n v="42.5"/>
    <x v="3896"/>
    <d v="2014-06-17T04:36:18"/>
    <n v="14"/>
    <s v="11 to 20 days"/>
    <s v="Not Needed"/>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18"/>
    <n v="44"/>
    <x v="3897"/>
    <d v="2015-01-08T20:58:03"/>
    <n v="30"/>
    <s v="26 to 30 days"/>
    <s v="30 days"/>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33"/>
    <n v="50.88"/>
    <x v="3898"/>
    <d v="2015-08-17T16:00:00"/>
    <n v="40"/>
    <s v="31 to 40 days"/>
    <s v="Not Needed"/>
    <x v="0"/>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1"/>
    <n v="62.5"/>
    <x v="3899"/>
    <d v="2014-08-12T18:36:01"/>
    <n v="20"/>
    <s v="11 to 20 days"/>
    <s v="Not Needed"/>
    <x v="3"/>
  </r>
  <r>
    <n v="3900"/>
    <s v="HUB Theatre Group presents John Logan's RED"/>
    <s v="HUB Theatre Group collaborates with local artists to present John Logan's RED to the community."/>
    <n v="2500"/>
    <n v="135"/>
    <x v="2"/>
    <s v="US"/>
    <s v="USD"/>
    <n v="1433988791"/>
    <n v="1431396791"/>
    <b v="0"/>
    <n v="5"/>
    <b v="0"/>
    <s v="theater/plays"/>
    <x v="1"/>
    <s v="plays"/>
    <n v="5"/>
    <n v="27"/>
    <x v="3900"/>
    <d v="2015-06-11T02:13:11"/>
    <n v="30"/>
    <s v="26 to 30 days"/>
    <s v="30 days"/>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1"/>
    <n v="25"/>
    <x v="3901"/>
    <d v="2015-12-19T19:49:59"/>
    <n v="40"/>
    <s v="31 to 40 days"/>
    <s v="Not Needed"/>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9"/>
    <n v="47.26"/>
    <x v="3902"/>
    <d v="2016-11-14T12:14:02"/>
    <n v="25"/>
    <s v="21 to 25 days"/>
    <s v="26-27 days"/>
    <x v="2"/>
  </r>
  <r>
    <n v="3903"/>
    <s v="Know Thy Law"/>
    <s v="Based on the novel â€œKnow Thy Lawâ€, this powerful play gives the insight and understanding of the power of knowing the law of the land."/>
    <n v="1500"/>
    <n v="0"/>
    <x v="2"/>
    <s v="US"/>
    <s v="USD"/>
    <n v="1439581080"/>
    <n v="1435709765"/>
    <b v="0"/>
    <n v="0"/>
    <b v="0"/>
    <s v="theater/plays"/>
    <x v="1"/>
    <s v="plays"/>
    <n v="0"/>
    <n v="0"/>
    <x v="3903"/>
    <d v="2015-08-14T19:38:00"/>
    <n v="44"/>
    <s v="41 to 50 days"/>
    <s v="Not Needed"/>
    <x v="0"/>
  </r>
  <r>
    <n v="3904"/>
    <s v="Black America from Prophets to Pimps"/>
    <s v="A play that will cover 4000 years of black history."/>
    <n v="10000"/>
    <n v="3"/>
    <x v="2"/>
    <s v="US"/>
    <s v="USD"/>
    <n v="1429074240"/>
    <n v="1427866200"/>
    <b v="0"/>
    <n v="2"/>
    <b v="0"/>
    <s v="theater/plays"/>
    <x v="1"/>
    <s v="plays"/>
    <n v="0"/>
    <n v="1.5"/>
    <x v="3904"/>
    <d v="2015-04-15T05:04:00"/>
    <n v="14"/>
    <s v="11 to 20 days"/>
    <s v="Not Needed"/>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12"/>
    <n v="24.71"/>
    <x v="3905"/>
    <d v="2015-06-11T23:00:00"/>
    <n v="42"/>
    <s v="41 to 50 days"/>
    <s v="Not Needed"/>
    <x v="0"/>
  </r>
  <r>
    <n v="3906"/>
    <s v="First Draft Theatre"/>
    <s v="We will workshop, stage and develop new writing, devised work and adaptations. A joyful leap into the possibilities of an idea!"/>
    <n v="1500"/>
    <n v="1010"/>
    <x v="2"/>
    <s v="GB"/>
    <s v="GBP"/>
    <n v="1435325100"/>
    <n v="1432072893"/>
    <b v="0"/>
    <n v="16"/>
    <b v="0"/>
    <s v="theater/plays"/>
    <x v="1"/>
    <s v="plays"/>
    <n v="67"/>
    <n v="63.13"/>
    <x v="3906"/>
    <d v="2015-06-26T13:25:00"/>
    <n v="38"/>
    <s v="31 to 40 days"/>
    <s v="Not Needed"/>
    <x v="0"/>
  </r>
  <r>
    <n v="3907"/>
    <s v="Burqa&amp;Rifle: A Drama: Two Women, Two Cultues, Two Histories"/>
    <s v="Burqa&amp;Rifle dramatizes the  encounter between two women -- a vigilante and a convert to Islam."/>
    <n v="1000"/>
    <n v="153"/>
    <x v="2"/>
    <s v="US"/>
    <s v="USD"/>
    <n v="1414354080"/>
    <n v="1411587606"/>
    <b v="0"/>
    <n v="4"/>
    <b v="0"/>
    <s v="theater/plays"/>
    <x v="1"/>
    <s v="plays"/>
    <n v="15"/>
    <n v="38.25"/>
    <x v="3907"/>
    <d v="2014-10-26T20:08:00"/>
    <n v="32"/>
    <s v="31 to 40 days"/>
    <s v="Not Needed"/>
    <x v="3"/>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9"/>
    <n v="16.25"/>
    <x v="3908"/>
    <d v="2014-07-29T03:14:56"/>
    <n v="15"/>
    <s v="11 to 20 days"/>
    <s v="Not Needed"/>
    <x v="3"/>
  </r>
  <r>
    <n v="3909"/>
    <s v="Woman2Woman"/>
    <s v="I am trying to put on a gospel comedy stage play that is full of laughter and life lessons as well that will change your life forever,"/>
    <n v="60000"/>
    <n v="135"/>
    <x v="2"/>
    <s v="US"/>
    <s v="USD"/>
    <n v="1410424642"/>
    <n v="1407832642"/>
    <b v="0"/>
    <n v="4"/>
    <b v="0"/>
    <s v="theater/plays"/>
    <x v="1"/>
    <s v="plays"/>
    <n v="0"/>
    <n v="33.75"/>
    <x v="3909"/>
    <d v="2014-09-11T08:37:22"/>
    <n v="30"/>
    <s v="26 to 30 days"/>
    <s v="30 days"/>
    <x v="3"/>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3"/>
    <n v="61.67"/>
    <x v="3910"/>
    <d v="2015-09-07T18:09:57"/>
    <n v="30"/>
    <s v="26 to 30 days"/>
    <s v="30 days"/>
    <x v="0"/>
  </r>
  <r>
    <n v="3911"/>
    <s v="Ministers of Grace"/>
    <s v="â€˜Ministers of Graceâ€™ imagines what the movie Ghostbusters would be like if written by William Shakespeare."/>
    <n v="8000"/>
    <n v="2993"/>
    <x v="2"/>
    <s v="US"/>
    <s v="USD"/>
    <n v="1417033777"/>
    <n v="1414438177"/>
    <b v="0"/>
    <n v="36"/>
    <b v="0"/>
    <s v="theater/plays"/>
    <x v="1"/>
    <s v="plays"/>
    <n v="37"/>
    <n v="83.14"/>
    <x v="3911"/>
    <d v="2014-11-26T20:29:37"/>
    <n v="30"/>
    <s v="26 to 30 days"/>
    <s v="30 days"/>
    <x v="3"/>
  </r>
  <r>
    <n v="3912"/>
    <s v="JoLee Productions"/>
    <s v="Producing &amp; directing Jake's Women by Neil Simon opening July 9 and running through July 26 for Sonoma Arts Live"/>
    <n v="15000"/>
    <n v="1"/>
    <x v="2"/>
    <s v="US"/>
    <s v="USD"/>
    <n v="1429936500"/>
    <n v="1424759330"/>
    <b v="0"/>
    <n v="1"/>
    <b v="0"/>
    <s v="theater/plays"/>
    <x v="1"/>
    <s v="plays"/>
    <n v="0"/>
    <n v="1"/>
    <x v="3912"/>
    <d v="2015-04-25T04:35:00"/>
    <n v="60"/>
    <s v="Greater than 40 days"/>
    <s v="Not Needed"/>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0"/>
    <n v="142.86000000000001"/>
    <x v="3913"/>
    <d v="2015-11-30T06:04:09"/>
    <n v="30"/>
    <s v="26 to 30 days"/>
    <s v="30 days"/>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6"/>
    <n v="33.67"/>
    <x v="3914"/>
    <d v="2015-05-10T22:59:00"/>
    <n v="20"/>
    <s v="11 to 20 days"/>
    <s v="Not Needed"/>
    <x v="0"/>
  </r>
  <r>
    <n v="3915"/>
    <s v="Hardcross"/>
    <s v="Following the enormous success of Hardcross, we are looking for new ways to bring this wonderful play to a wider audience."/>
    <n v="1500"/>
    <n v="5"/>
    <x v="2"/>
    <s v="GB"/>
    <s v="GBP"/>
    <n v="1464824309"/>
    <n v="1462232309"/>
    <b v="0"/>
    <n v="1"/>
    <b v="0"/>
    <s v="theater/plays"/>
    <x v="1"/>
    <s v="plays"/>
    <n v="0"/>
    <n v="5"/>
    <x v="3915"/>
    <d v="2016-06-01T23:38:29"/>
    <n v="30"/>
    <s v="26 to 30 days"/>
    <s v="30 days"/>
    <x v="2"/>
  </r>
  <r>
    <n v="3916"/>
    <s v="Final exam"/>
    <s v="We're a small group of University students who need a little help making our final exam production the best product possible."/>
    <n v="2000"/>
    <n v="0"/>
    <x v="2"/>
    <s v="DK"/>
    <s v="DKK"/>
    <n v="1464952752"/>
    <n v="1462360752"/>
    <b v="0"/>
    <n v="0"/>
    <b v="0"/>
    <s v="theater/plays"/>
    <x v="1"/>
    <s v="plays"/>
    <n v="0"/>
    <n v="0"/>
    <x v="3916"/>
    <d v="2016-06-03T11:19:12"/>
    <n v="30"/>
    <s v="26 to 30 days"/>
    <s v="30 days"/>
    <x v="2"/>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0"/>
    <n v="10"/>
    <x v="3917"/>
    <d v="2014-09-11T12:39:21"/>
    <n v="30"/>
    <s v="26 to 30 days"/>
    <s v="30 days"/>
    <x v="3"/>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0"/>
    <n v="40"/>
    <x v="3918"/>
    <d v="2014-08-04T16:00:00"/>
    <n v="12"/>
    <s v="11 to 20 days"/>
    <s v="Not Needed"/>
    <x v="3"/>
  </r>
  <r>
    <n v="3919"/>
    <s v="After The Blue"/>
    <s v="Two sisters living in a Cornish seaside town attempt to hide and escape from a life- circle of deceit, abuse, incest and revenge."/>
    <n v="5000"/>
    <n v="90"/>
    <x v="2"/>
    <s v="GB"/>
    <s v="GBP"/>
    <n v="1453075200"/>
    <n v="1450628773"/>
    <b v="0"/>
    <n v="3"/>
    <b v="0"/>
    <s v="theater/plays"/>
    <x v="1"/>
    <s v="plays"/>
    <n v="2"/>
    <n v="30"/>
    <x v="3919"/>
    <d v="2016-01-18T00:00:00"/>
    <n v="29"/>
    <s v="26 to 30 days"/>
    <s v="Not Needed"/>
    <x v="0"/>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5"/>
    <n v="45"/>
    <x v="3920"/>
    <d v="2016-11-13T10:17:40"/>
    <n v="30"/>
    <s v="26 to 30 days"/>
    <s v="30 days"/>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n v="0"/>
    <x v="3921"/>
    <d v="2014-10-26T18:00:00"/>
    <n v="12"/>
    <s v="11 to 20 days"/>
    <s v="Not Needed"/>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8"/>
    <n v="10.17"/>
    <x v="3922"/>
    <d v="2015-03-02T23:00:00"/>
    <n v="45"/>
    <s v="41 to 50 days"/>
    <s v="Not Needed"/>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12"/>
    <n v="81.41"/>
    <x v="3923"/>
    <d v="2015-04-09T23:31:11"/>
    <n v="28"/>
    <s v="26 to 30 days"/>
    <s v="28 to 29 days"/>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15"/>
    <n v="57.25"/>
    <x v="3924"/>
    <d v="2014-06-26T23:02:02"/>
    <n v="30"/>
    <s v="26 to 30 days"/>
    <s v="30 days"/>
    <x v="3"/>
  </r>
  <r>
    <n v="3925"/>
    <s v="Help Save High School Theater"/>
    <s v="Help Save High School Theater Program_x000a_Your donations will be used to purchase props, build sets, and costumes."/>
    <n v="150"/>
    <n v="15"/>
    <x v="2"/>
    <s v="US"/>
    <s v="USD"/>
    <n v="1406753639"/>
    <n v="1404161639"/>
    <b v="0"/>
    <n v="3"/>
    <b v="0"/>
    <s v="theater/plays"/>
    <x v="1"/>
    <s v="plays"/>
    <n v="10"/>
    <n v="5"/>
    <x v="3925"/>
    <d v="2014-07-30T20:53:59"/>
    <n v="30"/>
    <s v="26 to 30 days"/>
    <s v="30 days"/>
    <x v="3"/>
  </r>
  <r>
    <n v="3926"/>
    <s v="Caryl Churchill's 'Top Girls' - NSW HSC Text"/>
    <s v="Producing syllabus-relevant theatre targeted to HSC students on the NSW Central Coast"/>
    <n v="5000"/>
    <n v="15"/>
    <x v="2"/>
    <s v="AU"/>
    <s v="AUD"/>
    <n v="1419645748"/>
    <n v="1417053748"/>
    <b v="0"/>
    <n v="1"/>
    <b v="0"/>
    <s v="theater/plays"/>
    <x v="1"/>
    <s v="plays"/>
    <n v="0"/>
    <n v="15"/>
    <x v="3926"/>
    <d v="2014-12-27T02:02:28"/>
    <n v="30"/>
    <s v="26 to 30 days"/>
    <s v="30 days"/>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
    <n v="12.5"/>
    <x v="3927"/>
    <d v="2014-08-09T06:25:04"/>
    <n v="30"/>
    <s v="26 to 30 days"/>
    <s v="30 days"/>
    <x v="3"/>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13"/>
    <n v="93"/>
    <x v="3928"/>
    <d v="2015-10-16T04:59:00"/>
    <n v="28"/>
    <s v="26 to 30 days"/>
    <s v="28 to 29 days"/>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2"/>
    <n v="32.36"/>
    <x v="3929"/>
    <d v="2016-09-18T19:51:05"/>
    <n v="30"/>
    <s v="26 to 30 days"/>
    <s v="30 days"/>
    <x v="2"/>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n v="0"/>
    <x v="3930"/>
    <d v="2016-04-01T06:00:00"/>
    <n v="28"/>
    <s v="26 to 30 days"/>
    <s v="28 to 29 days"/>
    <x v="2"/>
  </r>
  <r>
    <n v="3931"/>
    <s v="Still I Weep"/>
    <s v="An original stage play designed to bring to light the long-term effects on adult survivors of childhood sexual abuse. We do survive!"/>
    <n v="8000"/>
    <n v="0"/>
    <x v="2"/>
    <s v="US"/>
    <s v="USD"/>
    <n v="1441510707"/>
    <n v="1439350707"/>
    <b v="0"/>
    <n v="0"/>
    <b v="0"/>
    <s v="theater/plays"/>
    <x v="1"/>
    <s v="plays"/>
    <n v="0"/>
    <n v="0"/>
    <x v="3931"/>
    <d v="2015-09-06T03:38:27"/>
    <n v="25"/>
    <s v="21 to 25 days"/>
    <s v="26-27 days"/>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0"/>
    <n v="1"/>
    <x v="3932"/>
    <d v="2016-03-16T03:02:44"/>
    <n v="30"/>
    <s v="26 to 30 days"/>
    <s v="30 days"/>
    <x v="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16"/>
    <n v="91.83"/>
    <x v="3933"/>
    <d v="2016-07-17T00:43:00"/>
    <n v="30"/>
    <s v="26 to 30 days"/>
    <s v="30 days"/>
    <x v="2"/>
  </r>
  <r>
    <n v="3934"/>
    <s v="&quot;A Measure of Normalcy&quot;"/>
    <s v="Lost youth and lost souls struggle to find meaning amid dingy basements, vanishing malls, and a bleak Midwestern summer."/>
    <n v="5000"/>
    <n v="550"/>
    <x v="2"/>
    <s v="US"/>
    <s v="USD"/>
    <n v="1443704400"/>
    <n v="1439827639"/>
    <b v="0"/>
    <n v="12"/>
    <b v="0"/>
    <s v="theater/plays"/>
    <x v="1"/>
    <s v="plays"/>
    <n v="11"/>
    <n v="45.83"/>
    <x v="3934"/>
    <d v="2015-10-01T13:00:00"/>
    <n v="45"/>
    <s v="41 to 50 days"/>
    <s v="Not Needed"/>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44"/>
    <n v="57.17"/>
    <x v="3935"/>
    <d v="2015-10-04T15:45:46"/>
    <n v="60"/>
    <s v="Greater than 40 days"/>
    <s v="Not Needed"/>
    <x v="0"/>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n v="0"/>
    <x v="3936"/>
    <d v="2016-12-01T07:18:40"/>
    <n v="30"/>
    <s v="26 to 30 days"/>
    <s v="30 days"/>
    <x v="2"/>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86"/>
    <n v="248.5"/>
    <x v="3937"/>
    <d v="2016-07-11T15:09:20"/>
    <n v="28"/>
    <s v="26 to 30 days"/>
    <s v="28 to 29 days"/>
    <x v="2"/>
  </r>
  <r>
    <n v="3938"/>
    <s v="Broken Alley â€”Â Year 3"/>
    <s v="We Kickstarted Broken Alley Theatre in the summer of 2013. It's been an amazing two years. This year, BATx goes bigger than ever."/>
    <n v="3255"/>
    <n v="397"/>
    <x v="2"/>
    <s v="US"/>
    <s v="USD"/>
    <n v="1435441454"/>
    <n v="1432763054"/>
    <b v="0"/>
    <n v="5"/>
    <b v="0"/>
    <s v="theater/plays"/>
    <x v="1"/>
    <s v="plays"/>
    <n v="12"/>
    <n v="79.400000000000006"/>
    <x v="3938"/>
    <d v="2015-06-27T21:44:14"/>
    <n v="31"/>
    <s v="31 to 40 days"/>
    <s v="Not Needed"/>
    <x v="0"/>
  </r>
  <r>
    <n v="3939"/>
    <s v="'Potter.' Funding 2015"/>
    <s v="'Potter.' is a parody of the popular Harry Potter series allowing aspiring actors a chance to work in a professional production."/>
    <n v="5000"/>
    <n v="5"/>
    <x v="2"/>
    <s v="AU"/>
    <s v="AUD"/>
    <n v="1412656200"/>
    <n v="1412328979"/>
    <b v="0"/>
    <n v="1"/>
    <b v="0"/>
    <s v="theater/plays"/>
    <x v="1"/>
    <s v="plays"/>
    <n v="0"/>
    <n v="5"/>
    <x v="3939"/>
    <d v="2014-10-07T04:30:00"/>
    <n v="4"/>
    <s v="Less than 10 days"/>
    <s v="Not Needed"/>
    <x v="3"/>
  </r>
  <r>
    <n v="3940"/>
    <s v="Attraction"/>
    <s v="A Stage Play that will bring you to the edge of your seat , leave you thinkin and will also have you laughing while enjoyin the talent"/>
    <n v="5000"/>
    <n v="11"/>
    <x v="2"/>
    <s v="US"/>
    <s v="USD"/>
    <n v="1420199351"/>
    <n v="1416311351"/>
    <b v="0"/>
    <n v="2"/>
    <b v="0"/>
    <s v="theater/plays"/>
    <x v="1"/>
    <s v="plays"/>
    <n v="0"/>
    <n v="5.5"/>
    <x v="3940"/>
    <d v="2015-01-02T11:49:11"/>
    <n v="45"/>
    <s v="41 to 50 days"/>
    <s v="Not Needed"/>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1"/>
    <n v="25"/>
    <x v="3941"/>
    <d v="2014-11-25T01:00:00"/>
    <n v="28"/>
    <s v="26 to 30 days"/>
    <s v="28 to 29 days"/>
    <x v="3"/>
  </r>
  <r>
    <n v="3942"/>
    <s v="Epic Proportions"/>
    <s v="In the 30's, two brothers, Benny and Phil, who go to the Arizona desert to be extras in a huge Biblical epic. Riotous comedy!"/>
    <n v="1200"/>
    <n v="0"/>
    <x v="2"/>
    <s v="US"/>
    <s v="USD"/>
    <n v="1434490914"/>
    <n v="1429306914"/>
    <b v="0"/>
    <n v="0"/>
    <b v="0"/>
    <s v="theater/plays"/>
    <x v="1"/>
    <s v="plays"/>
    <n v="0"/>
    <n v="0"/>
    <x v="3942"/>
    <d v="2015-06-16T21:41:54"/>
    <n v="60"/>
    <s v="Greater than 40 days"/>
    <s v="Not Needed"/>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36"/>
    <n v="137.08000000000001"/>
    <x v="3943"/>
    <d v="2015-11-02T16:50:00"/>
    <n v="31"/>
    <s v="31 to 40 days"/>
    <s v="Not Needed"/>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n v="0"/>
    <x v="3944"/>
    <d v="2015-08-27T15:54:35"/>
    <n v="30"/>
    <s v="26 to 30 days"/>
    <s v="30 days"/>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0"/>
    <n v="5"/>
    <x v="3945"/>
    <d v="2015-05-15T19:14:28"/>
    <n v="30"/>
    <s v="26 to 30 days"/>
    <s v="30 days"/>
    <x v="0"/>
  </r>
  <r>
    <n v="3946"/>
    <s v="DR. Mecurio's Mythical Marvels &amp; Beastiry"/>
    <s v="Dr. Mecurio's is an original work of fantasy designed and written for the stage."/>
    <n v="6000"/>
    <n v="195"/>
    <x v="2"/>
    <s v="US"/>
    <s v="USD"/>
    <n v="1425110400"/>
    <n v="1422388822"/>
    <b v="0"/>
    <n v="5"/>
    <b v="0"/>
    <s v="theater/plays"/>
    <x v="1"/>
    <s v="plays"/>
    <n v="3"/>
    <n v="39"/>
    <x v="3946"/>
    <d v="2015-02-28T08:00:00"/>
    <n v="32"/>
    <s v="31 to 40 days"/>
    <s v="Not Needed"/>
    <x v="0"/>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3"/>
    <n v="50.5"/>
    <x v="3947"/>
    <d v="2016-10-02T03:25:44"/>
    <n v="30"/>
    <s v="26 to 30 days"/>
    <s v="30 days"/>
    <x v="2"/>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n v="0"/>
    <x v="3948"/>
    <d v="2014-09-07T07:48:43"/>
    <n v="60"/>
    <s v="Greater than 40 days"/>
    <s v="Not Needed"/>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16"/>
    <n v="49.28"/>
    <x v="3949"/>
    <d v="2015-02-11T02:53:41"/>
    <n v="30"/>
    <s v="26 to 30 days"/>
    <s v="30 days"/>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1"/>
    <n v="25"/>
    <x v="3950"/>
    <d v="2016-04-08T18:35:00"/>
    <n v="29"/>
    <s v="26 to 30 days"/>
    <s v="Not Needed"/>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0"/>
    <n v="1"/>
    <x v="3951"/>
    <d v="2016-05-03T18:49:02"/>
    <n v="60"/>
    <s v="Greater than 40 days"/>
    <s v="Not Needed"/>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0"/>
    <n v="25"/>
    <x v="3952"/>
    <d v="2015-10-26T18:58:10"/>
    <n v="60"/>
    <s v="Greater than 40 days"/>
    <s v="Not Needed"/>
    <x v="0"/>
  </r>
  <r>
    <n v="3953"/>
    <s v="A Time Pirate's Love"/>
    <s v="Actors and actresses are needed to help me create a stage play. A stage play needs to be adapted from the book I wrote."/>
    <n v="17600"/>
    <n v="0"/>
    <x v="2"/>
    <s v="US"/>
    <s v="USD"/>
    <n v="1469834940"/>
    <n v="1467162586"/>
    <b v="0"/>
    <n v="0"/>
    <b v="0"/>
    <s v="theater/plays"/>
    <x v="1"/>
    <s v="plays"/>
    <n v="0"/>
    <n v="0"/>
    <x v="3953"/>
    <d v="2016-07-29T23:29:00"/>
    <n v="30"/>
    <s v="26 to 30 days"/>
    <s v="30 days"/>
    <x v="2"/>
  </r>
  <r>
    <n v="3954"/>
    <s v="City of Joy"/>
    <s v="Despite hunger and conditions of a Calcutta slum, the people there know that life is precious. They have named it â€˜City of Joy.â€™"/>
    <n v="25000"/>
    <n v="0"/>
    <x v="2"/>
    <s v="CA"/>
    <s v="CAD"/>
    <n v="1405352264"/>
    <n v="1400168264"/>
    <b v="0"/>
    <n v="0"/>
    <b v="0"/>
    <s v="theater/plays"/>
    <x v="1"/>
    <s v="plays"/>
    <n v="0"/>
    <n v="0"/>
    <x v="3954"/>
    <d v="2014-07-14T15:37:44"/>
    <n v="60"/>
    <s v="Greater than 40 days"/>
    <s v="Not Needed"/>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24"/>
    <n v="53.13"/>
    <x v="3955"/>
    <d v="2015-11-28T21:22:21"/>
    <n v="30"/>
    <s v="26 to 30 days"/>
    <s v="30 days"/>
    <x v="0"/>
  </r>
  <r>
    <n v="3956"/>
    <s v="The Woman in Me"/>
    <s v="This saucy stage play chronicles the highs and lows of my life involving gangs, drugs and prison. The story is a transforming ministry."/>
    <n v="5500"/>
    <n v="0"/>
    <x v="2"/>
    <s v="US"/>
    <s v="USD"/>
    <n v="1461543600"/>
    <n v="1459203727"/>
    <b v="0"/>
    <n v="0"/>
    <b v="0"/>
    <s v="theater/plays"/>
    <x v="1"/>
    <s v="plays"/>
    <n v="0"/>
    <n v="0"/>
    <x v="3956"/>
    <d v="2016-04-25T00:20:00"/>
    <n v="28"/>
    <s v="26 to 30 days"/>
    <s v="28 to 29 days"/>
    <x v="2"/>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0"/>
    <n v="7"/>
    <x v="3957"/>
    <d v="2016-07-08T23:25:54"/>
    <n v="46"/>
    <s v="41 to 50 days"/>
    <s v="Not Needed"/>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32"/>
    <n v="40.06"/>
    <x v="3958"/>
    <d v="2014-08-02T14:00:00"/>
    <n v="37"/>
    <s v="31 to 40 days"/>
    <s v="Not Needed"/>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
    <n v="24.33"/>
    <x v="3959"/>
    <d v="2014-09-28T18:55:56"/>
    <n v="30"/>
    <s v="26 to 30 days"/>
    <s v="30 days"/>
    <x v="3"/>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2"/>
    <n v="11.25"/>
    <x v="3960"/>
    <d v="2016-01-03T20:17:36"/>
    <n v="30"/>
    <s v="26 to 30 days"/>
    <s v="30 days"/>
    <x v="0"/>
  </r>
  <r>
    <n v="3961"/>
    <s v="New Edinburgh play"/>
    <s v="I've written a fun new play exploring the reality of gay stereotypes in 2014 - with accommodation and venue hire it needs some dough :)"/>
    <n v="5000"/>
    <n v="21"/>
    <x v="2"/>
    <s v="GB"/>
    <s v="GBP"/>
    <n v="1399584210"/>
    <n v="1397683410"/>
    <b v="0"/>
    <n v="2"/>
    <b v="0"/>
    <s v="theater/plays"/>
    <x v="1"/>
    <s v="plays"/>
    <n v="0"/>
    <n v="10.5"/>
    <x v="3961"/>
    <d v="2014-05-08T21:23:30"/>
    <n v="22"/>
    <s v="21 to 25 days"/>
    <s v="Not Needed"/>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3"/>
    <n v="15"/>
    <x v="3962"/>
    <d v="2015-11-28T14:54:54"/>
    <n v="25"/>
    <s v="21 to 25 days"/>
    <s v="26-27 days"/>
    <x v="0"/>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n v="0"/>
    <x v="3963"/>
    <d v="2015-11-18T04:41:57"/>
    <n v="30"/>
    <s v="26 to 30 days"/>
    <s v="30 days"/>
    <x v="0"/>
  </r>
  <r>
    <n v="3964"/>
    <s v="MAMA'Z BA-B: The StagePlay"/>
    <s v="&quot;MAMA'Z BA-B&quot; is the story of Marcus Williams who struggles to find a place for himself as a young black male."/>
    <n v="2000"/>
    <n v="126"/>
    <x v="2"/>
    <s v="US"/>
    <s v="USD"/>
    <n v="1429460386"/>
    <n v="1424279986"/>
    <b v="0"/>
    <n v="3"/>
    <b v="0"/>
    <s v="theater/plays"/>
    <x v="1"/>
    <s v="plays"/>
    <n v="6"/>
    <n v="42"/>
    <x v="3964"/>
    <d v="2015-04-19T16:19:46"/>
    <n v="60"/>
    <s v="Greater than 40 days"/>
    <s v="Not Needed"/>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14"/>
    <n v="71.25"/>
    <x v="3965"/>
    <d v="2016-04-14T04:39:40"/>
    <n v="60"/>
    <s v="Greater than 40 days"/>
    <s v="Not Needed"/>
    <x v="2"/>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1"/>
    <n v="22.5"/>
    <x v="3966"/>
    <d v="2014-07-24T02:59:00"/>
    <n v="43"/>
    <s v="41 to 50 days"/>
    <s v="Not Needed"/>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24"/>
    <n v="41"/>
    <x v="3967"/>
    <d v="2017-03-06T06:58:27"/>
    <n v="30"/>
    <s v="26 to 30 days"/>
    <s v="30 days"/>
    <x v="1"/>
  </r>
  <r>
    <n v="3968"/>
    <s v="Scarlet Letters (a play with songs)"/>
    <s v="&quot;On the breast of her gown, in fine red cloth, appeared the letter A.&quot; But what about the rest of the alphabet?"/>
    <n v="5000"/>
    <n v="527"/>
    <x v="2"/>
    <s v="US"/>
    <s v="USD"/>
    <n v="1463945673"/>
    <n v="1458761673"/>
    <b v="0"/>
    <n v="11"/>
    <b v="0"/>
    <s v="theater/plays"/>
    <x v="1"/>
    <s v="plays"/>
    <n v="11"/>
    <n v="47.91"/>
    <x v="3968"/>
    <d v="2016-05-22T19:34:33"/>
    <n v="60"/>
    <s v="Greater than 40 days"/>
    <s v="Not Needed"/>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7"/>
    <n v="35.17"/>
    <x v="3969"/>
    <d v="2016-08-29T03:55:00"/>
    <n v="10"/>
    <s v="Less than 10 days"/>
    <s v="Not Needed"/>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0"/>
    <n v="5.5"/>
    <x v="3970"/>
    <d v="2016-04-17T20:43:31"/>
    <n v="30"/>
    <s v="26 to 30 days"/>
    <s v="30 days"/>
    <x v="2"/>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1"/>
    <n v="22.67"/>
    <x v="3971"/>
    <d v="2014-07-21T12:52:06"/>
    <n v="30"/>
    <s v="26 to 30 days"/>
    <s v="30 days"/>
    <x v="3"/>
  </r>
  <r>
    <n v="3972"/>
    <s v="Valkyrie Theatre Company"/>
    <s v="We're a horror based theatre company in Oklahoma City beginning our first season of shows."/>
    <n v="1000"/>
    <n v="211"/>
    <x v="2"/>
    <s v="US"/>
    <s v="USD"/>
    <n v="1423186634"/>
    <n v="1418002634"/>
    <b v="0"/>
    <n v="8"/>
    <b v="0"/>
    <s v="theater/plays"/>
    <x v="1"/>
    <s v="plays"/>
    <n v="21"/>
    <n v="26.38"/>
    <x v="3972"/>
    <d v="2015-02-06T01:37:14"/>
    <n v="60"/>
    <s v="Greater than 40 days"/>
    <s v="Not Needed"/>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78"/>
    <n v="105.54"/>
    <x v="3973"/>
    <d v="2016-05-09T04:00:00"/>
    <n v="30"/>
    <s v="26 to 30 days"/>
    <s v="30 days"/>
    <x v="2"/>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32"/>
    <n v="29.09"/>
    <x v="3974"/>
    <d v="2016-06-02T13:07:28"/>
    <n v="30"/>
    <s v="26 to 30 days"/>
    <s v="30 days"/>
    <x v="2"/>
  </r>
  <r>
    <n v="3975"/>
    <s v="Moon Over Mangroves"/>
    <s v="Four homeless Key West men are to be given a boat, but fates twist until only the moon and mangroves witness their earthly demise."/>
    <n v="678"/>
    <n v="0"/>
    <x v="2"/>
    <s v="US"/>
    <s v="USD"/>
    <n v="1468442898"/>
    <n v="1465850898"/>
    <b v="0"/>
    <n v="0"/>
    <b v="0"/>
    <s v="theater/plays"/>
    <x v="1"/>
    <s v="plays"/>
    <n v="0"/>
    <n v="0"/>
    <x v="3975"/>
    <d v="2016-07-13T20:48:18"/>
    <n v="30"/>
    <s v="26 to 30 days"/>
    <s v="30 days"/>
    <x v="2"/>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48"/>
    <n v="62"/>
    <x v="3976"/>
    <d v="2014-08-01T07:00:00"/>
    <n v="22"/>
    <s v="21 to 25 days"/>
    <s v="Not Needed"/>
    <x v="3"/>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1"/>
    <n v="217.5"/>
    <x v="3977"/>
    <d v="2016-07-22T18:55:32"/>
    <n v="30"/>
    <s v="26 to 30 days"/>
    <s v="30 days"/>
    <x v="2"/>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11"/>
    <n v="26.75"/>
    <x v="3978"/>
    <d v="2015-01-31T15:25:53"/>
    <n v="60"/>
    <s v="Greater than 40 days"/>
    <s v="Not Needed"/>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2"/>
    <n v="18.329999999999998"/>
    <x v="3979"/>
    <d v="2015-03-29T20:00:00"/>
    <n v="23"/>
    <s v="21 to 25 days"/>
    <s v="Not Needed"/>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18"/>
    <n v="64.290000000000006"/>
    <x v="3980"/>
    <d v="2014-07-05T14:22:27"/>
    <n v="30"/>
    <s v="26 to 30 days"/>
    <s v="30 days"/>
    <x v="3"/>
  </r>
  <r>
    <n v="3981"/>
    <s v="BEIRUT, LADY OF LEBANON"/>
    <s v="A Theatrical Production Celebrating the Lebanese Culture and the Human Spirit in Time of War."/>
    <n v="30000"/>
    <n v="1225"/>
    <x v="2"/>
    <s v="US"/>
    <s v="USD"/>
    <n v="1468729149"/>
    <n v="1463545149"/>
    <b v="0"/>
    <n v="7"/>
    <b v="0"/>
    <s v="theater/plays"/>
    <x v="1"/>
    <s v="plays"/>
    <n v="4"/>
    <n v="175"/>
    <x v="3981"/>
    <d v="2016-07-17T04:19:09"/>
    <n v="60"/>
    <s v="Greater than 40 days"/>
    <s v="Not Needed"/>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20"/>
    <n v="34"/>
    <x v="3982"/>
    <d v="2015-07-07T19:26:20"/>
    <n v="60"/>
    <s v="Greater than 40 days"/>
    <s v="Not Needed"/>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35"/>
    <n v="84.28"/>
    <x v="3983"/>
    <d v="2014-05-20T06:59:00"/>
    <n v="32"/>
    <s v="31 to 40 days"/>
    <s v="Not Needed"/>
    <x v="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6"/>
    <n v="9.5"/>
    <x v="3984"/>
    <d v="2014-11-08T00:00:00"/>
    <n v="31"/>
    <s v="31 to 40 days"/>
    <s v="Not Needed"/>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2"/>
    <n v="33.74"/>
    <x v="3985"/>
    <d v="2016-02-20T21:05:00"/>
    <n v="21"/>
    <s v="21 to 25 days"/>
    <s v="Not Needed"/>
    <x v="2"/>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10"/>
    <n v="37.54"/>
    <x v="3986"/>
    <d v="2016-05-06T13:04:00"/>
    <n v="29"/>
    <s v="26 to 30 days"/>
    <s v="Not Needed"/>
    <x v="2"/>
  </r>
  <r>
    <n v="3987"/>
    <s v="Write Now 5"/>
    <s v="Write Now 5 is a new writing festival in south east London promoting new work from emerging playwrights."/>
    <n v="400"/>
    <n v="151"/>
    <x v="2"/>
    <s v="GB"/>
    <s v="GBP"/>
    <n v="1400278290"/>
    <n v="1399414290"/>
    <b v="0"/>
    <n v="13"/>
    <b v="0"/>
    <s v="theater/plays"/>
    <x v="1"/>
    <s v="plays"/>
    <n v="38"/>
    <n v="11.62"/>
    <x v="3987"/>
    <d v="2014-05-16T22:11:30"/>
    <n v="10"/>
    <s v="Less than 10 days"/>
    <s v="Not Needed"/>
    <x v="3"/>
  </r>
  <r>
    <n v="3988"/>
    <s v="Folk-Tales: What Stories Do Your Folks Tell?"/>
    <s v="An evening of of stories based both in myth and truth."/>
    <n v="1500"/>
    <n v="32"/>
    <x v="2"/>
    <s v="US"/>
    <s v="USD"/>
    <n v="1440813413"/>
    <n v="1439517413"/>
    <b v="0"/>
    <n v="4"/>
    <b v="0"/>
    <s v="theater/plays"/>
    <x v="1"/>
    <s v="plays"/>
    <n v="2"/>
    <n v="8"/>
    <x v="3988"/>
    <d v="2015-08-29T01:56:53"/>
    <n v="15"/>
    <s v="11 to 20 days"/>
    <s v="Not Needed"/>
    <x v="0"/>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n v="0"/>
    <x v="3989"/>
    <d v="2015-11-08T18:59:41"/>
    <n v="30"/>
    <s v="26 to 30 days"/>
    <s v="30 days"/>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4"/>
    <n v="23"/>
    <x v="3990"/>
    <d v="2016-03-02T16:08:13"/>
    <n v="30"/>
    <s v="26 to 30 days"/>
    <s v="30 days"/>
    <x v="2"/>
  </r>
  <r>
    <n v="3991"/>
    <s v="NTACTheatre - North Texas Actor's Collaborative Theatre"/>
    <s v="North Texas first actor-driven theatre company needs your help"/>
    <n v="500"/>
    <n v="100"/>
    <x v="2"/>
    <s v="US"/>
    <s v="USD"/>
    <n v="1433086082"/>
    <n v="1430494082"/>
    <b v="0"/>
    <n v="1"/>
    <b v="0"/>
    <s v="theater/plays"/>
    <x v="1"/>
    <s v="plays"/>
    <n v="20"/>
    <n v="100"/>
    <x v="3991"/>
    <d v="2015-05-31T15:28:02"/>
    <n v="30"/>
    <s v="26 to 30 days"/>
    <s v="30 days"/>
    <x v="0"/>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5"/>
    <n v="60.11"/>
    <x v="3992"/>
    <d v="2015-12-11T23:34:19"/>
    <n v="60"/>
    <s v="Greater than 40 days"/>
    <s v="Not Needed"/>
    <x v="0"/>
  </r>
  <r>
    <n v="3993"/>
    <s v="Invincible Diamonds: A Survivor's Guide"/>
    <s v="I am seeking to turn my collection of urban poetry into a stage play. My desire is to inspire victims to heal."/>
    <n v="50000"/>
    <n v="3"/>
    <x v="2"/>
    <s v="US"/>
    <s v="USD"/>
    <n v="1431549912"/>
    <n v="1428957912"/>
    <b v="0"/>
    <n v="1"/>
    <b v="0"/>
    <s v="theater/plays"/>
    <x v="1"/>
    <s v="plays"/>
    <n v="0"/>
    <n v="3"/>
    <x v="3993"/>
    <d v="2015-05-13T20:45:12"/>
    <n v="30"/>
    <s v="26 to 30 days"/>
    <s v="30 days"/>
    <x v="0"/>
  </r>
  <r>
    <n v="3994"/>
    <s v="Poles Apart - A Play in 2 Acts"/>
    <s v="Is Henson willing to dare risk a theatrical speaking tour of his North Pole adventures...and more?"/>
    <n v="2000"/>
    <n v="5"/>
    <x v="2"/>
    <s v="US"/>
    <s v="USD"/>
    <n v="1405761690"/>
    <n v="1403169690"/>
    <b v="0"/>
    <n v="1"/>
    <b v="0"/>
    <s v="theater/plays"/>
    <x v="1"/>
    <s v="plays"/>
    <n v="0"/>
    <n v="5"/>
    <x v="3994"/>
    <d v="2014-07-19T09:21:30"/>
    <n v="30"/>
    <s v="26 to 30 days"/>
    <s v="30 days"/>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35"/>
    <n v="17.5"/>
    <x v="3995"/>
    <d v="2015-02-14T11:27:00"/>
    <n v="30"/>
    <s v="26 to 30 days"/>
    <s v="30 days"/>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17"/>
    <n v="29.24"/>
    <x v="3996"/>
    <d v="2014-11-20T16:04:00"/>
    <n v="13"/>
    <s v="11 to 20 days"/>
    <s v="Not Needed"/>
    <x v="3"/>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n v="0"/>
    <x v="3997"/>
    <d v="2015-04-05T08:23:41"/>
    <n v="30"/>
    <s v="26 to 30 days"/>
    <s v="30 days"/>
    <x v="0"/>
  </r>
  <r>
    <n v="3998"/>
    <s v="Forsaken Angels-A New Play"/>
    <s v="Forsaken Angels, a powerful new play by William Leary, author of DCMTA's Best Of 2014 Play Masquerade."/>
    <n v="1250"/>
    <n v="715"/>
    <x v="2"/>
    <s v="US"/>
    <s v="USD"/>
    <n v="1427580426"/>
    <n v="1424992026"/>
    <b v="0"/>
    <n v="12"/>
    <b v="0"/>
    <s v="theater/plays"/>
    <x v="1"/>
    <s v="plays"/>
    <n v="57"/>
    <n v="59.58"/>
    <x v="3998"/>
    <d v="2015-03-28T22:07:06"/>
    <n v="30"/>
    <s v="26 to 30 days"/>
    <s v="30 days"/>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17"/>
    <n v="82.57"/>
    <x v="3999"/>
    <d v="2014-08-31T19:51:49"/>
    <n v="40"/>
    <s v="31 to 40 days"/>
    <s v="Not Needed"/>
    <x v="3"/>
  </r>
  <r>
    <n v="4000"/>
    <s v="The Escorts"/>
    <s v="An Enticing Trip into the World of Assisted Dying"/>
    <n v="8000"/>
    <n v="10"/>
    <x v="2"/>
    <s v="US"/>
    <s v="USD"/>
    <n v="1462631358"/>
    <n v="1457450958"/>
    <b v="0"/>
    <n v="1"/>
    <b v="0"/>
    <s v="theater/plays"/>
    <x v="1"/>
    <s v="plays"/>
    <n v="0"/>
    <n v="10"/>
    <x v="4000"/>
    <d v="2016-05-07T14:29:18"/>
    <n v="60"/>
    <s v="Greater than 40 days"/>
    <s v="Not Needed"/>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8"/>
    <n v="32.36"/>
    <x v="4001"/>
    <d v="2017-03-01T19:00:00"/>
    <n v="20"/>
    <s v="11 to 20 days"/>
    <s v="Not Needed"/>
    <x v="1"/>
  </r>
  <r>
    <n v="4002"/>
    <s v="Terry Pratchett's Wyrd Sisters"/>
    <s v="Bring Wyrd Sisters, a comedy of Shakespearean proportions, to small-town Texas. Loosely parodies the â€œScottish Play.â€"/>
    <n v="1250"/>
    <n v="23"/>
    <x v="2"/>
    <s v="US"/>
    <s v="USD"/>
    <n v="1411779761"/>
    <n v="1409187761"/>
    <b v="0"/>
    <n v="4"/>
    <b v="0"/>
    <s v="theater/plays"/>
    <x v="1"/>
    <s v="plays"/>
    <n v="2"/>
    <n v="5.75"/>
    <x v="4002"/>
    <d v="2014-09-27T01:02:41"/>
    <n v="30"/>
    <s v="26 to 30 days"/>
    <s v="30 days"/>
    <x v="3"/>
  </r>
  <r>
    <n v="4003"/>
    <s v="MAMA BA-B: The Stage Play"/>
    <s v="&quot;MAMA'Z BA-B&quot; is the story of Marcus Williams who struggles to find a place for himself as a young black male."/>
    <n v="2000"/>
    <n v="201"/>
    <x v="2"/>
    <s v="US"/>
    <s v="USD"/>
    <n v="1424009147"/>
    <n v="1421417147"/>
    <b v="0"/>
    <n v="2"/>
    <b v="0"/>
    <s v="theater/plays"/>
    <x v="1"/>
    <s v="plays"/>
    <n v="10"/>
    <n v="100.5"/>
    <x v="4003"/>
    <d v="2015-02-15T14:05:47"/>
    <n v="30"/>
    <s v="26 to 30 days"/>
    <s v="30 days"/>
    <x v="0"/>
  </r>
  <r>
    <n v="4004"/>
    <s v="South Florida Tours"/>
    <s v="Help Launch The Queen Into South Florida!"/>
    <n v="500"/>
    <n v="1"/>
    <x v="2"/>
    <s v="US"/>
    <s v="USD"/>
    <n v="1412740457"/>
    <n v="1410148457"/>
    <b v="0"/>
    <n v="1"/>
    <b v="0"/>
    <s v="theater/plays"/>
    <x v="1"/>
    <s v="plays"/>
    <n v="0"/>
    <n v="1"/>
    <x v="4004"/>
    <d v="2014-10-08T03:54:17"/>
    <n v="30"/>
    <s v="26 to 30 days"/>
    <s v="30 days"/>
    <x v="3"/>
  </r>
  <r>
    <n v="4005"/>
    <s v="Bringing more Art to the Community"/>
    <s v="Help us bring more Art to the Community. It's our second production, Fences by August Wilson. Help us make it a success!"/>
    <n v="3000"/>
    <n v="40"/>
    <x v="2"/>
    <s v="US"/>
    <s v="USD"/>
    <n v="1413832985"/>
    <n v="1408648985"/>
    <b v="0"/>
    <n v="2"/>
    <b v="0"/>
    <s v="theater/plays"/>
    <x v="1"/>
    <s v="plays"/>
    <n v="1"/>
    <n v="20"/>
    <x v="4005"/>
    <d v="2014-10-20T19:23:05"/>
    <n v="60"/>
    <s v="Greater than 40 days"/>
    <s v="Not Needed"/>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0"/>
    <n v="2"/>
    <x v="4006"/>
    <d v="2016-02-16T18:33:07"/>
    <n v="25"/>
    <s v="21 to 25 days"/>
    <s v="26-27 days"/>
    <x v="2"/>
  </r>
  <r>
    <n v="4007"/>
    <s v="POLES APART - A PLAY IN 2 ACTS"/>
    <s v="Is the public ready to hear Matt's story? Is he willing to risk public speaking and the waning reputation among his own race?"/>
    <n v="2000"/>
    <n v="5"/>
    <x v="2"/>
    <s v="US"/>
    <s v="USD"/>
    <n v="1409070480"/>
    <n v="1406572381"/>
    <b v="0"/>
    <n v="1"/>
    <b v="0"/>
    <s v="theater/plays"/>
    <x v="1"/>
    <s v="plays"/>
    <n v="0"/>
    <n v="5"/>
    <x v="4007"/>
    <d v="2014-08-26T16:28:00"/>
    <n v="29"/>
    <s v="26 to 30 days"/>
    <s v="Not Needed"/>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6"/>
    <n v="15"/>
    <x v="4008"/>
    <d v="2015-07-22T23:08:27"/>
    <n v="30"/>
    <s v="26 to 30 days"/>
    <s v="30 days"/>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4"/>
    <n v="25"/>
    <x v="4009"/>
    <d v="2014-09-09T16:49:20"/>
    <n v="40"/>
    <s v="31 to 40 days"/>
    <s v="Not Needed"/>
    <x v="3"/>
  </r>
  <r>
    <n v="4010"/>
    <s v="The Connection Play 2014"/>
    <s v="JUNTO Productions is proud to present our first production, the premiere of The Connection, a play by Jeffrey Paul."/>
    <n v="7200"/>
    <n v="1742"/>
    <x v="2"/>
    <s v="US"/>
    <s v="USD"/>
    <n v="1414348166"/>
    <n v="1412879366"/>
    <b v="0"/>
    <n v="38"/>
    <b v="0"/>
    <s v="theater/plays"/>
    <x v="1"/>
    <s v="plays"/>
    <n v="24"/>
    <n v="45.84"/>
    <x v="4010"/>
    <d v="2014-10-26T18:29:26"/>
    <n v="17"/>
    <s v="11 to 20 days"/>
    <s v="Not Needed"/>
    <x v="3"/>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8"/>
    <n v="4.75"/>
    <x v="4011"/>
    <d v="2015-01-28T13:04:38"/>
    <n v="30"/>
    <s v="26 to 30 days"/>
    <s v="30 days"/>
    <x v="3"/>
  </r>
  <r>
    <n v="4012"/>
    <s v="The Butterfly Catcher"/>
    <s v="LEELA IS A 14 YEAR OLD GIRL. JONAH IS A 56 YEAR OLD MAN. IT'S BEEN GOING ON FOR 3 YEARS. HERE COMES THE NIGHT OF VIOLENT RECKONING."/>
    <n v="575"/>
    <n v="0"/>
    <x v="2"/>
    <s v="GB"/>
    <s v="GBP"/>
    <n v="1430571849"/>
    <n v="1427979849"/>
    <b v="0"/>
    <n v="0"/>
    <b v="0"/>
    <s v="theater/plays"/>
    <x v="1"/>
    <s v="plays"/>
    <n v="0"/>
    <n v="0"/>
    <x v="4012"/>
    <d v="2015-05-02T13:04:09"/>
    <n v="30"/>
    <s v="26 to 30 days"/>
    <s v="30 days"/>
    <x v="0"/>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
    <n v="13"/>
    <x v="4013"/>
    <d v="2015-02-16T07:13:43"/>
    <n v="30"/>
    <s v="26 to 30 days"/>
    <s v="30 days"/>
    <x v="0"/>
  </r>
  <r>
    <n v="4014"/>
    <s v="Ministry theater"/>
    <s v="I am trying to put together a ministry theater company for junior / high schoolers that which puts on free shows in the SoCal area."/>
    <n v="9000"/>
    <n v="0"/>
    <x v="2"/>
    <s v="US"/>
    <s v="USD"/>
    <n v="1457157269"/>
    <n v="1455861269"/>
    <b v="0"/>
    <n v="0"/>
    <b v="0"/>
    <s v="theater/plays"/>
    <x v="1"/>
    <s v="plays"/>
    <n v="0"/>
    <n v="0"/>
    <x v="4014"/>
    <d v="2016-03-05T05:54:29"/>
    <n v="15"/>
    <s v="11 to 20 days"/>
    <s v="Not Needed"/>
    <x v="2"/>
  </r>
  <r>
    <n v="4015"/>
    <s v="Shakespeare In The Park"/>
    <s v="FREE Shakespeare In the Park in Bergen County, NJ on July 24, 25, 31, and August 1. We need your support to help keep our show FREE"/>
    <n v="7000"/>
    <n v="1"/>
    <x v="2"/>
    <s v="US"/>
    <s v="USD"/>
    <n v="1437331463"/>
    <n v="1434739463"/>
    <b v="0"/>
    <n v="1"/>
    <b v="0"/>
    <s v="theater/plays"/>
    <x v="1"/>
    <s v="plays"/>
    <n v="0"/>
    <n v="1"/>
    <x v="4015"/>
    <d v="2015-07-19T18:44:23"/>
    <n v="30"/>
    <s v="26 to 30 days"/>
    <s v="30 days"/>
    <x v="0"/>
  </r>
  <r>
    <n v="4016"/>
    <s v="MENTAL Play"/>
    <s v="A new play and project exploring challenges faced by young adults struggling with mental health issues in contemporary Britain."/>
    <n v="500"/>
    <n v="70"/>
    <x v="2"/>
    <s v="GB"/>
    <s v="GBP"/>
    <n v="1410987400"/>
    <n v="1408395400"/>
    <b v="0"/>
    <n v="7"/>
    <b v="0"/>
    <s v="theater/plays"/>
    <x v="1"/>
    <s v="plays"/>
    <n v="14"/>
    <n v="10"/>
    <x v="4016"/>
    <d v="2014-09-17T20:56:40"/>
    <n v="30"/>
    <s v="26 to 30 days"/>
    <s v="30 days"/>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1"/>
    <n v="52.5"/>
    <x v="4017"/>
    <d v="2014-09-04T16:07:54"/>
    <n v="30"/>
    <s v="26 to 30 days"/>
    <s v="30 days"/>
    <x v="3"/>
  </r>
  <r>
    <n v="4018"/>
    <s v="Time Please Fringe"/>
    <s v="Funding for a production of Time Please at the Brighton Fringe 2017... and beyond."/>
    <n v="1500"/>
    <n v="130"/>
    <x v="2"/>
    <s v="GB"/>
    <s v="GBP"/>
    <n v="1475877108"/>
    <n v="1473285108"/>
    <b v="0"/>
    <n v="4"/>
    <b v="0"/>
    <s v="theater/plays"/>
    <x v="1"/>
    <s v="plays"/>
    <n v="9"/>
    <n v="32.5"/>
    <x v="4018"/>
    <d v="2016-10-07T21:51:48"/>
    <n v="30"/>
    <s v="26 to 30 days"/>
    <s v="30 days"/>
    <x v="2"/>
  </r>
  <r>
    <n v="4019"/>
    <s v="We Don't Play Fight"/>
    <s v="Finally a crossover of the arts takes place! Theater &amp; LIVE Pro Wrestling. A unique story featuring TV Pro Wrestling without the TV."/>
    <n v="3500"/>
    <n v="29"/>
    <x v="2"/>
    <s v="US"/>
    <s v="USD"/>
    <n v="1460737680"/>
    <n v="1455725596"/>
    <b v="0"/>
    <n v="4"/>
    <b v="0"/>
    <s v="theater/plays"/>
    <x v="1"/>
    <s v="plays"/>
    <n v="1"/>
    <n v="7.25"/>
    <x v="4019"/>
    <d v="2016-04-15T16:28:00"/>
    <n v="58"/>
    <s v="Greater than 40 days"/>
    <s v="Not Needed"/>
    <x v="2"/>
  </r>
  <r>
    <n v="4020"/>
    <s v="Those That Fly"/>
    <s v="Having lived her whole life in the midst of a civil war, 11 year old Leyla dreams of being a pilot so she may fly her family to safety."/>
    <n v="600"/>
    <n v="100"/>
    <x v="2"/>
    <s v="US"/>
    <s v="USD"/>
    <n v="1427168099"/>
    <n v="1424579699"/>
    <b v="0"/>
    <n v="3"/>
    <b v="0"/>
    <s v="theater/plays"/>
    <x v="1"/>
    <s v="plays"/>
    <n v="17"/>
    <n v="33.33"/>
    <x v="4020"/>
    <d v="2015-03-24T03:34:59"/>
    <n v="30"/>
    <s v="26 to 30 days"/>
    <s v="30 days"/>
    <x v="0"/>
  </r>
  <r>
    <n v="4021"/>
    <s v="Angels in Houston"/>
    <s v="Help a group of actors end bigotry in Houston, TX by supporting a  full production of Angels in America."/>
    <n v="15000"/>
    <n v="125"/>
    <x v="2"/>
    <s v="US"/>
    <s v="USD"/>
    <n v="1414360358"/>
    <n v="1409176358"/>
    <b v="0"/>
    <n v="2"/>
    <b v="0"/>
    <s v="theater/plays"/>
    <x v="1"/>
    <s v="plays"/>
    <n v="1"/>
    <n v="62.5"/>
    <x v="4021"/>
    <d v="2014-10-26T21:52:38"/>
    <n v="60"/>
    <s v="Greater than 40 days"/>
    <s v="Not Needed"/>
    <x v="3"/>
  </r>
  <r>
    <n v="4022"/>
    <s v="The Merchant of Venice as Shakespeare Heard It"/>
    <s v="Help us produce a video of the first Original Pronunciation Merchant of Venice."/>
    <n v="18000"/>
    <n v="12521"/>
    <x v="2"/>
    <s v="US"/>
    <s v="USD"/>
    <n v="1422759240"/>
    <n v="1418824867"/>
    <b v="0"/>
    <n v="197"/>
    <b v="0"/>
    <s v="theater/plays"/>
    <x v="1"/>
    <s v="plays"/>
    <n v="70"/>
    <n v="63.56"/>
    <x v="4022"/>
    <d v="2015-02-01T02:54:00"/>
    <n v="46"/>
    <s v="41 to 50 days"/>
    <s v="Not Needed"/>
    <x v="3"/>
  </r>
  <r>
    <n v="4023"/>
    <s v="Forgive &amp; Forget"/>
    <s v="An original gospel stage play that explores the pain and hurt caused by those who struggle to forgive others!"/>
    <n v="7000"/>
    <n v="0"/>
    <x v="2"/>
    <s v="US"/>
    <s v="USD"/>
    <n v="1458860363"/>
    <n v="1454975963"/>
    <b v="0"/>
    <n v="0"/>
    <b v="0"/>
    <s v="theater/plays"/>
    <x v="1"/>
    <s v="plays"/>
    <n v="0"/>
    <n v="0"/>
    <x v="4023"/>
    <d v="2016-03-24T22:59:23"/>
    <n v="45"/>
    <s v="41 to 50 days"/>
    <s v="Not Needed"/>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
    <n v="10"/>
    <x v="4024"/>
    <d v="2015-08-31T16:04:57"/>
    <n v="30"/>
    <s v="26 to 30 days"/>
    <s v="30 days"/>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5"/>
    <n v="62.5"/>
    <x v="4025"/>
    <d v="2015-07-26T05:42:16"/>
    <n v="60"/>
    <s v="Greater than 40 days"/>
    <s v="Not Needed"/>
    <x v="0"/>
  </r>
  <r>
    <n v="4026"/>
    <s v="Speak to my Soul: A Montage of Voices"/>
    <s v="This is a play that voices that stories of the black experience in America using spoken word, song and dance."/>
    <n v="4000"/>
    <n v="0"/>
    <x v="2"/>
    <s v="US"/>
    <s v="USD"/>
    <n v="1449247439"/>
    <n v="1444059839"/>
    <b v="0"/>
    <n v="0"/>
    <b v="0"/>
    <s v="theater/plays"/>
    <x v="1"/>
    <s v="plays"/>
    <n v="0"/>
    <n v="0"/>
    <x v="4026"/>
    <d v="2015-12-04T16:43:59"/>
    <n v="60"/>
    <s v="Greater than 40 days"/>
    <s v="Not Needed"/>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7"/>
    <n v="30.71"/>
    <x v="4027"/>
    <d v="2017-02-23T01:00:00"/>
    <n v="21"/>
    <s v="21 to 25 days"/>
    <s v="Not Needed"/>
    <x v="1"/>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28"/>
    <n v="51"/>
    <x v="4028"/>
    <d v="2014-06-05T22:31:40"/>
    <n v="30"/>
    <s v="26 to 30 days"/>
    <s v="30 days"/>
    <x v="3"/>
  </r>
  <r>
    <n v="4029"/>
    <s v="Next 2 the Stage"/>
    <s v="A theater complex that educates as we entertain.  We will provide shows that inspire and theater classes that motivate."/>
    <n v="20000"/>
    <n v="0"/>
    <x v="2"/>
    <s v="US"/>
    <s v="USD"/>
    <n v="1450053370"/>
    <n v="1447461370"/>
    <b v="0"/>
    <n v="0"/>
    <b v="0"/>
    <s v="theater/plays"/>
    <x v="1"/>
    <s v="plays"/>
    <n v="0"/>
    <n v="0"/>
    <x v="4029"/>
    <d v="2015-12-14T00:36:10"/>
    <n v="30"/>
    <s v="26 to 30 days"/>
    <s v="30 days"/>
    <x v="0"/>
  </r>
  <r>
    <n v="4030"/>
    <s v="The Martin and Lewis Tribute Show"/>
    <s v="The world's best and only tribute to Dean Martin and Jerry Lewis_x000a_ bringing back the Music, Laughter and the Love."/>
    <n v="2500"/>
    <n v="400"/>
    <x v="2"/>
    <s v="US"/>
    <s v="USD"/>
    <n v="1454525340"/>
    <n v="1452008599"/>
    <b v="0"/>
    <n v="6"/>
    <b v="0"/>
    <s v="theater/plays"/>
    <x v="1"/>
    <s v="plays"/>
    <n v="16"/>
    <n v="66.67"/>
    <x v="4030"/>
    <d v="2016-02-03T18:49:00"/>
    <n v="29"/>
    <s v="26 to 30 days"/>
    <s v="Not Needed"/>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n v="0"/>
    <x v="4031"/>
    <d v="2014-12-18T15:02:44"/>
    <n v="50"/>
    <s v="41 to 50 days"/>
    <s v="Not Needed"/>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7"/>
    <n v="59"/>
    <x v="4032"/>
    <d v="2015-12-15T20:25:16"/>
    <n v="60"/>
    <s v="Greater than 40 days"/>
    <s v="Not Needed"/>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26"/>
    <n v="65.34"/>
    <x v="4033"/>
    <d v="2016-10-02T09:00:00"/>
    <n v="31"/>
    <s v="31 to 40 days"/>
    <s v="Not Needed"/>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
    <n v="100"/>
    <x v="4034"/>
    <d v="2015-04-03T21:44:10"/>
    <n v="30"/>
    <s v="26 to 30 days"/>
    <s v="30 days"/>
    <x v="0"/>
  </r>
  <r>
    <n v="4035"/>
    <s v="The Lost Boy"/>
    <s v="&quot;Stories are where you go to look for the truth of your own life.&quot; (Frank Delaney)"/>
    <n v="10000"/>
    <n v="3685"/>
    <x v="2"/>
    <s v="US"/>
    <s v="USD"/>
    <n v="1413925887"/>
    <n v="1411333887"/>
    <b v="0"/>
    <n v="25"/>
    <b v="0"/>
    <s v="theater/plays"/>
    <x v="1"/>
    <s v="plays"/>
    <n v="37"/>
    <n v="147.4"/>
    <x v="4035"/>
    <d v="2014-10-21T21:11:27"/>
    <n v="30"/>
    <s v="26 to 30 days"/>
    <s v="30 days"/>
    <x v="3"/>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47"/>
    <n v="166.06"/>
    <x v="4036"/>
    <d v="2014-07-01T22:30:00"/>
    <n v="17"/>
    <s v="11 to 20 days"/>
    <s v="Not Needed"/>
    <x v="3"/>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11"/>
    <n v="40"/>
    <x v="4037"/>
    <d v="2016-05-24T14:25:00"/>
    <n v="17"/>
    <s v="11 to 20 days"/>
    <s v="Not Needed"/>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12"/>
    <n v="75.25"/>
    <x v="4038"/>
    <d v="2014-10-17T19:10:10"/>
    <n v="60"/>
    <s v="Greater than 40 days"/>
    <s v="Not Needed"/>
    <x v="3"/>
  </r>
  <r>
    <n v="4039"/>
    <s v="Defiant Entertainment presents: The Park Bench"/>
    <s v="Help stage an original One Act Play that brings awareness to Alzheimer's in its debut performance."/>
    <n v="500"/>
    <n v="300"/>
    <x v="2"/>
    <s v="US"/>
    <s v="USD"/>
    <n v="1448949540"/>
    <n v="1446048367"/>
    <b v="0"/>
    <n v="5"/>
    <b v="0"/>
    <s v="theater/plays"/>
    <x v="1"/>
    <s v="plays"/>
    <n v="60"/>
    <n v="60"/>
    <x v="4039"/>
    <d v="2015-12-01T05:59:00"/>
    <n v="34"/>
    <s v="31 to 40 days"/>
    <s v="Not Needed"/>
    <x v="0"/>
  </r>
  <r>
    <n v="4040"/>
    <s v="The Last Encore Musical"/>
    <s v="This nationally published book, set in the 70â€™s, tells the untold story of singers and a friendly reunion visit turning bad."/>
    <n v="8000"/>
    <n v="2500"/>
    <x v="2"/>
    <s v="US"/>
    <s v="USD"/>
    <n v="1437188400"/>
    <n v="1432100004"/>
    <b v="0"/>
    <n v="2"/>
    <b v="0"/>
    <s v="theater/plays"/>
    <x v="1"/>
    <s v="plays"/>
    <n v="31"/>
    <n v="1250"/>
    <x v="4040"/>
    <d v="2015-07-18T03:00:00"/>
    <n v="59"/>
    <s v="Greater than 40 days"/>
    <s v="Not Needed"/>
    <x v="0"/>
  </r>
  <r>
    <n v="4041"/>
    <s v="In the Land of Gold"/>
    <s v="A bold, colouful, vibrant play centred around the last remaining monarchy of Africa."/>
    <n v="5000"/>
    <n v="21"/>
    <x v="2"/>
    <s v="GB"/>
    <s v="GBP"/>
    <n v="1473160954"/>
    <n v="1467976954"/>
    <b v="0"/>
    <n v="2"/>
    <b v="0"/>
    <s v="theater/plays"/>
    <x v="1"/>
    <s v="plays"/>
    <n v="0"/>
    <n v="10.5"/>
    <x v="4041"/>
    <d v="2016-09-06T11:22:34"/>
    <n v="60"/>
    <s v="Greater than 40 days"/>
    <s v="Not Needed"/>
    <x v="2"/>
  </r>
  <r>
    <n v="4042"/>
    <s v="Messages"/>
    <s v="Acting group and production for inner city youth, about inner city youth. The problems and stuation that they see everyday."/>
    <n v="10000"/>
    <n v="21"/>
    <x v="2"/>
    <s v="US"/>
    <s v="USD"/>
    <n v="1421781360"/>
    <n v="1419213664"/>
    <b v="0"/>
    <n v="3"/>
    <b v="0"/>
    <s v="theater/plays"/>
    <x v="1"/>
    <s v="plays"/>
    <n v="0"/>
    <n v="7"/>
    <x v="4042"/>
    <d v="2015-01-20T19:16:00"/>
    <n v="29"/>
    <s v="26 to 30 days"/>
    <s v="Not Needed"/>
    <x v="3"/>
  </r>
  <r>
    <n v="4043"/>
    <s v="Not making potato salad here!"/>
    <s v="This could be my last play, need to bring my son out to see it before it's over.  Need to fly him here from BC"/>
    <n v="300"/>
    <n v="0"/>
    <x v="2"/>
    <s v="CA"/>
    <s v="CAD"/>
    <n v="1416524325"/>
    <n v="1415228325"/>
    <b v="0"/>
    <n v="0"/>
    <b v="0"/>
    <s v="theater/plays"/>
    <x v="1"/>
    <s v="plays"/>
    <n v="0"/>
    <n v="0"/>
    <x v="4043"/>
    <d v="2014-11-20T22:58:45"/>
    <n v="15"/>
    <s v="11 to 20 days"/>
    <s v="Not Needed"/>
    <x v="3"/>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38"/>
    <n v="56.25"/>
    <x v="4044"/>
    <d v="2015-04-10T05:00:00"/>
    <n v="30"/>
    <s v="26 to 30 days"/>
    <s v="30 days"/>
    <x v="0"/>
  </r>
  <r>
    <n v="4045"/>
    <s v="The Hostages"/>
    <s v="&quot;The Hostages&quot; is about a bank robbery gone wrong, as we learn more about each characters, we question who are the actually hostages..."/>
    <n v="5000"/>
    <n v="1"/>
    <x v="2"/>
    <s v="AU"/>
    <s v="AUD"/>
    <n v="1408596589"/>
    <n v="1406004589"/>
    <b v="0"/>
    <n v="1"/>
    <b v="0"/>
    <s v="theater/plays"/>
    <x v="1"/>
    <s v="plays"/>
    <n v="0"/>
    <n v="1"/>
    <x v="4045"/>
    <d v="2014-08-21T04:49:49"/>
    <n v="30"/>
    <s v="26 to 30 days"/>
    <s v="30 days"/>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8"/>
    <n v="38.33"/>
    <x v="4046"/>
    <d v="2014-10-22T15:36:50"/>
    <n v="30"/>
    <s v="26 to 30 days"/>
    <s v="30 days"/>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
    <n v="27.5"/>
    <x v="4047"/>
    <d v="2015-01-11T01:00:00"/>
    <n v="24"/>
    <s v="21 to 25 days"/>
    <s v="Not Needed"/>
    <x v="3"/>
  </r>
  <r>
    <n v="4048"/>
    <s v="Speechless"/>
    <s v="The unspoken story of growing up disabled with cerebral palsy and no speech. This inclusive company fights ignorance using dark humour."/>
    <n v="17000"/>
    <n v="3001"/>
    <x v="2"/>
    <s v="GB"/>
    <s v="GBP"/>
    <n v="1460373187"/>
    <n v="1457352787"/>
    <b v="0"/>
    <n v="91"/>
    <b v="0"/>
    <s v="theater/plays"/>
    <x v="1"/>
    <s v="plays"/>
    <n v="18"/>
    <n v="32.979999999999997"/>
    <x v="4048"/>
    <d v="2016-04-11T11:13:07"/>
    <n v="35"/>
    <s v="31 to 40 days"/>
    <s v="Not Needed"/>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0"/>
    <n v="16"/>
    <x v="4049"/>
    <d v="2015-07-14T23:00:15"/>
    <n v="30"/>
    <s v="26 to 30 days"/>
    <s v="30 days"/>
    <x v="0"/>
  </r>
  <r>
    <n v="4050"/>
    <s v="Ø¢Ù…ÙŠÙ† (Amen)"/>
    <s v="Amen is an important jarring story about the repercussions of reporting the war from the front lines and the war that follows them home"/>
    <n v="1500"/>
    <n v="1"/>
    <x v="2"/>
    <s v="US"/>
    <s v="USD"/>
    <n v="1414077391"/>
    <n v="1411485391"/>
    <b v="0"/>
    <n v="1"/>
    <b v="0"/>
    <s v="theater/plays"/>
    <x v="1"/>
    <s v="plays"/>
    <n v="0"/>
    <n v="1"/>
    <x v="4050"/>
    <d v="2014-10-23T15:16:31"/>
    <n v="30"/>
    <s v="26 to 30 days"/>
    <s v="30 days"/>
    <x v="3"/>
  </r>
  <r>
    <n v="4051"/>
    <s v="Phantom of the Kun Opera"/>
    <s v="It is a heart-breaking life story of Wu family who tries to preserve the gem of Chinese Kun Opera through generations."/>
    <n v="500"/>
    <n v="0"/>
    <x v="2"/>
    <s v="US"/>
    <s v="USD"/>
    <n v="1399618380"/>
    <n v="1399058797"/>
    <b v="0"/>
    <n v="0"/>
    <b v="0"/>
    <s v="theater/plays"/>
    <x v="1"/>
    <s v="plays"/>
    <n v="0"/>
    <n v="0"/>
    <x v="4051"/>
    <d v="2014-05-09T06:53:00"/>
    <n v="7"/>
    <s v="Less than 10 days"/>
    <s v="Not Needed"/>
    <x v="3"/>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38"/>
    <n v="86.62"/>
    <x v="4052"/>
    <d v="2014-10-13T21:05:16"/>
    <n v="60"/>
    <s v="Greater than 40 days"/>
    <s v="Not Needed"/>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22"/>
    <n v="55"/>
    <x v="4053"/>
    <d v="2014-11-15T20:00:00"/>
    <n v="30"/>
    <s v="26 to 30 days"/>
    <s v="30 days"/>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n v="0"/>
    <x v="4054"/>
    <d v="2016-10-01T04:00:00"/>
    <n v="31"/>
    <s v="31 to 40 days"/>
    <s v="Not Needed"/>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18"/>
    <n v="41.95"/>
    <x v="4055"/>
    <d v="2014-06-19T15:33:51"/>
    <n v="30"/>
    <s v="26 to 30 days"/>
    <s v="30 days"/>
    <x v="3"/>
  </r>
  <r>
    <n v="4056"/>
    <s v="American Pride"/>
    <s v="American Pride is a play centered on the Poetry of one Iraq War veteran, and follows her journey through war and back home."/>
    <n v="1500"/>
    <n v="795"/>
    <x v="2"/>
    <s v="US"/>
    <s v="USD"/>
    <n v="1467575940"/>
    <n v="1465856639"/>
    <b v="0"/>
    <n v="9"/>
    <b v="0"/>
    <s v="theater/plays"/>
    <x v="1"/>
    <s v="plays"/>
    <n v="53"/>
    <n v="88.33"/>
    <x v="4056"/>
    <d v="2016-07-03T19:59:00"/>
    <n v="20"/>
    <s v="11 to 20 days"/>
    <s v="Not Needed"/>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22"/>
    <n v="129.16999999999999"/>
    <x v="4057"/>
    <d v="2015-11-25T23:00:00"/>
    <n v="23"/>
    <s v="21 to 25 days"/>
    <s v="Not Needed"/>
    <x v="0"/>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3"/>
    <n v="23.75"/>
    <x v="4058"/>
    <d v="2016-04-01T03:59:00"/>
    <n v="15"/>
    <s v="11 to 20 days"/>
    <s v="Not Needed"/>
    <x v="2"/>
  </r>
  <r>
    <n v="4059"/>
    <s v="The Million Dollar Shot"/>
    <s v="A very Canadian children's play inspired by the tradition of British pantomimes like Aladdin, and the Nutcracker."/>
    <n v="10000"/>
    <n v="250"/>
    <x v="2"/>
    <s v="CA"/>
    <s v="CAD"/>
    <n v="1410836400"/>
    <n v="1408116152"/>
    <b v="0"/>
    <n v="7"/>
    <b v="0"/>
    <s v="theater/plays"/>
    <x v="1"/>
    <s v="plays"/>
    <n v="3"/>
    <n v="35.71"/>
    <x v="4059"/>
    <d v="2014-09-16T03:00:00"/>
    <n v="32"/>
    <s v="31 to 40 days"/>
    <s v="Not Needed"/>
    <x v="3"/>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3"/>
    <n v="57"/>
    <x v="4060"/>
    <d v="2014-06-23T16:00:00"/>
    <n v="34"/>
    <s v="31 to 40 days"/>
    <s v="Not Needed"/>
    <x v="3"/>
  </r>
  <r>
    <n v="4061"/>
    <s v="PRODUCE the Stage Play SKYLAR'S SYNDROME by Gavin Kayner"/>
    <s v="SKYLAR'S SYNDROME is a tremendous psychodrama by master playwright Gavin Kayner!"/>
    <n v="525"/>
    <n v="0"/>
    <x v="2"/>
    <s v="US"/>
    <s v="USD"/>
    <n v="1461205423"/>
    <n v="1456025023"/>
    <b v="0"/>
    <n v="0"/>
    <b v="0"/>
    <s v="theater/plays"/>
    <x v="1"/>
    <s v="plays"/>
    <n v="0"/>
    <n v="0"/>
    <x v="4061"/>
    <d v="2016-04-21T02:23:43"/>
    <n v="60"/>
    <s v="Greater than 40 days"/>
    <s v="Not Needed"/>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2"/>
    <n v="163.33000000000001"/>
    <x v="4062"/>
    <d v="2016-07-02T17:44:28"/>
    <n v="30"/>
    <s v="26 to 30 days"/>
    <s v="30 days"/>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
    <n v="15"/>
    <x v="4063"/>
    <d v="2014-06-27T16:21:24"/>
    <n v="30"/>
    <s v="26 to 30 days"/>
    <s v="30 days"/>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19"/>
    <n v="64.17"/>
    <x v="4064"/>
    <d v="2015-04-29T14:07:06"/>
    <n v="30"/>
    <s v="26 to 30 days"/>
    <s v="30 days"/>
    <x v="0"/>
  </r>
  <r>
    <n v="4065"/>
    <s v="A Midsummer's Night's Dream"/>
    <s v="A classical/ fantasy version of midsummers done by professionally trained actors in Tulsa!"/>
    <n v="4000"/>
    <n v="27"/>
    <x v="2"/>
    <s v="US"/>
    <s v="USD"/>
    <n v="1407883811"/>
    <n v="1405291811"/>
    <b v="0"/>
    <n v="4"/>
    <b v="0"/>
    <s v="theater/plays"/>
    <x v="1"/>
    <s v="plays"/>
    <n v="1"/>
    <n v="6.75"/>
    <x v="4065"/>
    <d v="2014-08-12T22:50:11"/>
    <n v="30"/>
    <s v="26 to 30 days"/>
    <s v="30 days"/>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0"/>
    <n v="25"/>
    <x v="4066"/>
    <d v="2016-05-19T00:56:28"/>
    <n v="30"/>
    <s v="26 to 30 days"/>
    <s v="30 days"/>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61"/>
    <n v="179.12"/>
    <x v="4067"/>
    <d v="2015-09-28T02:49:10"/>
    <n v="40"/>
    <s v="31 to 40 days"/>
    <s v="Not Needed"/>
    <x v="0"/>
  </r>
  <r>
    <n v="4068"/>
    <s v="Produce BELLE DAME SANS MERCI a stage play"/>
    <s v="Be a PRODUCER of the Original stage play BELLE DAME SANS MERCI by Michael Fenlason! :-) :-( !"/>
    <n v="3495"/>
    <n v="34.950000000000003"/>
    <x v="2"/>
    <s v="US"/>
    <s v="USD"/>
    <n v="1484348700"/>
    <n v="1481756855"/>
    <b v="0"/>
    <n v="1"/>
    <b v="0"/>
    <s v="theater/plays"/>
    <x v="1"/>
    <s v="plays"/>
    <n v="1"/>
    <n v="34.950000000000003"/>
    <x v="4068"/>
    <d v="2017-01-13T23:05:00"/>
    <n v="30"/>
    <s v="26 to 30 days"/>
    <s v="30 days"/>
    <x v="2"/>
  </r>
  <r>
    <n v="4069"/>
    <s v="The Pendulum Swings"/>
    <s v="'The Pendulum Swings' is a three-act dark comedy that sees Frank and Michael await their execution on Death Row."/>
    <n v="1250"/>
    <n v="430"/>
    <x v="2"/>
    <s v="GB"/>
    <s v="GBP"/>
    <n v="1425124800"/>
    <n v="1421596356"/>
    <b v="0"/>
    <n v="13"/>
    <b v="0"/>
    <s v="theater/plays"/>
    <x v="1"/>
    <s v="plays"/>
    <n v="34"/>
    <n v="33.08"/>
    <x v="4069"/>
    <d v="2015-02-28T12:00:00"/>
    <n v="41"/>
    <s v="41 to 50 days"/>
    <s v="Not Needed"/>
    <x v="0"/>
  </r>
  <r>
    <n v="4070"/>
    <s v="Southern Utah University: V-Day 2015"/>
    <s v="V-Day Southern Utah University 2015 and Second Studio Players presents: The Vagina Monologues"/>
    <n v="1000"/>
    <n v="165"/>
    <x v="2"/>
    <s v="US"/>
    <s v="USD"/>
    <n v="1425178800"/>
    <n v="1422374420"/>
    <b v="0"/>
    <n v="6"/>
    <b v="0"/>
    <s v="theater/plays"/>
    <x v="1"/>
    <s v="plays"/>
    <n v="17"/>
    <n v="27.5"/>
    <x v="4070"/>
    <d v="2015-03-01T03:00:00"/>
    <n v="33"/>
    <s v="31 to 40 days"/>
    <s v="Not Needed"/>
    <x v="0"/>
  </r>
  <r>
    <n v="4071"/>
    <s v="ATEMPORAL"/>
    <s v="ExÃ¡men final de alumnos del Centro de CapacitaciÃ³n de la ANDA. Son extractos de obras: El JardÃ­n de los CerezoS, Madre Coraje y Casa"/>
    <n v="20000"/>
    <n v="0"/>
    <x v="2"/>
    <s v="MX"/>
    <s v="MXN"/>
    <n v="1482779931"/>
    <n v="1480187931"/>
    <b v="0"/>
    <n v="0"/>
    <b v="0"/>
    <s v="theater/plays"/>
    <x v="1"/>
    <s v="plays"/>
    <n v="0"/>
    <n v="0"/>
    <x v="4071"/>
    <d v="2016-12-26T19:18:51"/>
    <n v="30"/>
    <s v="26 to 30 days"/>
    <s v="30 days"/>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0"/>
    <n v="2"/>
    <x v="4072"/>
    <d v="2014-08-21T18:35:11"/>
    <n v="60"/>
    <s v="Greater than 40 days"/>
    <s v="Not Needed"/>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
    <n v="18.5"/>
    <x v="4073"/>
    <d v="2015-05-09T04:00:00"/>
    <n v="55"/>
    <s v="Greater than 40 days"/>
    <s v="Not Needed"/>
    <x v="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27"/>
    <n v="35"/>
    <x v="4074"/>
    <d v="2015-11-05T14:16:15"/>
    <n v="30"/>
    <s v="26 to 30 days"/>
    <s v="30 days"/>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29"/>
    <n v="44.31"/>
    <x v="4075"/>
    <d v="2014-06-30T17:28:00"/>
    <n v="41"/>
    <s v="41 to 50 days"/>
    <s v="Not Needed"/>
    <x v="3"/>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n v="0"/>
    <x v="4076"/>
    <d v="2014-10-21T19:51:00"/>
    <n v="28"/>
    <s v="26 to 30 days"/>
    <s v="28 to 29 days"/>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9"/>
    <n v="222.5"/>
    <x v="4077"/>
    <d v="2016-12-21T17:03:14"/>
    <n v="30"/>
    <s v="26 to 30 days"/>
    <s v="30 days"/>
    <x v="2"/>
  </r>
  <r>
    <n v="4078"/>
    <s v="Theatre Memoire"/>
    <s v="Theatre Memoire are a High Wycombe based theatre company. Performing plays about multi-culturalism and interconectedness."/>
    <n v="250"/>
    <n v="0"/>
    <x v="2"/>
    <s v="GB"/>
    <s v="GBP"/>
    <n v="1485543242"/>
    <n v="1482951242"/>
    <b v="0"/>
    <n v="0"/>
    <b v="0"/>
    <s v="theater/plays"/>
    <x v="1"/>
    <s v="plays"/>
    <n v="0"/>
    <n v="0"/>
    <x v="4078"/>
    <d v="2017-01-27T18:54:02"/>
    <n v="30"/>
    <s v="26 to 30 days"/>
    <s v="30 days"/>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0"/>
    <n v="5"/>
    <x v="4079"/>
    <d v="2016-06-19T22:32:01"/>
    <n v="30"/>
    <s v="26 to 30 days"/>
    <s v="30 days"/>
    <x v="2"/>
  </r>
  <r>
    <n v="4080"/>
    <s v="Uncommonnotions"/>
    <s v="&quot;Uncommonnotion&quot;. is a collections of short humors stories, I want to develop into plays, interest has been shown in this idea."/>
    <n v="3000"/>
    <n v="0"/>
    <x v="2"/>
    <s v="US"/>
    <s v="USD"/>
    <n v="1465930440"/>
    <n v="1463849116"/>
    <b v="0"/>
    <n v="0"/>
    <b v="0"/>
    <s v="theater/plays"/>
    <x v="1"/>
    <s v="plays"/>
    <n v="0"/>
    <n v="0"/>
    <x v="4080"/>
    <d v="2016-06-14T18:54:00"/>
    <n v="24"/>
    <s v="21 to 25 days"/>
    <s v="Not Needed"/>
    <x v="2"/>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16"/>
    <n v="29.17"/>
    <x v="4081"/>
    <d v="2015-03-08T12:57:05"/>
    <n v="30"/>
    <s v="26 to 30 days"/>
    <s v="30 days"/>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2"/>
    <n v="1.5"/>
    <x v="4082"/>
    <d v="2015-11-14T23:00:00"/>
    <n v="15"/>
    <s v="11 to 20 days"/>
    <s v="Not Needed"/>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22"/>
    <n v="126.5"/>
    <x v="4083"/>
    <d v="2016-01-14T18:16:56"/>
    <n v="30"/>
    <s v="26 to 30 days"/>
    <s v="30 days"/>
    <x v="0"/>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0"/>
    <n v="10"/>
    <x v="4084"/>
    <d v="2016-10-09T10:28:26"/>
    <n v="30"/>
    <s v="26 to 30 days"/>
    <s v="30 days"/>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0"/>
    <n v="10"/>
    <x v="4085"/>
    <d v="2015-03-24T03:59:00"/>
    <n v="29"/>
    <s v="26 to 30 days"/>
    <s v="Not Needed"/>
    <x v="0"/>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5"/>
    <n v="9.4"/>
    <x v="4086"/>
    <d v="2015-11-21T04:00:00"/>
    <n v="25"/>
    <s v="21 to 25 days"/>
    <s v="26-27 days"/>
    <x v="0"/>
  </r>
  <r>
    <n v="4087"/>
    <s v="Stage Production &quot;The Nail Shop&quot;"/>
    <s v="Comedy Stage Play"/>
    <n v="9600"/>
    <n v="0"/>
    <x v="2"/>
    <s v="US"/>
    <s v="USD"/>
    <n v="1468777786"/>
    <n v="1466185786"/>
    <b v="0"/>
    <n v="0"/>
    <b v="0"/>
    <s v="theater/plays"/>
    <x v="1"/>
    <s v="plays"/>
    <n v="0"/>
    <n v="0"/>
    <x v="4087"/>
    <d v="2016-07-17T17:49:46"/>
    <n v="30"/>
    <s v="26 to 30 days"/>
    <s v="30 days"/>
    <x v="2"/>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11"/>
    <n v="72"/>
    <x v="4088"/>
    <d v="2015-01-16T10:26:00"/>
    <n v="30"/>
    <s v="26 to 30 days"/>
    <s v="30 days"/>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5"/>
    <n v="30"/>
    <x v="4089"/>
    <d v="2015-05-31T17:35:00"/>
    <n v="33"/>
    <s v="31 to 40 days"/>
    <s v="Not Needed"/>
    <x v="0"/>
  </r>
  <r>
    <n v="4090"/>
    <s v="&quot; Sweet O'l Mama &quot; Theater Production"/>
    <s v="A gripping re-enactment of a true breast cancer survival story, highlighted with inspiration and laughter!"/>
    <n v="1000"/>
    <n v="32"/>
    <x v="2"/>
    <s v="US"/>
    <s v="USD"/>
    <n v="1438959600"/>
    <n v="1437754137"/>
    <b v="0"/>
    <n v="3"/>
    <b v="0"/>
    <s v="theater/plays"/>
    <x v="1"/>
    <s v="plays"/>
    <n v="3"/>
    <n v="10.67"/>
    <x v="4090"/>
    <d v="2015-08-07T15:00:00"/>
    <n v="14"/>
    <s v="11 to 20 days"/>
    <s v="Not Needed"/>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13"/>
    <n v="25.5"/>
    <x v="4091"/>
    <d v="2015-01-16T12:09:11"/>
    <n v="30"/>
    <s v="26 to 30 days"/>
    <s v="30 days"/>
    <x v="3"/>
  </r>
  <r>
    <n v="4092"/>
    <s v="A CRY FOR HELP"/>
    <s v="&quot;A Cry for Help is Riveting, Inspiring, and Mesmerizing. You will laugh, cry, and be thinking about your own Cry for Help&quot;"/>
    <n v="110000"/>
    <n v="20"/>
    <x v="2"/>
    <s v="US"/>
    <s v="USD"/>
    <n v="1428205247"/>
    <n v="1423024847"/>
    <b v="0"/>
    <n v="1"/>
    <b v="0"/>
    <s v="theater/plays"/>
    <x v="1"/>
    <s v="plays"/>
    <n v="0"/>
    <n v="20"/>
    <x v="4092"/>
    <d v="2015-04-05T03:40:47"/>
    <n v="60"/>
    <s v="Greater than 40 days"/>
    <s v="Not Needed"/>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2"/>
    <n v="15"/>
    <x v="4093"/>
    <d v="2015-08-22T19:34:53"/>
    <n v="60"/>
    <s v="Greater than 40 days"/>
    <s v="Not Needed"/>
    <x v="0"/>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37"/>
    <n v="91.25"/>
    <x v="4094"/>
    <d v="2014-10-22T04:59:00"/>
    <n v="44"/>
    <s v="41 to 50 days"/>
    <s v="Not Needed"/>
    <x v="3"/>
  </r>
  <r>
    <n v="4095"/>
    <s v="LOPE ENAMORADO"/>
    <s v="Proyecto teatral dirigido por MartÃ­n Acosta que habla y reflexiona sobre el amor y su naturaleza."/>
    <n v="30000"/>
    <n v="800"/>
    <x v="2"/>
    <s v="MX"/>
    <s v="MXN"/>
    <n v="1482108350"/>
    <n v="1479516350"/>
    <b v="0"/>
    <n v="1"/>
    <b v="0"/>
    <s v="theater/plays"/>
    <x v="1"/>
    <s v="plays"/>
    <n v="3"/>
    <n v="800"/>
    <x v="4095"/>
    <d v="2016-12-19T00:45:50"/>
    <n v="30"/>
    <s v="26 to 30 days"/>
    <s v="30 days"/>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11"/>
    <n v="80"/>
    <x v="4096"/>
    <d v="2017-02-28T08:51:00"/>
    <n v="44"/>
    <s v="41 to 50 days"/>
    <s v="Not Needed"/>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n v="0"/>
    <x v="4097"/>
    <d v="2016-01-31T23:55:00"/>
    <n v="56"/>
    <s v="Greater than 40 days"/>
    <s v="Not Needed"/>
    <x v="0"/>
  </r>
  <r>
    <n v="4098"/>
    <s v="Life is simple"/>
    <s v="Community Youth play, written by and performed by the youth about finding joy in the simple things in life"/>
    <n v="75000"/>
    <n v="0"/>
    <x v="2"/>
    <s v="US"/>
    <s v="USD"/>
    <n v="1465060797"/>
    <n v="1462468797"/>
    <b v="0"/>
    <n v="0"/>
    <b v="0"/>
    <s v="theater/plays"/>
    <x v="1"/>
    <s v="plays"/>
    <n v="0"/>
    <n v="0"/>
    <x v="4098"/>
    <d v="2016-06-04T17:19:57"/>
    <n v="30"/>
    <s v="26 to 30 days"/>
    <s v="30 days"/>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1"/>
    <n v="50"/>
    <x v="4099"/>
    <d v="2016-09-02T20:24:33"/>
    <n v="45"/>
    <s v="41 to 50 days"/>
    <s v="Not Needed"/>
    <x v="2"/>
  </r>
  <r>
    <n v="4100"/>
    <s v="America is at the Mall: A Play in Three Acts"/>
    <s v="How does war change a family?  A peek into one family's kitchen as their soldier fights in Iraq."/>
    <n v="270"/>
    <n v="0"/>
    <x v="2"/>
    <s v="US"/>
    <s v="USD"/>
    <n v="1414205990"/>
    <n v="1413341990"/>
    <b v="0"/>
    <n v="0"/>
    <b v="0"/>
    <s v="theater/plays"/>
    <x v="1"/>
    <s v="plays"/>
    <n v="0"/>
    <n v="0"/>
    <x v="4100"/>
    <d v="2014-10-25T02:59:50"/>
    <n v="10"/>
    <s v="Less than 10 days"/>
    <s v="Not Needed"/>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n v="0"/>
    <x v="4101"/>
    <d v="2017-01-25T21:41:22"/>
    <n v="30"/>
    <s v="26 to 30 days"/>
    <s v="30 days"/>
    <x v="2"/>
  </r>
  <r>
    <n v="4102"/>
    <s v="4th Wall Theatre Project"/>
    <s v="Local Community theater to get up and running in the Idaho Falls area. Something new, something different!"/>
    <n v="500"/>
    <n v="137"/>
    <x v="2"/>
    <s v="US"/>
    <s v="USD"/>
    <n v="1463343673"/>
    <n v="1460751673"/>
    <b v="0"/>
    <n v="6"/>
    <b v="0"/>
    <s v="theater/plays"/>
    <x v="1"/>
    <s v="plays"/>
    <n v="27"/>
    <n v="22.83"/>
    <x v="4102"/>
    <d v="2016-05-15T20:21:13"/>
    <n v="30"/>
    <s v="26 to 30 days"/>
    <s v="30 days"/>
    <x v="2"/>
  </r>
  <r>
    <n v="4103"/>
    <s v="Weather Men"/>
    <s v="Weather Men is a play, written by Nathan Black.  A comedy/drama that explores the question of 'why people stay together?'"/>
    <n v="1000"/>
    <n v="100"/>
    <x v="2"/>
    <s v="US"/>
    <s v="USD"/>
    <n v="1440613920"/>
    <n v="1435953566"/>
    <b v="0"/>
    <n v="6"/>
    <b v="0"/>
    <s v="theater/plays"/>
    <x v="1"/>
    <s v="plays"/>
    <n v="10"/>
    <n v="16.670000000000002"/>
    <x v="4103"/>
    <d v="2015-08-26T18:32:00"/>
    <n v="54"/>
    <s v="Greater than 40 days"/>
    <s v="Not Needed"/>
    <x v="0"/>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21"/>
    <n v="45.79"/>
    <x v="4104"/>
    <d v="2016-10-27T06:40:34"/>
    <n v="30"/>
    <s v="26 to 30 days"/>
    <s v="30 days"/>
    <x v="2"/>
  </r>
  <r>
    <n v="4105"/>
    <s v="Â¡LlÃ©vame!"/>
    <s v="Buscamos finalizar el proceso de producciÃ³n de un espectÃ¡culo de payaso y con Ã©l, activar espacios pÃºblicos para la escena clown."/>
    <n v="33000"/>
    <n v="2300"/>
    <x v="2"/>
    <s v="MX"/>
    <s v="MXN"/>
    <n v="1482711309"/>
    <n v="1479860109"/>
    <b v="0"/>
    <n v="6"/>
    <b v="0"/>
    <s v="theater/plays"/>
    <x v="1"/>
    <s v="plays"/>
    <n v="7"/>
    <n v="383.33"/>
    <x v="4105"/>
    <d v="2016-12-26T00:15:09"/>
    <n v="33"/>
    <s v="31 to 40 days"/>
    <s v="Not Needed"/>
    <x v="2"/>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71"/>
    <n v="106.97"/>
    <x v="4106"/>
    <d v="2015-04-02T01:00:00"/>
    <n v="43"/>
    <s v="41 to 50 days"/>
    <s v="Not Needed"/>
    <x v="0"/>
  </r>
  <r>
    <n v="4107"/>
    <s v="Sacrifice"/>
    <s v="A new dramatic comedy dealing with a father's unwillingness to let go of his past causes major problems for the future of his daughter."/>
    <n v="2000"/>
    <n v="41"/>
    <x v="2"/>
    <s v="US"/>
    <s v="USD"/>
    <n v="1411596001"/>
    <n v="1409608801"/>
    <b v="0"/>
    <n v="4"/>
    <b v="0"/>
    <s v="theater/plays"/>
    <x v="1"/>
    <s v="plays"/>
    <n v="2"/>
    <n v="10.25"/>
    <x v="4107"/>
    <d v="2014-09-24T22:00:01"/>
    <n v="23"/>
    <s v="21 to 25 days"/>
    <s v="Not Needed"/>
    <x v="3"/>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2"/>
    <n v="59"/>
    <x v="4108"/>
    <d v="2017-03-03T05:00:00"/>
    <n v="30"/>
    <s v="26 to 30 days"/>
    <s v="30 days"/>
    <x v="1"/>
  </r>
  <r>
    <n v="4109"/>
    <s v="Jack the Lad"/>
    <s v="Jack the Lad - a new play that explores how far the boundaries of friendship will stretch when morality and loyalties clash."/>
    <n v="500"/>
    <n v="0"/>
    <x v="2"/>
    <s v="GB"/>
    <s v="GBP"/>
    <n v="1448805404"/>
    <n v="1446209804"/>
    <b v="0"/>
    <n v="0"/>
    <b v="0"/>
    <s v="theater/plays"/>
    <x v="1"/>
    <s v="plays"/>
    <n v="0"/>
    <n v="0"/>
    <x v="4109"/>
    <d v="2015-11-29T13:56:44"/>
    <n v="30"/>
    <s v="26 to 30 days"/>
    <s v="30 days"/>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29"/>
    <n v="14.33"/>
    <x v="4110"/>
    <d v="2016-07-21T15:02:31"/>
    <n v="60"/>
    <s v="Greater than 40 days"/>
    <s v="Not Needed"/>
    <x v="2"/>
  </r>
  <r>
    <n v="4111"/>
    <s v="REBORN IN LOVE"/>
    <s v="REBORN IN LOVE is the sequel to REBORN FROM ABOVE: A Tale of Eternal Love.  This is part two, of a One-Act play series."/>
    <n v="3000"/>
    <n v="94"/>
    <x v="2"/>
    <s v="US"/>
    <s v="USD"/>
    <n v="1424747740"/>
    <n v="1422155740"/>
    <b v="0"/>
    <n v="6"/>
    <b v="0"/>
    <s v="theater/plays"/>
    <x v="1"/>
    <s v="plays"/>
    <n v="3"/>
    <n v="15.67"/>
    <x v="4111"/>
    <d v="2015-02-24T03:15:40"/>
    <n v="30"/>
    <s v="26 to 30 days"/>
    <s v="30 days"/>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0"/>
    <n v="1"/>
    <x v="4112"/>
    <d v="2016-02-28T00:00:00"/>
    <n v="28"/>
    <s v="26 to 30 days"/>
    <s v="28 to 29 days"/>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0"/>
    <n v="1"/>
    <x v="4113"/>
    <d v="2016-01-08T06:34:00"/>
    <n v="19"/>
    <s v="11 to 20 days"/>
    <s v="Not Needed"/>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000"/>
    <m/>
    <n v="141"/>
    <n v="45"/>
    <n v="0"/>
    <n v="186"/>
    <n v="0.75806451612903225"/>
    <n v="0.24193548387096775"/>
    <n v="0"/>
  </r>
  <r>
    <x v="1"/>
    <n v="1000"/>
    <n v="4999"/>
    <n v="388"/>
    <n v="146"/>
    <n v="0"/>
    <n v="534"/>
    <n v="0.72659176029962547"/>
    <n v="0.27340823970037453"/>
    <n v="0"/>
  </r>
  <r>
    <x v="2"/>
    <n v="5000"/>
    <n v="9999"/>
    <n v="93"/>
    <n v="76"/>
    <n v="0"/>
    <n v="169"/>
    <n v="0.55029585798816572"/>
    <n v="0.44970414201183434"/>
    <n v="0"/>
  </r>
  <r>
    <x v="3"/>
    <n v="10000"/>
    <n v="14999"/>
    <n v="39"/>
    <n v="33"/>
    <n v="0"/>
    <n v="72"/>
    <n v="0.54166666666666663"/>
    <n v="0.45833333333333331"/>
    <n v="0"/>
  </r>
  <r>
    <x v="4"/>
    <n v="15000"/>
    <n v="19999"/>
    <n v="12"/>
    <n v="12"/>
    <n v="0"/>
    <n v="24"/>
    <n v="0.5"/>
    <n v="0.5"/>
    <n v="0"/>
  </r>
  <r>
    <x v="5"/>
    <n v="20000"/>
    <n v="24999"/>
    <n v="9"/>
    <n v="11"/>
    <n v="0"/>
    <n v="20"/>
    <n v="0.45"/>
    <n v="0.55000000000000004"/>
    <n v="0"/>
  </r>
  <r>
    <x v="6"/>
    <n v="25000"/>
    <n v="29999"/>
    <n v="1"/>
    <n v="4"/>
    <n v="0"/>
    <n v="5"/>
    <n v="0.2"/>
    <n v="0.8"/>
    <n v="0"/>
  </r>
  <r>
    <x v="7"/>
    <n v="30000"/>
    <n v="34999"/>
    <n v="3"/>
    <n v="8"/>
    <n v="0"/>
    <n v="11"/>
    <n v="0.27272727272727271"/>
    <n v="0.72727272727272729"/>
    <n v="0"/>
  </r>
  <r>
    <x v="8"/>
    <n v="35000"/>
    <n v="39999"/>
    <n v="4"/>
    <n v="2"/>
    <n v="0"/>
    <n v="6"/>
    <n v="0.66666666666666663"/>
    <n v="0.33333333333333331"/>
    <n v="0"/>
  </r>
  <r>
    <x v="9"/>
    <n v="40000"/>
    <n v="44999"/>
    <n v="2"/>
    <n v="1"/>
    <n v="0"/>
    <n v="3"/>
    <n v="0.66666666666666663"/>
    <n v="0.33333333333333331"/>
    <n v="0"/>
  </r>
  <r>
    <x v="10"/>
    <n v="45000"/>
    <n v="49999"/>
    <n v="0"/>
    <n v="1"/>
    <n v="0"/>
    <n v="1"/>
    <n v="0"/>
    <n v="0"/>
    <n v="0"/>
  </r>
  <r>
    <x v="11"/>
    <n v="50000"/>
    <m/>
    <n v="2"/>
    <n v="14"/>
    <n v="0"/>
    <n v="16"/>
    <n v="0.125"/>
    <n v="0.87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2288F1-5BEA-4016-A685-7B770691EC42}"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showAll="0"/>
    <pivotField showAll="0"/>
    <pivotField showAll="0"/>
    <pivotField numFmtId="44" showAll="0"/>
    <pivotField numFmtId="164" showAll="0"/>
    <pivotField axis="axisCol" dataField="1" showAll="0">
      <items count="5">
        <item x="0"/>
        <item h="1" x="3"/>
        <item x="2"/>
        <item x="1"/>
        <item t="default"/>
      </items>
    </pivotField>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pivotField showAll="0"/>
    <pivotField showAll="0"/>
    <pivotField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4" hier="-1"/>
    <pageField fld="23" hier="-1"/>
  </pageFields>
  <dataFields count="1">
    <dataField name="Count of outcomes" fld="5" subtotal="count" baseField="0" baseItem="0"/>
  </dataFields>
  <chartFormats count="20">
    <chartFormat chart="0" format="2" series="1">
      <pivotArea type="data" outline="0" fieldPosition="0">
        <references count="1">
          <reference field="23" count="1" selected="0">
            <x v="2"/>
          </reference>
        </references>
      </pivotArea>
    </chartFormat>
    <chartFormat chart="0" format="3" series="1">
      <pivotArea type="data" outline="0" fieldPosition="0">
        <references count="1">
          <reference field="23" count="1" selected="0">
            <x v="3"/>
          </reference>
        </references>
      </pivotArea>
    </chartFormat>
    <chartFormat chart="0" format="4" series="1">
      <pivotArea type="data" outline="0" fieldPosition="0">
        <references count="1">
          <reference field="23" count="1" selected="0">
            <x v="4"/>
          </reference>
        </references>
      </pivotArea>
    </chartFormat>
    <chartFormat chart="0" format="5" series="1">
      <pivotArea type="data" outline="0" fieldPosition="0">
        <references count="1">
          <reference field="23" count="1" selected="0">
            <x v="5"/>
          </reference>
        </references>
      </pivotArea>
    </chartFormat>
    <chartFormat chart="0" format="6" series="1">
      <pivotArea type="data" outline="0" fieldPosition="0">
        <references count="1">
          <reference field="23" count="1" selected="0">
            <x v="6"/>
          </reference>
        </references>
      </pivotArea>
    </chartFormat>
    <chartFormat chart="0" format="7" series="1">
      <pivotArea type="data" outline="0" fieldPosition="0">
        <references count="1">
          <reference field="23" count="1" selected="0">
            <x v="7"/>
          </reference>
        </references>
      </pivotArea>
    </chartFormat>
    <chartFormat chart="0" format="8" series="1">
      <pivotArea type="data" outline="0" fieldPosition="0">
        <references count="1">
          <reference field="23" count="1" selected="0">
            <x v="8"/>
          </reference>
        </references>
      </pivotArea>
    </chartFormat>
    <chartFormat chart="0" format="9" series="1">
      <pivotArea type="data" outline="0" fieldPosition="0">
        <references count="1">
          <reference field="23" count="1" selected="0">
            <x v="1"/>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3"/>
          </reference>
        </references>
      </pivotArea>
    </chartFormat>
    <chartFormat chart="0" format="21" series="1">
      <pivotArea type="data" outline="0" fieldPosition="0">
        <references count="2">
          <reference field="4294967294" count="1" selected="0">
            <x v="0"/>
          </reference>
          <reference field="23" count="1" selected="0">
            <x v="2"/>
          </reference>
        </references>
      </pivotArea>
    </chartFormat>
    <chartFormat chart="0" format="22" series="1">
      <pivotArea type="data" outline="0" fieldPosition="0">
        <references count="2">
          <reference field="4294967294" count="1" selected="0">
            <x v="0"/>
          </reference>
          <reference field="23" count="1" selected="0">
            <x v="3"/>
          </reference>
        </references>
      </pivotArea>
    </chartFormat>
    <chartFormat chart="0" format="23" series="1">
      <pivotArea type="data" outline="0" fieldPosition="0">
        <references count="2">
          <reference field="4294967294" count="1" selected="0">
            <x v="0"/>
          </reference>
          <reference field="23" count="1" selected="0">
            <x v="4"/>
          </reference>
        </references>
      </pivotArea>
    </chartFormat>
    <chartFormat chart="0" format="24" series="1">
      <pivotArea type="data" outline="0" fieldPosition="0">
        <references count="2">
          <reference field="4294967294" count="1" selected="0">
            <x v="0"/>
          </reference>
          <reference field="23" count="1" selected="0">
            <x v="5"/>
          </reference>
        </references>
      </pivotArea>
    </chartFormat>
    <chartFormat chart="0" format="25" series="1">
      <pivotArea type="data" outline="0" fieldPosition="0">
        <references count="2">
          <reference field="4294967294" count="1" selected="0">
            <x v="0"/>
          </reference>
          <reference field="23" count="1" selected="0">
            <x v="6"/>
          </reference>
        </references>
      </pivotArea>
    </chartFormat>
    <chartFormat chart="0" format="26" series="1">
      <pivotArea type="data" outline="0" fieldPosition="0">
        <references count="2">
          <reference field="4294967294" count="1" selected="0">
            <x v="0"/>
          </reference>
          <reference field="23" count="1" selected="0">
            <x v="7"/>
          </reference>
        </references>
      </pivotArea>
    </chartFormat>
    <chartFormat chart="0" format="27" series="1">
      <pivotArea type="data" outline="0" fieldPosition="0">
        <references count="2">
          <reference field="4294967294" count="1" selected="0">
            <x v="0"/>
          </reference>
          <reference field="23" count="1" selected="0">
            <x v="8"/>
          </reference>
        </references>
      </pivotArea>
    </chartFormat>
    <chartFormat chart="0" format="2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141EEB-2027-4FCE-A0F5-B66B68A6F8B3}" name="PivotTable3"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21:D33" firstHeaderRow="0" firstDataRow="1" firstDataCol="1"/>
  <pivotFields count="10">
    <pivotField axis="axisRow" showAll="0">
      <items count="13">
        <item x="0"/>
        <item x="1"/>
        <item x="3"/>
        <item x="4"/>
        <item x="5"/>
        <item x="6"/>
        <item x="7"/>
        <item x="8"/>
        <item x="9"/>
        <item x="10"/>
        <item x="2"/>
        <item x="11"/>
        <item t="default"/>
      </items>
    </pivotField>
    <pivotField showAll="0"/>
    <pivotField showAll="0"/>
    <pivotField showAll="0"/>
    <pivotField showAll="0"/>
    <pivotField showAll="0"/>
    <pivotField showAll="0"/>
    <pivotField dataField="1" numFmtId="9" showAll="0"/>
    <pivotField dataField="1" numFmtId="9" showAll="0"/>
    <pivotField dataField="1" numFmtId="9" showAll="0"/>
  </pivotFields>
  <rowFields count="1">
    <field x="0"/>
  </rowFields>
  <rowItems count="12">
    <i>
      <x/>
    </i>
    <i>
      <x v="1"/>
    </i>
    <i>
      <x v="2"/>
    </i>
    <i>
      <x v="3"/>
    </i>
    <i>
      <x v="4"/>
    </i>
    <i>
      <x v="5"/>
    </i>
    <i>
      <x v="6"/>
    </i>
    <i>
      <x v="7"/>
    </i>
    <i>
      <x v="8"/>
    </i>
    <i>
      <x v="9"/>
    </i>
    <i>
      <x v="10"/>
    </i>
    <i>
      <x v="11"/>
    </i>
  </rowItems>
  <colFields count="1">
    <field x="-2"/>
  </colFields>
  <colItems count="3">
    <i>
      <x/>
    </i>
    <i i="1">
      <x v="1"/>
    </i>
    <i i="2">
      <x v="2"/>
    </i>
  </colItems>
  <dataFields count="3">
    <dataField name="Sum of Percentage Successful" fld="7" baseField="0" baseItem="0" numFmtId="10"/>
    <dataField name="Sum of Percentage Failed" fld="8" baseField="0" baseItem="0" numFmtId="10"/>
    <dataField name="Sum of Percentage Canceled" fld="9" baseField="0" baseItem="0" numFmtId="10"/>
  </dataFields>
  <chartFormats count="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BAD31F-70EC-4A17-8BC6-78F15271CEB2}"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B12" firstHeaderRow="1" firstDataRow="1" firstDataCol="1"/>
  <pivotFields count="27">
    <pivotField showAll="0"/>
    <pivotField showAll="0"/>
    <pivotField showAll="0"/>
    <pivotField numFmtId="44" showAll="0"/>
    <pivotField numFmtId="164" showAll="0"/>
    <pivotField axis="axisRow" multipleItemSelectionAllowed="1" showAll="0" defaultSubtotal="0">
      <items count="4">
        <item h="1" x="1"/>
        <item h="1" x="2"/>
        <item h="1" x="3"/>
        <item x="0"/>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showAll="0"/>
    <pivotField showAll="0"/>
    <pivotField numFmtId="165" showAll="0"/>
    <pivotField numFmtId="165" showAll="0"/>
    <pivotField showAll="0">
      <items count="78">
        <item x="75"/>
        <item x="69"/>
        <item x="27"/>
        <item x="74"/>
        <item x="72"/>
        <item x="5"/>
        <item x="35"/>
        <item x="67"/>
        <item x="2"/>
        <item x="62"/>
        <item x="56"/>
        <item x="58"/>
        <item x="22"/>
        <item x="18"/>
        <item x="14"/>
        <item x="3"/>
        <item x="11"/>
        <item x="34"/>
        <item x="20"/>
        <item x="23"/>
        <item x="24"/>
        <item x="33"/>
        <item x="19"/>
        <item x="10"/>
        <item x="29"/>
        <item x="15"/>
        <item x="31"/>
        <item x="37"/>
        <item x="1"/>
        <item x="0"/>
        <item x="7"/>
        <item x="16"/>
        <item x="51"/>
        <item x="6"/>
        <item x="9"/>
        <item x="46"/>
        <item x="54"/>
        <item x="21"/>
        <item x="4"/>
        <item x="43"/>
        <item x="17"/>
        <item x="41"/>
        <item x="38"/>
        <item x="8"/>
        <item x="12"/>
        <item x="55"/>
        <item x="66"/>
        <item x="45"/>
        <item x="39"/>
        <item x="50"/>
        <item x="60"/>
        <item x="26"/>
        <item x="61"/>
        <item x="57"/>
        <item x="59"/>
        <item x="40"/>
        <item x="42"/>
        <item x="44"/>
        <item x="13"/>
        <item x="30"/>
        <item x="65"/>
        <item x="68"/>
        <item x="48"/>
        <item x="32"/>
        <item x="64"/>
        <item x="73"/>
        <item x="28"/>
        <item x="76"/>
        <item x="71"/>
        <item x="70"/>
        <item x="25"/>
        <item x="47"/>
        <item x="52"/>
        <item x="49"/>
        <item x="63"/>
        <item x="53"/>
        <item x="36"/>
        <item t="default"/>
      </items>
    </pivotField>
    <pivotField showAll="0">
      <items count="8">
        <item x="3"/>
        <item x="5"/>
        <item x="1"/>
        <item x="0"/>
        <item x="4"/>
        <item x="6"/>
        <item x="2"/>
        <item t="default"/>
      </items>
    </pivotField>
    <pivotField showAll="0"/>
    <pivotField showAll="0" defaultSubtotal="0"/>
    <pivotField showAll="0" defaultSubtotal="0"/>
    <pivotField dragToRow="0" dragToCol="0" dragToPage="0" showAll="0" defaultSubtotal="0"/>
    <pivotField dataField="1" dragToRow="0" dragToCol="0" dragToPage="0" showAll="0" defaultSubtotal="0"/>
  </pivotFields>
  <rowFields count="2">
    <field x="5"/>
    <field x="14"/>
  </rowFields>
  <rowItems count="9">
    <i>
      <x v="3"/>
    </i>
    <i r="1">
      <x/>
    </i>
    <i r="1">
      <x v="1"/>
    </i>
    <i r="1">
      <x v="2"/>
    </i>
    <i r="1">
      <x v="4"/>
    </i>
    <i r="1">
      <x v="5"/>
    </i>
    <i r="1">
      <x v="6"/>
    </i>
    <i r="1">
      <x v="7"/>
    </i>
    <i r="1">
      <x v="8"/>
    </i>
  </rowItems>
  <colItems count="1">
    <i/>
  </colItems>
  <dataFields count="1">
    <dataField name="Sum of % of Goal Made" fld="26" baseField="6" baseItem="0" numFmtId="166"/>
  </dataFields>
  <chartFormats count="4">
    <chartFormat chart="0" format="159" series="1">
      <pivotArea type="data" outline="0" fieldPosition="0">
        <references count="1">
          <reference field="4294967294" count="1" selected="0">
            <x v="0"/>
          </reference>
        </references>
      </pivotArea>
    </chartFormat>
    <chartFormat chart="10" format="160" series="1">
      <pivotArea type="data" outline="0" fieldPosition="0">
        <references count="1">
          <reference field="4294967294" count="1" selected="0">
            <x v="0"/>
          </reference>
        </references>
      </pivotArea>
    </chartFormat>
    <chartFormat chart="11" format="161" series="1">
      <pivotArea type="data" outline="0" fieldPosition="0">
        <references count="1">
          <reference field="4294967294" count="1" selected="0">
            <x v="0"/>
          </reference>
        </references>
      </pivotArea>
    </chartFormat>
    <chartFormat chart="12" format="1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B7705D-5E2F-47D5-B632-7741689BC151}"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2" firstHeaderRow="1" firstDataRow="1" firstDataCol="1" rowPageCount="1" colPageCount="1"/>
  <pivotFields count="27">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multipleItemSelectionAllowed="1" showAll="0"/>
    <pivotField axis="axisRow" showAll="0">
      <items count="8">
        <item x="3"/>
        <item x="2"/>
        <item x="0"/>
        <item x="1"/>
        <item x="4"/>
        <item x="5"/>
        <item x="6"/>
        <item t="default"/>
      </items>
    </pivotField>
    <pivotField showAll="0"/>
    <pivotField showAll="0" defaultSubtotal="0">
      <items count="6">
        <item x="0"/>
        <item x="1"/>
        <item x="2"/>
        <item x="3"/>
        <item x="4"/>
        <item x="5"/>
      </items>
    </pivotField>
    <pivotField showAll="0" defaultSubtotal="0"/>
    <pivotField dragToRow="0" dragToCol="0" dragToPage="0" showAll="0" defaultSubtotal="0"/>
    <pivotField dragToRow="0" dragToCol="0" dragToPage="0" showAll="0" defaultSubtotal="0"/>
  </pivotFields>
  <rowFields count="1">
    <field x="21"/>
  </rowFields>
  <rowItems count="8">
    <i>
      <x/>
    </i>
    <i>
      <x v="1"/>
    </i>
    <i>
      <x v="2"/>
    </i>
    <i>
      <x v="3"/>
    </i>
    <i>
      <x v="4"/>
    </i>
    <i>
      <x v="5"/>
    </i>
    <i>
      <x v="6"/>
    </i>
    <i t="grand">
      <x/>
    </i>
  </rowItems>
  <colItems count="1">
    <i/>
  </colItems>
  <pageFields count="1">
    <pageField fld="5" hier="-1"/>
  </pageFields>
  <dataFields count="1">
    <dataField name="Count of outcomes" fld="5" subtotal="count" baseField="0" baseItem="0"/>
  </dataFields>
  <chartFormats count="4">
    <chartFormat chart="0" format="543" series="1">
      <pivotArea type="data" outline="0" fieldPosition="0">
        <references count="1">
          <reference field="4294967294" count="1" selected="0">
            <x v="0"/>
          </reference>
        </references>
      </pivotArea>
    </chartFormat>
    <chartFormat chart="13" format="544" series="1">
      <pivotArea type="data" outline="0" fieldPosition="0">
        <references count="1">
          <reference field="4294967294" count="1" selected="0">
            <x v="0"/>
          </reference>
        </references>
      </pivotArea>
    </chartFormat>
    <chartFormat chart="14" format="545" series="1">
      <pivotArea type="data" outline="0" fieldPosition="0">
        <references count="1">
          <reference field="4294967294" count="1" selected="0">
            <x v="0"/>
          </reference>
        </references>
      </pivotArea>
    </chartFormat>
    <chartFormat chart="15" format="5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6E8064-40FD-42C3-BE94-AB600781617C}"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5:D50" firstHeaderRow="1" firstDataRow="2" firstDataCol="1"/>
  <pivotFields count="27">
    <pivotField showAll="0"/>
    <pivotField showAll="0"/>
    <pivotField showAll="0"/>
    <pivotField numFmtId="44" showAll="0"/>
    <pivotField numFmtId="164" showAll="0"/>
    <pivotField axis="axisCol"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1">
    <field x="22"/>
  </rowFields>
  <rowItems count="4">
    <i>
      <x/>
    </i>
    <i>
      <x v="1"/>
    </i>
    <i>
      <x v="2"/>
    </i>
    <i t="grand">
      <x/>
    </i>
  </rowItems>
  <colFields count="1">
    <field x="5"/>
  </colFields>
  <colItems count="3">
    <i>
      <x v="1"/>
    </i>
    <i>
      <x v="3"/>
    </i>
    <i t="grand">
      <x/>
    </i>
  </colItems>
  <dataFields count="1">
    <dataField name="Count of outcomes"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FCDF48-1255-46A8-8A49-6C105E49ED10}"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2" firstHeaderRow="1" firstDataRow="2" firstDataCol="1"/>
  <pivotFields count="27">
    <pivotField showAll="0"/>
    <pivotField showAll="0"/>
    <pivotField showAll="0"/>
    <pivotField numFmtId="44" showAll="0"/>
    <pivotField numFmtId="164"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 dragToRow="0" dragToCol="0" dragToPage="0" showAll="0" defaultSubtotal="0"/>
    <pivotField dragToRow="0" dragToCol="0" dragToPage="0" showAll="0" defaultSubtotal="0"/>
  </pivotFields>
  <rowFields count="2">
    <field x="22"/>
    <field x="14"/>
  </rowFields>
  <rowItems count="28">
    <i>
      <x/>
    </i>
    <i r="1">
      <x/>
    </i>
    <i r="1">
      <x v="1"/>
    </i>
    <i r="1">
      <x v="2"/>
    </i>
    <i r="1">
      <x v="4"/>
    </i>
    <i r="1">
      <x v="5"/>
    </i>
    <i r="1">
      <x v="6"/>
    </i>
    <i r="1">
      <x v="7"/>
    </i>
    <i r="1">
      <x v="8"/>
    </i>
    <i>
      <x v="1"/>
    </i>
    <i r="1">
      <x/>
    </i>
    <i r="1">
      <x v="1"/>
    </i>
    <i r="1">
      <x v="2"/>
    </i>
    <i r="1">
      <x v="4"/>
    </i>
    <i r="1">
      <x v="5"/>
    </i>
    <i r="1">
      <x v="6"/>
    </i>
    <i r="1">
      <x v="7"/>
    </i>
    <i r="1">
      <x v="8"/>
    </i>
    <i>
      <x v="2"/>
    </i>
    <i r="1">
      <x/>
    </i>
    <i r="1">
      <x v="1"/>
    </i>
    <i r="1">
      <x v="2"/>
    </i>
    <i r="1">
      <x v="4"/>
    </i>
    <i r="1">
      <x v="5"/>
    </i>
    <i r="1">
      <x v="6"/>
    </i>
    <i r="1">
      <x v="7"/>
    </i>
    <i r="1">
      <x v="8"/>
    </i>
    <i t="grand">
      <x/>
    </i>
  </rowItems>
  <colFields count="1">
    <field x="5"/>
  </colFields>
  <colItems count="3">
    <i>
      <x v="1"/>
    </i>
    <i>
      <x v="3"/>
    </i>
    <i t="grand">
      <x/>
    </i>
  </colItems>
  <dataFields count="1">
    <dataField name="Count of Parent Category" fld="14"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1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5F058-9CAC-4DEA-831F-1E11A12B2288}">
  <dimension ref="A1:E18"/>
  <sheetViews>
    <sheetView workbookViewId="0">
      <selection activeCell="Q28" sqref="Q28"/>
    </sheetView>
  </sheetViews>
  <sheetFormatPr defaultRowHeight="14.5"/>
  <cols>
    <col min="1" max="1" width="17" bestFit="1" customWidth="1"/>
    <col min="2" max="2" width="15.26953125" bestFit="1" customWidth="1"/>
    <col min="3" max="3" width="5.453125" bestFit="1" customWidth="1"/>
    <col min="4" max="4" width="8.08984375" bestFit="1" customWidth="1"/>
    <col min="5" max="6" width="10.7265625" bestFit="1" customWidth="1"/>
    <col min="7" max="9" width="4.81640625" bestFit="1" customWidth="1"/>
    <col min="10" max="10" width="10.7265625" bestFit="1" customWidth="1"/>
    <col min="11" max="11" width="9.36328125" bestFit="1" customWidth="1"/>
    <col min="12" max="12" width="6.453125" bestFit="1" customWidth="1"/>
    <col min="13" max="13" width="9.36328125" bestFit="1" customWidth="1"/>
    <col min="14" max="14" width="9.54296875" bestFit="1" customWidth="1"/>
    <col min="15" max="15" width="6.6328125" bestFit="1" customWidth="1"/>
    <col min="16" max="16" width="4.26953125" bestFit="1" customWidth="1"/>
    <col min="17" max="17" width="9.36328125" bestFit="1" customWidth="1"/>
    <col min="18" max="18" width="6.453125" bestFit="1" customWidth="1"/>
    <col min="19" max="19" width="9.36328125" bestFit="1" customWidth="1"/>
    <col min="20" max="20" width="6.453125" bestFit="1" customWidth="1"/>
    <col min="21" max="21" width="9.36328125" bestFit="1" customWidth="1"/>
    <col min="22" max="22" width="6.453125" bestFit="1" customWidth="1"/>
    <col min="23" max="23" width="9.36328125" bestFit="1" customWidth="1"/>
    <col min="24" max="24" width="9.54296875" bestFit="1" customWidth="1"/>
    <col min="25" max="25" width="6.6328125" bestFit="1" customWidth="1"/>
    <col min="26" max="26" width="3.6328125" bestFit="1" customWidth="1"/>
    <col min="27" max="27" width="9.36328125" bestFit="1" customWidth="1"/>
    <col min="28" max="28" width="6.453125" bestFit="1" customWidth="1"/>
    <col min="29" max="29" width="4" bestFit="1" customWidth="1"/>
    <col min="30" max="30" width="9.36328125" bestFit="1" customWidth="1"/>
    <col min="31" max="31" width="6.453125" bestFit="1" customWidth="1"/>
    <col min="32" max="32" width="4.08984375" bestFit="1" customWidth="1"/>
    <col min="33" max="33" width="3.90625" bestFit="1" customWidth="1"/>
    <col min="34" max="34" width="9.36328125" bestFit="1" customWidth="1"/>
    <col min="35" max="35" width="9.54296875" bestFit="1" customWidth="1"/>
    <col min="36" max="36" width="6.6328125" bestFit="1" customWidth="1"/>
    <col min="37" max="37" width="4.453125" bestFit="1" customWidth="1"/>
    <col min="38" max="38" width="3.6328125" bestFit="1" customWidth="1"/>
    <col min="39" max="39" width="9.36328125" bestFit="1" customWidth="1"/>
    <col min="40" max="40" width="6.453125" bestFit="1" customWidth="1"/>
    <col min="41" max="41" width="4" bestFit="1" customWidth="1"/>
    <col min="42" max="42" width="3.81640625" bestFit="1" customWidth="1"/>
    <col min="43" max="43" width="9.36328125" bestFit="1" customWidth="1"/>
    <col min="44" max="44" width="6.453125" bestFit="1" customWidth="1"/>
    <col min="45" max="45" width="4.08984375" bestFit="1" customWidth="1"/>
    <col min="46" max="46" width="3.90625" bestFit="1" customWidth="1"/>
    <col min="47" max="47" width="9.36328125" bestFit="1" customWidth="1"/>
    <col min="48" max="48" width="9.54296875" bestFit="1" customWidth="1"/>
    <col min="49" max="49" width="6.6328125" bestFit="1" customWidth="1"/>
    <col min="50" max="50" width="3.81640625" bestFit="1" customWidth="1"/>
    <col min="51" max="51" width="4.26953125" bestFit="1" customWidth="1"/>
    <col min="52" max="52" width="9.36328125" bestFit="1" customWidth="1"/>
    <col min="53" max="53" width="6.453125" bestFit="1" customWidth="1"/>
    <col min="54" max="54" width="4.453125" bestFit="1" customWidth="1"/>
    <col min="55" max="55" width="3.6328125" bestFit="1" customWidth="1"/>
    <col min="56" max="56" width="9.36328125" bestFit="1" customWidth="1"/>
    <col min="57" max="57" width="6.453125" bestFit="1" customWidth="1"/>
    <col min="58" max="58" width="4" bestFit="1" customWidth="1"/>
    <col min="59" max="59" width="3.81640625" bestFit="1" customWidth="1"/>
    <col min="60" max="60" width="9.36328125" bestFit="1" customWidth="1"/>
    <col min="61" max="61" width="6.453125" bestFit="1" customWidth="1"/>
    <col min="62" max="62" width="4.08984375" bestFit="1" customWidth="1"/>
    <col min="63" max="63" width="3.90625" bestFit="1" customWidth="1"/>
    <col min="64" max="64" width="9.36328125" bestFit="1" customWidth="1"/>
    <col min="65" max="65" width="9.54296875" bestFit="1" customWidth="1"/>
    <col min="66" max="66" width="6.6328125" bestFit="1" customWidth="1"/>
    <col min="67" max="67" width="3.81640625" bestFit="1" customWidth="1"/>
    <col min="68" max="68" width="4.26953125" bestFit="1" customWidth="1"/>
    <col min="69" max="69" width="9.36328125" bestFit="1" customWidth="1"/>
    <col min="70" max="70" width="6.453125" bestFit="1" customWidth="1"/>
    <col min="71" max="71" width="4.453125" bestFit="1" customWidth="1"/>
    <col min="72" max="72" width="3.6328125" bestFit="1" customWidth="1"/>
    <col min="73" max="73" width="9.36328125" bestFit="1" customWidth="1"/>
    <col min="74" max="74" width="6.453125" bestFit="1" customWidth="1"/>
    <col min="75" max="75" width="4" bestFit="1" customWidth="1"/>
    <col min="76" max="76" width="3.81640625" bestFit="1" customWidth="1"/>
    <col min="77" max="77" width="9.36328125" bestFit="1" customWidth="1"/>
    <col min="78" max="78" width="6.453125" bestFit="1" customWidth="1"/>
    <col min="79" max="79" width="4.08984375" bestFit="1" customWidth="1"/>
    <col min="80" max="80" width="3.90625" bestFit="1" customWidth="1"/>
    <col min="81" max="81" width="9.36328125" bestFit="1" customWidth="1"/>
    <col min="82" max="82" width="9.54296875" bestFit="1" customWidth="1"/>
    <col min="83" max="83" width="6.6328125" bestFit="1" customWidth="1"/>
    <col min="84" max="84" width="3.81640625" bestFit="1" customWidth="1"/>
    <col min="85" max="85" width="4.26953125" bestFit="1" customWidth="1"/>
    <col min="86" max="86" width="9.36328125" bestFit="1" customWidth="1"/>
    <col min="87" max="87" width="9.54296875" bestFit="1" customWidth="1"/>
    <col min="88" max="88" width="10.7265625" bestFit="1" customWidth="1"/>
    <col min="89" max="96" width="9.7265625" bestFit="1" customWidth="1"/>
    <col min="97" max="113" width="7.90625" bestFit="1" customWidth="1"/>
    <col min="114" max="148" width="8.90625" bestFit="1" customWidth="1"/>
    <col min="149" max="172" width="7.26953125" bestFit="1" customWidth="1"/>
    <col min="173" max="232" width="8.26953125" bestFit="1" customWidth="1"/>
    <col min="233" max="276" width="9.26953125" bestFit="1" customWidth="1"/>
    <col min="277" max="291" width="8.08984375" bestFit="1" customWidth="1"/>
    <col min="292" max="312" width="9.08984375" bestFit="1" customWidth="1"/>
    <col min="313" max="327" width="8" bestFit="1" customWidth="1"/>
    <col min="328" max="360" width="9" bestFit="1" customWidth="1"/>
    <col min="361" max="370" width="8.36328125" bestFit="1" customWidth="1"/>
    <col min="371" max="389" width="9.36328125" bestFit="1" customWidth="1"/>
    <col min="390" max="408" width="8.1796875" bestFit="1" customWidth="1"/>
    <col min="409" max="430" width="9.1796875" bestFit="1" customWidth="1"/>
    <col min="431" max="437" width="7.81640625" bestFit="1" customWidth="1"/>
    <col min="438" max="477" width="8.81640625" bestFit="1" customWidth="1"/>
    <col min="478" max="495" width="8.08984375" bestFit="1" customWidth="1"/>
    <col min="496" max="540" width="9.08984375" bestFit="1" customWidth="1"/>
    <col min="541" max="555" width="8.54296875" bestFit="1" customWidth="1"/>
    <col min="556" max="578" width="9.54296875" bestFit="1" customWidth="1"/>
    <col min="579" max="599" width="8.08984375" bestFit="1" customWidth="1"/>
    <col min="600" max="631" width="9.08984375" bestFit="1" customWidth="1"/>
    <col min="647" max="693" width="9.7265625" bestFit="1" customWidth="1"/>
    <col min="694" max="705" width="7.90625" bestFit="1" customWidth="1"/>
    <col min="706" max="753" width="8.90625" bestFit="1" customWidth="1"/>
    <col min="754" max="767" width="7.26953125" bestFit="1" customWidth="1"/>
    <col min="768" max="800" width="8.26953125" bestFit="1" customWidth="1"/>
    <col min="801" max="829" width="9.26953125" bestFit="1" customWidth="1"/>
    <col min="830" max="844" width="8.08984375" bestFit="1" customWidth="1"/>
    <col min="845" max="863" width="9.08984375" bestFit="1" customWidth="1"/>
    <col min="864" max="878" width="8" bestFit="1" customWidth="1"/>
    <col min="879" max="906" width="9" bestFit="1" customWidth="1"/>
    <col min="907" max="916" width="8.36328125" bestFit="1" customWidth="1"/>
    <col min="917" max="932" width="9.36328125" bestFit="1" customWidth="1"/>
    <col min="933" max="938" width="8.1796875" bestFit="1" customWidth="1"/>
    <col min="939" max="948" width="9.1796875" bestFit="1" customWidth="1"/>
    <col min="949" max="959" width="7.81640625" bestFit="1" customWidth="1"/>
    <col min="960" max="978" width="8.81640625" bestFit="1" customWidth="1"/>
    <col min="979" max="991" width="8.08984375" bestFit="1" customWidth="1"/>
    <col min="992" max="1015" width="9.08984375" bestFit="1" customWidth="1"/>
    <col min="1016" max="1032" width="8.54296875" bestFit="1" customWidth="1"/>
    <col min="1033" max="1067" width="9.54296875" bestFit="1" customWidth="1"/>
    <col min="1068" max="1086" width="8.08984375" bestFit="1" customWidth="1"/>
    <col min="1087" max="1105" width="9.08984375" bestFit="1" customWidth="1"/>
    <col min="1129" max="1156" width="9.7265625" bestFit="1" customWidth="1"/>
    <col min="1157" max="1166" width="7.90625" bestFit="1" customWidth="1"/>
    <col min="1167" max="1195" width="8.90625" bestFit="1" customWidth="1"/>
    <col min="1196" max="1206" width="7.26953125" bestFit="1" customWidth="1"/>
    <col min="1207" max="1230" width="8.26953125" bestFit="1" customWidth="1"/>
    <col min="1231" max="1248" width="9.26953125" bestFit="1" customWidth="1"/>
    <col min="1249" max="1260" width="8.08984375" bestFit="1" customWidth="1"/>
    <col min="1261" max="1274" width="9.08984375" bestFit="1" customWidth="1"/>
    <col min="1275" max="1280" width="8" bestFit="1" customWidth="1"/>
    <col min="1281" max="1296" width="9" bestFit="1" customWidth="1"/>
    <col min="1297" max="1307" width="8.36328125" bestFit="1" customWidth="1"/>
    <col min="1308" max="1325" width="9.36328125" bestFit="1" customWidth="1"/>
    <col min="1326" max="1329" width="8.1796875" bestFit="1" customWidth="1"/>
    <col min="1330" max="1339" width="9.1796875" bestFit="1" customWidth="1"/>
    <col min="1340" max="1342" width="7.81640625" bestFit="1" customWidth="1"/>
    <col min="1343" max="1359" width="8.81640625" bestFit="1" customWidth="1"/>
    <col min="1360" max="1369" width="8.08984375" bestFit="1" customWidth="1"/>
    <col min="1370" max="1380" width="9.08984375" bestFit="1" customWidth="1"/>
    <col min="1381" max="1389" width="8.54296875" bestFit="1" customWidth="1"/>
    <col min="1390" max="1394" width="9.54296875" bestFit="1" customWidth="1"/>
    <col min="1395" max="1395" width="10.7265625" bestFit="1" customWidth="1"/>
  </cols>
  <sheetData>
    <row r="1" spans="1:5">
      <c r="A1" s="11" t="s">
        <v>8357</v>
      </c>
      <c r="B1" t="s">
        <v>8314</v>
      </c>
    </row>
    <row r="2" spans="1:5">
      <c r="A2" s="11" t="s">
        <v>8458</v>
      </c>
      <c r="B2" t="s">
        <v>8363</v>
      </c>
    </row>
    <row r="4" spans="1:5">
      <c r="A4" s="11" t="s">
        <v>8362</v>
      </c>
      <c r="B4" s="11" t="s">
        <v>8359</v>
      </c>
    </row>
    <row r="5" spans="1:5">
      <c r="A5" s="11" t="s">
        <v>8361</v>
      </c>
      <c r="B5" t="s">
        <v>8218</v>
      </c>
      <c r="C5" t="s">
        <v>8220</v>
      </c>
      <c r="D5" t="s">
        <v>8219</v>
      </c>
      <c r="E5" t="s">
        <v>8360</v>
      </c>
    </row>
    <row r="6" spans="1:5">
      <c r="A6" s="16" t="s">
        <v>8373</v>
      </c>
      <c r="B6" s="13">
        <v>56</v>
      </c>
      <c r="C6" s="13">
        <v>33</v>
      </c>
      <c r="D6" s="13">
        <v>7</v>
      </c>
      <c r="E6" s="13">
        <v>96</v>
      </c>
    </row>
    <row r="7" spans="1:5">
      <c r="A7" s="16" t="s">
        <v>8374</v>
      </c>
      <c r="B7" s="13">
        <v>71</v>
      </c>
      <c r="C7" s="13">
        <v>39</v>
      </c>
      <c r="D7" s="13">
        <v>3</v>
      </c>
      <c r="E7" s="13">
        <v>113</v>
      </c>
    </row>
    <row r="8" spans="1:5">
      <c r="A8" s="16" t="s">
        <v>8375</v>
      </c>
      <c r="B8" s="13">
        <v>56</v>
      </c>
      <c r="C8" s="13">
        <v>33</v>
      </c>
      <c r="D8" s="13">
        <v>3</v>
      </c>
      <c r="E8" s="13">
        <v>92</v>
      </c>
    </row>
    <row r="9" spans="1:5">
      <c r="A9" s="16" t="s">
        <v>8376</v>
      </c>
      <c r="B9" s="13">
        <v>71</v>
      </c>
      <c r="C9" s="13">
        <v>40</v>
      </c>
      <c r="D9" s="13">
        <v>2</v>
      </c>
      <c r="E9" s="13">
        <v>113</v>
      </c>
    </row>
    <row r="10" spans="1:5">
      <c r="A10" s="16" t="s">
        <v>8367</v>
      </c>
      <c r="B10" s="13">
        <v>111</v>
      </c>
      <c r="C10" s="13">
        <v>52</v>
      </c>
      <c r="D10" s="13">
        <v>3</v>
      </c>
      <c r="E10" s="13">
        <v>166</v>
      </c>
    </row>
    <row r="11" spans="1:5">
      <c r="A11" s="16" t="s">
        <v>8377</v>
      </c>
      <c r="B11" s="13">
        <v>100</v>
      </c>
      <c r="C11" s="13">
        <v>49</v>
      </c>
      <c r="D11" s="13">
        <v>4</v>
      </c>
      <c r="E11" s="13">
        <v>153</v>
      </c>
    </row>
    <row r="12" spans="1:5">
      <c r="A12" s="16" t="s">
        <v>8368</v>
      </c>
      <c r="B12" s="13">
        <v>87</v>
      </c>
      <c r="C12" s="13">
        <v>50</v>
      </c>
      <c r="D12" s="13">
        <v>1</v>
      </c>
      <c r="E12" s="13">
        <v>138</v>
      </c>
    </row>
    <row r="13" spans="1:5">
      <c r="A13" s="16" t="s">
        <v>8369</v>
      </c>
      <c r="B13" s="13">
        <v>72</v>
      </c>
      <c r="C13" s="13">
        <v>47</v>
      </c>
      <c r="D13" s="13">
        <v>4</v>
      </c>
      <c r="E13" s="13">
        <v>123</v>
      </c>
    </row>
    <row r="14" spans="1:5">
      <c r="A14" s="16" t="s">
        <v>8370</v>
      </c>
      <c r="B14" s="13">
        <v>59</v>
      </c>
      <c r="C14" s="13">
        <v>34</v>
      </c>
      <c r="D14" s="13">
        <v>4</v>
      </c>
      <c r="E14" s="13">
        <v>97</v>
      </c>
    </row>
    <row r="15" spans="1:5">
      <c r="A15" s="16" t="s">
        <v>8371</v>
      </c>
      <c r="B15" s="13">
        <v>65</v>
      </c>
      <c r="C15" s="13">
        <v>50</v>
      </c>
      <c r="D15" s="13"/>
      <c r="E15" s="13">
        <v>115</v>
      </c>
    </row>
    <row r="16" spans="1:5">
      <c r="A16" s="16" t="s">
        <v>8372</v>
      </c>
      <c r="B16" s="13">
        <v>54</v>
      </c>
      <c r="C16" s="13">
        <v>31</v>
      </c>
      <c r="D16" s="13">
        <v>3</v>
      </c>
      <c r="E16" s="13">
        <v>88</v>
      </c>
    </row>
    <row r="17" spans="1:5">
      <c r="A17" s="16" t="s">
        <v>8378</v>
      </c>
      <c r="B17" s="13">
        <v>37</v>
      </c>
      <c r="C17" s="13">
        <v>35</v>
      </c>
      <c r="D17" s="13">
        <v>3</v>
      </c>
      <c r="E17" s="13">
        <v>75</v>
      </c>
    </row>
    <row r="18" spans="1:5">
      <c r="A18" s="16" t="s">
        <v>8360</v>
      </c>
      <c r="B18" s="13">
        <v>839</v>
      </c>
      <c r="C18" s="13">
        <v>493</v>
      </c>
      <c r="D18" s="13">
        <v>37</v>
      </c>
      <c r="E18" s="13">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E15-7E95-44A8-878B-97DC42D2843E}">
  <dimension ref="A1:J33"/>
  <sheetViews>
    <sheetView tabSelected="1" topLeftCell="D1" workbookViewId="0">
      <selection activeCell="L15" sqref="L15"/>
    </sheetView>
  </sheetViews>
  <sheetFormatPr defaultRowHeight="14.5"/>
  <cols>
    <col min="1" max="1" width="17.08984375" bestFit="1" customWidth="1"/>
    <col min="2" max="2" width="25.7265625" bestFit="1" customWidth="1"/>
    <col min="3" max="3" width="22.08984375" bestFit="1" customWidth="1"/>
    <col min="4" max="4" width="24.7265625" bestFit="1" customWidth="1"/>
    <col min="5" max="5" width="13.08984375" bestFit="1" customWidth="1"/>
    <col min="6" max="6" width="15.7265625" bestFit="1" customWidth="1"/>
    <col min="7" max="7" width="12" bestFit="1" customWidth="1"/>
    <col min="8" max="8" width="19.08984375" bestFit="1" customWidth="1"/>
    <col min="9" max="9" width="15.453125" bestFit="1" customWidth="1"/>
    <col min="10" max="10" width="18.1796875" bestFit="1" customWidth="1"/>
  </cols>
  <sheetData>
    <row r="1" spans="1:10">
      <c r="A1" t="s">
        <v>8381</v>
      </c>
      <c r="B1" t="s">
        <v>8477</v>
      </c>
      <c r="C1" t="s">
        <v>8478</v>
      </c>
      <c r="D1" t="s">
        <v>8459</v>
      </c>
      <c r="E1" t="s">
        <v>8460</v>
      </c>
      <c r="F1" t="s">
        <v>8461</v>
      </c>
      <c r="G1" t="s">
        <v>8462</v>
      </c>
      <c r="H1" t="s">
        <v>8479</v>
      </c>
      <c r="I1" t="s">
        <v>8463</v>
      </c>
      <c r="J1" t="s">
        <v>8464</v>
      </c>
    </row>
    <row r="2" spans="1:10">
      <c r="A2" t="s">
        <v>8465</v>
      </c>
      <c r="B2">
        <v>1000</v>
      </c>
      <c r="D2">
        <f t="array" ref="D2">COUNTIFS(Kickstarter!F:F,"successful",Kickstarter!P:P,"plays",Kickstarter!D:D,"&lt;"&amp;B2)</f>
        <v>141</v>
      </c>
      <c r="E2">
        <f t="array" ref="E2">COUNTIFS(Kickstarter!F:F,"failed",Kickstarter!P:P,"plays",Kickstarter!D:D,"&lt;"&amp;B2)</f>
        <v>45</v>
      </c>
      <c r="F2">
        <f t="array" ref="F2">COUNTIFS(Kickstarter!F:F,"canceled",Kickstarter!P:P,"plays",Kickstarter!D:D,"&lt;"&amp;B2)</f>
        <v>0</v>
      </c>
      <c r="G2">
        <f>SUM(D2:F2)</f>
        <v>186</v>
      </c>
      <c r="H2" s="30">
        <f t="array" ref="H2">IF(G2=D2,0,D2/G2)</f>
        <v>0.75806451612903225</v>
      </c>
      <c r="I2" s="30">
        <f t="array" ref="I2">IF(G2=E2,0,E2/G2)</f>
        <v>0.24193548387096775</v>
      </c>
      <c r="J2" s="30">
        <f t="array" ref="J2">IF(G2=F2,0,F2/G2)</f>
        <v>0</v>
      </c>
    </row>
    <row r="3" spans="1:10">
      <c r="A3" t="s">
        <v>8466</v>
      </c>
      <c r="B3">
        <v>1000</v>
      </c>
      <c r="C3">
        <v>4999</v>
      </c>
      <c r="D3">
        <f t="array" ref="D3">COUNTIFS(Kickstarter!F:F,"successful",Kickstarter!P:P,"plays",Kickstarter!D:D,"&gt;="&amp;B3,Kickstarter!D:D,"&lt;="&amp;C3)</f>
        <v>388</v>
      </c>
      <c r="E3">
        <f t="array" ref="E3">COUNTIFS(Kickstarter!F:F,"failed",Kickstarter!P:P,"plays",Kickstarter!D:D,"&gt;="&amp;B3,Kickstarter!D:D,"&lt;="&amp;C3)</f>
        <v>146</v>
      </c>
      <c r="F3">
        <f t="array" ref="F3">COUNTIFS(Kickstarter!F:F,"canceled",Kickstarter!P:P,"plays",Kickstarter!D:D,"&gt;="&amp;B3,Kickstarter!D:D,"&lt;="&amp;C3)</f>
        <v>0</v>
      </c>
      <c r="G3">
        <f t="shared" ref="G3:G13" si="0">SUM(D3:F3)</f>
        <v>534</v>
      </c>
      <c r="H3" s="30">
        <f t="array" ref="H3">IF(G3=D3,0,D3/G3)</f>
        <v>0.72659176029962547</v>
      </c>
      <c r="I3" s="30">
        <f t="array" ref="I3">IF(G3=E3,0,E3/G3)</f>
        <v>0.27340823970037453</v>
      </c>
      <c r="J3" s="30">
        <f t="array" ref="J3">IF(G3=F3,0,F3/G3)</f>
        <v>0</v>
      </c>
    </row>
    <row r="4" spans="1:10">
      <c r="A4" t="s">
        <v>8467</v>
      </c>
      <c r="B4">
        <v>5000</v>
      </c>
      <c r="C4">
        <v>9999</v>
      </c>
      <c r="D4">
        <f t="array" ref="D4">COUNTIFS(Kickstarter!F:F,"successful",Kickstarter!P:P,"plays",Kickstarter!D:D,"&gt;="&amp;B4,Kickstarter!D:D,"&lt;="&amp;C4)</f>
        <v>93</v>
      </c>
      <c r="E4">
        <f t="array" ref="E4">COUNTIFS(Kickstarter!F:F,"failed",Kickstarter!P:P,"plays",Kickstarter!D:D,"&gt;="&amp;B4,Kickstarter!D:D,"&lt;="&amp;C4)</f>
        <v>76</v>
      </c>
      <c r="F4">
        <f t="array" ref="F4">COUNTIFS(Kickstarter!F:F,"canceled",Kickstarter!P:P,"plays",Kickstarter!D:D,"&gt;="&amp;B4,Kickstarter!D:D,"&lt;="&amp;C4)</f>
        <v>0</v>
      </c>
      <c r="G4">
        <f t="shared" si="0"/>
        <v>169</v>
      </c>
      <c r="H4" s="30">
        <f t="array" ref="H4">IF(G4=D4,0,D4/G4)</f>
        <v>0.55029585798816572</v>
      </c>
      <c r="I4" s="30">
        <f t="array" ref="I4">IF(G4=E4,0,E4/G4)</f>
        <v>0.44970414201183434</v>
      </c>
      <c r="J4" s="30">
        <f t="array" ref="J4">IF(G4=F4,0,F4/G4)</f>
        <v>0</v>
      </c>
    </row>
    <row r="5" spans="1:10">
      <c r="A5" t="s">
        <v>8468</v>
      </c>
      <c r="B5">
        <v>10000</v>
      </c>
      <c r="C5">
        <v>14999</v>
      </c>
      <c r="D5">
        <f t="array" ref="D5">COUNTIFS(Kickstarter!F:F,"successful",Kickstarter!P:P,"plays",Kickstarter!D:D,"&gt;="&amp;B5,Kickstarter!D:D,"&lt;="&amp;C5)</f>
        <v>39</v>
      </c>
      <c r="E5">
        <f t="array" ref="E5">COUNTIFS(Kickstarter!F:F,"failed",Kickstarter!P:P,"plays",Kickstarter!D:D,"&gt;="&amp;B5,Kickstarter!D:D,"&lt;="&amp;C5)</f>
        <v>33</v>
      </c>
      <c r="F5">
        <f t="array" ref="F5">COUNTIFS(Kickstarter!F:F,"canceled",Kickstarter!P:P,"plays",Kickstarter!D:D,"&gt;="&amp;B5,Kickstarter!D:D,"&lt;="&amp;C5)</f>
        <v>0</v>
      </c>
      <c r="G5">
        <f t="shared" si="0"/>
        <v>72</v>
      </c>
      <c r="H5" s="30">
        <f t="array" ref="H5">IF(G5=D5,0,D5/G5)</f>
        <v>0.54166666666666663</v>
      </c>
      <c r="I5" s="30">
        <f t="array" ref="I5">IF(G5=E5,0,E5/G5)</f>
        <v>0.45833333333333331</v>
      </c>
      <c r="J5" s="30">
        <f t="array" ref="J5">IF(G5=F5,0,F5/G5)</f>
        <v>0</v>
      </c>
    </row>
    <row r="6" spans="1:10">
      <c r="A6" t="s">
        <v>8469</v>
      </c>
      <c r="B6">
        <v>15000</v>
      </c>
      <c r="C6">
        <v>19999</v>
      </c>
      <c r="D6">
        <f t="array" ref="D6">COUNTIFS(Kickstarter!F:F,"successful",Kickstarter!P:P,"plays",Kickstarter!D:D,"&gt;="&amp;B6,Kickstarter!D:D,"&lt;="&amp;C6)</f>
        <v>12</v>
      </c>
      <c r="E6">
        <f t="array" ref="E6">COUNTIFS(Kickstarter!F:F,"failed",Kickstarter!P:P,"plays",Kickstarter!D:D,"&gt;="&amp;B6,Kickstarter!D:D,"&lt;="&amp;C6)</f>
        <v>12</v>
      </c>
      <c r="F6">
        <f t="array" ref="F6">COUNTIFS(Kickstarter!F:F,"canceled",Kickstarter!P:P,"plays",Kickstarter!D:D,"&gt;="&amp;B6,Kickstarter!D:D,"&lt;="&amp;C6)</f>
        <v>0</v>
      </c>
      <c r="G6">
        <f t="shared" si="0"/>
        <v>24</v>
      </c>
      <c r="H6" s="30">
        <f t="array" ref="H6">IF(G6=D6,0,D6/G6)</f>
        <v>0.5</v>
      </c>
      <c r="I6" s="30">
        <f t="array" ref="I6">IF(G6=E6,0,E6/G6)</f>
        <v>0.5</v>
      </c>
      <c r="J6" s="30">
        <f t="array" ref="J6">IF(G6=F6,0,F6/G6)</f>
        <v>0</v>
      </c>
    </row>
    <row r="7" spans="1:10">
      <c r="A7" t="s">
        <v>8470</v>
      </c>
      <c r="B7">
        <v>20000</v>
      </c>
      <c r="C7">
        <v>24999</v>
      </c>
      <c r="D7">
        <f t="array" ref="D7">COUNTIFS(Kickstarter!F:F,"successful",Kickstarter!P:P,"plays",Kickstarter!D:D,"&gt;="&amp;B7,Kickstarter!D:D,"&lt;="&amp;C7)</f>
        <v>9</v>
      </c>
      <c r="E7">
        <f t="array" ref="E7">COUNTIFS(Kickstarter!F:F,"failed",Kickstarter!P:P,"plays",Kickstarter!D:D,"&gt;="&amp;B7,Kickstarter!D:D,"&lt;="&amp;C7)</f>
        <v>11</v>
      </c>
      <c r="F7">
        <f t="array" ref="F7">COUNTIFS(Kickstarter!F:F,"canceled",Kickstarter!P:P,"plays",Kickstarter!D:D,"&gt;="&amp;B7,Kickstarter!D:D,"&lt;="&amp;C7)</f>
        <v>0</v>
      </c>
      <c r="G7">
        <f t="shared" si="0"/>
        <v>20</v>
      </c>
      <c r="H7" s="30">
        <f t="array" ref="H7">IF(G7=D7,0,D7/G7)</f>
        <v>0.45</v>
      </c>
      <c r="I7" s="30">
        <f t="array" ref="I7">IF(G7=E7,0,E7/G7)</f>
        <v>0.55000000000000004</v>
      </c>
      <c r="J7" s="30">
        <f t="array" ref="J7">IF(G7=F7,0,F7/G7)</f>
        <v>0</v>
      </c>
    </row>
    <row r="8" spans="1:10">
      <c r="A8" t="s">
        <v>8471</v>
      </c>
      <c r="B8">
        <v>25000</v>
      </c>
      <c r="C8">
        <v>29999</v>
      </c>
      <c r="D8">
        <f t="array" ref="D8">COUNTIFS(Kickstarter!F:F,"successful",Kickstarter!P:P,"plays",Kickstarter!D:D,"&gt;="&amp;B8,Kickstarter!D:D,"&lt;="&amp;C8)</f>
        <v>1</v>
      </c>
      <c r="E8">
        <f t="array" ref="E8">COUNTIFS(Kickstarter!F:F,"failed",Kickstarter!P:P,"plays",Kickstarter!D:D,"&gt;="&amp;B8,Kickstarter!D:D,"&lt;="&amp;C8)</f>
        <v>4</v>
      </c>
      <c r="F8">
        <f t="array" ref="F8">COUNTIFS(Kickstarter!F:F,"canceled",Kickstarter!P:P,"plays",Kickstarter!D:D,"&gt;="&amp;B8,Kickstarter!D:D,"&lt;="&amp;C8)</f>
        <v>0</v>
      </c>
      <c r="G8">
        <f t="shared" si="0"/>
        <v>5</v>
      </c>
      <c r="H8" s="30">
        <f t="array" ref="H8">IF(G8=D8,0,D8/G8)</f>
        <v>0.2</v>
      </c>
      <c r="I8" s="30">
        <f t="array" ref="I8">IF(G8=E8,0,E8/G8)</f>
        <v>0.8</v>
      </c>
      <c r="J8" s="30">
        <f t="array" ref="J8">IF(G8=F8,0,F8/G8)</f>
        <v>0</v>
      </c>
    </row>
    <row r="9" spans="1:10">
      <c r="A9" t="s">
        <v>8472</v>
      </c>
      <c r="B9">
        <v>30000</v>
      </c>
      <c r="C9">
        <v>34999</v>
      </c>
      <c r="D9">
        <f t="array" ref="D9">COUNTIFS(Kickstarter!F:F,"successful",Kickstarter!P:P,"plays",Kickstarter!D:D,"&gt;="&amp;B9,Kickstarter!D:D,"&lt;="&amp;C9)</f>
        <v>3</v>
      </c>
      <c r="E9">
        <f t="array" ref="E9">COUNTIFS(Kickstarter!F:F,"failed",Kickstarter!P:P,"plays",Kickstarter!D:D,"&gt;="&amp;B9,Kickstarter!D:D,"&lt;="&amp;C9)</f>
        <v>8</v>
      </c>
      <c r="F9">
        <f t="array" ref="F9">COUNTIFS(Kickstarter!F:F,"canceled",Kickstarter!P:P,"plays",Kickstarter!D:D,"&gt;="&amp;B9,Kickstarter!D:D,"&lt;="&amp;C9)</f>
        <v>0</v>
      </c>
      <c r="G9">
        <f t="shared" si="0"/>
        <v>11</v>
      </c>
      <c r="H9" s="30">
        <f t="array" ref="H9">IF(G9=D9,0,D9/G9)</f>
        <v>0.27272727272727271</v>
      </c>
      <c r="I9" s="30">
        <f t="array" ref="I9">IF(G9=E9,0,E9/G9)</f>
        <v>0.72727272727272729</v>
      </c>
      <c r="J9" s="30">
        <f t="array" ref="J9">IF(G9=F9,0,F9/G9)</f>
        <v>0</v>
      </c>
    </row>
    <row r="10" spans="1:10">
      <c r="A10" t="s">
        <v>8473</v>
      </c>
      <c r="B10">
        <v>35000</v>
      </c>
      <c r="C10">
        <v>39999</v>
      </c>
      <c r="D10">
        <f t="array" ref="D10">COUNTIFS(Kickstarter!F:F,"successful",Kickstarter!P:P,"plays",Kickstarter!D:D,"&gt;="&amp;B10,Kickstarter!D:D,"&lt;="&amp;C10)</f>
        <v>4</v>
      </c>
      <c r="E10">
        <f t="array" ref="E10">COUNTIFS(Kickstarter!F:F,"failed",Kickstarter!P:P,"plays",Kickstarter!D:D,"&gt;="&amp;B10,Kickstarter!D:D,"&lt;="&amp;C10)</f>
        <v>2</v>
      </c>
      <c r="F10">
        <f t="array" ref="F10">COUNTIFS(Kickstarter!F:F,"canceled",Kickstarter!P:P,"plays",Kickstarter!D:D,"&gt;="&amp;B10,Kickstarter!D:D,"&lt;="&amp;C10)</f>
        <v>0</v>
      </c>
      <c r="G10">
        <f t="shared" si="0"/>
        <v>6</v>
      </c>
      <c r="H10" s="30">
        <f t="array" ref="H10">IF(G10=D10,0,D10/G10)</f>
        <v>0.66666666666666663</v>
      </c>
      <c r="I10" s="30">
        <f t="array" ref="I10">IF(G10=E10,0,E10/G10)</f>
        <v>0.33333333333333331</v>
      </c>
      <c r="J10" s="30">
        <f t="array" ref="J10">IF(G10=F10,0,F10/G10)</f>
        <v>0</v>
      </c>
    </row>
    <row r="11" spans="1:10">
      <c r="A11" t="s">
        <v>8474</v>
      </c>
      <c r="B11">
        <v>40000</v>
      </c>
      <c r="C11">
        <v>44999</v>
      </c>
      <c r="D11">
        <f t="array" ref="D11">COUNTIFS(Kickstarter!F:F,"successful",Kickstarter!P:P,"plays",Kickstarter!D:D,"&gt;="&amp;B11,Kickstarter!D:D,"&lt;="&amp;C11)</f>
        <v>2</v>
      </c>
      <c r="E11">
        <f t="array" ref="E11">COUNTIFS(Kickstarter!F:F,"failed",Kickstarter!P:P,"plays",Kickstarter!D:D,"&gt;="&amp;B11,Kickstarter!D:D,"&lt;="&amp;C11)</f>
        <v>1</v>
      </c>
      <c r="F11">
        <f t="array" ref="F11">COUNTIFS(Kickstarter!F:F,"canceled",Kickstarter!P:P,"plays",Kickstarter!D:D,"&gt;="&amp;B11,Kickstarter!D:D,"&lt;="&amp;C11)</f>
        <v>0</v>
      </c>
      <c r="G11">
        <f t="shared" si="0"/>
        <v>3</v>
      </c>
      <c r="H11" s="30">
        <f t="array" ref="H11">IF(G11=D11,0,D11/G11)</f>
        <v>0.66666666666666663</v>
      </c>
      <c r="I11" s="30">
        <f t="array" ref="I11">IF(G11=E11,0,E11/G11)</f>
        <v>0.33333333333333331</v>
      </c>
      <c r="J11" s="30">
        <f t="array" ref="J11">IF(G11=F11,0,F11/G11)</f>
        <v>0</v>
      </c>
    </row>
    <row r="12" spans="1:10">
      <c r="A12" t="s">
        <v>8475</v>
      </c>
      <c r="B12">
        <v>45000</v>
      </c>
      <c r="C12">
        <v>49999</v>
      </c>
      <c r="D12">
        <f t="array" ref="D12">COUNTIFS(Kickstarter!F:F,"successful",Kickstarter!P:P,"plays",Kickstarter!D:D,"&gt;="&amp;B12,Kickstarter!D:D,"&lt;="&amp;C12)</f>
        <v>0</v>
      </c>
      <c r="E12">
        <f t="array" ref="E12">COUNTIFS(Kickstarter!F:F,"failed",Kickstarter!P:P,"plays",Kickstarter!D:D,"&gt;="&amp;B12,Kickstarter!D:D,"&lt;="&amp;C12)</f>
        <v>1</v>
      </c>
      <c r="F12">
        <f t="array" ref="F12">COUNTIFS(Kickstarter!F:F,"canceled",Kickstarter!P:P,"plays",Kickstarter!D:D,"&gt;="&amp;B12,Kickstarter!D:D,"&lt;="&amp;C12)</f>
        <v>0</v>
      </c>
      <c r="G12">
        <f t="shared" si="0"/>
        <v>1</v>
      </c>
      <c r="H12" s="30">
        <f t="array" ref="H12">IF(G12=D12,0,D12/G12)</f>
        <v>0</v>
      </c>
      <c r="I12" s="30">
        <f t="array" ref="I12">IF(G12=E12,0,E12/G12)</f>
        <v>0</v>
      </c>
      <c r="J12" s="30">
        <f t="array" ref="J12">IF(G12=F12,0,F12/G12)</f>
        <v>0</v>
      </c>
    </row>
    <row r="13" spans="1:10">
      <c r="A13" t="s">
        <v>8476</v>
      </c>
      <c r="B13">
        <v>50000</v>
      </c>
      <c r="D13">
        <f>COUNTIFS(Kickstarter!F:F,"successful",Kickstarter!P:P,"plays",Kickstarter!D:D,"&gt;="&amp;B13)</f>
        <v>2</v>
      </c>
      <c r="E13">
        <f>COUNTIFS(Kickstarter!F:F,"failed",Kickstarter!P:P,"plays",Kickstarter!D:D,"&gt;="&amp;B13)</f>
        <v>14</v>
      </c>
      <c r="F13">
        <f>COUNTIFS(Kickstarter!F:F,"canceled",Kickstarter!P:P,"plays",Kickstarter!D:D,"&gt;="&amp;B13)</f>
        <v>0</v>
      </c>
      <c r="G13">
        <f t="shared" si="0"/>
        <v>16</v>
      </c>
      <c r="H13" s="30">
        <f t="array" ref="H13">IF(G13=D13,0,D13/G13)</f>
        <v>0.125</v>
      </c>
      <c r="I13" s="30">
        <f t="array" ref="I13">IF(G13=E13,0,E13/G13)</f>
        <v>0.875</v>
      </c>
      <c r="J13" s="30">
        <f t="array" ref="J13">IF(G13=F13,0,F13/G13)</f>
        <v>0</v>
      </c>
    </row>
    <row r="21" spans="1:8">
      <c r="A21" s="11" t="s">
        <v>8361</v>
      </c>
      <c r="B21" t="s">
        <v>8480</v>
      </c>
      <c r="C21" t="s">
        <v>8481</v>
      </c>
      <c r="D21" t="s">
        <v>8482</v>
      </c>
      <c r="E21" s="11"/>
      <c r="F21" s="11"/>
      <c r="G21" s="11"/>
      <c r="H21" s="11"/>
    </row>
    <row r="22" spans="1:8">
      <c r="A22" s="12" t="s">
        <v>8465</v>
      </c>
      <c r="B22" s="32">
        <v>0.75806451612903225</v>
      </c>
      <c r="C22" s="32">
        <v>0.24193548387096775</v>
      </c>
      <c r="D22" s="32">
        <v>0</v>
      </c>
    </row>
    <row r="23" spans="1:8">
      <c r="A23" s="12" t="s">
        <v>8466</v>
      </c>
      <c r="B23" s="32">
        <v>0.72659176029962547</v>
      </c>
      <c r="C23" s="32">
        <v>0.27340823970037453</v>
      </c>
      <c r="D23" s="32">
        <v>0</v>
      </c>
    </row>
    <row r="24" spans="1:8">
      <c r="A24" s="12" t="s">
        <v>8468</v>
      </c>
      <c r="B24" s="32">
        <v>0.54166666666666663</v>
      </c>
      <c r="C24" s="32">
        <v>0.45833333333333331</v>
      </c>
      <c r="D24" s="32">
        <v>0</v>
      </c>
    </row>
    <row r="25" spans="1:8">
      <c r="A25" s="12" t="s">
        <v>8469</v>
      </c>
      <c r="B25" s="32">
        <v>0.5</v>
      </c>
      <c r="C25" s="32">
        <v>0.5</v>
      </c>
      <c r="D25" s="32">
        <v>0</v>
      </c>
    </row>
    <row r="26" spans="1:8">
      <c r="A26" s="12" t="s">
        <v>8470</v>
      </c>
      <c r="B26" s="32">
        <v>0.45</v>
      </c>
      <c r="C26" s="32">
        <v>0.55000000000000004</v>
      </c>
      <c r="D26" s="32">
        <v>0</v>
      </c>
    </row>
    <row r="27" spans="1:8">
      <c r="A27" s="12" t="s">
        <v>8471</v>
      </c>
      <c r="B27" s="32">
        <v>0.2</v>
      </c>
      <c r="C27" s="32">
        <v>0.8</v>
      </c>
      <c r="D27" s="32">
        <v>0</v>
      </c>
    </row>
    <row r="28" spans="1:8">
      <c r="A28" s="12" t="s">
        <v>8472</v>
      </c>
      <c r="B28" s="32">
        <v>0.27272727272727271</v>
      </c>
      <c r="C28" s="32">
        <v>0.72727272727272729</v>
      </c>
      <c r="D28" s="32">
        <v>0</v>
      </c>
    </row>
    <row r="29" spans="1:8">
      <c r="A29" s="12" t="s">
        <v>8473</v>
      </c>
      <c r="B29" s="32">
        <v>0.66666666666666663</v>
      </c>
      <c r="C29" s="32">
        <v>0.33333333333333331</v>
      </c>
      <c r="D29" s="32">
        <v>0</v>
      </c>
    </row>
    <row r="30" spans="1:8">
      <c r="A30" s="12" t="s">
        <v>8474</v>
      </c>
      <c r="B30" s="32">
        <v>0.66666666666666663</v>
      </c>
      <c r="C30" s="32">
        <v>0.33333333333333331</v>
      </c>
      <c r="D30" s="32">
        <v>0</v>
      </c>
    </row>
    <row r="31" spans="1:8">
      <c r="A31" s="12" t="s">
        <v>8475</v>
      </c>
      <c r="B31" s="32">
        <v>0</v>
      </c>
      <c r="C31" s="32">
        <v>0</v>
      </c>
      <c r="D31" s="32">
        <v>0</v>
      </c>
    </row>
    <row r="32" spans="1:8">
      <c r="A32" s="12" t="s">
        <v>8467</v>
      </c>
      <c r="B32" s="32">
        <v>0.55029585798816572</v>
      </c>
      <c r="C32" s="32">
        <v>0.44970414201183434</v>
      </c>
      <c r="D32" s="32">
        <v>0</v>
      </c>
    </row>
    <row r="33" spans="1:4">
      <c r="A33" s="12" t="s">
        <v>8476</v>
      </c>
      <c r="B33" s="32">
        <v>0.125</v>
      </c>
      <c r="C33" s="32">
        <v>0.875</v>
      </c>
      <c r="D33" s="32">
        <v>0</v>
      </c>
    </row>
  </sheetData>
  <phoneticPr fontId="5"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sheetPr>
    <tabColor rgb="FFFFFF00"/>
  </sheetPr>
  <dimension ref="A1"/>
  <sheetViews>
    <sheetView showGridLines="0" showRowColHeaders="0" topLeftCell="A31" workbookViewId="0">
      <selection activeCell="R48" sqref="R48"/>
    </sheetView>
  </sheetViews>
  <sheetFormatPr defaultRowHeight="14.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X4115"/>
  <sheetViews>
    <sheetView topLeftCell="K1" zoomScale="95" zoomScaleNormal="95" workbookViewId="0">
      <selection activeCell="AG5" sqref="AG5"/>
    </sheetView>
  </sheetViews>
  <sheetFormatPr defaultColWidth="8.81640625" defaultRowHeight="14.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4" width="36.453125" customWidth="1"/>
    <col min="15" max="16" width="41.08984375" customWidth="1"/>
    <col min="17" max="17" width="16.6328125" bestFit="1" customWidth="1"/>
    <col min="18" max="18" width="15.6328125" style="13" bestFit="1" customWidth="1"/>
    <col min="19" max="19" width="21.36328125" style="15" bestFit="1" customWidth="1"/>
    <col min="20" max="20" width="19.90625" bestFit="1" customWidth="1"/>
    <col min="21" max="21" width="13.26953125" bestFit="1" customWidth="1"/>
    <col min="22" max="22" width="18.36328125" bestFit="1" customWidth="1"/>
    <col min="23" max="23" width="24" customWidth="1"/>
  </cols>
  <sheetData>
    <row r="1" spans="1:24">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c r="U1" s="18" t="s">
        <v>8443</v>
      </c>
      <c r="V1" s="18" t="s">
        <v>8444</v>
      </c>
      <c r="W1" s="18" t="s">
        <v>8452</v>
      </c>
      <c r="X1" s="18" t="s">
        <v>8458</v>
      </c>
    </row>
    <row r="2" spans="1:24" ht="43.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 t="shared" ref="Q2:Q65" si="0">ROUND(E2/D2*100,0)</f>
        <v>137</v>
      </c>
      <c r="R2">
        <f>IFERROR(ROUND(E2/L2,2),0)</f>
        <v>63.92</v>
      </c>
      <c r="S2" s="15">
        <f>(((J2/60)/60)/24)+DATE(1970,1,1)</f>
        <v>42177.007071759261</v>
      </c>
      <c r="T2" s="15">
        <f>(((I2/60)/60)/24)+DATE(1970,1,1)</f>
        <v>42208.125</v>
      </c>
      <c r="U2">
        <f>_xlfn.DAYS(T2,S2)</f>
        <v>31</v>
      </c>
      <c r="V2" t="str" cm="1">
        <f t="array" ref="V2">_xlfn.IFS(U2&lt;=10,"Less than 10 days",AND(U2&gt;10,U2&lt;=20),"11 to 20 days",AND(U2&gt;20,U2&lt;=25),"21 to 25 days",U2&gt;=51,"Greater than 40 days",AND(U2&gt;25,U2&lt;=30),"26 to 30 days",AND(U2&gt;30,U2&lt;=40),"31 to 40 days",AND(U2&gt;40,U2&lt;=50),"41 to 50 days")</f>
        <v>31 to 40 days</v>
      </c>
      <c r="W2" t="str" cm="1">
        <f t="array" ref="W2">_xlfn.IFNA(_xlfn.IFS(AND(U2&gt;=25,U2&lt;28),"26-27 days",AND(U2&gt;27,U2&lt;29),"28 to 29 days",U2=30, "30 days"),"Not Needed")</f>
        <v>Not Needed</v>
      </c>
      <c r="X2">
        <f>YEAR(S2)</f>
        <v>2015</v>
      </c>
    </row>
    <row r="3" spans="1:24" ht="29">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 t="shared" si="0"/>
        <v>143</v>
      </c>
      <c r="R3">
        <f t="shared" ref="R3:R66" si="1">IFERROR(ROUND(E3/L3,2),0)</f>
        <v>185.48</v>
      </c>
      <c r="S3" s="15">
        <f t="shared" ref="S3:S66" si="2">(((J3/60)/60)/24)+DATE(1970,1,1)</f>
        <v>42766.600497685184</v>
      </c>
      <c r="T3" s="15">
        <f t="shared" ref="T3:T66" si="3">(((I3/60)/60)/24)+DATE(1970,1,1)</f>
        <v>42796.600497685184</v>
      </c>
      <c r="U3">
        <f t="shared" ref="U3:U66" si="4">_xlfn.DAYS(T3,S3)</f>
        <v>30</v>
      </c>
      <c r="V3" t="str" cm="1">
        <f t="array" ref="V3">_xlfn.IFS(U3&lt;=10,"Less than 10 days",AND(U3&gt;10,U3&lt;=20),"11 to 20 days",AND(U3&gt;20,U3&lt;=25),"21 to 25 days",U3&gt;=51,"Greater than 40 days",AND(U3&gt;25,U3&lt;=30),"26 to 30 days",AND(U3&gt;30,U3&lt;=40),"31 to 40 days",AND(U3&gt;40,U3&lt;=50),"41 to 50 days")</f>
        <v>26 to 30 days</v>
      </c>
      <c r="W3" t="str" cm="1">
        <f t="array" ref="W3">_xlfn.IFNA(_xlfn.IFS(AND(U3&gt;=25,U3&lt;28),"26-27 days",AND(U3&gt;27,U3&lt;29),"28 to 29 days",U3=30, "30 days"),"Not Needed")</f>
        <v>30 days</v>
      </c>
      <c r="X3">
        <f t="shared" ref="X3:X66" si="5">YEAR(S3)</f>
        <v>2017</v>
      </c>
    </row>
    <row r="4" spans="1:24" ht="43.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 t="shared" si="0"/>
        <v>105</v>
      </c>
      <c r="R4">
        <f t="shared" si="1"/>
        <v>15</v>
      </c>
      <c r="S4" s="15">
        <f t="shared" si="2"/>
        <v>42405.702349537038</v>
      </c>
      <c r="T4" s="15">
        <f t="shared" si="3"/>
        <v>42415.702349537038</v>
      </c>
      <c r="U4">
        <f t="shared" si="4"/>
        <v>10</v>
      </c>
      <c r="V4" t="str" cm="1">
        <f t="array" ref="V4">_xlfn.IFS(U4&lt;=10,"Less than 10 days",AND(U4&gt;10,U4&lt;=20),"11 to 20 days",AND(U4&gt;20,U4&lt;=25),"21 to 25 days",U4&gt;=51,"Greater than 40 days",AND(U4&gt;25,U4&lt;=30),"26 to 30 days",AND(U4&gt;30,U4&lt;=40),"31 to 40 days",AND(U4&gt;40,U4&lt;=50),"41 to 50 days")</f>
        <v>Less than 10 days</v>
      </c>
      <c r="W4" t="str" cm="1">
        <f t="array" ref="W4">_xlfn.IFNA(_xlfn.IFS(AND(U4&gt;=25,U4&lt;28),"26-27 days",AND(U4&gt;27,U4&lt;29),"28 to 29 days",U4=30, "30 days"),"Not Needed")</f>
        <v>Not Needed</v>
      </c>
      <c r="X4">
        <f t="shared" si="5"/>
        <v>2016</v>
      </c>
    </row>
    <row r="5" spans="1:24" ht="29">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 t="shared" si="0"/>
        <v>104</v>
      </c>
      <c r="R5">
        <f t="shared" si="1"/>
        <v>69.27</v>
      </c>
      <c r="S5" s="15">
        <f t="shared" si="2"/>
        <v>41828.515127314815</v>
      </c>
      <c r="T5" s="15">
        <f t="shared" si="3"/>
        <v>41858.515127314815</v>
      </c>
      <c r="U5">
        <f t="shared" si="4"/>
        <v>30</v>
      </c>
      <c r="V5" t="str" cm="1">
        <f t="array" ref="V5">_xlfn.IFS(U5&lt;=10,"Less than 10 days",AND(U5&gt;10,U5&lt;=20),"11 to 20 days",AND(U5&gt;20,U5&lt;=25),"21 to 25 days",U5&gt;=51,"Greater than 40 days",AND(U5&gt;25,U5&lt;=30),"26 to 30 days",AND(U5&gt;30,U5&lt;=40),"31 to 40 days",AND(U5&gt;40,U5&lt;=50),"41 to 50 days")</f>
        <v>26 to 30 days</v>
      </c>
      <c r="W5" t="str" cm="1">
        <f t="array" ref="W5">_xlfn.IFNA(_xlfn.IFS(AND(U5&gt;=25,U5&lt;28),"26-27 days",AND(U5&gt;27,U5&lt;29),"28 to 29 days",U5=30, "30 days"),"Not Needed")</f>
        <v>30 days</v>
      </c>
      <c r="X5">
        <f t="shared" si="5"/>
        <v>2014</v>
      </c>
    </row>
    <row r="6" spans="1:24" ht="58">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 t="shared" si="0"/>
        <v>123</v>
      </c>
      <c r="R6">
        <f t="shared" si="1"/>
        <v>190.55</v>
      </c>
      <c r="S6" s="15">
        <f t="shared" si="2"/>
        <v>42327.834247685183</v>
      </c>
      <c r="T6" s="15">
        <f t="shared" si="3"/>
        <v>42357.834247685183</v>
      </c>
      <c r="U6">
        <f t="shared" si="4"/>
        <v>30</v>
      </c>
      <c r="V6" t="str" cm="1">
        <f t="array" ref="V6">_xlfn.IFS(U6&lt;=10,"Less than 10 days",AND(U6&gt;10,U6&lt;=20),"11 to 20 days",AND(U6&gt;20,U6&lt;=25),"21 to 25 days",U6&gt;=51,"Greater than 40 days",AND(U6&gt;25,U6&lt;=30),"26 to 30 days",AND(U6&gt;30,U6&lt;=40),"31 to 40 days",AND(U6&gt;40,U6&lt;=50),"41 to 50 days")</f>
        <v>26 to 30 days</v>
      </c>
      <c r="W6" t="str" cm="1">
        <f t="array" ref="W6">_xlfn.IFNA(_xlfn.IFS(AND(U6&gt;=25,U6&lt;28),"26-27 days",AND(U6&gt;27,U6&lt;29),"28 to 29 days",U6=30, "30 days"),"Not Needed")</f>
        <v>30 days</v>
      </c>
      <c r="X6">
        <f t="shared" si="5"/>
        <v>2015</v>
      </c>
    </row>
    <row r="7" spans="1:24" ht="43.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 t="shared" si="0"/>
        <v>110</v>
      </c>
      <c r="R7">
        <f t="shared" si="1"/>
        <v>93.4</v>
      </c>
      <c r="S7" s="15">
        <f t="shared" si="2"/>
        <v>42563.932951388888</v>
      </c>
      <c r="T7" s="15">
        <f t="shared" si="3"/>
        <v>42580.232638888891</v>
      </c>
      <c r="U7">
        <f t="shared" si="4"/>
        <v>17</v>
      </c>
      <c r="V7" t="str" cm="1">
        <f t="array" ref="V7">_xlfn.IFS(U7&lt;=10,"Less than 10 days",AND(U7&gt;10,U7&lt;=20),"11 to 20 days",AND(U7&gt;20,U7&lt;=25),"21 to 25 days",U7&gt;=51,"Greater than 40 days",AND(U7&gt;25,U7&lt;=30),"26 to 30 days",AND(U7&gt;30,U7&lt;=40),"31 to 40 days",AND(U7&gt;40,U7&lt;=50),"41 to 50 days")</f>
        <v>11 to 20 days</v>
      </c>
      <c r="W7" t="str" cm="1">
        <f t="array" ref="W7">_xlfn.IFNA(_xlfn.IFS(AND(U7&gt;=25,U7&lt;28),"26-27 days",AND(U7&gt;27,U7&lt;29),"28 to 29 days",U7=30, "30 days"),"Not Needed")</f>
        <v>Not Needed</v>
      </c>
      <c r="X7">
        <f t="shared" si="5"/>
        <v>2016</v>
      </c>
    </row>
    <row r="8" spans="1:24" ht="43.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 t="shared" si="0"/>
        <v>106</v>
      </c>
      <c r="R8">
        <f t="shared" si="1"/>
        <v>146.88</v>
      </c>
      <c r="S8" s="15">
        <f t="shared" si="2"/>
        <v>41794.072337962964</v>
      </c>
      <c r="T8" s="15">
        <f t="shared" si="3"/>
        <v>41804.072337962964</v>
      </c>
      <c r="U8">
        <f t="shared" si="4"/>
        <v>10</v>
      </c>
      <c r="V8" t="str" cm="1">
        <f t="array" ref="V8">_xlfn.IFS(U8&lt;=10,"Less than 10 days",AND(U8&gt;10,U8&lt;=20),"11 to 20 days",AND(U8&gt;20,U8&lt;=25),"21 to 25 days",U8&gt;=51,"Greater than 40 days",AND(U8&gt;25,U8&lt;=30),"26 to 30 days",AND(U8&gt;30,U8&lt;=40),"31 to 40 days",AND(U8&gt;40,U8&lt;=50),"41 to 50 days")</f>
        <v>Less than 10 days</v>
      </c>
      <c r="W8" t="str" cm="1">
        <f t="array" ref="W8">_xlfn.IFNA(_xlfn.IFS(AND(U8&gt;=25,U8&lt;28),"26-27 days",AND(U8&gt;27,U8&lt;29),"28 to 29 days",U8=30, "30 days"),"Not Needed")</f>
        <v>Not Needed</v>
      </c>
      <c r="X8">
        <f t="shared" si="5"/>
        <v>2014</v>
      </c>
    </row>
    <row r="9" spans="1:24" ht="58">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 t="shared" si="0"/>
        <v>101</v>
      </c>
      <c r="R9">
        <f t="shared" si="1"/>
        <v>159.82</v>
      </c>
      <c r="S9" s="15">
        <f t="shared" si="2"/>
        <v>42516.047071759262</v>
      </c>
      <c r="T9" s="15">
        <f t="shared" si="3"/>
        <v>42556.047071759262</v>
      </c>
      <c r="U9">
        <f t="shared" si="4"/>
        <v>40</v>
      </c>
      <c r="V9" t="str" cm="1">
        <f t="array" ref="V9">_xlfn.IFS(U9&lt;=10,"Less than 10 days",AND(U9&gt;10,U9&lt;=20),"11 to 20 days",AND(U9&gt;20,U9&lt;=25),"21 to 25 days",U9&gt;=51,"Greater than 40 days",AND(U9&gt;25,U9&lt;=30),"26 to 30 days",AND(U9&gt;30,U9&lt;=40),"31 to 40 days",AND(U9&gt;40,U9&lt;=50),"41 to 50 days")</f>
        <v>31 to 40 days</v>
      </c>
      <c r="W9" t="str" cm="1">
        <f t="array" ref="W9">_xlfn.IFNA(_xlfn.IFS(AND(U9&gt;=25,U9&lt;28),"26-27 days",AND(U9&gt;27,U9&lt;29),"28 to 29 days",U9=30, "30 days"),"Not Needed")</f>
        <v>Not Needed</v>
      </c>
      <c r="X9">
        <f t="shared" si="5"/>
        <v>2016</v>
      </c>
    </row>
    <row r="10" spans="1:24" ht="29">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 t="shared" si="0"/>
        <v>100</v>
      </c>
      <c r="R10">
        <f t="shared" si="1"/>
        <v>291.79000000000002</v>
      </c>
      <c r="S10" s="15">
        <f t="shared" si="2"/>
        <v>42468.94458333333</v>
      </c>
      <c r="T10" s="15">
        <f t="shared" si="3"/>
        <v>42475.875</v>
      </c>
      <c r="U10">
        <f t="shared" si="4"/>
        <v>7</v>
      </c>
      <c r="V10" t="str" cm="1">
        <f t="array" ref="V10">_xlfn.IFS(U10&lt;=10,"Less than 10 days",AND(U10&gt;10,U10&lt;=20),"11 to 20 days",AND(U10&gt;20,U10&lt;=25),"21 to 25 days",U10&gt;=51,"Greater than 40 days",AND(U10&gt;25,U10&lt;=30),"26 to 30 days",AND(U10&gt;30,U10&lt;=40),"31 to 40 days",AND(U10&gt;40,U10&lt;=50),"41 to 50 days")</f>
        <v>Less than 10 days</v>
      </c>
      <c r="W10" t="str" cm="1">
        <f t="array" ref="W10">_xlfn.IFNA(_xlfn.IFS(AND(U10&gt;=25,U10&lt;28),"26-27 days",AND(U10&gt;27,U10&lt;29),"28 to 29 days",U10=30, "30 days"),"Not Needed")</f>
        <v>Not Needed</v>
      </c>
      <c r="X10">
        <f t="shared" si="5"/>
        <v>2016</v>
      </c>
    </row>
    <row r="11" spans="1:24" ht="43.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 t="shared" si="0"/>
        <v>126</v>
      </c>
      <c r="R11">
        <f t="shared" si="1"/>
        <v>31.5</v>
      </c>
      <c r="S11" s="15">
        <f t="shared" si="2"/>
        <v>42447.103518518517</v>
      </c>
      <c r="T11" s="15">
        <f t="shared" si="3"/>
        <v>42477.103518518517</v>
      </c>
      <c r="U11">
        <f t="shared" si="4"/>
        <v>30</v>
      </c>
      <c r="V11" t="str" cm="1">
        <f t="array" ref="V11">_xlfn.IFS(U11&lt;=10,"Less than 10 days",AND(U11&gt;10,U11&lt;=20),"11 to 20 days",AND(U11&gt;20,U11&lt;=25),"21 to 25 days",U11&gt;=51,"Greater than 40 days",AND(U11&gt;25,U11&lt;=30),"26 to 30 days",AND(U11&gt;30,U11&lt;=40),"31 to 40 days",AND(U11&gt;40,U11&lt;=50),"41 to 50 days")</f>
        <v>26 to 30 days</v>
      </c>
      <c r="W11" t="str" cm="1">
        <f t="array" ref="W11">_xlfn.IFNA(_xlfn.IFS(AND(U11&gt;=25,U11&lt;28),"26-27 days",AND(U11&gt;27,U11&lt;29),"28 to 29 days",U11=30, "30 days"),"Not Needed")</f>
        <v>30 days</v>
      </c>
      <c r="X11">
        <f t="shared" si="5"/>
        <v>2016</v>
      </c>
    </row>
    <row r="12" spans="1:24" ht="43.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 t="shared" si="0"/>
        <v>101</v>
      </c>
      <c r="R12">
        <f t="shared" si="1"/>
        <v>158.68</v>
      </c>
      <c r="S12" s="15">
        <f t="shared" si="2"/>
        <v>41780.068043981482</v>
      </c>
      <c r="T12" s="15">
        <f t="shared" si="3"/>
        <v>41815.068043981482</v>
      </c>
      <c r="U12">
        <f t="shared" si="4"/>
        <v>35</v>
      </c>
      <c r="V12" t="str" cm="1">
        <f t="array" ref="V12">_xlfn.IFS(U12&lt;=10,"Less than 10 days",AND(U12&gt;10,U12&lt;=20),"11 to 20 days",AND(U12&gt;20,U12&lt;=25),"21 to 25 days",U12&gt;=51,"Greater than 40 days",AND(U12&gt;25,U12&lt;=30),"26 to 30 days",AND(U12&gt;30,U12&lt;=40),"31 to 40 days",AND(U12&gt;40,U12&lt;=50),"41 to 50 days")</f>
        <v>31 to 40 days</v>
      </c>
      <c r="W12" t="str" cm="1">
        <f t="array" ref="W12">_xlfn.IFNA(_xlfn.IFS(AND(U12&gt;=25,U12&lt;28),"26-27 days",AND(U12&gt;27,U12&lt;29),"28 to 29 days",U12=30, "30 days"),"Not Needed")</f>
        <v>Not Needed</v>
      </c>
      <c r="X12">
        <f t="shared" si="5"/>
        <v>2014</v>
      </c>
    </row>
    <row r="13" spans="1:24" ht="58">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 t="shared" si="0"/>
        <v>121</v>
      </c>
      <c r="R13">
        <f t="shared" si="1"/>
        <v>80.33</v>
      </c>
      <c r="S13" s="15">
        <f t="shared" si="2"/>
        <v>42572.778495370367</v>
      </c>
      <c r="T13" s="15">
        <f t="shared" si="3"/>
        <v>42604.125</v>
      </c>
      <c r="U13">
        <f t="shared" si="4"/>
        <v>32</v>
      </c>
      <c r="V13" t="str" cm="1">
        <f t="array" ref="V13">_xlfn.IFS(U13&lt;=10,"Less than 10 days",AND(U13&gt;10,U13&lt;=20),"11 to 20 days",AND(U13&gt;20,U13&lt;=25),"21 to 25 days",U13&gt;=51,"Greater than 40 days",AND(U13&gt;25,U13&lt;=30),"26 to 30 days",AND(U13&gt;30,U13&lt;=40),"31 to 40 days",AND(U13&gt;40,U13&lt;=50),"41 to 50 days")</f>
        <v>31 to 40 days</v>
      </c>
      <c r="W13" t="str" cm="1">
        <f t="array" ref="W13">_xlfn.IFNA(_xlfn.IFS(AND(U13&gt;=25,U13&lt;28),"26-27 days",AND(U13&gt;27,U13&lt;29),"28 to 29 days",U13=30, "30 days"),"Not Needed")</f>
        <v>Not Needed</v>
      </c>
      <c r="X13">
        <f t="shared" si="5"/>
        <v>2016</v>
      </c>
    </row>
    <row r="14" spans="1:24" ht="58">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 t="shared" si="0"/>
        <v>165</v>
      </c>
      <c r="R14">
        <f t="shared" si="1"/>
        <v>59.96</v>
      </c>
      <c r="S14" s="15">
        <f t="shared" si="2"/>
        <v>41791.713252314818</v>
      </c>
      <c r="T14" s="15">
        <f t="shared" si="3"/>
        <v>41836.125</v>
      </c>
      <c r="U14">
        <f t="shared" si="4"/>
        <v>45</v>
      </c>
      <c r="V14" t="str" cm="1">
        <f t="array" ref="V14">_xlfn.IFS(U14&lt;=10,"Less than 10 days",AND(U14&gt;10,U14&lt;=20),"11 to 20 days",AND(U14&gt;20,U14&lt;=25),"21 to 25 days",U14&gt;=51,"Greater than 40 days",AND(U14&gt;25,U14&lt;=30),"26 to 30 days",AND(U14&gt;30,U14&lt;=40),"31 to 40 days",AND(U14&gt;40,U14&lt;=50),"41 to 50 days")</f>
        <v>41 to 50 days</v>
      </c>
      <c r="W14" t="str" cm="1">
        <f t="array" ref="W14">_xlfn.IFNA(_xlfn.IFS(AND(U14&gt;=25,U14&lt;28),"26-27 days",AND(U14&gt;27,U14&lt;29),"28 to 29 days",U14=30, "30 days"),"Not Needed")</f>
        <v>Not Needed</v>
      </c>
      <c r="X14">
        <f t="shared" si="5"/>
        <v>2014</v>
      </c>
    </row>
    <row r="15" spans="1:24" ht="43.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 t="shared" si="0"/>
        <v>160</v>
      </c>
      <c r="R15">
        <f t="shared" si="1"/>
        <v>109.78</v>
      </c>
      <c r="S15" s="15">
        <f t="shared" si="2"/>
        <v>42508.677187499998</v>
      </c>
      <c r="T15" s="15">
        <f t="shared" si="3"/>
        <v>42544.852083333331</v>
      </c>
      <c r="U15">
        <f t="shared" si="4"/>
        <v>36</v>
      </c>
      <c r="V15" t="str" cm="1">
        <f t="array" ref="V15">_xlfn.IFS(U15&lt;=10,"Less than 10 days",AND(U15&gt;10,U15&lt;=20),"11 to 20 days",AND(U15&gt;20,U15&lt;=25),"21 to 25 days",U15&gt;=51,"Greater than 40 days",AND(U15&gt;25,U15&lt;=30),"26 to 30 days",AND(U15&gt;30,U15&lt;=40),"31 to 40 days",AND(U15&gt;40,U15&lt;=50),"41 to 50 days")</f>
        <v>31 to 40 days</v>
      </c>
      <c r="W15" t="str" cm="1">
        <f t="array" ref="W15">_xlfn.IFNA(_xlfn.IFS(AND(U15&gt;=25,U15&lt;28),"26-27 days",AND(U15&gt;27,U15&lt;29),"28 to 29 days",U15=30, "30 days"),"Not Needed")</f>
        <v>Not Needed</v>
      </c>
      <c r="X15">
        <f t="shared" si="5"/>
        <v>2016</v>
      </c>
    </row>
    <row r="16" spans="1:24" ht="29">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 t="shared" si="0"/>
        <v>101</v>
      </c>
      <c r="R16">
        <f t="shared" si="1"/>
        <v>147.71</v>
      </c>
      <c r="S16" s="15">
        <f t="shared" si="2"/>
        <v>41808.02648148148</v>
      </c>
      <c r="T16" s="15">
        <f t="shared" si="3"/>
        <v>41833.582638888889</v>
      </c>
      <c r="U16">
        <f t="shared" si="4"/>
        <v>25</v>
      </c>
      <c r="V16" t="str" cm="1">
        <f t="array" ref="V16">_xlfn.IFS(U16&lt;=10,"Less than 10 days",AND(U16&gt;10,U16&lt;=20),"11 to 20 days",AND(U16&gt;20,U16&lt;=25),"21 to 25 days",U16&gt;=51,"Greater than 40 days",AND(U16&gt;25,U16&lt;=30),"26 to 30 days",AND(U16&gt;30,U16&lt;=40),"31 to 40 days",AND(U16&gt;40,U16&lt;=50),"41 to 50 days")</f>
        <v>21 to 25 days</v>
      </c>
      <c r="W16" t="str" cm="1">
        <f t="array" ref="W16">_xlfn.IFNA(_xlfn.IFS(AND(U16&gt;=25,U16&lt;28),"26-27 days",AND(U16&gt;27,U16&lt;29),"28 to 29 days",U16=30, "30 days"),"Not Needed")</f>
        <v>26-27 days</v>
      </c>
      <c r="X16">
        <f t="shared" si="5"/>
        <v>2014</v>
      </c>
    </row>
    <row r="17" spans="1:24" ht="43.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 t="shared" si="0"/>
        <v>107</v>
      </c>
      <c r="R17">
        <f t="shared" si="1"/>
        <v>21.76</v>
      </c>
      <c r="S17" s="15">
        <f t="shared" si="2"/>
        <v>42256.391875000001</v>
      </c>
      <c r="T17" s="15">
        <f t="shared" si="3"/>
        <v>42274.843055555553</v>
      </c>
      <c r="U17">
        <f t="shared" si="4"/>
        <v>18</v>
      </c>
      <c r="V17" t="str" cm="1">
        <f t="array" ref="V17">_xlfn.IFS(U17&lt;=10,"Less than 10 days",AND(U17&gt;10,U17&lt;=20),"11 to 20 days",AND(U17&gt;20,U17&lt;=25),"21 to 25 days",U17&gt;=51,"Greater than 40 days",AND(U17&gt;25,U17&lt;=30),"26 to 30 days",AND(U17&gt;30,U17&lt;=40),"31 to 40 days",AND(U17&gt;40,U17&lt;=50),"41 to 50 days")</f>
        <v>11 to 20 days</v>
      </c>
      <c r="W17" t="str" cm="1">
        <f t="array" ref="W17">_xlfn.IFNA(_xlfn.IFS(AND(U17&gt;=25,U17&lt;28),"26-27 days",AND(U17&gt;27,U17&lt;29),"28 to 29 days",U17=30, "30 days"),"Not Needed")</f>
        <v>Not Needed</v>
      </c>
      <c r="X17">
        <f t="shared" si="5"/>
        <v>2015</v>
      </c>
    </row>
    <row r="18" spans="1:24" ht="43.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 t="shared" si="0"/>
        <v>100</v>
      </c>
      <c r="R18">
        <f t="shared" si="1"/>
        <v>171.84</v>
      </c>
      <c r="S18" s="15">
        <f t="shared" si="2"/>
        <v>41760.796423611115</v>
      </c>
      <c r="T18" s="15">
        <f t="shared" si="3"/>
        <v>41806.229166666664</v>
      </c>
      <c r="U18">
        <f t="shared" si="4"/>
        <v>46</v>
      </c>
      <c r="V18" t="str" cm="1">
        <f t="array" ref="V18">_xlfn.IFS(U18&lt;=10,"Less than 10 days",AND(U18&gt;10,U18&lt;=20),"11 to 20 days",AND(U18&gt;20,U18&lt;=25),"21 to 25 days",U18&gt;=51,"Greater than 40 days",AND(U18&gt;25,U18&lt;=30),"26 to 30 days",AND(U18&gt;30,U18&lt;=40),"31 to 40 days",AND(U18&gt;40,U18&lt;=50),"41 to 50 days")</f>
        <v>41 to 50 days</v>
      </c>
      <c r="W18" t="str" cm="1">
        <f t="array" ref="W18">_xlfn.IFNA(_xlfn.IFS(AND(U18&gt;=25,U18&lt;28),"26-27 days",AND(U18&gt;27,U18&lt;29),"28 to 29 days",U18=30, "30 days"),"Not Needed")</f>
        <v>Not Needed</v>
      </c>
      <c r="X18">
        <f t="shared" si="5"/>
        <v>2014</v>
      </c>
    </row>
    <row r="19" spans="1:24" ht="43.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 t="shared" si="0"/>
        <v>101</v>
      </c>
      <c r="R19">
        <f t="shared" si="1"/>
        <v>41.94</v>
      </c>
      <c r="S19" s="15">
        <f t="shared" si="2"/>
        <v>41917.731736111113</v>
      </c>
      <c r="T19" s="15">
        <f t="shared" si="3"/>
        <v>41947.773402777777</v>
      </c>
      <c r="U19">
        <f t="shared" si="4"/>
        <v>30</v>
      </c>
      <c r="V19" t="str" cm="1">
        <f t="array" ref="V19">_xlfn.IFS(U19&lt;=10,"Less than 10 days",AND(U19&gt;10,U19&lt;=20),"11 to 20 days",AND(U19&gt;20,U19&lt;=25),"21 to 25 days",U19&gt;=51,"Greater than 40 days",AND(U19&gt;25,U19&lt;=30),"26 to 30 days",AND(U19&gt;30,U19&lt;=40),"31 to 40 days",AND(U19&gt;40,U19&lt;=50),"41 to 50 days")</f>
        <v>26 to 30 days</v>
      </c>
      <c r="W19" t="str" cm="1">
        <f t="array" ref="W19">_xlfn.IFNA(_xlfn.IFS(AND(U19&gt;=25,U19&lt;28),"26-27 days",AND(U19&gt;27,U19&lt;29),"28 to 29 days",U19=30, "30 days"),"Not Needed")</f>
        <v>30 days</v>
      </c>
      <c r="X19">
        <f t="shared" si="5"/>
        <v>2014</v>
      </c>
    </row>
    <row r="20" spans="1:24" ht="43.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 t="shared" si="0"/>
        <v>106</v>
      </c>
      <c r="R20">
        <f t="shared" si="1"/>
        <v>93.26</v>
      </c>
      <c r="S20" s="15">
        <f t="shared" si="2"/>
        <v>41869.542314814818</v>
      </c>
      <c r="T20" s="15">
        <f t="shared" si="3"/>
        <v>41899.542314814818</v>
      </c>
      <c r="U20">
        <f t="shared" si="4"/>
        <v>30</v>
      </c>
      <c r="V20" t="str" cm="1">
        <f t="array" ref="V20">_xlfn.IFS(U20&lt;=10,"Less than 10 days",AND(U20&gt;10,U20&lt;=20),"11 to 20 days",AND(U20&gt;20,U20&lt;=25),"21 to 25 days",U20&gt;=51,"Greater than 40 days",AND(U20&gt;25,U20&lt;=30),"26 to 30 days",AND(U20&gt;30,U20&lt;=40),"31 to 40 days",AND(U20&gt;40,U20&lt;=50),"41 to 50 days")</f>
        <v>26 to 30 days</v>
      </c>
      <c r="W20" t="str" cm="1">
        <f t="array" ref="W20">_xlfn.IFNA(_xlfn.IFS(AND(U20&gt;=25,U20&lt;28),"26-27 days",AND(U20&gt;27,U20&lt;29),"28 to 29 days",U20=30, "30 days"),"Not Needed")</f>
        <v>30 days</v>
      </c>
      <c r="X20">
        <f t="shared" si="5"/>
        <v>2014</v>
      </c>
    </row>
    <row r="21" spans="1:24" ht="43.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 t="shared" si="0"/>
        <v>145</v>
      </c>
      <c r="R21">
        <f t="shared" si="1"/>
        <v>56.14</v>
      </c>
      <c r="S21" s="15">
        <f t="shared" si="2"/>
        <v>42175.816365740742</v>
      </c>
      <c r="T21" s="15">
        <f t="shared" si="3"/>
        <v>42205.816365740742</v>
      </c>
      <c r="U21">
        <f t="shared" si="4"/>
        <v>30</v>
      </c>
      <c r="V21" t="str" cm="1">
        <f t="array" ref="V21">_xlfn.IFS(U21&lt;=10,"Less than 10 days",AND(U21&gt;10,U21&lt;=20),"11 to 20 days",AND(U21&gt;20,U21&lt;=25),"21 to 25 days",U21&gt;=51,"Greater than 40 days",AND(U21&gt;25,U21&lt;=30),"26 to 30 days",AND(U21&gt;30,U21&lt;=40),"31 to 40 days",AND(U21&gt;40,U21&lt;=50),"41 to 50 days")</f>
        <v>26 to 30 days</v>
      </c>
      <c r="W21" t="str" cm="1">
        <f t="array" ref="W21">_xlfn.IFNA(_xlfn.IFS(AND(U21&gt;=25,U21&lt;28),"26-27 days",AND(U21&gt;27,U21&lt;29),"28 to 29 days",U21=30, "30 days"),"Not Needed")</f>
        <v>30 days</v>
      </c>
      <c r="X21">
        <f t="shared" si="5"/>
        <v>2015</v>
      </c>
    </row>
    <row r="22" spans="1:24" ht="43.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 t="shared" si="0"/>
        <v>100</v>
      </c>
      <c r="R22">
        <f t="shared" si="1"/>
        <v>80.16</v>
      </c>
      <c r="S22" s="15">
        <f t="shared" si="2"/>
        <v>42200.758240740746</v>
      </c>
      <c r="T22" s="15">
        <f t="shared" si="3"/>
        <v>42260.758240740746</v>
      </c>
      <c r="U22">
        <f t="shared" si="4"/>
        <v>60</v>
      </c>
      <c r="V22" t="str" cm="1">
        <f t="array" ref="V22">_xlfn.IFS(U22&lt;=10,"Less than 10 days",AND(U22&gt;10,U22&lt;=20),"11 to 20 days",AND(U22&gt;20,U22&lt;=25),"21 to 25 days",U22&gt;=51,"Greater than 40 days",AND(U22&gt;25,U22&lt;=30),"26 to 30 days",AND(U22&gt;30,U22&lt;=40),"31 to 40 days",AND(U22&gt;40,U22&lt;=50),"41 to 50 days")</f>
        <v>Greater than 40 days</v>
      </c>
      <c r="W22" t="str" cm="1">
        <f t="array" ref="W22">_xlfn.IFNA(_xlfn.IFS(AND(U22&gt;=25,U22&lt;28),"26-27 days",AND(U22&gt;27,U22&lt;29),"28 to 29 days",U22=30, "30 days"),"Not Needed")</f>
        <v>Not Needed</v>
      </c>
      <c r="X22">
        <f t="shared" si="5"/>
        <v>2015</v>
      </c>
    </row>
    <row r="23" spans="1:24" ht="43.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 t="shared" si="0"/>
        <v>109</v>
      </c>
      <c r="R23">
        <f t="shared" si="1"/>
        <v>199.9</v>
      </c>
      <c r="S23" s="15">
        <f t="shared" si="2"/>
        <v>41878.627187500002</v>
      </c>
      <c r="T23" s="15">
        <f t="shared" si="3"/>
        <v>41908.627187500002</v>
      </c>
      <c r="U23">
        <f t="shared" si="4"/>
        <v>30</v>
      </c>
      <c r="V23" t="str" cm="1">
        <f t="array" ref="V23">_xlfn.IFS(U23&lt;=10,"Less than 10 days",AND(U23&gt;10,U23&lt;=20),"11 to 20 days",AND(U23&gt;20,U23&lt;=25),"21 to 25 days",U23&gt;=51,"Greater than 40 days",AND(U23&gt;25,U23&lt;=30),"26 to 30 days",AND(U23&gt;30,U23&lt;=40),"31 to 40 days",AND(U23&gt;40,U23&lt;=50),"41 to 50 days")</f>
        <v>26 to 30 days</v>
      </c>
      <c r="W23" t="str" cm="1">
        <f t="array" ref="W23">_xlfn.IFNA(_xlfn.IFS(AND(U23&gt;=25,U23&lt;28),"26-27 days",AND(U23&gt;27,U23&lt;29),"28 to 29 days",U23=30, "30 days"),"Not Needed")</f>
        <v>30 days</v>
      </c>
      <c r="X23">
        <f t="shared" si="5"/>
        <v>2014</v>
      </c>
    </row>
    <row r="24" spans="1:24" ht="29">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 t="shared" si="0"/>
        <v>117</v>
      </c>
      <c r="R24">
        <f t="shared" si="1"/>
        <v>51.25</v>
      </c>
      <c r="S24" s="15">
        <f t="shared" si="2"/>
        <v>41989.91134259259</v>
      </c>
      <c r="T24" s="15">
        <f t="shared" si="3"/>
        <v>42005.332638888889</v>
      </c>
      <c r="U24">
        <f t="shared" si="4"/>
        <v>16</v>
      </c>
      <c r="V24" t="str" cm="1">
        <f t="array" ref="V24">_xlfn.IFS(U24&lt;=10,"Less than 10 days",AND(U24&gt;10,U24&lt;=20),"11 to 20 days",AND(U24&gt;20,U24&lt;=25),"21 to 25 days",U24&gt;=51,"Greater than 40 days",AND(U24&gt;25,U24&lt;=30),"26 to 30 days",AND(U24&gt;30,U24&lt;=40),"31 to 40 days",AND(U24&gt;40,U24&lt;=50),"41 to 50 days")</f>
        <v>11 to 20 days</v>
      </c>
      <c r="W24" t="str" cm="1">
        <f t="array" ref="W24">_xlfn.IFNA(_xlfn.IFS(AND(U24&gt;=25,U24&lt;28),"26-27 days",AND(U24&gt;27,U24&lt;29),"28 to 29 days",U24=30, "30 days"),"Not Needed")</f>
        <v>Not Needed</v>
      </c>
      <c r="X24">
        <f t="shared" si="5"/>
        <v>2014</v>
      </c>
    </row>
    <row r="25" spans="1:24" ht="43.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 t="shared" si="0"/>
        <v>119</v>
      </c>
      <c r="R25">
        <f t="shared" si="1"/>
        <v>103.04</v>
      </c>
      <c r="S25" s="15">
        <f t="shared" si="2"/>
        <v>42097.778946759259</v>
      </c>
      <c r="T25" s="15">
        <f t="shared" si="3"/>
        <v>42124.638888888891</v>
      </c>
      <c r="U25">
        <f t="shared" si="4"/>
        <v>27</v>
      </c>
      <c r="V25" t="str" cm="1">
        <f t="array" ref="V25">_xlfn.IFS(U25&lt;=10,"Less than 10 days",AND(U25&gt;10,U25&lt;=20),"11 to 20 days",AND(U25&gt;20,U25&lt;=25),"21 to 25 days",U25&gt;=51,"Greater than 40 days",AND(U25&gt;25,U25&lt;=30),"26 to 30 days",AND(U25&gt;30,U25&lt;=40),"31 to 40 days",AND(U25&gt;40,U25&lt;=50),"41 to 50 days")</f>
        <v>26 to 30 days</v>
      </c>
      <c r="W25" t="str" cm="1">
        <f t="array" ref="W25">_xlfn.IFNA(_xlfn.IFS(AND(U25&gt;=25,U25&lt;28),"26-27 days",AND(U25&gt;27,U25&lt;29),"28 to 29 days",U25=30, "30 days"),"Not Needed")</f>
        <v>26-27 days</v>
      </c>
      <c r="X25">
        <f t="shared" si="5"/>
        <v>2015</v>
      </c>
    </row>
    <row r="26" spans="1:24" ht="29">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 t="shared" si="0"/>
        <v>109</v>
      </c>
      <c r="R26">
        <f t="shared" si="1"/>
        <v>66.349999999999994</v>
      </c>
      <c r="S26" s="15">
        <f t="shared" si="2"/>
        <v>42229.820173611108</v>
      </c>
      <c r="T26" s="15">
        <f t="shared" si="3"/>
        <v>42262.818750000006</v>
      </c>
      <c r="U26">
        <f t="shared" si="4"/>
        <v>33</v>
      </c>
      <c r="V26" t="str" cm="1">
        <f t="array" ref="V26">_xlfn.IFS(U26&lt;=10,"Less than 10 days",AND(U26&gt;10,U26&lt;=20),"11 to 20 days",AND(U26&gt;20,U26&lt;=25),"21 to 25 days",U26&gt;=51,"Greater than 40 days",AND(U26&gt;25,U26&lt;=30),"26 to 30 days",AND(U26&gt;30,U26&lt;=40),"31 to 40 days",AND(U26&gt;40,U26&lt;=50),"41 to 50 days")</f>
        <v>31 to 40 days</v>
      </c>
      <c r="W26" t="str" cm="1">
        <f t="array" ref="W26">_xlfn.IFNA(_xlfn.IFS(AND(U26&gt;=25,U26&lt;28),"26-27 days",AND(U26&gt;27,U26&lt;29),"28 to 29 days",U26=30, "30 days"),"Not Needed")</f>
        <v>Not Needed</v>
      </c>
      <c r="X26">
        <f t="shared" si="5"/>
        <v>2015</v>
      </c>
    </row>
    <row r="27" spans="1:24" ht="43.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 t="shared" si="0"/>
        <v>133</v>
      </c>
      <c r="R27">
        <f t="shared" si="1"/>
        <v>57.14</v>
      </c>
      <c r="S27" s="15">
        <f t="shared" si="2"/>
        <v>42318.025011574078</v>
      </c>
      <c r="T27" s="15">
        <f t="shared" si="3"/>
        <v>42378.025011574078</v>
      </c>
      <c r="U27">
        <f t="shared" si="4"/>
        <v>60</v>
      </c>
      <c r="V27" t="str" cm="1">
        <f t="array" ref="V27">_xlfn.IFS(U27&lt;=10,"Less than 10 days",AND(U27&gt;10,U27&lt;=20),"11 to 20 days",AND(U27&gt;20,U27&lt;=25),"21 to 25 days",U27&gt;=51,"Greater than 40 days",AND(U27&gt;25,U27&lt;=30),"26 to 30 days",AND(U27&gt;30,U27&lt;=40),"31 to 40 days",AND(U27&gt;40,U27&lt;=50),"41 to 50 days")</f>
        <v>Greater than 40 days</v>
      </c>
      <c r="W27" t="str" cm="1">
        <f t="array" ref="W27">_xlfn.IFNA(_xlfn.IFS(AND(U27&gt;=25,U27&lt;28),"26-27 days",AND(U27&gt;27,U27&lt;29),"28 to 29 days",U27=30, "30 days"),"Not Needed")</f>
        <v>Not Needed</v>
      </c>
      <c r="X27">
        <f t="shared" si="5"/>
        <v>2015</v>
      </c>
    </row>
    <row r="28" spans="1:24" ht="43.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 t="shared" si="0"/>
        <v>155</v>
      </c>
      <c r="R28">
        <f t="shared" si="1"/>
        <v>102.11</v>
      </c>
      <c r="S28" s="15">
        <f t="shared" si="2"/>
        <v>41828.515555555554</v>
      </c>
      <c r="T28" s="15">
        <f t="shared" si="3"/>
        <v>41868.515555555554</v>
      </c>
      <c r="U28">
        <f t="shared" si="4"/>
        <v>40</v>
      </c>
      <c r="V28" t="str" cm="1">
        <f t="array" ref="V28">_xlfn.IFS(U28&lt;=10,"Less than 10 days",AND(U28&gt;10,U28&lt;=20),"11 to 20 days",AND(U28&gt;20,U28&lt;=25),"21 to 25 days",U28&gt;=51,"Greater than 40 days",AND(U28&gt;25,U28&lt;=30),"26 to 30 days",AND(U28&gt;30,U28&lt;=40),"31 to 40 days",AND(U28&gt;40,U28&lt;=50),"41 to 50 days")</f>
        <v>31 to 40 days</v>
      </c>
      <c r="W28" t="str" cm="1">
        <f t="array" ref="W28">_xlfn.IFNA(_xlfn.IFS(AND(U28&gt;=25,U28&lt;28),"26-27 days",AND(U28&gt;27,U28&lt;29),"28 to 29 days",U28=30, "30 days"),"Not Needed")</f>
        <v>Not Needed</v>
      </c>
      <c r="X28">
        <f t="shared" si="5"/>
        <v>2014</v>
      </c>
    </row>
    <row r="29" spans="1:24" ht="43.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 t="shared" si="0"/>
        <v>112</v>
      </c>
      <c r="R29">
        <f t="shared" si="1"/>
        <v>148.97</v>
      </c>
      <c r="S29" s="15">
        <f t="shared" si="2"/>
        <v>41929.164733796293</v>
      </c>
      <c r="T29" s="15">
        <f t="shared" si="3"/>
        <v>41959.206400462965</v>
      </c>
      <c r="U29">
        <f t="shared" si="4"/>
        <v>30</v>
      </c>
      <c r="V29" t="str" cm="1">
        <f t="array" ref="V29">_xlfn.IFS(U29&lt;=10,"Less than 10 days",AND(U29&gt;10,U29&lt;=20),"11 to 20 days",AND(U29&gt;20,U29&lt;=25),"21 to 25 days",U29&gt;=51,"Greater than 40 days",AND(U29&gt;25,U29&lt;=30),"26 to 30 days",AND(U29&gt;30,U29&lt;=40),"31 to 40 days",AND(U29&gt;40,U29&lt;=50),"41 to 50 days")</f>
        <v>26 to 30 days</v>
      </c>
      <c r="W29" t="str" cm="1">
        <f t="array" ref="W29">_xlfn.IFNA(_xlfn.IFS(AND(U29&gt;=25,U29&lt;28),"26-27 days",AND(U29&gt;27,U29&lt;29),"28 to 29 days",U29=30, "30 days"),"Not Needed")</f>
        <v>30 days</v>
      </c>
      <c r="X29">
        <f t="shared" si="5"/>
        <v>2014</v>
      </c>
    </row>
    <row r="30" spans="1:24" ht="29">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 t="shared" si="0"/>
        <v>100</v>
      </c>
      <c r="R30">
        <f t="shared" si="1"/>
        <v>169.61</v>
      </c>
      <c r="S30" s="15">
        <f t="shared" si="2"/>
        <v>42324.96393518518</v>
      </c>
      <c r="T30" s="15">
        <f t="shared" si="3"/>
        <v>42354.96393518518</v>
      </c>
      <c r="U30">
        <f t="shared" si="4"/>
        <v>30</v>
      </c>
      <c r="V30" t="str" cm="1">
        <f t="array" ref="V30">_xlfn.IFS(U30&lt;=10,"Less than 10 days",AND(U30&gt;10,U30&lt;=20),"11 to 20 days",AND(U30&gt;20,U30&lt;=25),"21 to 25 days",U30&gt;=51,"Greater than 40 days",AND(U30&gt;25,U30&lt;=30),"26 to 30 days",AND(U30&gt;30,U30&lt;=40),"31 to 40 days",AND(U30&gt;40,U30&lt;=50),"41 to 50 days")</f>
        <v>26 to 30 days</v>
      </c>
      <c r="W30" t="str" cm="1">
        <f t="array" ref="W30">_xlfn.IFNA(_xlfn.IFS(AND(U30&gt;=25,U30&lt;28),"26-27 days",AND(U30&gt;27,U30&lt;29),"28 to 29 days",U30=30, "30 days"),"Not Needed")</f>
        <v>30 days</v>
      </c>
      <c r="X30">
        <f t="shared" si="5"/>
        <v>2015</v>
      </c>
    </row>
    <row r="31" spans="1:24" ht="43.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 t="shared" si="0"/>
        <v>123</v>
      </c>
      <c r="R31">
        <f t="shared" si="1"/>
        <v>31.62</v>
      </c>
      <c r="S31" s="15">
        <f t="shared" si="2"/>
        <v>41812.67324074074</v>
      </c>
      <c r="T31" s="15">
        <f t="shared" si="3"/>
        <v>41842.67324074074</v>
      </c>
      <c r="U31">
        <f t="shared" si="4"/>
        <v>30</v>
      </c>
      <c r="V31" t="str" cm="1">
        <f t="array" ref="V31">_xlfn.IFS(U31&lt;=10,"Less than 10 days",AND(U31&gt;10,U31&lt;=20),"11 to 20 days",AND(U31&gt;20,U31&lt;=25),"21 to 25 days",U31&gt;=51,"Greater than 40 days",AND(U31&gt;25,U31&lt;=30),"26 to 30 days",AND(U31&gt;30,U31&lt;=40),"31 to 40 days",AND(U31&gt;40,U31&lt;=50),"41 to 50 days")</f>
        <v>26 to 30 days</v>
      </c>
      <c r="W31" t="str" cm="1">
        <f t="array" ref="W31">_xlfn.IFNA(_xlfn.IFS(AND(U31&gt;=25,U31&lt;28),"26-27 days",AND(U31&gt;27,U31&lt;29),"28 to 29 days",U31=30, "30 days"),"Not Needed")</f>
        <v>30 days</v>
      </c>
      <c r="X31">
        <f t="shared" si="5"/>
        <v>2014</v>
      </c>
    </row>
    <row r="32" spans="1:24" ht="43.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 t="shared" si="0"/>
        <v>101</v>
      </c>
      <c r="R32">
        <f t="shared" si="1"/>
        <v>76.45</v>
      </c>
      <c r="S32" s="15">
        <f t="shared" si="2"/>
        <v>41842.292997685188</v>
      </c>
      <c r="T32" s="15">
        <f t="shared" si="3"/>
        <v>41872.292997685188</v>
      </c>
      <c r="U32">
        <f t="shared" si="4"/>
        <v>30</v>
      </c>
      <c r="V32" t="str" cm="1">
        <f t="array" ref="V32">_xlfn.IFS(U32&lt;=10,"Less than 10 days",AND(U32&gt;10,U32&lt;=20),"11 to 20 days",AND(U32&gt;20,U32&lt;=25),"21 to 25 days",U32&gt;=51,"Greater than 40 days",AND(U32&gt;25,U32&lt;=30),"26 to 30 days",AND(U32&gt;30,U32&lt;=40),"31 to 40 days",AND(U32&gt;40,U32&lt;=50),"41 to 50 days")</f>
        <v>26 to 30 days</v>
      </c>
      <c r="W32" t="str" cm="1">
        <f t="array" ref="W32">_xlfn.IFNA(_xlfn.IFS(AND(U32&gt;=25,U32&lt;28),"26-27 days",AND(U32&gt;27,U32&lt;29),"28 to 29 days",U32=30, "30 days"),"Not Needed")</f>
        <v>30 days</v>
      </c>
      <c r="X32">
        <f t="shared" si="5"/>
        <v>2014</v>
      </c>
    </row>
    <row r="33" spans="1:24" ht="43.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 t="shared" si="0"/>
        <v>100</v>
      </c>
      <c r="R33">
        <f t="shared" si="1"/>
        <v>13</v>
      </c>
      <c r="S33" s="15">
        <f t="shared" si="2"/>
        <v>42376.79206018518</v>
      </c>
      <c r="T33" s="15">
        <f t="shared" si="3"/>
        <v>42394.79206018518</v>
      </c>
      <c r="U33">
        <f t="shared" si="4"/>
        <v>18</v>
      </c>
      <c r="V33" t="str" cm="1">
        <f t="array" ref="V33">_xlfn.IFS(U33&lt;=10,"Less than 10 days",AND(U33&gt;10,U33&lt;=20),"11 to 20 days",AND(U33&gt;20,U33&lt;=25),"21 to 25 days",U33&gt;=51,"Greater than 40 days",AND(U33&gt;25,U33&lt;=30),"26 to 30 days",AND(U33&gt;30,U33&lt;=40),"31 to 40 days",AND(U33&gt;40,U33&lt;=50),"41 to 50 days")</f>
        <v>11 to 20 days</v>
      </c>
      <c r="W33" t="str" cm="1">
        <f t="array" ref="W33">_xlfn.IFNA(_xlfn.IFS(AND(U33&gt;=25,U33&lt;28),"26-27 days",AND(U33&gt;27,U33&lt;29),"28 to 29 days",U33=30, "30 days"),"Not Needed")</f>
        <v>Not Needed</v>
      </c>
      <c r="X33">
        <f t="shared" si="5"/>
        <v>2016</v>
      </c>
    </row>
    <row r="34" spans="1:24" ht="58">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 t="shared" si="0"/>
        <v>100</v>
      </c>
      <c r="R34">
        <f t="shared" si="1"/>
        <v>320.45</v>
      </c>
      <c r="S34" s="15">
        <f t="shared" si="2"/>
        <v>42461.627511574072</v>
      </c>
      <c r="T34" s="15">
        <f t="shared" si="3"/>
        <v>42503.165972222225</v>
      </c>
      <c r="U34">
        <f t="shared" si="4"/>
        <v>42</v>
      </c>
      <c r="V34" t="str" cm="1">
        <f t="array" ref="V34">_xlfn.IFS(U34&lt;=10,"Less than 10 days",AND(U34&gt;10,U34&lt;=20),"11 to 20 days",AND(U34&gt;20,U34&lt;=25),"21 to 25 days",U34&gt;=51,"Greater than 40 days",AND(U34&gt;25,U34&lt;=30),"26 to 30 days",AND(U34&gt;30,U34&lt;=40),"31 to 40 days",AND(U34&gt;40,U34&lt;=50),"41 to 50 days")</f>
        <v>41 to 50 days</v>
      </c>
      <c r="W34" t="str" cm="1">
        <f t="array" ref="W34">_xlfn.IFNA(_xlfn.IFS(AND(U34&gt;=25,U34&lt;28),"26-27 days",AND(U34&gt;27,U34&lt;29),"28 to 29 days",U34=30, "30 days"),"Not Needed")</f>
        <v>Not Needed</v>
      </c>
      <c r="X34">
        <f t="shared" si="5"/>
        <v>2016</v>
      </c>
    </row>
    <row r="35" spans="1:24" ht="43.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 t="shared" si="0"/>
        <v>102</v>
      </c>
      <c r="R35">
        <f t="shared" si="1"/>
        <v>83.75</v>
      </c>
      <c r="S35" s="15">
        <f t="shared" si="2"/>
        <v>42286.660891203705</v>
      </c>
      <c r="T35" s="15">
        <f t="shared" si="3"/>
        <v>42316.702557870376</v>
      </c>
      <c r="U35">
        <f t="shared" si="4"/>
        <v>30</v>
      </c>
      <c r="V35" t="str" cm="1">
        <f t="array" ref="V35">_xlfn.IFS(U35&lt;=10,"Less than 10 days",AND(U35&gt;10,U35&lt;=20),"11 to 20 days",AND(U35&gt;20,U35&lt;=25),"21 to 25 days",U35&gt;=51,"Greater than 40 days",AND(U35&gt;25,U35&lt;=30),"26 to 30 days",AND(U35&gt;30,U35&lt;=40),"31 to 40 days",AND(U35&gt;40,U35&lt;=50),"41 to 50 days")</f>
        <v>26 to 30 days</v>
      </c>
      <c r="W35" t="str" cm="1">
        <f t="array" ref="W35">_xlfn.IFNA(_xlfn.IFS(AND(U35&gt;=25,U35&lt;28),"26-27 days",AND(U35&gt;27,U35&lt;29),"28 to 29 days",U35=30, "30 days"),"Not Needed")</f>
        <v>30 days</v>
      </c>
      <c r="X35">
        <f t="shared" si="5"/>
        <v>2015</v>
      </c>
    </row>
    <row r="36" spans="1:24" ht="43.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 t="shared" si="0"/>
        <v>130</v>
      </c>
      <c r="R36">
        <f t="shared" si="1"/>
        <v>49.88</v>
      </c>
      <c r="S36" s="15">
        <f t="shared" si="2"/>
        <v>41841.321770833332</v>
      </c>
      <c r="T36" s="15">
        <f t="shared" si="3"/>
        <v>41856.321770833332</v>
      </c>
      <c r="U36">
        <f t="shared" si="4"/>
        <v>15</v>
      </c>
      <c r="V36" t="str" cm="1">
        <f t="array" ref="V36">_xlfn.IFS(U36&lt;=10,"Less than 10 days",AND(U36&gt;10,U36&lt;=20),"11 to 20 days",AND(U36&gt;20,U36&lt;=25),"21 to 25 days",U36&gt;=51,"Greater than 40 days",AND(U36&gt;25,U36&lt;=30),"26 to 30 days",AND(U36&gt;30,U36&lt;=40),"31 to 40 days",AND(U36&gt;40,U36&lt;=50),"41 to 50 days")</f>
        <v>11 to 20 days</v>
      </c>
      <c r="W36" t="str" cm="1">
        <f t="array" ref="W36">_xlfn.IFNA(_xlfn.IFS(AND(U36&gt;=25,U36&lt;28),"26-27 days",AND(U36&gt;27,U36&lt;29),"28 to 29 days",U36=30, "30 days"),"Not Needed")</f>
        <v>Not Needed</v>
      </c>
      <c r="X36">
        <f t="shared" si="5"/>
        <v>2014</v>
      </c>
    </row>
    <row r="37" spans="1:24" ht="43.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 t="shared" si="0"/>
        <v>167</v>
      </c>
      <c r="R37">
        <f t="shared" si="1"/>
        <v>59.46</v>
      </c>
      <c r="S37" s="15">
        <f t="shared" si="2"/>
        <v>42098.291828703703</v>
      </c>
      <c r="T37" s="15">
        <f t="shared" si="3"/>
        <v>42122</v>
      </c>
      <c r="U37">
        <f t="shared" si="4"/>
        <v>24</v>
      </c>
      <c r="V37" t="str" cm="1">
        <f t="array" ref="V37">_xlfn.IFS(U37&lt;=10,"Less than 10 days",AND(U37&gt;10,U37&lt;=20),"11 to 20 days",AND(U37&gt;20,U37&lt;=25),"21 to 25 days",U37&gt;=51,"Greater than 40 days",AND(U37&gt;25,U37&lt;=30),"26 to 30 days",AND(U37&gt;30,U37&lt;=40),"31 to 40 days",AND(U37&gt;40,U37&lt;=50),"41 to 50 days")</f>
        <v>21 to 25 days</v>
      </c>
      <c r="W37" t="str" cm="1">
        <f t="array" ref="W37">_xlfn.IFNA(_xlfn.IFS(AND(U37&gt;=25,U37&lt;28),"26-27 days",AND(U37&gt;27,U37&lt;29),"28 to 29 days",U37=30, "30 days"),"Not Needed")</f>
        <v>Not Needed</v>
      </c>
      <c r="X37">
        <f t="shared" si="5"/>
        <v>2015</v>
      </c>
    </row>
    <row r="38" spans="1:24" ht="29">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 t="shared" si="0"/>
        <v>142</v>
      </c>
      <c r="R38">
        <f t="shared" si="1"/>
        <v>193.84</v>
      </c>
      <c r="S38" s="15">
        <f t="shared" si="2"/>
        <v>42068.307002314818</v>
      </c>
      <c r="T38" s="15">
        <f t="shared" si="3"/>
        <v>42098.265335648146</v>
      </c>
      <c r="U38">
        <f t="shared" si="4"/>
        <v>30</v>
      </c>
      <c r="V38" t="str" cm="1">
        <f t="array" ref="V38">_xlfn.IFS(U38&lt;=10,"Less than 10 days",AND(U38&gt;10,U38&lt;=20),"11 to 20 days",AND(U38&gt;20,U38&lt;=25),"21 to 25 days",U38&gt;=51,"Greater than 40 days",AND(U38&gt;25,U38&lt;=30),"26 to 30 days",AND(U38&gt;30,U38&lt;=40),"31 to 40 days",AND(U38&gt;40,U38&lt;=50),"41 to 50 days")</f>
        <v>26 to 30 days</v>
      </c>
      <c r="W38" t="str" cm="1">
        <f t="array" ref="W38">_xlfn.IFNA(_xlfn.IFS(AND(U38&gt;=25,U38&lt;28),"26-27 days",AND(U38&gt;27,U38&lt;29),"28 to 29 days",U38=30, "30 days"),"Not Needed")</f>
        <v>30 days</v>
      </c>
      <c r="X38">
        <f t="shared" si="5"/>
        <v>2015</v>
      </c>
    </row>
    <row r="39" spans="1:24" ht="43.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 t="shared" si="0"/>
        <v>183</v>
      </c>
      <c r="R39">
        <f t="shared" si="1"/>
        <v>159.51</v>
      </c>
      <c r="S39" s="15">
        <f t="shared" si="2"/>
        <v>42032.693043981482</v>
      </c>
      <c r="T39" s="15">
        <f t="shared" si="3"/>
        <v>42062.693043981482</v>
      </c>
      <c r="U39">
        <f t="shared" si="4"/>
        <v>30</v>
      </c>
      <c r="V39" t="str" cm="1">
        <f t="array" ref="V39">_xlfn.IFS(U39&lt;=10,"Less than 10 days",AND(U39&gt;10,U39&lt;=20),"11 to 20 days",AND(U39&gt;20,U39&lt;=25),"21 to 25 days",U39&gt;=51,"Greater than 40 days",AND(U39&gt;25,U39&lt;=30),"26 to 30 days",AND(U39&gt;30,U39&lt;=40),"31 to 40 days",AND(U39&gt;40,U39&lt;=50),"41 to 50 days")</f>
        <v>26 to 30 days</v>
      </c>
      <c r="W39" t="str" cm="1">
        <f t="array" ref="W39">_xlfn.IFNA(_xlfn.IFS(AND(U39&gt;=25,U39&lt;28),"26-27 days",AND(U39&gt;27,U39&lt;29),"28 to 29 days",U39=30, "30 days"),"Not Needed")</f>
        <v>30 days</v>
      </c>
      <c r="X39">
        <f t="shared" si="5"/>
        <v>2015</v>
      </c>
    </row>
    <row r="40" spans="1:24" ht="43.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 t="shared" si="0"/>
        <v>110</v>
      </c>
      <c r="R40">
        <f t="shared" si="1"/>
        <v>41.68</v>
      </c>
      <c r="S40" s="15">
        <f t="shared" si="2"/>
        <v>41375.057222222218</v>
      </c>
      <c r="T40" s="15">
        <f t="shared" si="3"/>
        <v>41405.057222222218</v>
      </c>
      <c r="U40">
        <f t="shared" si="4"/>
        <v>30</v>
      </c>
      <c r="V40" t="str" cm="1">
        <f t="array" ref="V40">_xlfn.IFS(U40&lt;=10,"Less than 10 days",AND(U40&gt;10,U40&lt;=20),"11 to 20 days",AND(U40&gt;20,U40&lt;=25),"21 to 25 days",U40&gt;=51,"Greater than 40 days",AND(U40&gt;25,U40&lt;=30),"26 to 30 days",AND(U40&gt;30,U40&lt;=40),"31 to 40 days",AND(U40&gt;40,U40&lt;=50),"41 to 50 days")</f>
        <v>26 to 30 days</v>
      </c>
      <c r="W40" t="str" cm="1">
        <f t="array" ref="W40">_xlfn.IFNA(_xlfn.IFS(AND(U40&gt;=25,U40&lt;28),"26-27 days",AND(U40&gt;27,U40&lt;29),"28 to 29 days",U40=30, "30 days"),"Not Needed")</f>
        <v>30 days</v>
      </c>
      <c r="X40">
        <f t="shared" si="5"/>
        <v>2013</v>
      </c>
    </row>
    <row r="41" spans="1:24" ht="58">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 t="shared" si="0"/>
        <v>131</v>
      </c>
      <c r="R41">
        <f t="shared" si="1"/>
        <v>150.9</v>
      </c>
      <c r="S41" s="15">
        <f t="shared" si="2"/>
        <v>41754.047083333331</v>
      </c>
      <c r="T41" s="15">
        <f t="shared" si="3"/>
        <v>41784.957638888889</v>
      </c>
      <c r="U41">
        <f t="shared" si="4"/>
        <v>30</v>
      </c>
      <c r="V41" t="str" cm="1">
        <f t="array" ref="V41">_xlfn.IFS(U41&lt;=10,"Less than 10 days",AND(U41&gt;10,U41&lt;=20),"11 to 20 days",AND(U41&gt;20,U41&lt;=25),"21 to 25 days",U41&gt;=51,"Greater than 40 days",AND(U41&gt;25,U41&lt;=30),"26 to 30 days",AND(U41&gt;30,U41&lt;=40),"31 to 40 days",AND(U41&gt;40,U41&lt;=50),"41 to 50 days")</f>
        <v>26 to 30 days</v>
      </c>
      <c r="W41" t="str" cm="1">
        <f t="array" ref="W41">_xlfn.IFNA(_xlfn.IFS(AND(U41&gt;=25,U41&lt;28),"26-27 days",AND(U41&gt;27,U41&lt;29),"28 to 29 days",U41=30, "30 days"),"Not Needed")</f>
        <v>30 days</v>
      </c>
      <c r="X41">
        <f t="shared" si="5"/>
        <v>2014</v>
      </c>
    </row>
    <row r="42" spans="1:24" ht="58">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 t="shared" si="0"/>
        <v>101</v>
      </c>
      <c r="R42">
        <f t="shared" si="1"/>
        <v>126.69</v>
      </c>
      <c r="S42" s="15">
        <f t="shared" si="2"/>
        <v>41789.21398148148</v>
      </c>
      <c r="T42" s="15">
        <f t="shared" si="3"/>
        <v>41809.166666666664</v>
      </c>
      <c r="U42">
        <f t="shared" si="4"/>
        <v>20</v>
      </c>
      <c r="V42" t="str" cm="1">
        <f t="array" ref="V42">_xlfn.IFS(U42&lt;=10,"Less than 10 days",AND(U42&gt;10,U42&lt;=20),"11 to 20 days",AND(U42&gt;20,U42&lt;=25),"21 to 25 days",U42&gt;=51,"Greater than 40 days",AND(U42&gt;25,U42&lt;=30),"26 to 30 days",AND(U42&gt;30,U42&lt;=40),"31 to 40 days",AND(U42&gt;40,U42&lt;=50),"41 to 50 days")</f>
        <v>11 to 20 days</v>
      </c>
      <c r="W42" t="str" cm="1">
        <f t="array" ref="W42">_xlfn.IFNA(_xlfn.IFS(AND(U42&gt;=25,U42&lt;28),"26-27 days",AND(U42&gt;27,U42&lt;29),"28 to 29 days",U42=30, "30 days"),"Not Needed")</f>
        <v>Not Needed</v>
      </c>
      <c r="X42">
        <f t="shared" si="5"/>
        <v>2014</v>
      </c>
    </row>
    <row r="43" spans="1:24" ht="43.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 t="shared" si="0"/>
        <v>100</v>
      </c>
      <c r="R43">
        <f t="shared" si="1"/>
        <v>105.26</v>
      </c>
      <c r="S43" s="15">
        <f t="shared" si="2"/>
        <v>41887.568912037037</v>
      </c>
      <c r="T43" s="15">
        <f t="shared" si="3"/>
        <v>41917.568912037037</v>
      </c>
      <c r="U43">
        <f t="shared" si="4"/>
        <v>30</v>
      </c>
      <c r="V43" t="str" cm="1">
        <f t="array" ref="V43">_xlfn.IFS(U43&lt;=10,"Less than 10 days",AND(U43&gt;10,U43&lt;=20),"11 to 20 days",AND(U43&gt;20,U43&lt;=25),"21 to 25 days",U43&gt;=51,"Greater than 40 days",AND(U43&gt;25,U43&lt;=30),"26 to 30 days",AND(U43&gt;30,U43&lt;=40),"31 to 40 days",AND(U43&gt;40,U43&lt;=50),"41 to 50 days")</f>
        <v>26 to 30 days</v>
      </c>
      <c r="W43" t="str" cm="1">
        <f t="array" ref="W43">_xlfn.IFNA(_xlfn.IFS(AND(U43&gt;=25,U43&lt;28),"26-27 days",AND(U43&gt;27,U43&lt;29),"28 to 29 days",U43=30, "30 days"),"Not Needed")</f>
        <v>30 days</v>
      </c>
      <c r="X43">
        <f t="shared" si="5"/>
        <v>2014</v>
      </c>
    </row>
    <row r="44" spans="1:24" ht="43.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 t="shared" si="0"/>
        <v>142</v>
      </c>
      <c r="R44">
        <f t="shared" si="1"/>
        <v>117.51</v>
      </c>
      <c r="S44" s="15">
        <f t="shared" si="2"/>
        <v>41971.639189814814</v>
      </c>
      <c r="T44" s="15">
        <f t="shared" si="3"/>
        <v>42001.639189814814</v>
      </c>
      <c r="U44">
        <f t="shared" si="4"/>
        <v>30</v>
      </c>
      <c r="V44" t="str" cm="1">
        <f t="array" ref="V44">_xlfn.IFS(U44&lt;=10,"Less than 10 days",AND(U44&gt;10,U44&lt;=20),"11 to 20 days",AND(U44&gt;20,U44&lt;=25),"21 to 25 days",U44&gt;=51,"Greater than 40 days",AND(U44&gt;25,U44&lt;=30),"26 to 30 days",AND(U44&gt;30,U44&lt;=40),"31 to 40 days",AND(U44&gt;40,U44&lt;=50),"41 to 50 days")</f>
        <v>26 to 30 days</v>
      </c>
      <c r="W44" t="str" cm="1">
        <f t="array" ref="W44">_xlfn.IFNA(_xlfn.IFS(AND(U44&gt;=25,U44&lt;28),"26-27 days",AND(U44&gt;27,U44&lt;29),"28 to 29 days",U44=30, "30 days"),"Not Needed")</f>
        <v>30 days</v>
      </c>
      <c r="X44">
        <f t="shared" si="5"/>
        <v>2014</v>
      </c>
    </row>
    <row r="45" spans="1:24" ht="43.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 t="shared" si="0"/>
        <v>309</v>
      </c>
      <c r="R45">
        <f t="shared" si="1"/>
        <v>117.36</v>
      </c>
      <c r="S45" s="15">
        <f t="shared" si="2"/>
        <v>41802.790347222224</v>
      </c>
      <c r="T45" s="15">
        <f t="shared" si="3"/>
        <v>41833</v>
      </c>
      <c r="U45">
        <f t="shared" si="4"/>
        <v>31</v>
      </c>
      <c r="V45" t="str" cm="1">
        <f t="array" ref="V45">_xlfn.IFS(U45&lt;=10,"Less than 10 days",AND(U45&gt;10,U45&lt;=20),"11 to 20 days",AND(U45&gt;20,U45&lt;=25),"21 to 25 days",U45&gt;=51,"Greater than 40 days",AND(U45&gt;25,U45&lt;=30),"26 to 30 days",AND(U45&gt;30,U45&lt;=40),"31 to 40 days",AND(U45&gt;40,U45&lt;=50),"41 to 50 days")</f>
        <v>31 to 40 days</v>
      </c>
      <c r="W45" t="str" cm="1">
        <f t="array" ref="W45">_xlfn.IFNA(_xlfn.IFS(AND(U45&gt;=25,U45&lt;28),"26-27 days",AND(U45&gt;27,U45&lt;29),"28 to 29 days",U45=30, "30 days"),"Not Needed")</f>
        <v>Not Needed</v>
      </c>
      <c r="X45">
        <f t="shared" si="5"/>
        <v>2014</v>
      </c>
    </row>
    <row r="46" spans="1:24" ht="58">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 t="shared" si="0"/>
        <v>100</v>
      </c>
      <c r="R46">
        <f t="shared" si="1"/>
        <v>133.33000000000001</v>
      </c>
      <c r="S46" s="15">
        <f t="shared" si="2"/>
        <v>41874.098807870374</v>
      </c>
      <c r="T46" s="15">
        <f t="shared" si="3"/>
        <v>41919.098807870374</v>
      </c>
      <c r="U46">
        <f t="shared" si="4"/>
        <v>45</v>
      </c>
      <c r="V46" t="str" cm="1">
        <f t="array" ref="V46">_xlfn.IFS(U46&lt;=10,"Less than 10 days",AND(U46&gt;10,U46&lt;=20),"11 to 20 days",AND(U46&gt;20,U46&lt;=25),"21 to 25 days",U46&gt;=51,"Greater than 40 days",AND(U46&gt;25,U46&lt;=30),"26 to 30 days",AND(U46&gt;30,U46&lt;=40),"31 to 40 days",AND(U46&gt;40,U46&lt;=50),"41 to 50 days")</f>
        <v>41 to 50 days</v>
      </c>
      <c r="W46" t="str" cm="1">
        <f t="array" ref="W46">_xlfn.IFNA(_xlfn.IFS(AND(U46&gt;=25,U46&lt;28),"26-27 days",AND(U46&gt;27,U46&lt;29),"28 to 29 days",U46=30, "30 days"),"Not Needed")</f>
        <v>Not Needed</v>
      </c>
      <c r="X46">
        <f t="shared" si="5"/>
        <v>2014</v>
      </c>
    </row>
    <row r="47" spans="1:24" ht="43.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 t="shared" si="0"/>
        <v>120</v>
      </c>
      <c r="R47">
        <f t="shared" si="1"/>
        <v>98.36</v>
      </c>
      <c r="S47" s="15">
        <f t="shared" si="2"/>
        <v>42457.623923611114</v>
      </c>
      <c r="T47" s="15">
        <f t="shared" si="3"/>
        <v>42487.623923611114</v>
      </c>
      <c r="U47">
        <f t="shared" si="4"/>
        <v>30</v>
      </c>
      <c r="V47" t="str" cm="1">
        <f t="array" ref="V47">_xlfn.IFS(U47&lt;=10,"Less than 10 days",AND(U47&gt;10,U47&lt;=20),"11 to 20 days",AND(U47&gt;20,U47&lt;=25),"21 to 25 days",U47&gt;=51,"Greater than 40 days",AND(U47&gt;25,U47&lt;=30),"26 to 30 days",AND(U47&gt;30,U47&lt;=40),"31 to 40 days",AND(U47&gt;40,U47&lt;=50),"41 to 50 days")</f>
        <v>26 to 30 days</v>
      </c>
      <c r="W47" t="str" cm="1">
        <f t="array" ref="W47">_xlfn.IFNA(_xlfn.IFS(AND(U47&gt;=25,U47&lt;28),"26-27 days",AND(U47&gt;27,U47&lt;29),"28 to 29 days",U47=30, "30 days"),"Not Needed")</f>
        <v>30 days</v>
      </c>
      <c r="X47">
        <f t="shared" si="5"/>
        <v>2016</v>
      </c>
    </row>
    <row r="48" spans="1:24" ht="43.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 t="shared" si="0"/>
        <v>104</v>
      </c>
      <c r="R48">
        <f t="shared" si="1"/>
        <v>194.44</v>
      </c>
      <c r="S48" s="15">
        <f t="shared" si="2"/>
        <v>42323.964976851858</v>
      </c>
      <c r="T48" s="15">
        <f t="shared" si="3"/>
        <v>42353.964976851858</v>
      </c>
      <c r="U48">
        <f t="shared" si="4"/>
        <v>30</v>
      </c>
      <c r="V48" t="str" cm="1">
        <f t="array" ref="V48">_xlfn.IFS(U48&lt;=10,"Less than 10 days",AND(U48&gt;10,U48&lt;=20),"11 to 20 days",AND(U48&gt;20,U48&lt;=25),"21 to 25 days",U48&gt;=51,"Greater than 40 days",AND(U48&gt;25,U48&lt;=30),"26 to 30 days",AND(U48&gt;30,U48&lt;=40),"31 to 40 days",AND(U48&gt;40,U48&lt;=50),"41 to 50 days")</f>
        <v>26 to 30 days</v>
      </c>
      <c r="W48" t="str" cm="1">
        <f t="array" ref="W48">_xlfn.IFNA(_xlfn.IFS(AND(U48&gt;=25,U48&lt;28),"26-27 days",AND(U48&gt;27,U48&lt;29),"28 to 29 days",U48=30, "30 days"),"Not Needed")</f>
        <v>30 days</v>
      </c>
      <c r="X48">
        <f t="shared" si="5"/>
        <v>2015</v>
      </c>
    </row>
    <row r="49" spans="1:24" ht="58">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 t="shared" si="0"/>
        <v>108</v>
      </c>
      <c r="R49">
        <f t="shared" si="1"/>
        <v>76.87</v>
      </c>
      <c r="S49" s="15">
        <f t="shared" si="2"/>
        <v>41932.819525462961</v>
      </c>
      <c r="T49" s="15">
        <f t="shared" si="3"/>
        <v>41992.861192129625</v>
      </c>
      <c r="U49">
        <f t="shared" si="4"/>
        <v>60</v>
      </c>
      <c r="V49" t="str" cm="1">
        <f t="array" ref="V49">_xlfn.IFS(U49&lt;=10,"Less than 10 days",AND(U49&gt;10,U49&lt;=20),"11 to 20 days",AND(U49&gt;20,U49&lt;=25),"21 to 25 days",U49&gt;=51,"Greater than 40 days",AND(U49&gt;25,U49&lt;=30),"26 to 30 days",AND(U49&gt;30,U49&lt;=40),"31 to 40 days",AND(U49&gt;40,U49&lt;=50),"41 to 50 days")</f>
        <v>Greater than 40 days</v>
      </c>
      <c r="W49" t="str" cm="1">
        <f t="array" ref="W49">_xlfn.IFNA(_xlfn.IFS(AND(U49&gt;=25,U49&lt;28),"26-27 days",AND(U49&gt;27,U49&lt;29),"28 to 29 days",U49=30, "30 days"),"Not Needed")</f>
        <v>Not Needed</v>
      </c>
      <c r="X49">
        <f t="shared" si="5"/>
        <v>2014</v>
      </c>
    </row>
    <row r="50" spans="1:24" ht="43.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 t="shared" si="0"/>
        <v>108</v>
      </c>
      <c r="R50">
        <f t="shared" si="1"/>
        <v>56.82</v>
      </c>
      <c r="S50" s="15">
        <f t="shared" si="2"/>
        <v>42033.516898148147</v>
      </c>
      <c r="T50" s="15">
        <f t="shared" si="3"/>
        <v>42064.5</v>
      </c>
      <c r="U50">
        <f t="shared" si="4"/>
        <v>31</v>
      </c>
      <c r="V50" t="str" cm="1">
        <f t="array" ref="V50">_xlfn.IFS(U50&lt;=10,"Less than 10 days",AND(U50&gt;10,U50&lt;=20),"11 to 20 days",AND(U50&gt;20,U50&lt;=25),"21 to 25 days",U50&gt;=51,"Greater than 40 days",AND(U50&gt;25,U50&lt;=30),"26 to 30 days",AND(U50&gt;30,U50&lt;=40),"31 to 40 days",AND(U50&gt;40,U50&lt;=50),"41 to 50 days")</f>
        <v>31 to 40 days</v>
      </c>
      <c r="W50" t="str" cm="1">
        <f t="array" ref="W50">_xlfn.IFNA(_xlfn.IFS(AND(U50&gt;=25,U50&lt;28),"26-27 days",AND(U50&gt;27,U50&lt;29),"28 to 29 days",U50=30, "30 days"),"Not Needed")</f>
        <v>Not Needed</v>
      </c>
      <c r="X50">
        <f t="shared" si="5"/>
        <v>2015</v>
      </c>
    </row>
    <row r="51" spans="1:24">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 t="shared" si="0"/>
        <v>100</v>
      </c>
      <c r="R51">
        <f t="shared" si="1"/>
        <v>137.93</v>
      </c>
      <c r="S51" s="15">
        <f t="shared" si="2"/>
        <v>42271.176446759258</v>
      </c>
      <c r="T51" s="15">
        <f t="shared" si="3"/>
        <v>42301.176446759258</v>
      </c>
      <c r="U51">
        <f t="shared" si="4"/>
        <v>30</v>
      </c>
      <c r="V51" t="str" cm="1">
        <f t="array" ref="V51">_xlfn.IFS(U51&lt;=10,"Less than 10 days",AND(U51&gt;10,U51&lt;=20),"11 to 20 days",AND(U51&gt;20,U51&lt;=25),"21 to 25 days",U51&gt;=51,"Greater than 40 days",AND(U51&gt;25,U51&lt;=30),"26 to 30 days",AND(U51&gt;30,U51&lt;=40),"31 to 40 days",AND(U51&gt;40,U51&lt;=50),"41 to 50 days")</f>
        <v>26 to 30 days</v>
      </c>
      <c r="W51" t="str" cm="1">
        <f t="array" ref="W51">_xlfn.IFNA(_xlfn.IFS(AND(U51&gt;=25,U51&lt;28),"26-27 days",AND(U51&gt;27,U51&lt;29),"28 to 29 days",U51=30, "30 days"),"Not Needed")</f>
        <v>30 days</v>
      </c>
      <c r="X51">
        <f t="shared" si="5"/>
        <v>2015</v>
      </c>
    </row>
    <row r="52" spans="1:24" ht="43.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 t="shared" si="0"/>
        <v>100</v>
      </c>
      <c r="R52">
        <f t="shared" si="1"/>
        <v>27.27</v>
      </c>
      <c r="S52" s="15">
        <f t="shared" si="2"/>
        <v>41995.752986111111</v>
      </c>
      <c r="T52" s="15">
        <f t="shared" si="3"/>
        <v>42034.708333333328</v>
      </c>
      <c r="U52">
        <f t="shared" si="4"/>
        <v>39</v>
      </c>
      <c r="V52" t="str" cm="1">
        <f t="array" ref="V52">_xlfn.IFS(U52&lt;=10,"Less than 10 days",AND(U52&gt;10,U52&lt;=20),"11 to 20 days",AND(U52&gt;20,U52&lt;=25),"21 to 25 days",U52&gt;=51,"Greater than 40 days",AND(U52&gt;25,U52&lt;=30),"26 to 30 days",AND(U52&gt;30,U52&lt;=40),"31 to 40 days",AND(U52&gt;40,U52&lt;=50),"41 to 50 days")</f>
        <v>31 to 40 days</v>
      </c>
      <c r="W52" t="str" cm="1">
        <f t="array" ref="W52">_xlfn.IFNA(_xlfn.IFS(AND(U52&gt;=25,U52&lt;28),"26-27 days",AND(U52&gt;27,U52&lt;29),"28 to 29 days",U52=30, "30 days"),"Not Needed")</f>
        <v>Not Needed</v>
      </c>
      <c r="X52">
        <f t="shared" si="5"/>
        <v>2014</v>
      </c>
    </row>
    <row r="53" spans="1:24" ht="43.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 t="shared" si="0"/>
        <v>128</v>
      </c>
      <c r="R53">
        <f t="shared" si="1"/>
        <v>118.34</v>
      </c>
      <c r="S53" s="15">
        <f t="shared" si="2"/>
        <v>42196.928668981483</v>
      </c>
      <c r="T53" s="15">
        <f t="shared" si="3"/>
        <v>42226.928668981483</v>
      </c>
      <c r="U53">
        <f t="shared" si="4"/>
        <v>30</v>
      </c>
      <c r="V53" t="str" cm="1">
        <f t="array" ref="V53">_xlfn.IFS(U53&lt;=10,"Less than 10 days",AND(U53&gt;10,U53&lt;=20),"11 to 20 days",AND(U53&gt;20,U53&lt;=25),"21 to 25 days",U53&gt;=51,"Greater than 40 days",AND(U53&gt;25,U53&lt;=30),"26 to 30 days",AND(U53&gt;30,U53&lt;=40),"31 to 40 days",AND(U53&gt;40,U53&lt;=50),"41 to 50 days")</f>
        <v>26 to 30 days</v>
      </c>
      <c r="W53" t="str" cm="1">
        <f t="array" ref="W53">_xlfn.IFNA(_xlfn.IFS(AND(U53&gt;=25,U53&lt;28),"26-27 days",AND(U53&gt;27,U53&lt;29),"28 to 29 days",U53=30, "30 days"),"Not Needed")</f>
        <v>30 days</v>
      </c>
      <c r="X53">
        <f t="shared" si="5"/>
        <v>2015</v>
      </c>
    </row>
    <row r="54" spans="1:24" ht="43.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 t="shared" si="0"/>
        <v>116</v>
      </c>
      <c r="R54">
        <f t="shared" si="1"/>
        <v>223.48</v>
      </c>
      <c r="S54" s="15">
        <f t="shared" si="2"/>
        <v>41807.701921296299</v>
      </c>
      <c r="T54" s="15">
        <f t="shared" si="3"/>
        <v>41837.701921296299</v>
      </c>
      <c r="U54">
        <f t="shared" si="4"/>
        <v>30</v>
      </c>
      <c r="V54" t="str" cm="1">
        <f t="array" ref="V54">_xlfn.IFS(U54&lt;=10,"Less than 10 days",AND(U54&gt;10,U54&lt;=20),"11 to 20 days",AND(U54&gt;20,U54&lt;=25),"21 to 25 days",U54&gt;=51,"Greater than 40 days",AND(U54&gt;25,U54&lt;=30),"26 to 30 days",AND(U54&gt;30,U54&lt;=40),"31 to 40 days",AND(U54&gt;40,U54&lt;=50),"41 to 50 days")</f>
        <v>26 to 30 days</v>
      </c>
      <c r="W54" t="str" cm="1">
        <f t="array" ref="W54">_xlfn.IFNA(_xlfn.IFS(AND(U54&gt;=25,U54&lt;28),"26-27 days",AND(U54&gt;27,U54&lt;29),"28 to 29 days",U54=30, "30 days"),"Not Needed")</f>
        <v>30 days</v>
      </c>
      <c r="X54">
        <f t="shared" si="5"/>
        <v>2014</v>
      </c>
    </row>
    <row r="55" spans="1:24" ht="29">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 t="shared" si="0"/>
        <v>110</v>
      </c>
      <c r="R55">
        <f t="shared" si="1"/>
        <v>28.11</v>
      </c>
      <c r="S55" s="15">
        <f t="shared" si="2"/>
        <v>41719.549131944441</v>
      </c>
      <c r="T55" s="15">
        <f t="shared" si="3"/>
        <v>41733.916666666664</v>
      </c>
      <c r="U55">
        <f t="shared" si="4"/>
        <v>14</v>
      </c>
      <c r="V55" t="str" cm="1">
        <f t="array" ref="V55">_xlfn.IFS(U55&lt;=10,"Less than 10 days",AND(U55&gt;10,U55&lt;=20),"11 to 20 days",AND(U55&gt;20,U55&lt;=25),"21 to 25 days",U55&gt;=51,"Greater than 40 days",AND(U55&gt;25,U55&lt;=30),"26 to 30 days",AND(U55&gt;30,U55&lt;=40),"31 to 40 days",AND(U55&gt;40,U55&lt;=50),"41 to 50 days")</f>
        <v>11 to 20 days</v>
      </c>
      <c r="W55" t="str" cm="1">
        <f t="array" ref="W55">_xlfn.IFNA(_xlfn.IFS(AND(U55&gt;=25,U55&lt;28),"26-27 days",AND(U55&gt;27,U55&lt;29),"28 to 29 days",U55=30, "30 days"),"Not Needed")</f>
        <v>Not Needed</v>
      </c>
      <c r="X55">
        <f t="shared" si="5"/>
        <v>2014</v>
      </c>
    </row>
    <row r="56" spans="1:24" ht="58">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 t="shared" si="0"/>
        <v>101</v>
      </c>
      <c r="R56">
        <f t="shared" si="1"/>
        <v>194.23</v>
      </c>
      <c r="S56" s="15">
        <f t="shared" si="2"/>
        <v>42333.713206018518</v>
      </c>
      <c r="T56" s="15">
        <f t="shared" si="3"/>
        <v>42363.713206018518</v>
      </c>
      <c r="U56">
        <f t="shared" si="4"/>
        <v>30</v>
      </c>
      <c r="V56" t="str" cm="1">
        <f t="array" ref="V56">_xlfn.IFS(U56&lt;=10,"Less than 10 days",AND(U56&gt;10,U56&lt;=20),"11 to 20 days",AND(U56&gt;20,U56&lt;=25),"21 to 25 days",U56&gt;=51,"Greater than 40 days",AND(U56&gt;25,U56&lt;=30),"26 to 30 days",AND(U56&gt;30,U56&lt;=40),"31 to 40 days",AND(U56&gt;40,U56&lt;=50),"41 to 50 days")</f>
        <v>26 to 30 days</v>
      </c>
      <c r="W56" t="str" cm="1">
        <f t="array" ref="W56">_xlfn.IFNA(_xlfn.IFS(AND(U56&gt;=25,U56&lt;28),"26-27 days",AND(U56&gt;27,U56&lt;29),"28 to 29 days",U56=30, "30 days"),"Not Needed")</f>
        <v>30 days</v>
      </c>
      <c r="X56">
        <f t="shared" si="5"/>
        <v>2015</v>
      </c>
    </row>
    <row r="57" spans="1:24" ht="43.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 t="shared" si="0"/>
        <v>129</v>
      </c>
      <c r="R57">
        <f t="shared" si="1"/>
        <v>128.94999999999999</v>
      </c>
      <c r="S57" s="15">
        <f t="shared" si="2"/>
        <v>42496.968935185185</v>
      </c>
      <c r="T57" s="15">
        <f t="shared" si="3"/>
        <v>42517.968935185185</v>
      </c>
      <c r="U57">
        <f t="shared" si="4"/>
        <v>21</v>
      </c>
      <c r="V57" t="str" cm="1">
        <f t="array" ref="V57">_xlfn.IFS(U57&lt;=10,"Less than 10 days",AND(U57&gt;10,U57&lt;=20),"11 to 20 days",AND(U57&gt;20,U57&lt;=25),"21 to 25 days",U57&gt;=51,"Greater than 40 days",AND(U57&gt;25,U57&lt;=30),"26 to 30 days",AND(U57&gt;30,U57&lt;=40),"31 to 40 days",AND(U57&gt;40,U57&lt;=50),"41 to 50 days")</f>
        <v>21 to 25 days</v>
      </c>
      <c r="W57" t="str" cm="1">
        <f t="array" ref="W57">_xlfn.IFNA(_xlfn.IFS(AND(U57&gt;=25,U57&lt;28),"26-27 days",AND(U57&gt;27,U57&lt;29),"28 to 29 days",U57=30, "30 days"),"Not Needed")</f>
        <v>Not Needed</v>
      </c>
      <c r="X57">
        <f t="shared" si="5"/>
        <v>2016</v>
      </c>
    </row>
    <row r="58" spans="1:24" ht="29">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 t="shared" si="0"/>
        <v>107</v>
      </c>
      <c r="R58">
        <f t="shared" si="1"/>
        <v>49.32</v>
      </c>
      <c r="S58" s="15">
        <f t="shared" si="2"/>
        <v>42149.548888888887</v>
      </c>
      <c r="T58" s="15">
        <f t="shared" si="3"/>
        <v>42163.666666666672</v>
      </c>
      <c r="U58">
        <f t="shared" si="4"/>
        <v>14</v>
      </c>
      <c r="V58" t="str" cm="1">
        <f t="array" ref="V58">_xlfn.IFS(U58&lt;=10,"Less than 10 days",AND(U58&gt;10,U58&lt;=20),"11 to 20 days",AND(U58&gt;20,U58&lt;=25),"21 to 25 days",U58&gt;=51,"Greater than 40 days",AND(U58&gt;25,U58&lt;=30),"26 to 30 days",AND(U58&gt;30,U58&lt;=40),"31 to 40 days",AND(U58&gt;40,U58&lt;=50),"41 to 50 days")</f>
        <v>11 to 20 days</v>
      </c>
      <c r="W58" t="str" cm="1">
        <f t="array" ref="W58">_xlfn.IFNA(_xlfn.IFS(AND(U58&gt;=25,U58&lt;28),"26-27 days",AND(U58&gt;27,U58&lt;29),"28 to 29 days",U58=30, "30 days"),"Not Needed")</f>
        <v>Not Needed</v>
      </c>
      <c r="X58">
        <f t="shared" si="5"/>
        <v>2015</v>
      </c>
    </row>
    <row r="59" spans="1:24" ht="43.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 t="shared" si="0"/>
        <v>102</v>
      </c>
      <c r="R59">
        <f t="shared" si="1"/>
        <v>221.52</v>
      </c>
      <c r="S59" s="15">
        <f t="shared" si="2"/>
        <v>42089.83289351852</v>
      </c>
      <c r="T59" s="15">
        <f t="shared" si="3"/>
        <v>42119.83289351852</v>
      </c>
      <c r="U59">
        <f t="shared" si="4"/>
        <v>30</v>
      </c>
      <c r="V59" t="str" cm="1">
        <f t="array" ref="V59">_xlfn.IFS(U59&lt;=10,"Less than 10 days",AND(U59&gt;10,U59&lt;=20),"11 to 20 days",AND(U59&gt;20,U59&lt;=25),"21 to 25 days",U59&gt;=51,"Greater than 40 days",AND(U59&gt;25,U59&lt;=30),"26 to 30 days",AND(U59&gt;30,U59&lt;=40),"31 to 40 days",AND(U59&gt;40,U59&lt;=50),"41 to 50 days")</f>
        <v>26 to 30 days</v>
      </c>
      <c r="W59" t="str" cm="1">
        <f t="array" ref="W59">_xlfn.IFNA(_xlfn.IFS(AND(U59&gt;=25,U59&lt;28),"26-27 days",AND(U59&gt;27,U59&lt;29),"28 to 29 days",U59=30, "30 days"),"Not Needed")</f>
        <v>30 days</v>
      </c>
      <c r="X59">
        <f t="shared" si="5"/>
        <v>2015</v>
      </c>
    </row>
    <row r="60" spans="1:24" ht="43.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 t="shared" si="0"/>
        <v>103</v>
      </c>
      <c r="R60">
        <f t="shared" si="1"/>
        <v>137.21</v>
      </c>
      <c r="S60" s="15">
        <f t="shared" si="2"/>
        <v>41932.745046296295</v>
      </c>
      <c r="T60" s="15">
        <f t="shared" si="3"/>
        <v>41962.786712962959</v>
      </c>
      <c r="U60">
        <f t="shared" si="4"/>
        <v>30</v>
      </c>
      <c r="V60" t="str" cm="1">
        <f t="array" ref="V60">_xlfn.IFS(U60&lt;=10,"Less than 10 days",AND(U60&gt;10,U60&lt;=20),"11 to 20 days",AND(U60&gt;20,U60&lt;=25),"21 to 25 days",U60&gt;=51,"Greater than 40 days",AND(U60&gt;25,U60&lt;=30),"26 to 30 days",AND(U60&gt;30,U60&lt;=40),"31 to 40 days",AND(U60&gt;40,U60&lt;=50),"41 to 50 days")</f>
        <v>26 to 30 days</v>
      </c>
      <c r="W60" t="str" cm="1">
        <f t="array" ref="W60">_xlfn.IFNA(_xlfn.IFS(AND(U60&gt;=25,U60&lt;28),"26-27 days",AND(U60&gt;27,U60&lt;29),"28 to 29 days",U60=30, "30 days"),"Not Needed")</f>
        <v>30 days</v>
      </c>
      <c r="X60">
        <f t="shared" si="5"/>
        <v>2014</v>
      </c>
    </row>
    <row r="61" spans="1:24" ht="43.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 t="shared" si="0"/>
        <v>100</v>
      </c>
      <c r="R61">
        <f t="shared" si="1"/>
        <v>606.82000000000005</v>
      </c>
      <c r="S61" s="15">
        <f t="shared" si="2"/>
        <v>42230.23583333334</v>
      </c>
      <c r="T61" s="15">
        <f t="shared" si="3"/>
        <v>42261.875</v>
      </c>
      <c r="U61">
        <f t="shared" si="4"/>
        <v>31</v>
      </c>
      <c r="V61" t="str" cm="1">
        <f t="array" ref="V61">_xlfn.IFS(U61&lt;=10,"Less than 10 days",AND(U61&gt;10,U61&lt;=20),"11 to 20 days",AND(U61&gt;20,U61&lt;=25),"21 to 25 days",U61&gt;=51,"Greater than 40 days",AND(U61&gt;25,U61&lt;=30),"26 to 30 days",AND(U61&gt;30,U61&lt;=40),"31 to 40 days",AND(U61&gt;40,U61&lt;=50),"41 to 50 days")</f>
        <v>31 to 40 days</v>
      </c>
      <c r="W61" t="str" cm="1">
        <f t="array" ref="W61">_xlfn.IFNA(_xlfn.IFS(AND(U61&gt;=25,U61&lt;28),"26-27 days",AND(U61&gt;27,U61&lt;29),"28 to 29 days",U61=30, "30 days"),"Not Needed")</f>
        <v>Not Needed</v>
      </c>
      <c r="X61">
        <f t="shared" si="5"/>
        <v>2015</v>
      </c>
    </row>
    <row r="62" spans="1:24" ht="43.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 t="shared" si="0"/>
        <v>103</v>
      </c>
      <c r="R62">
        <f t="shared" si="1"/>
        <v>43.04</v>
      </c>
      <c r="S62" s="15">
        <f t="shared" si="2"/>
        <v>41701.901817129627</v>
      </c>
      <c r="T62" s="15">
        <f t="shared" si="3"/>
        <v>41721</v>
      </c>
      <c r="U62">
        <f t="shared" si="4"/>
        <v>20</v>
      </c>
      <c r="V62" t="str" cm="1">
        <f t="array" ref="V62">_xlfn.IFS(U62&lt;=10,"Less than 10 days",AND(U62&gt;10,U62&lt;=20),"11 to 20 days",AND(U62&gt;20,U62&lt;=25),"21 to 25 days",U62&gt;=51,"Greater than 40 days",AND(U62&gt;25,U62&lt;=30),"26 to 30 days",AND(U62&gt;30,U62&lt;=40),"31 to 40 days",AND(U62&gt;40,U62&lt;=50),"41 to 50 days")</f>
        <v>11 to 20 days</v>
      </c>
      <c r="W62" t="str" cm="1">
        <f t="array" ref="W62">_xlfn.IFNA(_xlfn.IFS(AND(U62&gt;=25,U62&lt;28),"26-27 days",AND(U62&gt;27,U62&lt;29),"28 to 29 days",U62=30, "30 days"),"Not Needed")</f>
        <v>Not Needed</v>
      </c>
      <c r="X62">
        <f t="shared" si="5"/>
        <v>2014</v>
      </c>
    </row>
    <row r="63" spans="1:24" ht="43.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 t="shared" si="0"/>
        <v>148</v>
      </c>
      <c r="R63">
        <f t="shared" si="1"/>
        <v>322.39</v>
      </c>
      <c r="S63" s="15">
        <f t="shared" si="2"/>
        <v>41409.814317129632</v>
      </c>
      <c r="T63" s="15">
        <f t="shared" si="3"/>
        <v>41431.814317129632</v>
      </c>
      <c r="U63">
        <f t="shared" si="4"/>
        <v>22</v>
      </c>
      <c r="V63" t="str" cm="1">
        <f t="array" ref="V63">_xlfn.IFS(U63&lt;=10,"Less than 10 days",AND(U63&gt;10,U63&lt;=20),"11 to 20 days",AND(U63&gt;20,U63&lt;=25),"21 to 25 days",U63&gt;=51,"Greater than 40 days",AND(U63&gt;25,U63&lt;=30),"26 to 30 days",AND(U63&gt;30,U63&lt;=40),"31 to 40 days",AND(U63&gt;40,U63&lt;=50),"41 to 50 days")</f>
        <v>21 to 25 days</v>
      </c>
      <c r="W63" t="str" cm="1">
        <f t="array" ref="W63">_xlfn.IFNA(_xlfn.IFS(AND(U63&gt;=25,U63&lt;28),"26-27 days",AND(U63&gt;27,U63&lt;29),"28 to 29 days",U63=30, "30 days"),"Not Needed")</f>
        <v>Not Needed</v>
      </c>
      <c r="X63">
        <f t="shared" si="5"/>
        <v>2013</v>
      </c>
    </row>
    <row r="64" spans="1:24" ht="43.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 t="shared" si="0"/>
        <v>155</v>
      </c>
      <c r="R64">
        <f t="shared" si="1"/>
        <v>96.71</v>
      </c>
      <c r="S64" s="15">
        <f t="shared" si="2"/>
        <v>41311.799513888887</v>
      </c>
      <c r="T64" s="15">
        <f t="shared" si="3"/>
        <v>41336.799513888887</v>
      </c>
      <c r="U64">
        <f t="shared" si="4"/>
        <v>25</v>
      </c>
      <c r="V64" t="str" cm="1">
        <f t="array" ref="V64">_xlfn.IFS(U64&lt;=10,"Less than 10 days",AND(U64&gt;10,U64&lt;=20),"11 to 20 days",AND(U64&gt;20,U64&lt;=25),"21 to 25 days",U64&gt;=51,"Greater than 40 days",AND(U64&gt;25,U64&lt;=30),"26 to 30 days",AND(U64&gt;30,U64&lt;=40),"31 to 40 days",AND(U64&gt;40,U64&lt;=50),"41 to 50 days")</f>
        <v>21 to 25 days</v>
      </c>
      <c r="W64" t="str" cm="1">
        <f t="array" ref="W64">_xlfn.IFNA(_xlfn.IFS(AND(U64&gt;=25,U64&lt;28),"26-27 days",AND(U64&gt;27,U64&lt;29),"28 to 29 days",U64=30, "30 days"),"Not Needed")</f>
        <v>26-27 days</v>
      </c>
      <c r="X64">
        <f t="shared" si="5"/>
        <v>2013</v>
      </c>
    </row>
    <row r="65" spans="1:24" ht="43.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 t="shared" si="0"/>
        <v>114</v>
      </c>
      <c r="R65">
        <f t="shared" si="1"/>
        <v>35.47</v>
      </c>
      <c r="S65" s="15">
        <f t="shared" si="2"/>
        <v>41612.912187499998</v>
      </c>
      <c r="T65" s="15">
        <f t="shared" si="3"/>
        <v>41636.207638888889</v>
      </c>
      <c r="U65">
        <f t="shared" si="4"/>
        <v>24</v>
      </c>
      <c r="V65" t="str" cm="1">
        <f t="array" ref="V65">_xlfn.IFS(U65&lt;=10,"Less than 10 days",AND(U65&gt;10,U65&lt;=20),"11 to 20 days",AND(U65&gt;20,U65&lt;=25),"21 to 25 days",U65&gt;=51,"Greater than 40 days",AND(U65&gt;25,U65&lt;=30),"26 to 30 days",AND(U65&gt;30,U65&lt;=40),"31 to 40 days",AND(U65&gt;40,U65&lt;=50),"41 to 50 days")</f>
        <v>21 to 25 days</v>
      </c>
      <c r="W65" t="str" cm="1">
        <f t="array" ref="W65">_xlfn.IFNA(_xlfn.IFS(AND(U65&gt;=25,U65&lt;28),"26-27 days",AND(U65&gt;27,U65&lt;29),"28 to 29 days",U65=30, "30 days"),"Not Needed")</f>
        <v>Not Needed</v>
      </c>
      <c r="X65">
        <f t="shared" si="5"/>
        <v>2013</v>
      </c>
    </row>
    <row r="66" spans="1:24" ht="58">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 t="shared" ref="Q66:Q129" si="6">ROUND(E66/D66*100,0)</f>
        <v>173</v>
      </c>
      <c r="R66">
        <f t="shared" si="1"/>
        <v>86.67</v>
      </c>
      <c r="S66" s="15">
        <f t="shared" si="2"/>
        <v>41433.01829861111</v>
      </c>
      <c r="T66" s="15">
        <f t="shared" si="3"/>
        <v>41463.01829861111</v>
      </c>
      <c r="U66">
        <f t="shared" si="4"/>
        <v>30</v>
      </c>
      <c r="V66" t="str" cm="1">
        <f t="array" ref="V66">_xlfn.IFS(U66&lt;=10,"Less than 10 days",AND(U66&gt;10,U66&lt;=20),"11 to 20 days",AND(U66&gt;20,U66&lt;=25),"21 to 25 days",U66&gt;=51,"Greater than 40 days",AND(U66&gt;25,U66&lt;=30),"26 to 30 days",AND(U66&gt;30,U66&lt;=40),"31 to 40 days",AND(U66&gt;40,U66&lt;=50),"41 to 50 days")</f>
        <v>26 to 30 days</v>
      </c>
      <c r="W66" t="str" cm="1">
        <f t="array" ref="W66">_xlfn.IFNA(_xlfn.IFS(AND(U66&gt;=25,U66&lt;28),"26-27 days",AND(U66&gt;27,U66&lt;29),"28 to 29 days",U66=30, "30 days"),"Not Needed")</f>
        <v>30 days</v>
      </c>
      <c r="X66">
        <f t="shared" si="5"/>
        <v>2013</v>
      </c>
    </row>
    <row r="67" spans="1:24" ht="43.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 t="shared" si="6"/>
        <v>108</v>
      </c>
      <c r="R67">
        <f t="shared" ref="R67:R130" si="7">IFERROR(ROUND(E67/L67,2),0)</f>
        <v>132.05000000000001</v>
      </c>
      <c r="S67" s="15">
        <f t="shared" ref="S67:S130" si="8">(((J67/60)/60)/24)+DATE(1970,1,1)</f>
        <v>41835.821226851855</v>
      </c>
      <c r="T67" s="15">
        <f t="shared" ref="T67:T130" si="9">(((I67/60)/60)/24)+DATE(1970,1,1)</f>
        <v>41862.249305555553</v>
      </c>
      <c r="U67">
        <f t="shared" ref="U67:U130" si="10">_xlfn.DAYS(T67,S67)</f>
        <v>27</v>
      </c>
      <c r="V67" t="str" cm="1">
        <f t="array" ref="V67">_xlfn.IFS(U67&lt;=10,"Less than 10 days",AND(U67&gt;10,U67&lt;=20),"11 to 20 days",AND(U67&gt;20,U67&lt;=25),"21 to 25 days",U67&gt;=51,"Greater than 40 days",AND(U67&gt;25,U67&lt;=30),"26 to 30 days",AND(U67&gt;30,U67&lt;=40),"31 to 40 days",AND(U67&gt;40,U67&lt;=50),"41 to 50 days")</f>
        <v>26 to 30 days</v>
      </c>
      <c r="W67" t="str" cm="1">
        <f t="array" ref="W67">_xlfn.IFNA(_xlfn.IFS(AND(U67&gt;=25,U67&lt;28),"26-27 days",AND(U67&gt;27,U67&lt;29),"28 to 29 days",U67=30, "30 days"),"Not Needed")</f>
        <v>26-27 days</v>
      </c>
      <c r="X67">
        <f t="shared" ref="X67:X130" si="11">YEAR(S67)</f>
        <v>2014</v>
      </c>
    </row>
    <row r="68" spans="1:24" ht="29">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 t="shared" si="6"/>
        <v>119</v>
      </c>
      <c r="R68">
        <f t="shared" si="7"/>
        <v>91.23</v>
      </c>
      <c r="S68" s="15">
        <f t="shared" si="8"/>
        <v>42539.849768518514</v>
      </c>
      <c r="T68" s="15">
        <f t="shared" si="9"/>
        <v>42569.849768518514</v>
      </c>
      <c r="U68">
        <f t="shared" si="10"/>
        <v>30</v>
      </c>
      <c r="V68" t="str" cm="1">
        <f t="array" ref="V68">_xlfn.IFS(U68&lt;=10,"Less than 10 days",AND(U68&gt;10,U68&lt;=20),"11 to 20 days",AND(U68&gt;20,U68&lt;=25),"21 to 25 days",U68&gt;=51,"Greater than 40 days",AND(U68&gt;25,U68&lt;=30),"26 to 30 days",AND(U68&gt;30,U68&lt;=40),"31 to 40 days",AND(U68&gt;40,U68&lt;=50),"41 to 50 days")</f>
        <v>26 to 30 days</v>
      </c>
      <c r="W68" t="str" cm="1">
        <f t="array" ref="W68">_xlfn.IFNA(_xlfn.IFS(AND(U68&gt;=25,U68&lt;28),"26-27 days",AND(U68&gt;27,U68&lt;29),"28 to 29 days",U68=30, "30 days"),"Not Needed")</f>
        <v>30 days</v>
      </c>
      <c r="X68">
        <f t="shared" si="11"/>
        <v>2016</v>
      </c>
    </row>
    <row r="69" spans="1:24" ht="43.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 t="shared" si="6"/>
        <v>116</v>
      </c>
      <c r="R69">
        <f t="shared" si="7"/>
        <v>116.25</v>
      </c>
      <c r="S69" s="15">
        <f t="shared" si="8"/>
        <v>41075.583379629628</v>
      </c>
      <c r="T69" s="15">
        <f t="shared" si="9"/>
        <v>41105.583379629628</v>
      </c>
      <c r="U69">
        <f t="shared" si="10"/>
        <v>30</v>
      </c>
      <c r="V69" t="str" cm="1">
        <f t="array" ref="V69">_xlfn.IFS(U69&lt;=10,"Less than 10 days",AND(U69&gt;10,U69&lt;=20),"11 to 20 days",AND(U69&gt;20,U69&lt;=25),"21 to 25 days",U69&gt;=51,"Greater than 40 days",AND(U69&gt;25,U69&lt;=30),"26 to 30 days",AND(U69&gt;30,U69&lt;=40),"31 to 40 days",AND(U69&gt;40,U69&lt;=50),"41 to 50 days")</f>
        <v>26 to 30 days</v>
      </c>
      <c r="W69" t="str" cm="1">
        <f t="array" ref="W69">_xlfn.IFNA(_xlfn.IFS(AND(U69&gt;=25,U69&lt;28),"26-27 days",AND(U69&gt;27,U69&lt;29),"28 to 29 days",U69=30, "30 days"),"Not Needed")</f>
        <v>30 days</v>
      </c>
      <c r="X69">
        <f t="shared" si="11"/>
        <v>2012</v>
      </c>
    </row>
    <row r="70" spans="1:24" ht="58">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 t="shared" si="6"/>
        <v>127</v>
      </c>
      <c r="R70">
        <f t="shared" si="7"/>
        <v>21.19</v>
      </c>
      <c r="S70" s="15">
        <f t="shared" si="8"/>
        <v>41663.569340277776</v>
      </c>
      <c r="T70" s="15">
        <f t="shared" si="9"/>
        <v>41693.569340277776</v>
      </c>
      <c r="U70">
        <f t="shared" si="10"/>
        <v>30</v>
      </c>
      <c r="V70" t="str" cm="1">
        <f t="array" ref="V70">_xlfn.IFS(U70&lt;=10,"Less than 10 days",AND(U70&gt;10,U70&lt;=20),"11 to 20 days",AND(U70&gt;20,U70&lt;=25),"21 to 25 days",U70&gt;=51,"Greater than 40 days",AND(U70&gt;25,U70&lt;=30),"26 to 30 days",AND(U70&gt;30,U70&lt;=40),"31 to 40 days",AND(U70&gt;40,U70&lt;=50),"41 to 50 days")</f>
        <v>26 to 30 days</v>
      </c>
      <c r="W70" t="str" cm="1">
        <f t="array" ref="W70">_xlfn.IFNA(_xlfn.IFS(AND(U70&gt;=25,U70&lt;28),"26-27 days",AND(U70&gt;27,U70&lt;29),"28 to 29 days",U70=30, "30 days"),"Not Needed")</f>
        <v>30 days</v>
      </c>
      <c r="X70">
        <f t="shared" si="11"/>
        <v>2014</v>
      </c>
    </row>
    <row r="71" spans="1:24" ht="43.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 t="shared" si="6"/>
        <v>111</v>
      </c>
      <c r="R71">
        <f t="shared" si="7"/>
        <v>62.33</v>
      </c>
      <c r="S71" s="15">
        <f t="shared" si="8"/>
        <v>40786.187789351854</v>
      </c>
      <c r="T71" s="15">
        <f t="shared" si="9"/>
        <v>40818.290972222225</v>
      </c>
      <c r="U71">
        <f t="shared" si="10"/>
        <v>32</v>
      </c>
      <c r="V71" t="str" cm="1">
        <f t="array" ref="V71">_xlfn.IFS(U71&lt;=10,"Less than 10 days",AND(U71&gt;10,U71&lt;=20),"11 to 20 days",AND(U71&gt;20,U71&lt;=25),"21 to 25 days",U71&gt;=51,"Greater than 40 days",AND(U71&gt;25,U71&lt;=30),"26 to 30 days",AND(U71&gt;30,U71&lt;=40),"31 to 40 days",AND(U71&gt;40,U71&lt;=50),"41 to 50 days")</f>
        <v>31 to 40 days</v>
      </c>
      <c r="W71" t="str" cm="1">
        <f t="array" ref="W71">_xlfn.IFNA(_xlfn.IFS(AND(U71&gt;=25,U71&lt;28),"26-27 days",AND(U71&gt;27,U71&lt;29),"28 to 29 days",U71=30, "30 days"),"Not Needed")</f>
        <v>Not Needed</v>
      </c>
      <c r="X71">
        <f t="shared" si="11"/>
        <v>2011</v>
      </c>
    </row>
    <row r="72" spans="1:24" ht="43.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 t="shared" si="6"/>
        <v>127</v>
      </c>
      <c r="R72">
        <f t="shared" si="7"/>
        <v>37.409999999999997</v>
      </c>
      <c r="S72" s="15">
        <f t="shared" si="8"/>
        <v>40730.896354166667</v>
      </c>
      <c r="T72" s="15">
        <f t="shared" si="9"/>
        <v>40790.896354166667</v>
      </c>
      <c r="U72">
        <f t="shared" si="10"/>
        <v>60</v>
      </c>
      <c r="V72" t="str" cm="1">
        <f t="array" ref="V72">_xlfn.IFS(U72&lt;=10,"Less than 10 days",AND(U72&gt;10,U72&lt;=20),"11 to 20 days",AND(U72&gt;20,U72&lt;=25),"21 to 25 days",U72&gt;=51,"Greater than 40 days",AND(U72&gt;25,U72&lt;=30),"26 to 30 days",AND(U72&gt;30,U72&lt;=40),"31 to 40 days",AND(U72&gt;40,U72&lt;=50),"41 to 50 days")</f>
        <v>Greater than 40 days</v>
      </c>
      <c r="W72" t="str" cm="1">
        <f t="array" ref="W72">_xlfn.IFNA(_xlfn.IFS(AND(U72&gt;=25,U72&lt;28),"26-27 days",AND(U72&gt;27,U72&lt;29),"28 to 29 days",U72=30, "30 days"),"Not Needed")</f>
        <v>Not Needed</v>
      </c>
      <c r="X72">
        <f t="shared" si="11"/>
        <v>2011</v>
      </c>
    </row>
    <row r="73" spans="1:24" ht="43.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 t="shared" si="6"/>
        <v>124</v>
      </c>
      <c r="R73">
        <f t="shared" si="7"/>
        <v>69.72</v>
      </c>
      <c r="S73" s="15">
        <f t="shared" si="8"/>
        <v>40997.271493055552</v>
      </c>
      <c r="T73" s="15">
        <f t="shared" si="9"/>
        <v>41057.271493055552</v>
      </c>
      <c r="U73">
        <f t="shared" si="10"/>
        <v>60</v>
      </c>
      <c r="V73" t="str" cm="1">
        <f t="array" ref="V73">_xlfn.IFS(U73&lt;=10,"Less than 10 days",AND(U73&gt;10,U73&lt;=20),"11 to 20 days",AND(U73&gt;20,U73&lt;=25),"21 to 25 days",U73&gt;=51,"Greater than 40 days",AND(U73&gt;25,U73&lt;=30),"26 to 30 days",AND(U73&gt;30,U73&lt;=40),"31 to 40 days",AND(U73&gt;40,U73&lt;=50),"41 to 50 days")</f>
        <v>Greater than 40 days</v>
      </c>
      <c r="W73" t="str" cm="1">
        <f t="array" ref="W73">_xlfn.IFNA(_xlfn.IFS(AND(U73&gt;=25,U73&lt;28),"26-27 days",AND(U73&gt;27,U73&lt;29),"28 to 29 days",U73=30, "30 days"),"Not Needed")</f>
        <v>Not Needed</v>
      </c>
      <c r="X73">
        <f t="shared" si="11"/>
        <v>2012</v>
      </c>
    </row>
    <row r="74" spans="1:24" ht="43.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 t="shared" si="6"/>
        <v>108</v>
      </c>
      <c r="R74">
        <f t="shared" si="7"/>
        <v>58.17</v>
      </c>
      <c r="S74" s="15">
        <f t="shared" si="8"/>
        <v>41208.010196759256</v>
      </c>
      <c r="T74" s="15">
        <f t="shared" si="9"/>
        <v>41228</v>
      </c>
      <c r="U74">
        <f t="shared" si="10"/>
        <v>20</v>
      </c>
      <c r="V74" t="str" cm="1">
        <f t="array" ref="V74">_xlfn.IFS(U74&lt;=10,"Less than 10 days",AND(U74&gt;10,U74&lt;=20),"11 to 20 days",AND(U74&gt;20,U74&lt;=25),"21 to 25 days",U74&gt;=51,"Greater than 40 days",AND(U74&gt;25,U74&lt;=30),"26 to 30 days",AND(U74&gt;30,U74&lt;=40),"31 to 40 days",AND(U74&gt;40,U74&lt;=50),"41 to 50 days")</f>
        <v>11 to 20 days</v>
      </c>
      <c r="W74" t="str" cm="1">
        <f t="array" ref="W74">_xlfn.IFNA(_xlfn.IFS(AND(U74&gt;=25,U74&lt;28),"26-27 days",AND(U74&gt;27,U74&lt;29),"28 to 29 days",U74=30, "30 days"),"Not Needed")</f>
        <v>Not Needed</v>
      </c>
      <c r="X74">
        <f t="shared" si="11"/>
        <v>2012</v>
      </c>
    </row>
    <row r="75" spans="1:24" ht="43.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 t="shared" si="6"/>
        <v>100</v>
      </c>
      <c r="R75">
        <f t="shared" si="7"/>
        <v>50</v>
      </c>
      <c r="S75" s="15">
        <f t="shared" si="8"/>
        <v>40587.75675925926</v>
      </c>
      <c r="T75" s="15">
        <f t="shared" si="9"/>
        <v>40666.165972222225</v>
      </c>
      <c r="U75">
        <f t="shared" si="10"/>
        <v>79</v>
      </c>
      <c r="V75" t="str" cm="1">
        <f t="array" ref="V75">_xlfn.IFS(U75&lt;=10,"Less than 10 days",AND(U75&gt;10,U75&lt;=20),"11 to 20 days",AND(U75&gt;20,U75&lt;=25),"21 to 25 days",U75&gt;=51,"Greater than 40 days",AND(U75&gt;25,U75&lt;=30),"26 to 30 days",AND(U75&gt;30,U75&lt;=40),"31 to 40 days",AND(U75&gt;40,U75&lt;=50),"41 to 50 days")</f>
        <v>Greater than 40 days</v>
      </c>
      <c r="W75" t="str" cm="1">
        <f t="array" ref="W75">_xlfn.IFNA(_xlfn.IFS(AND(U75&gt;=25,U75&lt;28),"26-27 days",AND(U75&gt;27,U75&lt;29),"28 to 29 days",U75=30, "30 days"),"Not Needed")</f>
        <v>Not Needed</v>
      </c>
      <c r="X75">
        <f t="shared" si="11"/>
        <v>2011</v>
      </c>
    </row>
    <row r="76" spans="1:24" ht="43.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 t="shared" si="6"/>
        <v>113</v>
      </c>
      <c r="R76">
        <f t="shared" si="7"/>
        <v>19.47</v>
      </c>
      <c r="S76" s="15">
        <f t="shared" si="8"/>
        <v>42360.487210648149</v>
      </c>
      <c r="T76" s="15">
        <f t="shared" si="9"/>
        <v>42390.487210648149</v>
      </c>
      <c r="U76">
        <f t="shared" si="10"/>
        <v>30</v>
      </c>
      <c r="V76" t="str" cm="1">
        <f t="array" ref="V76">_xlfn.IFS(U76&lt;=10,"Less than 10 days",AND(U76&gt;10,U76&lt;=20),"11 to 20 days",AND(U76&gt;20,U76&lt;=25),"21 to 25 days",U76&gt;=51,"Greater than 40 days",AND(U76&gt;25,U76&lt;=30),"26 to 30 days",AND(U76&gt;30,U76&lt;=40),"31 to 40 days",AND(U76&gt;40,U76&lt;=50),"41 to 50 days")</f>
        <v>26 to 30 days</v>
      </c>
      <c r="W76" t="str" cm="1">
        <f t="array" ref="W76">_xlfn.IFNA(_xlfn.IFS(AND(U76&gt;=25,U76&lt;28),"26-27 days",AND(U76&gt;27,U76&lt;29),"28 to 29 days",U76=30, "30 days"),"Not Needed")</f>
        <v>30 days</v>
      </c>
      <c r="X76">
        <f t="shared" si="11"/>
        <v>2015</v>
      </c>
    </row>
    <row r="77" spans="1:24" ht="43.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 t="shared" si="6"/>
        <v>115</v>
      </c>
      <c r="R77">
        <f t="shared" si="7"/>
        <v>85.96</v>
      </c>
      <c r="S77" s="15">
        <f t="shared" si="8"/>
        <v>41357.209166666667</v>
      </c>
      <c r="T77" s="15">
        <f t="shared" si="9"/>
        <v>41387.209166666667</v>
      </c>
      <c r="U77">
        <f t="shared" si="10"/>
        <v>30</v>
      </c>
      <c r="V77" t="str" cm="1">
        <f t="array" ref="V77">_xlfn.IFS(U77&lt;=10,"Less than 10 days",AND(U77&gt;10,U77&lt;=20),"11 to 20 days",AND(U77&gt;20,U77&lt;=25),"21 to 25 days",U77&gt;=51,"Greater than 40 days",AND(U77&gt;25,U77&lt;=30),"26 to 30 days",AND(U77&gt;30,U77&lt;=40),"31 to 40 days",AND(U77&gt;40,U77&lt;=50),"41 to 50 days")</f>
        <v>26 to 30 days</v>
      </c>
      <c r="W77" t="str" cm="1">
        <f t="array" ref="W77">_xlfn.IFNA(_xlfn.IFS(AND(U77&gt;=25,U77&lt;28),"26-27 days",AND(U77&gt;27,U77&lt;29),"28 to 29 days",U77=30, "30 days"),"Not Needed")</f>
        <v>30 days</v>
      </c>
      <c r="X77">
        <f t="shared" si="11"/>
        <v>2013</v>
      </c>
    </row>
    <row r="78" spans="1:24" ht="43.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 t="shared" si="6"/>
        <v>153</v>
      </c>
      <c r="R78">
        <f t="shared" si="7"/>
        <v>30.67</v>
      </c>
      <c r="S78" s="15">
        <f t="shared" si="8"/>
        <v>40844.691643518519</v>
      </c>
      <c r="T78" s="15">
        <f t="shared" si="9"/>
        <v>40904.733310185184</v>
      </c>
      <c r="U78">
        <f t="shared" si="10"/>
        <v>60</v>
      </c>
      <c r="V78" t="str" cm="1">
        <f t="array" ref="V78">_xlfn.IFS(U78&lt;=10,"Less than 10 days",AND(U78&gt;10,U78&lt;=20),"11 to 20 days",AND(U78&gt;20,U78&lt;=25),"21 to 25 days",U78&gt;=51,"Greater than 40 days",AND(U78&gt;25,U78&lt;=30),"26 to 30 days",AND(U78&gt;30,U78&lt;=40),"31 to 40 days",AND(U78&gt;40,U78&lt;=50),"41 to 50 days")</f>
        <v>Greater than 40 days</v>
      </c>
      <c r="W78" t="str" cm="1">
        <f t="array" ref="W78">_xlfn.IFNA(_xlfn.IFS(AND(U78&gt;=25,U78&lt;28),"26-27 days",AND(U78&gt;27,U78&lt;29),"28 to 29 days",U78=30, "30 days"),"Not Needed")</f>
        <v>Not Needed</v>
      </c>
      <c r="X78">
        <f t="shared" si="11"/>
        <v>2011</v>
      </c>
    </row>
    <row r="79" spans="1:24" ht="43.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 t="shared" si="6"/>
        <v>393</v>
      </c>
      <c r="R79">
        <f t="shared" si="7"/>
        <v>60.38</v>
      </c>
      <c r="S79" s="15">
        <f t="shared" si="8"/>
        <v>40997.144872685189</v>
      </c>
      <c r="T79" s="15">
        <f t="shared" si="9"/>
        <v>41050.124305555553</v>
      </c>
      <c r="U79">
        <f t="shared" si="10"/>
        <v>53</v>
      </c>
      <c r="V79" t="str" cm="1">
        <f t="array" ref="V79">_xlfn.IFS(U79&lt;=10,"Less than 10 days",AND(U79&gt;10,U79&lt;=20),"11 to 20 days",AND(U79&gt;20,U79&lt;=25),"21 to 25 days",U79&gt;=51,"Greater than 40 days",AND(U79&gt;25,U79&lt;=30),"26 to 30 days",AND(U79&gt;30,U79&lt;=40),"31 to 40 days",AND(U79&gt;40,U79&lt;=50),"41 to 50 days")</f>
        <v>Greater than 40 days</v>
      </c>
      <c r="W79" t="str" cm="1">
        <f t="array" ref="W79">_xlfn.IFNA(_xlfn.IFS(AND(U79&gt;=25,U79&lt;28),"26-27 days",AND(U79&gt;27,U79&lt;29),"28 to 29 days",U79=30, "30 days"),"Not Needed")</f>
        <v>Not Needed</v>
      </c>
      <c r="X79">
        <f t="shared" si="11"/>
        <v>2012</v>
      </c>
    </row>
    <row r="80" spans="1:24" ht="87">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 t="shared" si="6"/>
        <v>2702</v>
      </c>
      <c r="R80">
        <f t="shared" si="7"/>
        <v>38.6</v>
      </c>
      <c r="S80" s="15">
        <f t="shared" si="8"/>
        <v>42604.730567129634</v>
      </c>
      <c r="T80" s="15">
        <f t="shared" si="9"/>
        <v>42614.730567129634</v>
      </c>
      <c r="U80">
        <f t="shared" si="10"/>
        <v>10</v>
      </c>
      <c r="V80" t="str" cm="1">
        <f t="array" ref="V80">_xlfn.IFS(U80&lt;=10,"Less than 10 days",AND(U80&gt;10,U80&lt;=20),"11 to 20 days",AND(U80&gt;20,U80&lt;=25),"21 to 25 days",U80&gt;=51,"Greater than 40 days",AND(U80&gt;25,U80&lt;=30),"26 to 30 days",AND(U80&gt;30,U80&lt;=40),"31 to 40 days",AND(U80&gt;40,U80&lt;=50),"41 to 50 days")</f>
        <v>Less than 10 days</v>
      </c>
      <c r="W80" t="str" cm="1">
        <f t="array" ref="W80">_xlfn.IFNA(_xlfn.IFS(AND(U80&gt;=25,U80&lt;28),"26-27 days",AND(U80&gt;27,U80&lt;29),"28 to 29 days",U80=30, "30 days"),"Not Needed")</f>
        <v>Not Needed</v>
      </c>
      <c r="X80">
        <f t="shared" si="11"/>
        <v>2016</v>
      </c>
    </row>
    <row r="81" spans="1:24" ht="43.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 t="shared" si="6"/>
        <v>127</v>
      </c>
      <c r="R81">
        <f t="shared" si="7"/>
        <v>40.270000000000003</v>
      </c>
      <c r="S81" s="15">
        <f t="shared" si="8"/>
        <v>41724.776539351849</v>
      </c>
      <c r="T81" s="15">
        <f t="shared" si="9"/>
        <v>41754.776539351849</v>
      </c>
      <c r="U81">
        <f t="shared" si="10"/>
        <v>30</v>
      </c>
      <c r="V81" t="str" cm="1">
        <f t="array" ref="V81">_xlfn.IFS(U81&lt;=10,"Less than 10 days",AND(U81&gt;10,U81&lt;=20),"11 to 20 days",AND(U81&gt;20,U81&lt;=25),"21 to 25 days",U81&gt;=51,"Greater than 40 days",AND(U81&gt;25,U81&lt;=30),"26 to 30 days",AND(U81&gt;30,U81&lt;=40),"31 to 40 days",AND(U81&gt;40,U81&lt;=50),"41 to 50 days")</f>
        <v>26 to 30 days</v>
      </c>
      <c r="W81" t="str" cm="1">
        <f t="array" ref="W81">_xlfn.IFNA(_xlfn.IFS(AND(U81&gt;=25,U81&lt;28),"26-27 days",AND(U81&gt;27,U81&lt;29),"28 to 29 days",U81=30, "30 days"),"Not Needed")</f>
        <v>30 days</v>
      </c>
      <c r="X81">
        <f t="shared" si="11"/>
        <v>2014</v>
      </c>
    </row>
    <row r="82" spans="1:24" ht="43.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 t="shared" si="6"/>
        <v>107</v>
      </c>
      <c r="R82">
        <f t="shared" si="7"/>
        <v>273.83</v>
      </c>
      <c r="S82" s="15">
        <f t="shared" si="8"/>
        <v>41583.083981481483</v>
      </c>
      <c r="T82" s="15">
        <f t="shared" si="9"/>
        <v>41618.083981481483</v>
      </c>
      <c r="U82">
        <f t="shared" si="10"/>
        <v>35</v>
      </c>
      <c r="V82" t="str" cm="1">
        <f t="array" ref="V82">_xlfn.IFS(U82&lt;=10,"Less than 10 days",AND(U82&gt;10,U82&lt;=20),"11 to 20 days",AND(U82&gt;20,U82&lt;=25),"21 to 25 days",U82&gt;=51,"Greater than 40 days",AND(U82&gt;25,U82&lt;=30),"26 to 30 days",AND(U82&gt;30,U82&lt;=40),"31 to 40 days",AND(U82&gt;40,U82&lt;=50),"41 to 50 days")</f>
        <v>31 to 40 days</v>
      </c>
      <c r="W82" t="str" cm="1">
        <f t="array" ref="W82">_xlfn.IFNA(_xlfn.IFS(AND(U82&gt;=25,U82&lt;28),"26-27 days",AND(U82&gt;27,U82&lt;29),"28 to 29 days",U82=30, "30 days"),"Not Needed")</f>
        <v>Not Needed</v>
      </c>
      <c r="X82">
        <f t="shared" si="11"/>
        <v>2013</v>
      </c>
    </row>
    <row r="83" spans="1:24" ht="43.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 t="shared" si="6"/>
        <v>198</v>
      </c>
      <c r="R83">
        <f t="shared" si="7"/>
        <v>53.04</v>
      </c>
      <c r="S83" s="15">
        <f t="shared" si="8"/>
        <v>41100.158877314818</v>
      </c>
      <c r="T83" s="15">
        <f t="shared" si="9"/>
        <v>41104.126388888886</v>
      </c>
      <c r="U83">
        <f t="shared" si="10"/>
        <v>4</v>
      </c>
      <c r="V83" t="str" cm="1">
        <f t="array" ref="V83">_xlfn.IFS(U83&lt;=10,"Less than 10 days",AND(U83&gt;10,U83&lt;=20),"11 to 20 days",AND(U83&gt;20,U83&lt;=25),"21 to 25 days",U83&gt;=51,"Greater than 40 days",AND(U83&gt;25,U83&lt;=30),"26 to 30 days",AND(U83&gt;30,U83&lt;=40),"31 to 40 days",AND(U83&gt;40,U83&lt;=50),"41 to 50 days")</f>
        <v>Less than 10 days</v>
      </c>
      <c r="W83" t="str" cm="1">
        <f t="array" ref="W83">_xlfn.IFNA(_xlfn.IFS(AND(U83&gt;=25,U83&lt;28),"26-27 days",AND(U83&gt;27,U83&lt;29),"28 to 29 days",U83=30, "30 days"),"Not Needed")</f>
        <v>Not Needed</v>
      </c>
      <c r="X83">
        <f t="shared" si="11"/>
        <v>2012</v>
      </c>
    </row>
    <row r="84" spans="1:24" ht="43.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 t="shared" si="6"/>
        <v>100</v>
      </c>
      <c r="R84">
        <f t="shared" si="7"/>
        <v>40.01</v>
      </c>
      <c r="S84" s="15">
        <f t="shared" si="8"/>
        <v>40795.820150462961</v>
      </c>
      <c r="T84" s="15">
        <f t="shared" si="9"/>
        <v>40825.820150462961</v>
      </c>
      <c r="U84">
        <f t="shared" si="10"/>
        <v>30</v>
      </c>
      <c r="V84" t="str" cm="1">
        <f t="array" ref="V84">_xlfn.IFS(U84&lt;=10,"Less than 10 days",AND(U84&gt;10,U84&lt;=20),"11 to 20 days",AND(U84&gt;20,U84&lt;=25),"21 to 25 days",U84&gt;=51,"Greater than 40 days",AND(U84&gt;25,U84&lt;=30),"26 to 30 days",AND(U84&gt;30,U84&lt;=40),"31 to 40 days",AND(U84&gt;40,U84&lt;=50),"41 to 50 days")</f>
        <v>26 to 30 days</v>
      </c>
      <c r="W84" t="str" cm="1">
        <f t="array" ref="W84">_xlfn.IFNA(_xlfn.IFS(AND(U84&gt;=25,U84&lt;28),"26-27 days",AND(U84&gt;27,U84&lt;29),"28 to 29 days",U84=30, "30 days"),"Not Needed")</f>
        <v>30 days</v>
      </c>
      <c r="X84">
        <f t="shared" si="11"/>
        <v>2011</v>
      </c>
    </row>
    <row r="85" spans="1:24" ht="43.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 t="shared" si="6"/>
        <v>103</v>
      </c>
      <c r="R85">
        <f t="shared" si="7"/>
        <v>15.77</v>
      </c>
      <c r="S85" s="15">
        <f t="shared" si="8"/>
        <v>42042.615613425922</v>
      </c>
      <c r="T85" s="15">
        <f t="shared" si="9"/>
        <v>42057.479166666672</v>
      </c>
      <c r="U85">
        <f t="shared" si="10"/>
        <v>15</v>
      </c>
      <c r="V85" t="str" cm="1">
        <f t="array" ref="V85">_xlfn.IFS(U85&lt;=10,"Less than 10 days",AND(U85&gt;10,U85&lt;=20),"11 to 20 days",AND(U85&gt;20,U85&lt;=25),"21 to 25 days",U85&gt;=51,"Greater than 40 days",AND(U85&gt;25,U85&lt;=30),"26 to 30 days",AND(U85&gt;30,U85&lt;=40),"31 to 40 days",AND(U85&gt;40,U85&lt;=50),"41 to 50 days")</f>
        <v>11 to 20 days</v>
      </c>
      <c r="W85" t="str" cm="1">
        <f t="array" ref="W85">_xlfn.IFNA(_xlfn.IFS(AND(U85&gt;=25,U85&lt;28),"26-27 days",AND(U85&gt;27,U85&lt;29),"28 to 29 days",U85=30, "30 days"),"Not Needed")</f>
        <v>Not Needed</v>
      </c>
      <c r="X85">
        <f t="shared" si="11"/>
        <v>2015</v>
      </c>
    </row>
    <row r="86" spans="1:24" ht="43.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 t="shared" si="6"/>
        <v>100</v>
      </c>
      <c r="R86">
        <f t="shared" si="7"/>
        <v>71.430000000000007</v>
      </c>
      <c r="S86" s="15">
        <f t="shared" si="8"/>
        <v>40648.757939814815</v>
      </c>
      <c r="T86" s="15">
        <f t="shared" si="9"/>
        <v>40678.757939814815</v>
      </c>
      <c r="U86">
        <f t="shared" si="10"/>
        <v>30</v>
      </c>
      <c r="V86" t="str" cm="1">
        <f t="array" ref="V86">_xlfn.IFS(U86&lt;=10,"Less than 10 days",AND(U86&gt;10,U86&lt;=20),"11 to 20 days",AND(U86&gt;20,U86&lt;=25),"21 to 25 days",U86&gt;=51,"Greater than 40 days",AND(U86&gt;25,U86&lt;=30),"26 to 30 days",AND(U86&gt;30,U86&lt;=40),"31 to 40 days",AND(U86&gt;40,U86&lt;=50),"41 to 50 days")</f>
        <v>26 to 30 days</v>
      </c>
      <c r="W86" t="str" cm="1">
        <f t="array" ref="W86">_xlfn.IFNA(_xlfn.IFS(AND(U86&gt;=25,U86&lt;28),"26-27 days",AND(U86&gt;27,U86&lt;29),"28 to 29 days",U86=30, "30 days"),"Not Needed")</f>
        <v>30 days</v>
      </c>
      <c r="X86">
        <f t="shared" si="11"/>
        <v>2011</v>
      </c>
    </row>
    <row r="87" spans="1:24" ht="43.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 t="shared" si="6"/>
        <v>126</v>
      </c>
      <c r="R87">
        <f t="shared" si="7"/>
        <v>71.709999999999994</v>
      </c>
      <c r="S87" s="15">
        <f t="shared" si="8"/>
        <v>40779.125428240739</v>
      </c>
      <c r="T87" s="15">
        <f t="shared" si="9"/>
        <v>40809.125428240739</v>
      </c>
      <c r="U87">
        <f t="shared" si="10"/>
        <v>30</v>
      </c>
      <c r="V87" t="str" cm="1">
        <f t="array" ref="V87">_xlfn.IFS(U87&lt;=10,"Less than 10 days",AND(U87&gt;10,U87&lt;=20),"11 to 20 days",AND(U87&gt;20,U87&lt;=25),"21 to 25 days",U87&gt;=51,"Greater than 40 days",AND(U87&gt;25,U87&lt;=30),"26 to 30 days",AND(U87&gt;30,U87&lt;=40),"31 to 40 days",AND(U87&gt;40,U87&lt;=50),"41 to 50 days")</f>
        <v>26 to 30 days</v>
      </c>
      <c r="W87" t="str" cm="1">
        <f t="array" ref="W87">_xlfn.IFNA(_xlfn.IFS(AND(U87&gt;=25,U87&lt;28),"26-27 days",AND(U87&gt;27,U87&lt;29),"28 to 29 days",U87=30, "30 days"),"Not Needed")</f>
        <v>30 days</v>
      </c>
      <c r="X87">
        <f t="shared" si="11"/>
        <v>2011</v>
      </c>
    </row>
    <row r="88" spans="1:24" ht="58">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 t="shared" si="6"/>
        <v>106</v>
      </c>
      <c r="R88">
        <f t="shared" si="7"/>
        <v>375.76</v>
      </c>
      <c r="S88" s="15">
        <f t="shared" si="8"/>
        <v>42291.556076388893</v>
      </c>
      <c r="T88" s="15">
        <f t="shared" si="9"/>
        <v>42365.59774305555</v>
      </c>
      <c r="U88">
        <f t="shared" si="10"/>
        <v>74</v>
      </c>
      <c r="V88" t="str" cm="1">
        <f t="array" ref="V88">_xlfn.IFS(U88&lt;=10,"Less than 10 days",AND(U88&gt;10,U88&lt;=20),"11 to 20 days",AND(U88&gt;20,U88&lt;=25),"21 to 25 days",U88&gt;=51,"Greater than 40 days",AND(U88&gt;25,U88&lt;=30),"26 to 30 days",AND(U88&gt;30,U88&lt;=40),"31 to 40 days",AND(U88&gt;40,U88&lt;=50),"41 to 50 days")</f>
        <v>Greater than 40 days</v>
      </c>
      <c r="W88" t="str" cm="1">
        <f t="array" ref="W88">_xlfn.IFNA(_xlfn.IFS(AND(U88&gt;=25,U88&lt;28),"26-27 days",AND(U88&gt;27,U88&lt;29),"28 to 29 days",U88=30, "30 days"),"Not Needed")</f>
        <v>Not Needed</v>
      </c>
      <c r="X88">
        <f t="shared" si="11"/>
        <v>2015</v>
      </c>
    </row>
    <row r="89" spans="1:24" ht="43.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 t="shared" si="6"/>
        <v>105</v>
      </c>
      <c r="R89">
        <f t="shared" si="7"/>
        <v>104.6</v>
      </c>
      <c r="S89" s="15">
        <f t="shared" si="8"/>
        <v>40322.53938657407</v>
      </c>
      <c r="T89" s="15">
        <f t="shared" si="9"/>
        <v>40332.070138888892</v>
      </c>
      <c r="U89">
        <f t="shared" si="10"/>
        <v>10</v>
      </c>
      <c r="V89" t="str" cm="1">
        <f t="array" ref="V89">_xlfn.IFS(U89&lt;=10,"Less than 10 days",AND(U89&gt;10,U89&lt;=20),"11 to 20 days",AND(U89&gt;20,U89&lt;=25),"21 to 25 days",U89&gt;=51,"Greater than 40 days",AND(U89&gt;25,U89&lt;=30),"26 to 30 days",AND(U89&gt;30,U89&lt;=40),"31 to 40 days",AND(U89&gt;40,U89&lt;=50),"41 to 50 days")</f>
        <v>Less than 10 days</v>
      </c>
      <c r="W89" t="str" cm="1">
        <f t="array" ref="W89">_xlfn.IFNA(_xlfn.IFS(AND(U89&gt;=25,U89&lt;28),"26-27 days",AND(U89&gt;27,U89&lt;29),"28 to 29 days",U89=30, "30 days"),"Not Needed")</f>
        <v>Not Needed</v>
      </c>
      <c r="X89">
        <f t="shared" si="11"/>
        <v>2010</v>
      </c>
    </row>
    <row r="90" spans="1:24" ht="58">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 t="shared" si="6"/>
        <v>103</v>
      </c>
      <c r="R90">
        <f t="shared" si="7"/>
        <v>60</v>
      </c>
      <c r="S90" s="15">
        <f t="shared" si="8"/>
        <v>41786.65892361111</v>
      </c>
      <c r="T90" s="15">
        <f t="shared" si="9"/>
        <v>41812.65892361111</v>
      </c>
      <c r="U90">
        <f t="shared" si="10"/>
        <v>26</v>
      </c>
      <c r="V90" t="str" cm="1">
        <f t="array" ref="V90">_xlfn.IFS(U90&lt;=10,"Less than 10 days",AND(U90&gt;10,U90&lt;=20),"11 to 20 days",AND(U90&gt;20,U90&lt;=25),"21 to 25 days",U90&gt;=51,"Greater than 40 days",AND(U90&gt;25,U90&lt;=30),"26 to 30 days",AND(U90&gt;30,U90&lt;=40),"31 to 40 days",AND(U90&gt;40,U90&lt;=50),"41 to 50 days")</f>
        <v>26 to 30 days</v>
      </c>
      <c r="W90" t="str" cm="1">
        <f t="array" ref="W90">_xlfn.IFNA(_xlfn.IFS(AND(U90&gt;=25,U90&lt;28),"26-27 days",AND(U90&gt;27,U90&lt;29),"28 to 29 days",U90=30, "30 days"),"Not Needed")</f>
        <v>26-27 days</v>
      </c>
      <c r="X90">
        <f t="shared" si="11"/>
        <v>2014</v>
      </c>
    </row>
    <row r="91" spans="1:24" ht="43.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 t="shared" si="6"/>
        <v>115</v>
      </c>
      <c r="R91">
        <f t="shared" si="7"/>
        <v>123.29</v>
      </c>
      <c r="S91" s="15">
        <f t="shared" si="8"/>
        <v>41402.752222222225</v>
      </c>
      <c r="T91" s="15">
        <f t="shared" si="9"/>
        <v>41427.752222222225</v>
      </c>
      <c r="U91">
        <f t="shared" si="10"/>
        <v>25</v>
      </c>
      <c r="V91" t="str" cm="1">
        <f t="array" ref="V91">_xlfn.IFS(U91&lt;=10,"Less than 10 days",AND(U91&gt;10,U91&lt;=20),"11 to 20 days",AND(U91&gt;20,U91&lt;=25),"21 to 25 days",U91&gt;=51,"Greater than 40 days",AND(U91&gt;25,U91&lt;=30),"26 to 30 days",AND(U91&gt;30,U91&lt;=40),"31 to 40 days",AND(U91&gt;40,U91&lt;=50),"41 to 50 days")</f>
        <v>21 to 25 days</v>
      </c>
      <c r="W91" t="str" cm="1">
        <f t="array" ref="W91">_xlfn.IFNA(_xlfn.IFS(AND(U91&gt;=25,U91&lt;28),"26-27 days",AND(U91&gt;27,U91&lt;29),"28 to 29 days",U91=30, "30 days"),"Not Needed")</f>
        <v>26-27 days</v>
      </c>
      <c r="X91">
        <f t="shared" si="11"/>
        <v>2013</v>
      </c>
    </row>
    <row r="92" spans="1:24" ht="29">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 t="shared" si="6"/>
        <v>100</v>
      </c>
      <c r="R92">
        <f t="shared" si="7"/>
        <v>31.38</v>
      </c>
      <c r="S92" s="15">
        <f t="shared" si="8"/>
        <v>40706.297442129631</v>
      </c>
      <c r="T92" s="15">
        <f t="shared" si="9"/>
        <v>40736.297442129631</v>
      </c>
      <c r="U92">
        <f t="shared" si="10"/>
        <v>30</v>
      </c>
      <c r="V92" t="str" cm="1">
        <f t="array" ref="V92">_xlfn.IFS(U92&lt;=10,"Less than 10 days",AND(U92&gt;10,U92&lt;=20),"11 to 20 days",AND(U92&gt;20,U92&lt;=25),"21 to 25 days",U92&gt;=51,"Greater than 40 days",AND(U92&gt;25,U92&lt;=30),"26 to 30 days",AND(U92&gt;30,U92&lt;=40),"31 to 40 days",AND(U92&gt;40,U92&lt;=50),"41 to 50 days")</f>
        <v>26 to 30 days</v>
      </c>
      <c r="W92" t="str" cm="1">
        <f t="array" ref="W92">_xlfn.IFNA(_xlfn.IFS(AND(U92&gt;=25,U92&lt;28),"26-27 days",AND(U92&gt;27,U92&lt;29),"28 to 29 days",U92=30, "30 days"),"Not Needed")</f>
        <v>30 days</v>
      </c>
      <c r="X92">
        <f t="shared" si="11"/>
        <v>2011</v>
      </c>
    </row>
    <row r="93" spans="1:24" ht="43.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 t="shared" si="6"/>
        <v>120</v>
      </c>
      <c r="R93">
        <f t="shared" si="7"/>
        <v>78.260000000000005</v>
      </c>
      <c r="S93" s="15">
        <f t="shared" si="8"/>
        <v>40619.402361111112</v>
      </c>
      <c r="T93" s="15">
        <f t="shared" si="9"/>
        <v>40680.402361111112</v>
      </c>
      <c r="U93">
        <f t="shared" si="10"/>
        <v>61</v>
      </c>
      <c r="V93" t="str" cm="1">
        <f t="array" ref="V93">_xlfn.IFS(U93&lt;=10,"Less than 10 days",AND(U93&gt;10,U93&lt;=20),"11 to 20 days",AND(U93&gt;20,U93&lt;=25),"21 to 25 days",U93&gt;=51,"Greater than 40 days",AND(U93&gt;25,U93&lt;=30),"26 to 30 days",AND(U93&gt;30,U93&lt;=40),"31 to 40 days",AND(U93&gt;40,U93&lt;=50),"41 to 50 days")</f>
        <v>Greater than 40 days</v>
      </c>
      <c r="W93" t="str" cm="1">
        <f t="array" ref="W93">_xlfn.IFNA(_xlfn.IFS(AND(U93&gt;=25,U93&lt;28),"26-27 days",AND(U93&gt;27,U93&lt;29),"28 to 29 days",U93=30, "30 days"),"Not Needed")</f>
        <v>Not Needed</v>
      </c>
      <c r="X93">
        <f t="shared" si="11"/>
        <v>2011</v>
      </c>
    </row>
    <row r="94" spans="1:24" ht="43.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 t="shared" si="6"/>
        <v>105</v>
      </c>
      <c r="R94">
        <f t="shared" si="7"/>
        <v>122.33</v>
      </c>
      <c r="S94" s="15">
        <f t="shared" si="8"/>
        <v>42721.198877314819</v>
      </c>
      <c r="T94" s="15">
        <f t="shared" si="9"/>
        <v>42767.333333333328</v>
      </c>
      <c r="U94">
        <f t="shared" si="10"/>
        <v>46</v>
      </c>
      <c r="V94" t="str" cm="1">
        <f t="array" ref="V94">_xlfn.IFS(U94&lt;=10,"Less than 10 days",AND(U94&gt;10,U94&lt;=20),"11 to 20 days",AND(U94&gt;20,U94&lt;=25),"21 to 25 days",U94&gt;=51,"Greater than 40 days",AND(U94&gt;25,U94&lt;=30),"26 to 30 days",AND(U94&gt;30,U94&lt;=40),"31 to 40 days",AND(U94&gt;40,U94&lt;=50),"41 to 50 days")</f>
        <v>41 to 50 days</v>
      </c>
      <c r="W94" t="str" cm="1">
        <f t="array" ref="W94">_xlfn.IFNA(_xlfn.IFS(AND(U94&gt;=25,U94&lt;28),"26-27 days",AND(U94&gt;27,U94&lt;29),"28 to 29 days",U94=30, "30 days"),"Not Needed")</f>
        <v>Not Needed</v>
      </c>
      <c r="X94">
        <f t="shared" si="11"/>
        <v>2016</v>
      </c>
    </row>
    <row r="95" spans="1:24" ht="58">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 t="shared" si="6"/>
        <v>111</v>
      </c>
      <c r="R95">
        <f t="shared" si="7"/>
        <v>73.73</v>
      </c>
      <c r="S95" s="15">
        <f t="shared" si="8"/>
        <v>41065.858067129629</v>
      </c>
      <c r="T95" s="15">
        <f t="shared" si="9"/>
        <v>41093.875</v>
      </c>
      <c r="U95">
        <f t="shared" si="10"/>
        <v>28</v>
      </c>
      <c r="V95" t="str" cm="1">
        <f t="array" ref="V95">_xlfn.IFS(U95&lt;=10,"Less than 10 days",AND(U95&gt;10,U95&lt;=20),"11 to 20 days",AND(U95&gt;20,U95&lt;=25),"21 to 25 days",U95&gt;=51,"Greater than 40 days",AND(U95&gt;25,U95&lt;=30),"26 to 30 days",AND(U95&gt;30,U95&lt;=40),"31 to 40 days",AND(U95&gt;40,U95&lt;=50),"41 to 50 days")</f>
        <v>26 to 30 days</v>
      </c>
      <c r="W95" t="str" cm="1">
        <f t="array" ref="W95">_xlfn.IFNA(_xlfn.IFS(AND(U95&gt;=25,U95&lt;28),"26-27 days",AND(U95&gt;27,U95&lt;29),"28 to 29 days",U95=30, "30 days"),"Not Needed")</f>
        <v>28 to 29 days</v>
      </c>
      <c r="X95">
        <f t="shared" si="11"/>
        <v>2012</v>
      </c>
    </row>
    <row r="96" spans="1:24" ht="43.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 t="shared" si="6"/>
        <v>104</v>
      </c>
      <c r="R96">
        <f t="shared" si="7"/>
        <v>21.67</v>
      </c>
      <c r="S96" s="15">
        <f t="shared" si="8"/>
        <v>41716.717847222222</v>
      </c>
      <c r="T96" s="15">
        <f t="shared" si="9"/>
        <v>41736.717847222222</v>
      </c>
      <c r="U96">
        <f t="shared" si="10"/>
        <v>20</v>
      </c>
      <c r="V96" t="str" cm="1">
        <f t="array" ref="V96">_xlfn.IFS(U96&lt;=10,"Less than 10 days",AND(U96&gt;10,U96&lt;=20),"11 to 20 days",AND(U96&gt;20,U96&lt;=25),"21 to 25 days",U96&gt;=51,"Greater than 40 days",AND(U96&gt;25,U96&lt;=30),"26 to 30 days",AND(U96&gt;30,U96&lt;=40),"31 to 40 days",AND(U96&gt;40,U96&lt;=50),"41 to 50 days")</f>
        <v>11 to 20 days</v>
      </c>
      <c r="W96" t="str" cm="1">
        <f t="array" ref="W96">_xlfn.IFNA(_xlfn.IFS(AND(U96&gt;=25,U96&lt;28),"26-27 days",AND(U96&gt;27,U96&lt;29),"28 to 29 days",U96=30, "30 days"),"Not Needed")</f>
        <v>Not Needed</v>
      </c>
      <c r="X96">
        <f t="shared" si="11"/>
        <v>2014</v>
      </c>
    </row>
    <row r="97" spans="1:24" ht="43.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 t="shared" si="6"/>
        <v>131</v>
      </c>
      <c r="R97">
        <f t="shared" si="7"/>
        <v>21.9</v>
      </c>
      <c r="S97" s="15">
        <f t="shared" si="8"/>
        <v>40935.005104166667</v>
      </c>
      <c r="T97" s="15">
        <f t="shared" si="9"/>
        <v>40965.005104166667</v>
      </c>
      <c r="U97">
        <f t="shared" si="10"/>
        <v>30</v>
      </c>
      <c r="V97" t="str" cm="1">
        <f t="array" ref="V97">_xlfn.IFS(U97&lt;=10,"Less than 10 days",AND(U97&gt;10,U97&lt;=20),"11 to 20 days",AND(U97&gt;20,U97&lt;=25),"21 to 25 days",U97&gt;=51,"Greater than 40 days",AND(U97&gt;25,U97&lt;=30),"26 to 30 days",AND(U97&gt;30,U97&lt;=40),"31 to 40 days",AND(U97&gt;40,U97&lt;=50),"41 to 50 days")</f>
        <v>26 to 30 days</v>
      </c>
      <c r="W97" t="str" cm="1">
        <f t="array" ref="W97">_xlfn.IFNA(_xlfn.IFS(AND(U97&gt;=25,U97&lt;28),"26-27 days",AND(U97&gt;27,U97&lt;29),"28 to 29 days",U97=30, "30 days"),"Not Needed")</f>
        <v>30 days</v>
      </c>
      <c r="X97">
        <f t="shared" si="11"/>
        <v>2012</v>
      </c>
    </row>
    <row r="98" spans="1:24" ht="58">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 t="shared" si="6"/>
        <v>115</v>
      </c>
      <c r="R98">
        <f t="shared" si="7"/>
        <v>50.59</v>
      </c>
      <c r="S98" s="15">
        <f t="shared" si="8"/>
        <v>40324.662511574075</v>
      </c>
      <c r="T98" s="15">
        <f t="shared" si="9"/>
        <v>40391.125</v>
      </c>
      <c r="U98">
        <f t="shared" si="10"/>
        <v>67</v>
      </c>
      <c r="V98" t="str" cm="1">
        <f t="array" ref="V98">_xlfn.IFS(U98&lt;=10,"Less than 10 days",AND(U98&gt;10,U98&lt;=20),"11 to 20 days",AND(U98&gt;20,U98&lt;=25),"21 to 25 days",U98&gt;=51,"Greater than 40 days",AND(U98&gt;25,U98&lt;=30),"26 to 30 days",AND(U98&gt;30,U98&lt;=40),"31 to 40 days",AND(U98&gt;40,U98&lt;=50),"41 to 50 days")</f>
        <v>Greater than 40 days</v>
      </c>
      <c r="W98" t="str" cm="1">
        <f t="array" ref="W98">_xlfn.IFNA(_xlfn.IFS(AND(U98&gt;=25,U98&lt;28),"26-27 days",AND(U98&gt;27,U98&lt;29),"28 to 29 days",U98=30, "30 days"),"Not Needed")</f>
        <v>Not Needed</v>
      </c>
      <c r="X98">
        <f t="shared" si="11"/>
        <v>2010</v>
      </c>
    </row>
    <row r="99" spans="1:24" ht="43.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 t="shared" si="6"/>
        <v>106</v>
      </c>
      <c r="R99">
        <f t="shared" si="7"/>
        <v>53.13</v>
      </c>
      <c r="S99" s="15">
        <f t="shared" si="8"/>
        <v>40706.135208333333</v>
      </c>
      <c r="T99" s="15">
        <f t="shared" si="9"/>
        <v>40736.135208333333</v>
      </c>
      <c r="U99">
        <f t="shared" si="10"/>
        <v>30</v>
      </c>
      <c r="V99" t="str" cm="1">
        <f t="array" ref="V99">_xlfn.IFS(U99&lt;=10,"Less than 10 days",AND(U99&gt;10,U99&lt;=20),"11 to 20 days",AND(U99&gt;20,U99&lt;=25),"21 to 25 days",U99&gt;=51,"Greater than 40 days",AND(U99&gt;25,U99&lt;=30),"26 to 30 days",AND(U99&gt;30,U99&lt;=40),"31 to 40 days",AND(U99&gt;40,U99&lt;=50),"41 to 50 days")</f>
        <v>26 to 30 days</v>
      </c>
      <c r="W99" t="str" cm="1">
        <f t="array" ref="W99">_xlfn.IFNA(_xlfn.IFS(AND(U99&gt;=25,U99&lt;28),"26-27 days",AND(U99&gt;27,U99&lt;29),"28 to 29 days",U99=30, "30 days"),"Not Needed")</f>
        <v>30 days</v>
      </c>
      <c r="X99">
        <f t="shared" si="11"/>
        <v>2011</v>
      </c>
    </row>
    <row r="100" spans="1:24" ht="4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 t="shared" si="6"/>
        <v>106</v>
      </c>
      <c r="R100">
        <f t="shared" si="7"/>
        <v>56.67</v>
      </c>
      <c r="S100" s="15">
        <f t="shared" si="8"/>
        <v>41214.79483796296</v>
      </c>
      <c r="T100" s="15">
        <f t="shared" si="9"/>
        <v>41250.979166666664</v>
      </c>
      <c r="U100">
        <f t="shared" si="10"/>
        <v>36</v>
      </c>
      <c r="V100" t="str" cm="1">
        <f t="array" ref="V100">_xlfn.IFS(U100&lt;=10,"Less than 10 days",AND(U100&gt;10,U100&lt;=20),"11 to 20 days",AND(U100&gt;20,U100&lt;=25),"21 to 25 days",U100&gt;=51,"Greater than 40 days",AND(U100&gt;25,U100&lt;=30),"26 to 30 days",AND(U100&gt;30,U100&lt;=40),"31 to 40 days",AND(U100&gt;40,U100&lt;=50),"41 to 50 days")</f>
        <v>31 to 40 days</v>
      </c>
      <c r="W100" t="str" cm="1">
        <f t="array" ref="W100">_xlfn.IFNA(_xlfn.IFS(AND(U100&gt;=25,U100&lt;28),"26-27 days",AND(U100&gt;27,U100&lt;29),"28 to 29 days",U100=30, "30 days"),"Not Needed")</f>
        <v>Not Needed</v>
      </c>
      <c r="X100">
        <f t="shared" si="11"/>
        <v>2012</v>
      </c>
    </row>
    <row r="101" spans="1:24" ht="29">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 t="shared" si="6"/>
        <v>106</v>
      </c>
      <c r="R101">
        <f t="shared" si="7"/>
        <v>40.78</v>
      </c>
      <c r="S101" s="15">
        <f t="shared" si="8"/>
        <v>41631.902766203704</v>
      </c>
      <c r="T101" s="15">
        <f t="shared" si="9"/>
        <v>41661.902766203704</v>
      </c>
      <c r="U101">
        <f t="shared" si="10"/>
        <v>30</v>
      </c>
      <c r="V101" t="str" cm="1">
        <f t="array" ref="V101">_xlfn.IFS(U101&lt;=10,"Less than 10 days",AND(U101&gt;10,U101&lt;=20),"11 to 20 days",AND(U101&gt;20,U101&lt;=25),"21 to 25 days",U101&gt;=51,"Greater than 40 days",AND(U101&gt;25,U101&lt;=30),"26 to 30 days",AND(U101&gt;30,U101&lt;=40),"31 to 40 days",AND(U101&gt;40,U101&lt;=50),"41 to 50 days")</f>
        <v>26 to 30 days</v>
      </c>
      <c r="W101" t="str" cm="1">
        <f t="array" ref="W101">_xlfn.IFNA(_xlfn.IFS(AND(U101&gt;=25,U101&lt;28),"26-27 days",AND(U101&gt;27,U101&lt;29),"28 to 29 days",U101=30, "30 days"),"Not Needed")</f>
        <v>30 days</v>
      </c>
      <c r="X101">
        <f t="shared" si="11"/>
        <v>2013</v>
      </c>
    </row>
    <row r="102" spans="1:24" ht="4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 t="shared" si="6"/>
        <v>100</v>
      </c>
      <c r="R102">
        <f t="shared" si="7"/>
        <v>192.31</v>
      </c>
      <c r="S102" s="15">
        <f t="shared" si="8"/>
        <v>41197.753310185188</v>
      </c>
      <c r="T102" s="15">
        <f t="shared" si="9"/>
        <v>41217.794976851852</v>
      </c>
      <c r="U102">
        <f t="shared" si="10"/>
        <v>20</v>
      </c>
      <c r="V102" t="str" cm="1">
        <f t="array" ref="V102">_xlfn.IFS(U102&lt;=10,"Less than 10 days",AND(U102&gt;10,U102&lt;=20),"11 to 20 days",AND(U102&gt;20,U102&lt;=25),"21 to 25 days",U102&gt;=51,"Greater than 40 days",AND(U102&gt;25,U102&lt;=30),"26 to 30 days",AND(U102&gt;30,U102&lt;=40),"31 to 40 days",AND(U102&gt;40,U102&lt;=50),"41 to 50 days")</f>
        <v>11 to 20 days</v>
      </c>
      <c r="W102" t="str" cm="1">
        <f t="array" ref="W102">_xlfn.IFNA(_xlfn.IFS(AND(U102&gt;=25,U102&lt;28),"26-27 days",AND(U102&gt;27,U102&lt;29),"28 to 29 days",U102=30, "30 days"),"Not Needed")</f>
        <v>Not Needed</v>
      </c>
      <c r="X102">
        <f t="shared" si="11"/>
        <v>2012</v>
      </c>
    </row>
    <row r="103" spans="1:24" ht="4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 t="shared" si="6"/>
        <v>100</v>
      </c>
      <c r="R103">
        <f t="shared" si="7"/>
        <v>100</v>
      </c>
      <c r="S103" s="15">
        <f t="shared" si="8"/>
        <v>41274.776736111111</v>
      </c>
      <c r="T103" s="15">
        <f t="shared" si="9"/>
        <v>41298.776736111111</v>
      </c>
      <c r="U103">
        <f t="shared" si="10"/>
        <v>24</v>
      </c>
      <c r="V103" t="str" cm="1">
        <f t="array" ref="V103">_xlfn.IFS(U103&lt;=10,"Less than 10 days",AND(U103&gt;10,U103&lt;=20),"11 to 20 days",AND(U103&gt;20,U103&lt;=25),"21 to 25 days",U103&gt;=51,"Greater than 40 days",AND(U103&gt;25,U103&lt;=30),"26 to 30 days",AND(U103&gt;30,U103&lt;=40),"31 to 40 days",AND(U103&gt;40,U103&lt;=50),"41 to 50 days")</f>
        <v>21 to 25 days</v>
      </c>
      <c r="W103" t="str" cm="1">
        <f t="array" ref="W103">_xlfn.IFNA(_xlfn.IFS(AND(U103&gt;=25,U103&lt;28),"26-27 days",AND(U103&gt;27,U103&lt;29),"28 to 29 days",U103=30, "30 days"),"Not Needed")</f>
        <v>Not Needed</v>
      </c>
      <c r="X103">
        <f t="shared" si="11"/>
        <v>2012</v>
      </c>
    </row>
    <row r="104" spans="1:24" ht="4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 t="shared" si="6"/>
        <v>128</v>
      </c>
      <c r="R104">
        <f t="shared" si="7"/>
        <v>117.92</v>
      </c>
      <c r="S104" s="15">
        <f t="shared" si="8"/>
        <v>40505.131168981483</v>
      </c>
      <c r="T104" s="15">
        <f t="shared" si="9"/>
        <v>40535.131168981483</v>
      </c>
      <c r="U104">
        <f t="shared" si="10"/>
        <v>30</v>
      </c>
      <c r="V104" t="str" cm="1">
        <f t="array" ref="V104">_xlfn.IFS(U104&lt;=10,"Less than 10 days",AND(U104&gt;10,U104&lt;=20),"11 to 20 days",AND(U104&gt;20,U104&lt;=25),"21 to 25 days",U104&gt;=51,"Greater than 40 days",AND(U104&gt;25,U104&lt;=30),"26 to 30 days",AND(U104&gt;30,U104&lt;=40),"31 to 40 days",AND(U104&gt;40,U104&lt;=50),"41 to 50 days")</f>
        <v>26 to 30 days</v>
      </c>
      <c r="W104" t="str" cm="1">
        <f t="array" ref="W104">_xlfn.IFNA(_xlfn.IFS(AND(U104&gt;=25,U104&lt;28),"26-27 days",AND(U104&gt;27,U104&lt;29),"28 to 29 days",U104=30, "30 days"),"Not Needed")</f>
        <v>30 days</v>
      </c>
      <c r="X104">
        <f t="shared" si="11"/>
        <v>2010</v>
      </c>
    </row>
    <row r="105" spans="1:24" ht="4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 t="shared" si="6"/>
        <v>105</v>
      </c>
      <c r="R105">
        <f t="shared" si="7"/>
        <v>27.9</v>
      </c>
      <c r="S105" s="15">
        <f t="shared" si="8"/>
        <v>41682.805902777778</v>
      </c>
      <c r="T105" s="15">
        <f t="shared" si="9"/>
        <v>41705.805902777778</v>
      </c>
      <c r="U105">
        <f t="shared" si="10"/>
        <v>23</v>
      </c>
      <c r="V105" t="str" cm="1">
        <f t="array" ref="V105">_xlfn.IFS(U105&lt;=10,"Less than 10 days",AND(U105&gt;10,U105&lt;=20),"11 to 20 days",AND(U105&gt;20,U105&lt;=25),"21 to 25 days",U105&gt;=51,"Greater than 40 days",AND(U105&gt;25,U105&lt;=30),"26 to 30 days",AND(U105&gt;30,U105&lt;=40),"31 to 40 days",AND(U105&gt;40,U105&lt;=50),"41 to 50 days")</f>
        <v>21 to 25 days</v>
      </c>
      <c r="W105" t="str" cm="1">
        <f t="array" ref="W105">_xlfn.IFNA(_xlfn.IFS(AND(U105&gt;=25,U105&lt;28),"26-27 days",AND(U105&gt;27,U105&lt;29),"28 to 29 days",U105=30, "30 days"),"Not Needed")</f>
        <v>Not Needed</v>
      </c>
      <c r="X105">
        <f t="shared" si="11"/>
        <v>2014</v>
      </c>
    </row>
    <row r="106" spans="1:24" ht="29">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 t="shared" si="6"/>
        <v>120</v>
      </c>
      <c r="R106">
        <f t="shared" si="7"/>
        <v>60</v>
      </c>
      <c r="S106" s="15">
        <f t="shared" si="8"/>
        <v>40612.695208333331</v>
      </c>
      <c r="T106" s="15">
        <f t="shared" si="9"/>
        <v>40636.041666666664</v>
      </c>
      <c r="U106">
        <f t="shared" si="10"/>
        <v>24</v>
      </c>
      <c r="V106" t="str" cm="1">
        <f t="array" ref="V106">_xlfn.IFS(U106&lt;=10,"Less than 10 days",AND(U106&gt;10,U106&lt;=20),"11 to 20 days",AND(U106&gt;20,U106&lt;=25),"21 to 25 days",U106&gt;=51,"Greater than 40 days",AND(U106&gt;25,U106&lt;=30),"26 to 30 days",AND(U106&gt;30,U106&lt;=40),"31 to 40 days",AND(U106&gt;40,U106&lt;=50),"41 to 50 days")</f>
        <v>21 to 25 days</v>
      </c>
      <c r="W106" t="str" cm="1">
        <f t="array" ref="W106">_xlfn.IFNA(_xlfn.IFS(AND(U106&gt;=25,U106&lt;28),"26-27 days",AND(U106&gt;27,U106&lt;29),"28 to 29 days",U106=30, "30 days"),"Not Needed")</f>
        <v>Not Needed</v>
      </c>
      <c r="X106">
        <f t="shared" si="11"/>
        <v>2011</v>
      </c>
    </row>
    <row r="107" spans="1:24" ht="4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 t="shared" si="6"/>
        <v>107</v>
      </c>
      <c r="R107">
        <f t="shared" si="7"/>
        <v>39.380000000000003</v>
      </c>
      <c r="S107" s="15">
        <f t="shared" si="8"/>
        <v>42485.724768518514</v>
      </c>
      <c r="T107" s="15">
        <f t="shared" si="9"/>
        <v>42504</v>
      </c>
      <c r="U107">
        <f t="shared" si="10"/>
        <v>19</v>
      </c>
      <c r="V107" t="str" cm="1">
        <f t="array" ref="V107">_xlfn.IFS(U107&lt;=10,"Less than 10 days",AND(U107&gt;10,U107&lt;=20),"11 to 20 days",AND(U107&gt;20,U107&lt;=25),"21 to 25 days",U107&gt;=51,"Greater than 40 days",AND(U107&gt;25,U107&lt;=30),"26 to 30 days",AND(U107&gt;30,U107&lt;=40),"31 to 40 days",AND(U107&gt;40,U107&lt;=50),"41 to 50 days")</f>
        <v>11 to 20 days</v>
      </c>
      <c r="W107" t="str" cm="1">
        <f t="array" ref="W107">_xlfn.IFNA(_xlfn.IFS(AND(U107&gt;=25,U107&lt;28),"26-27 days",AND(U107&gt;27,U107&lt;29),"28 to 29 days",U107=30, "30 days"),"Not Needed")</f>
        <v>Not Needed</v>
      </c>
      <c r="X107">
        <f t="shared" si="11"/>
        <v>2016</v>
      </c>
    </row>
    <row r="108" spans="1:24">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 t="shared" si="6"/>
        <v>101</v>
      </c>
      <c r="R108">
        <f t="shared" si="7"/>
        <v>186.11</v>
      </c>
      <c r="S108" s="15">
        <f t="shared" si="8"/>
        <v>40987.776631944449</v>
      </c>
      <c r="T108" s="15">
        <f t="shared" si="9"/>
        <v>41001.776631944449</v>
      </c>
      <c r="U108">
        <f t="shared" si="10"/>
        <v>14</v>
      </c>
      <c r="V108" t="str" cm="1">
        <f t="array" ref="V108">_xlfn.IFS(U108&lt;=10,"Less than 10 days",AND(U108&gt;10,U108&lt;=20),"11 to 20 days",AND(U108&gt;20,U108&lt;=25),"21 to 25 days",U108&gt;=51,"Greater than 40 days",AND(U108&gt;25,U108&lt;=30),"26 to 30 days",AND(U108&gt;30,U108&lt;=40),"31 to 40 days",AND(U108&gt;40,U108&lt;=50),"41 to 50 days")</f>
        <v>11 to 20 days</v>
      </c>
      <c r="W108" t="str" cm="1">
        <f t="array" ref="W108">_xlfn.IFNA(_xlfn.IFS(AND(U108&gt;=25,U108&lt;28),"26-27 days",AND(U108&gt;27,U108&lt;29),"28 to 29 days",U108=30, "30 days"),"Not Needed")</f>
        <v>Not Needed</v>
      </c>
      <c r="X108">
        <f t="shared" si="11"/>
        <v>2012</v>
      </c>
    </row>
    <row r="109" spans="1:24" ht="4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 t="shared" si="6"/>
        <v>102</v>
      </c>
      <c r="R109">
        <f t="shared" si="7"/>
        <v>111.38</v>
      </c>
      <c r="S109" s="15">
        <f t="shared" si="8"/>
        <v>40635.982488425929</v>
      </c>
      <c r="T109" s="15">
        <f t="shared" si="9"/>
        <v>40657.982488425929</v>
      </c>
      <c r="U109">
        <f t="shared" si="10"/>
        <v>22</v>
      </c>
      <c r="V109" t="str" cm="1">
        <f t="array" ref="V109">_xlfn.IFS(U109&lt;=10,"Less than 10 days",AND(U109&gt;10,U109&lt;=20),"11 to 20 days",AND(U109&gt;20,U109&lt;=25),"21 to 25 days",U109&gt;=51,"Greater than 40 days",AND(U109&gt;25,U109&lt;=30),"26 to 30 days",AND(U109&gt;30,U109&lt;=40),"31 to 40 days",AND(U109&gt;40,U109&lt;=50),"41 to 50 days")</f>
        <v>21 to 25 days</v>
      </c>
      <c r="W109" t="str" cm="1">
        <f t="array" ref="W109">_xlfn.IFNA(_xlfn.IFS(AND(U109&gt;=25,U109&lt;28),"26-27 days",AND(U109&gt;27,U109&lt;29),"28 to 29 days",U109=30, "30 days"),"Not Needed")</f>
        <v>Not Needed</v>
      </c>
      <c r="X109">
        <f t="shared" si="11"/>
        <v>2011</v>
      </c>
    </row>
    <row r="110" spans="1:24" ht="4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 t="shared" si="6"/>
        <v>247</v>
      </c>
      <c r="R110">
        <f t="shared" si="7"/>
        <v>78.72</v>
      </c>
      <c r="S110" s="15">
        <f t="shared" si="8"/>
        <v>41365.613078703704</v>
      </c>
      <c r="T110" s="15">
        <f t="shared" si="9"/>
        <v>41425.613078703704</v>
      </c>
      <c r="U110">
        <f t="shared" si="10"/>
        <v>60</v>
      </c>
      <c r="V110" t="str" cm="1">
        <f t="array" ref="V110">_xlfn.IFS(U110&lt;=10,"Less than 10 days",AND(U110&gt;10,U110&lt;=20),"11 to 20 days",AND(U110&gt;20,U110&lt;=25),"21 to 25 days",U110&gt;=51,"Greater than 40 days",AND(U110&gt;25,U110&lt;=30),"26 to 30 days",AND(U110&gt;30,U110&lt;=40),"31 to 40 days",AND(U110&gt;40,U110&lt;=50),"41 to 50 days")</f>
        <v>Greater than 40 days</v>
      </c>
      <c r="W110" t="str" cm="1">
        <f t="array" ref="W110">_xlfn.IFNA(_xlfn.IFS(AND(U110&gt;=25,U110&lt;28),"26-27 days",AND(U110&gt;27,U110&lt;29),"28 to 29 days",U110=30, "30 days"),"Not Needed")</f>
        <v>Not Needed</v>
      </c>
      <c r="X110">
        <f t="shared" si="11"/>
        <v>2013</v>
      </c>
    </row>
    <row r="111" spans="1:24" ht="4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 t="shared" si="6"/>
        <v>220</v>
      </c>
      <c r="R111">
        <f t="shared" si="7"/>
        <v>46.7</v>
      </c>
      <c r="S111" s="15">
        <f t="shared" si="8"/>
        <v>40570.025810185187</v>
      </c>
      <c r="T111" s="15">
        <f t="shared" si="9"/>
        <v>40600.025810185187</v>
      </c>
      <c r="U111">
        <f t="shared" si="10"/>
        <v>30</v>
      </c>
      <c r="V111" t="str" cm="1">
        <f t="array" ref="V111">_xlfn.IFS(U111&lt;=10,"Less than 10 days",AND(U111&gt;10,U111&lt;=20),"11 to 20 days",AND(U111&gt;20,U111&lt;=25),"21 to 25 days",U111&gt;=51,"Greater than 40 days",AND(U111&gt;25,U111&lt;=30),"26 to 30 days",AND(U111&gt;30,U111&lt;=40),"31 to 40 days",AND(U111&gt;40,U111&lt;=50),"41 to 50 days")</f>
        <v>26 to 30 days</v>
      </c>
      <c r="W111" t="str" cm="1">
        <f t="array" ref="W111">_xlfn.IFNA(_xlfn.IFS(AND(U111&gt;=25,U111&lt;28),"26-27 days",AND(U111&gt;27,U111&lt;29),"28 to 29 days",U111=30, "30 days"),"Not Needed")</f>
        <v>30 days</v>
      </c>
      <c r="X111">
        <f t="shared" si="11"/>
        <v>2011</v>
      </c>
    </row>
    <row r="112" spans="1:24" ht="4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 t="shared" si="6"/>
        <v>131</v>
      </c>
      <c r="R112">
        <f t="shared" si="7"/>
        <v>65.38</v>
      </c>
      <c r="S112" s="15">
        <f t="shared" si="8"/>
        <v>41557.949687500004</v>
      </c>
      <c r="T112" s="15">
        <f t="shared" si="9"/>
        <v>41592.249305555553</v>
      </c>
      <c r="U112">
        <f t="shared" si="10"/>
        <v>35</v>
      </c>
      <c r="V112" t="str" cm="1">
        <f t="array" ref="V112">_xlfn.IFS(U112&lt;=10,"Less than 10 days",AND(U112&gt;10,U112&lt;=20),"11 to 20 days",AND(U112&gt;20,U112&lt;=25),"21 to 25 days",U112&gt;=51,"Greater than 40 days",AND(U112&gt;25,U112&lt;=30),"26 to 30 days",AND(U112&gt;30,U112&lt;=40),"31 to 40 days",AND(U112&gt;40,U112&lt;=50),"41 to 50 days")</f>
        <v>31 to 40 days</v>
      </c>
      <c r="W112" t="str" cm="1">
        <f t="array" ref="W112">_xlfn.IFNA(_xlfn.IFS(AND(U112&gt;=25,U112&lt;28),"26-27 days",AND(U112&gt;27,U112&lt;29),"28 to 29 days",U112=30, "30 days"),"Not Needed")</f>
        <v>Not Needed</v>
      </c>
      <c r="X112">
        <f t="shared" si="11"/>
        <v>2013</v>
      </c>
    </row>
    <row r="113" spans="1:24" ht="4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 t="shared" si="6"/>
        <v>155</v>
      </c>
      <c r="R113">
        <f t="shared" si="7"/>
        <v>102.08</v>
      </c>
      <c r="S113" s="15">
        <f t="shared" si="8"/>
        <v>42125.333182870367</v>
      </c>
      <c r="T113" s="15">
        <f t="shared" si="9"/>
        <v>42155.333182870367</v>
      </c>
      <c r="U113">
        <f t="shared" si="10"/>
        <v>30</v>
      </c>
      <c r="V113" t="str" cm="1">
        <f t="array" ref="V113">_xlfn.IFS(U113&lt;=10,"Less than 10 days",AND(U113&gt;10,U113&lt;=20),"11 to 20 days",AND(U113&gt;20,U113&lt;=25),"21 to 25 days",U113&gt;=51,"Greater than 40 days",AND(U113&gt;25,U113&lt;=30),"26 to 30 days",AND(U113&gt;30,U113&lt;=40),"31 to 40 days",AND(U113&gt;40,U113&lt;=50),"41 to 50 days")</f>
        <v>26 to 30 days</v>
      </c>
      <c r="W113" t="str" cm="1">
        <f t="array" ref="W113">_xlfn.IFNA(_xlfn.IFS(AND(U113&gt;=25,U113&lt;28),"26-27 days",AND(U113&gt;27,U113&lt;29),"28 to 29 days",U113=30, "30 days"),"Not Needed")</f>
        <v>30 days</v>
      </c>
      <c r="X113">
        <f t="shared" si="11"/>
        <v>2015</v>
      </c>
    </row>
    <row r="114" spans="1:24" ht="4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 t="shared" si="6"/>
        <v>104</v>
      </c>
      <c r="R114">
        <f t="shared" si="7"/>
        <v>64.2</v>
      </c>
      <c r="S114" s="15">
        <f t="shared" si="8"/>
        <v>41718.043032407404</v>
      </c>
      <c r="T114" s="15">
        <f t="shared" si="9"/>
        <v>41742.083333333336</v>
      </c>
      <c r="U114">
        <f t="shared" si="10"/>
        <v>24</v>
      </c>
      <c r="V114" t="str" cm="1">
        <f t="array" ref="V114">_xlfn.IFS(U114&lt;=10,"Less than 10 days",AND(U114&gt;10,U114&lt;=20),"11 to 20 days",AND(U114&gt;20,U114&lt;=25),"21 to 25 days",U114&gt;=51,"Greater than 40 days",AND(U114&gt;25,U114&lt;=30),"26 to 30 days",AND(U114&gt;30,U114&lt;=40),"31 to 40 days",AND(U114&gt;40,U114&lt;=50),"41 to 50 days")</f>
        <v>21 to 25 days</v>
      </c>
      <c r="W114" t="str" cm="1">
        <f t="array" ref="W114">_xlfn.IFNA(_xlfn.IFS(AND(U114&gt;=25,U114&lt;28),"26-27 days",AND(U114&gt;27,U114&lt;29),"28 to 29 days",U114=30, "30 days"),"Not Needed")</f>
        <v>Not Needed</v>
      </c>
      <c r="X114">
        <f t="shared" si="11"/>
        <v>2014</v>
      </c>
    </row>
    <row r="115" spans="1:24" ht="29">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 t="shared" si="6"/>
        <v>141</v>
      </c>
      <c r="R115">
        <f t="shared" si="7"/>
        <v>90.38</v>
      </c>
      <c r="S115" s="15">
        <f t="shared" si="8"/>
        <v>40753.758425925924</v>
      </c>
      <c r="T115" s="15">
        <f t="shared" si="9"/>
        <v>40761.625</v>
      </c>
      <c r="U115">
        <f t="shared" si="10"/>
        <v>8</v>
      </c>
      <c r="V115" t="str" cm="1">
        <f t="array" ref="V115">_xlfn.IFS(U115&lt;=10,"Less than 10 days",AND(U115&gt;10,U115&lt;=20),"11 to 20 days",AND(U115&gt;20,U115&lt;=25),"21 to 25 days",U115&gt;=51,"Greater than 40 days",AND(U115&gt;25,U115&lt;=30),"26 to 30 days",AND(U115&gt;30,U115&lt;=40),"31 to 40 days",AND(U115&gt;40,U115&lt;=50),"41 to 50 days")</f>
        <v>Less than 10 days</v>
      </c>
      <c r="W115" t="str" cm="1">
        <f t="array" ref="W115">_xlfn.IFNA(_xlfn.IFS(AND(U115&gt;=25,U115&lt;28),"26-27 days",AND(U115&gt;27,U115&lt;29),"28 to 29 days",U115=30, "30 days"),"Not Needed")</f>
        <v>Not Needed</v>
      </c>
      <c r="X115">
        <f t="shared" si="11"/>
        <v>2011</v>
      </c>
    </row>
    <row r="116" spans="1:24" ht="4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 t="shared" si="6"/>
        <v>103</v>
      </c>
      <c r="R116">
        <f t="shared" si="7"/>
        <v>88.57</v>
      </c>
      <c r="S116" s="15">
        <f t="shared" si="8"/>
        <v>40861.27416666667</v>
      </c>
      <c r="T116" s="15">
        <f t="shared" si="9"/>
        <v>40921.27416666667</v>
      </c>
      <c r="U116">
        <f t="shared" si="10"/>
        <v>60</v>
      </c>
      <c r="V116" t="str" cm="1">
        <f t="array" ref="V116">_xlfn.IFS(U116&lt;=10,"Less than 10 days",AND(U116&gt;10,U116&lt;=20),"11 to 20 days",AND(U116&gt;20,U116&lt;=25),"21 to 25 days",U116&gt;=51,"Greater than 40 days",AND(U116&gt;25,U116&lt;=30),"26 to 30 days",AND(U116&gt;30,U116&lt;=40),"31 to 40 days",AND(U116&gt;40,U116&lt;=50),"41 to 50 days")</f>
        <v>Greater than 40 days</v>
      </c>
      <c r="W116" t="str" cm="1">
        <f t="array" ref="W116">_xlfn.IFNA(_xlfn.IFS(AND(U116&gt;=25,U116&lt;28),"26-27 days",AND(U116&gt;27,U116&lt;29),"28 to 29 days",U116=30, "30 days"),"Not Needed")</f>
        <v>Not Needed</v>
      </c>
      <c r="X116">
        <f t="shared" si="11"/>
        <v>2011</v>
      </c>
    </row>
    <row r="117" spans="1:24">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 t="shared" si="6"/>
        <v>140</v>
      </c>
      <c r="R117">
        <f t="shared" si="7"/>
        <v>28.73</v>
      </c>
      <c r="S117" s="15">
        <f t="shared" si="8"/>
        <v>40918.738935185182</v>
      </c>
      <c r="T117" s="15">
        <f t="shared" si="9"/>
        <v>40943.738935185182</v>
      </c>
      <c r="U117">
        <f t="shared" si="10"/>
        <v>25</v>
      </c>
      <c r="V117" t="str" cm="1">
        <f t="array" ref="V117">_xlfn.IFS(U117&lt;=10,"Less than 10 days",AND(U117&gt;10,U117&lt;=20),"11 to 20 days",AND(U117&gt;20,U117&lt;=25),"21 to 25 days",U117&gt;=51,"Greater than 40 days",AND(U117&gt;25,U117&lt;=30),"26 to 30 days",AND(U117&gt;30,U117&lt;=40),"31 to 40 days",AND(U117&gt;40,U117&lt;=50),"41 to 50 days")</f>
        <v>21 to 25 days</v>
      </c>
      <c r="W117" t="str" cm="1">
        <f t="array" ref="W117">_xlfn.IFNA(_xlfn.IFS(AND(U117&gt;=25,U117&lt;28),"26-27 days",AND(U117&gt;27,U117&lt;29),"28 to 29 days",U117=30, "30 days"),"Not Needed")</f>
        <v>26-27 days</v>
      </c>
      <c r="X117">
        <f t="shared" si="11"/>
        <v>2012</v>
      </c>
    </row>
    <row r="118" spans="1:24" ht="4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 t="shared" si="6"/>
        <v>114</v>
      </c>
      <c r="R118">
        <f t="shared" si="7"/>
        <v>69.790000000000006</v>
      </c>
      <c r="S118" s="15">
        <f t="shared" si="8"/>
        <v>40595.497164351851</v>
      </c>
      <c r="T118" s="15">
        <f t="shared" si="9"/>
        <v>40641.455497685187</v>
      </c>
      <c r="U118">
        <f t="shared" si="10"/>
        <v>46</v>
      </c>
      <c r="V118" t="str" cm="1">
        <f t="array" ref="V118">_xlfn.IFS(U118&lt;=10,"Less than 10 days",AND(U118&gt;10,U118&lt;=20),"11 to 20 days",AND(U118&gt;20,U118&lt;=25),"21 to 25 days",U118&gt;=51,"Greater than 40 days",AND(U118&gt;25,U118&lt;=30),"26 to 30 days",AND(U118&gt;30,U118&lt;=40),"31 to 40 days",AND(U118&gt;40,U118&lt;=50),"41 to 50 days")</f>
        <v>41 to 50 days</v>
      </c>
      <c r="W118" t="str" cm="1">
        <f t="array" ref="W118">_xlfn.IFNA(_xlfn.IFS(AND(U118&gt;=25,U118&lt;28),"26-27 days",AND(U118&gt;27,U118&lt;29),"28 to 29 days",U118=30, "30 days"),"Not Needed")</f>
        <v>Not Needed</v>
      </c>
      <c r="X118">
        <f t="shared" si="11"/>
        <v>2011</v>
      </c>
    </row>
    <row r="119" spans="1:24" ht="58">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 t="shared" si="6"/>
        <v>100</v>
      </c>
      <c r="R119">
        <f t="shared" si="7"/>
        <v>167.49</v>
      </c>
      <c r="S119" s="15">
        <f t="shared" si="8"/>
        <v>40248.834999999999</v>
      </c>
      <c r="T119" s="15">
        <f t="shared" si="9"/>
        <v>40338.791666666664</v>
      </c>
      <c r="U119">
        <f t="shared" si="10"/>
        <v>90</v>
      </c>
      <c r="V119" t="str" cm="1">
        <f t="array" ref="V119">_xlfn.IFS(U119&lt;=10,"Less than 10 days",AND(U119&gt;10,U119&lt;=20),"11 to 20 days",AND(U119&gt;20,U119&lt;=25),"21 to 25 days",U119&gt;=51,"Greater than 40 days",AND(U119&gt;25,U119&lt;=30),"26 to 30 days",AND(U119&gt;30,U119&lt;=40),"31 to 40 days",AND(U119&gt;40,U119&lt;=50),"41 to 50 days")</f>
        <v>Greater than 40 days</v>
      </c>
      <c r="W119" t="str" cm="1">
        <f t="array" ref="W119">_xlfn.IFNA(_xlfn.IFS(AND(U119&gt;=25,U119&lt;28),"26-27 days",AND(U119&gt;27,U119&lt;29),"28 to 29 days",U119=30, "30 days"),"Not Needed")</f>
        <v>Not Needed</v>
      </c>
      <c r="X119">
        <f t="shared" si="11"/>
        <v>2010</v>
      </c>
    </row>
    <row r="120" spans="1:24" ht="29">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 t="shared" si="6"/>
        <v>113</v>
      </c>
      <c r="R120">
        <f t="shared" si="7"/>
        <v>144.91</v>
      </c>
      <c r="S120" s="15">
        <f t="shared" si="8"/>
        <v>40723.053657407407</v>
      </c>
      <c r="T120" s="15">
        <f t="shared" si="9"/>
        <v>40753.053657407407</v>
      </c>
      <c r="U120">
        <f t="shared" si="10"/>
        <v>30</v>
      </c>
      <c r="V120" t="str" cm="1">
        <f t="array" ref="V120">_xlfn.IFS(U120&lt;=10,"Less than 10 days",AND(U120&gt;10,U120&lt;=20),"11 to 20 days",AND(U120&gt;20,U120&lt;=25),"21 to 25 days",U120&gt;=51,"Greater than 40 days",AND(U120&gt;25,U120&lt;=30),"26 to 30 days",AND(U120&gt;30,U120&lt;=40),"31 to 40 days",AND(U120&gt;40,U120&lt;=50),"41 to 50 days")</f>
        <v>26 to 30 days</v>
      </c>
      <c r="W120" t="str" cm="1">
        <f t="array" ref="W120">_xlfn.IFNA(_xlfn.IFS(AND(U120&gt;=25,U120&lt;28),"26-27 days",AND(U120&gt;27,U120&lt;29),"28 to 29 days",U120=30, "30 days"),"Not Needed")</f>
        <v>30 days</v>
      </c>
      <c r="X120">
        <f t="shared" si="11"/>
        <v>2011</v>
      </c>
    </row>
    <row r="121" spans="1:24" ht="4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 t="shared" si="6"/>
        <v>105</v>
      </c>
      <c r="R121">
        <f t="shared" si="7"/>
        <v>91.84</v>
      </c>
      <c r="S121" s="15">
        <f t="shared" si="8"/>
        <v>40739.069282407407</v>
      </c>
      <c r="T121" s="15">
        <f t="shared" si="9"/>
        <v>40768.958333333336</v>
      </c>
      <c r="U121">
        <f t="shared" si="10"/>
        <v>29</v>
      </c>
      <c r="V121" t="str" cm="1">
        <f t="array" ref="V121">_xlfn.IFS(U121&lt;=10,"Less than 10 days",AND(U121&gt;10,U121&lt;=20),"11 to 20 days",AND(U121&gt;20,U121&lt;=25),"21 to 25 days",U121&gt;=51,"Greater than 40 days",AND(U121&gt;25,U121&lt;=30),"26 to 30 days",AND(U121&gt;30,U121&lt;=40),"31 to 40 days",AND(U121&gt;40,U121&lt;=50),"41 to 50 days")</f>
        <v>26 to 30 days</v>
      </c>
      <c r="W121" t="str" cm="1">
        <f t="array" ref="W121">_xlfn.IFNA(_xlfn.IFS(AND(U121&gt;=25,U121&lt;28),"26-27 days",AND(U121&gt;27,U121&lt;29),"28 to 29 days",U121=30, "30 days"),"Not Needed")</f>
        <v>Not Needed</v>
      </c>
      <c r="X121">
        <f t="shared" si="11"/>
        <v>2011</v>
      </c>
    </row>
    <row r="122" spans="1:24" ht="58">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 t="shared" si="6"/>
        <v>0</v>
      </c>
      <c r="R122">
        <f t="shared" si="7"/>
        <v>10</v>
      </c>
      <c r="S122" s="15">
        <f t="shared" si="8"/>
        <v>42616.049849537041</v>
      </c>
      <c r="T122" s="15">
        <f t="shared" si="9"/>
        <v>42646.049849537041</v>
      </c>
      <c r="U122">
        <f t="shared" si="10"/>
        <v>30</v>
      </c>
      <c r="V122" t="str" cm="1">
        <f t="array" ref="V122">_xlfn.IFS(U122&lt;=10,"Less than 10 days",AND(U122&gt;10,U122&lt;=20),"11 to 20 days",AND(U122&gt;20,U122&lt;=25),"21 to 25 days",U122&gt;=51,"Greater than 40 days",AND(U122&gt;25,U122&lt;=30),"26 to 30 days",AND(U122&gt;30,U122&lt;=40),"31 to 40 days",AND(U122&gt;40,U122&lt;=50),"41 to 50 days")</f>
        <v>26 to 30 days</v>
      </c>
      <c r="W122" t="str" cm="1">
        <f t="array" ref="W122">_xlfn.IFNA(_xlfn.IFS(AND(U122&gt;=25,U122&lt;28),"26-27 days",AND(U122&gt;27,U122&lt;29),"28 to 29 days",U122=30, "30 days"),"Not Needed")</f>
        <v>30 days</v>
      </c>
      <c r="X122">
        <f t="shared" si="11"/>
        <v>2016</v>
      </c>
    </row>
    <row r="123" spans="1:24" ht="58">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 t="shared" si="6"/>
        <v>0</v>
      </c>
      <c r="R123">
        <f t="shared" si="7"/>
        <v>1</v>
      </c>
      <c r="S123" s="15">
        <f t="shared" si="8"/>
        <v>42096.704976851848</v>
      </c>
      <c r="T123" s="15">
        <f t="shared" si="9"/>
        <v>42112.427777777775</v>
      </c>
      <c r="U123">
        <f t="shared" si="10"/>
        <v>16</v>
      </c>
      <c r="V123" t="str" cm="1">
        <f t="array" ref="V123">_xlfn.IFS(U123&lt;=10,"Less than 10 days",AND(U123&gt;10,U123&lt;=20),"11 to 20 days",AND(U123&gt;20,U123&lt;=25),"21 to 25 days",U123&gt;=51,"Greater than 40 days",AND(U123&gt;25,U123&lt;=30),"26 to 30 days",AND(U123&gt;30,U123&lt;=40),"31 to 40 days",AND(U123&gt;40,U123&lt;=50),"41 to 50 days")</f>
        <v>11 to 20 days</v>
      </c>
      <c r="W123" t="str" cm="1">
        <f t="array" ref="W123">_xlfn.IFNA(_xlfn.IFS(AND(U123&gt;=25,U123&lt;28),"26-27 days",AND(U123&gt;27,U123&lt;29),"28 to 29 days",U123=30, "30 days"),"Not Needed")</f>
        <v>Not Needed</v>
      </c>
      <c r="X123">
        <f t="shared" si="11"/>
        <v>2015</v>
      </c>
    </row>
    <row r="124" spans="1:24" ht="29">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 t="shared" si="6"/>
        <v>0</v>
      </c>
      <c r="R124">
        <f t="shared" si="7"/>
        <v>0</v>
      </c>
      <c r="S124" s="15">
        <f t="shared" si="8"/>
        <v>42593.431793981479</v>
      </c>
      <c r="T124" s="15">
        <f t="shared" si="9"/>
        <v>42653.431793981479</v>
      </c>
      <c r="U124">
        <f t="shared" si="10"/>
        <v>60</v>
      </c>
      <c r="V124" t="str" cm="1">
        <f t="array" ref="V124">_xlfn.IFS(U124&lt;=10,"Less than 10 days",AND(U124&gt;10,U124&lt;=20),"11 to 20 days",AND(U124&gt;20,U124&lt;=25),"21 to 25 days",U124&gt;=51,"Greater than 40 days",AND(U124&gt;25,U124&lt;=30),"26 to 30 days",AND(U124&gt;30,U124&lt;=40),"31 to 40 days",AND(U124&gt;40,U124&lt;=50),"41 to 50 days")</f>
        <v>Greater than 40 days</v>
      </c>
      <c r="W124" t="str" cm="1">
        <f t="array" ref="W124">_xlfn.IFNA(_xlfn.IFS(AND(U124&gt;=25,U124&lt;28),"26-27 days",AND(U124&gt;27,U124&lt;29),"28 to 29 days",U124=30, "30 days"),"Not Needed")</f>
        <v>Not Needed</v>
      </c>
      <c r="X124">
        <f t="shared" si="11"/>
        <v>2016</v>
      </c>
    </row>
    <row r="125" spans="1:24" ht="58">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 t="shared" si="6"/>
        <v>0</v>
      </c>
      <c r="R125">
        <f t="shared" si="7"/>
        <v>25.17</v>
      </c>
      <c r="S125" s="15">
        <f t="shared" si="8"/>
        <v>41904.781990740739</v>
      </c>
      <c r="T125" s="15">
        <f t="shared" si="9"/>
        <v>41940.916666666664</v>
      </c>
      <c r="U125">
        <f t="shared" si="10"/>
        <v>36</v>
      </c>
      <c r="V125" t="str" cm="1">
        <f t="array" ref="V125">_xlfn.IFS(U125&lt;=10,"Less than 10 days",AND(U125&gt;10,U125&lt;=20),"11 to 20 days",AND(U125&gt;20,U125&lt;=25),"21 to 25 days",U125&gt;=51,"Greater than 40 days",AND(U125&gt;25,U125&lt;=30),"26 to 30 days",AND(U125&gt;30,U125&lt;=40),"31 to 40 days",AND(U125&gt;40,U125&lt;=50),"41 to 50 days")</f>
        <v>31 to 40 days</v>
      </c>
      <c r="W125" t="str" cm="1">
        <f t="array" ref="W125">_xlfn.IFNA(_xlfn.IFS(AND(U125&gt;=25,U125&lt;28),"26-27 days",AND(U125&gt;27,U125&lt;29),"28 to 29 days",U125=30, "30 days"),"Not Needed")</f>
        <v>Not Needed</v>
      </c>
      <c r="X125">
        <f t="shared" si="11"/>
        <v>2014</v>
      </c>
    </row>
    <row r="126" spans="1:24" ht="4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 t="shared" si="6"/>
        <v>0</v>
      </c>
      <c r="R126">
        <f t="shared" si="7"/>
        <v>0</v>
      </c>
      <c r="S126" s="15">
        <f t="shared" si="8"/>
        <v>42114.928726851853</v>
      </c>
      <c r="T126" s="15">
        <f t="shared" si="9"/>
        <v>42139.928726851853</v>
      </c>
      <c r="U126">
        <f t="shared" si="10"/>
        <v>25</v>
      </c>
      <c r="V126" t="str" cm="1">
        <f t="array" ref="V126">_xlfn.IFS(U126&lt;=10,"Less than 10 days",AND(U126&gt;10,U126&lt;=20),"11 to 20 days",AND(U126&gt;20,U126&lt;=25),"21 to 25 days",U126&gt;=51,"Greater than 40 days",AND(U126&gt;25,U126&lt;=30),"26 to 30 days",AND(U126&gt;30,U126&lt;=40),"31 to 40 days",AND(U126&gt;40,U126&lt;=50),"41 to 50 days")</f>
        <v>21 to 25 days</v>
      </c>
      <c r="W126" t="str" cm="1">
        <f t="array" ref="W126">_xlfn.IFNA(_xlfn.IFS(AND(U126&gt;=25,U126&lt;28),"26-27 days",AND(U126&gt;27,U126&lt;29),"28 to 29 days",U126=30, "30 days"),"Not Needed")</f>
        <v>26-27 days</v>
      </c>
      <c r="X126">
        <f t="shared" si="11"/>
        <v>2015</v>
      </c>
    </row>
    <row r="127" spans="1:24" ht="4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 t="shared" si="6"/>
        <v>14</v>
      </c>
      <c r="R127">
        <f t="shared" si="7"/>
        <v>11.67</v>
      </c>
      <c r="S127" s="15">
        <f t="shared" si="8"/>
        <v>42709.993981481486</v>
      </c>
      <c r="T127" s="15">
        <f t="shared" si="9"/>
        <v>42769.993981481486</v>
      </c>
      <c r="U127">
        <f t="shared" si="10"/>
        <v>60</v>
      </c>
      <c r="V127" t="str" cm="1">
        <f t="array" ref="V127">_xlfn.IFS(U127&lt;=10,"Less than 10 days",AND(U127&gt;10,U127&lt;=20),"11 to 20 days",AND(U127&gt;20,U127&lt;=25),"21 to 25 days",U127&gt;=51,"Greater than 40 days",AND(U127&gt;25,U127&lt;=30),"26 to 30 days",AND(U127&gt;30,U127&lt;=40),"31 to 40 days",AND(U127&gt;40,U127&lt;=50),"41 to 50 days")</f>
        <v>Greater than 40 days</v>
      </c>
      <c r="W127" t="str" cm="1">
        <f t="array" ref="W127">_xlfn.IFNA(_xlfn.IFS(AND(U127&gt;=25,U127&lt;28),"26-27 days",AND(U127&gt;27,U127&lt;29),"28 to 29 days",U127=30, "30 days"),"Not Needed")</f>
        <v>Not Needed</v>
      </c>
      <c r="X127">
        <f t="shared" si="11"/>
        <v>2016</v>
      </c>
    </row>
    <row r="128" spans="1:24" ht="4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 t="shared" si="6"/>
        <v>6</v>
      </c>
      <c r="R128">
        <f t="shared" si="7"/>
        <v>106.69</v>
      </c>
      <c r="S128" s="15">
        <f t="shared" si="8"/>
        <v>42135.589548611111</v>
      </c>
      <c r="T128" s="15">
        <f t="shared" si="9"/>
        <v>42166.083333333328</v>
      </c>
      <c r="U128">
        <f t="shared" si="10"/>
        <v>31</v>
      </c>
      <c r="V128" t="str" cm="1">
        <f t="array" ref="V128">_xlfn.IFS(U128&lt;=10,"Less than 10 days",AND(U128&gt;10,U128&lt;=20),"11 to 20 days",AND(U128&gt;20,U128&lt;=25),"21 to 25 days",U128&gt;=51,"Greater than 40 days",AND(U128&gt;25,U128&lt;=30),"26 to 30 days",AND(U128&gt;30,U128&lt;=40),"31 to 40 days",AND(U128&gt;40,U128&lt;=50),"41 to 50 days")</f>
        <v>31 to 40 days</v>
      </c>
      <c r="W128" t="str" cm="1">
        <f t="array" ref="W128">_xlfn.IFNA(_xlfn.IFS(AND(U128&gt;=25,U128&lt;28),"26-27 days",AND(U128&gt;27,U128&lt;29),"28 to 29 days",U128=30, "30 days"),"Not Needed")</f>
        <v>Not Needed</v>
      </c>
      <c r="X128">
        <f t="shared" si="11"/>
        <v>2015</v>
      </c>
    </row>
    <row r="129" spans="1:24" ht="4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 t="shared" si="6"/>
        <v>2</v>
      </c>
      <c r="R129">
        <f t="shared" si="7"/>
        <v>47.5</v>
      </c>
      <c r="S129" s="15">
        <f t="shared" si="8"/>
        <v>42067.62431712963</v>
      </c>
      <c r="T129" s="15">
        <f t="shared" si="9"/>
        <v>42097.582650462966</v>
      </c>
      <c r="U129">
        <f t="shared" si="10"/>
        <v>30</v>
      </c>
      <c r="V129" t="str" cm="1">
        <f t="array" ref="V129">_xlfn.IFS(U129&lt;=10,"Less than 10 days",AND(U129&gt;10,U129&lt;=20),"11 to 20 days",AND(U129&gt;20,U129&lt;=25),"21 to 25 days",U129&gt;=51,"Greater than 40 days",AND(U129&gt;25,U129&lt;=30),"26 to 30 days",AND(U129&gt;30,U129&lt;=40),"31 to 40 days",AND(U129&gt;40,U129&lt;=50),"41 to 50 days")</f>
        <v>26 to 30 days</v>
      </c>
      <c r="W129" t="str" cm="1">
        <f t="array" ref="W129">_xlfn.IFNA(_xlfn.IFS(AND(U129&gt;=25,U129&lt;28),"26-27 days",AND(U129&gt;27,U129&lt;29),"28 to 29 days",U129=30, "30 days"),"Not Needed")</f>
        <v>30 days</v>
      </c>
      <c r="X129">
        <f t="shared" si="11"/>
        <v>2015</v>
      </c>
    </row>
    <row r="130" spans="1:24" ht="29">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 t="shared" ref="Q130:Q193" si="12">ROUND(E130/D130*100,0)</f>
        <v>2</v>
      </c>
      <c r="R130">
        <f t="shared" si="7"/>
        <v>311.17</v>
      </c>
      <c r="S130" s="15">
        <f t="shared" si="8"/>
        <v>42628.22792824074</v>
      </c>
      <c r="T130" s="15">
        <f t="shared" si="9"/>
        <v>42663.22792824074</v>
      </c>
      <c r="U130">
        <f t="shared" si="10"/>
        <v>35</v>
      </c>
      <c r="V130" t="str" cm="1">
        <f t="array" ref="V130">_xlfn.IFS(U130&lt;=10,"Less than 10 days",AND(U130&gt;10,U130&lt;=20),"11 to 20 days",AND(U130&gt;20,U130&lt;=25),"21 to 25 days",U130&gt;=51,"Greater than 40 days",AND(U130&gt;25,U130&lt;=30),"26 to 30 days",AND(U130&gt;30,U130&lt;=40),"31 to 40 days",AND(U130&gt;40,U130&lt;=50),"41 to 50 days")</f>
        <v>31 to 40 days</v>
      </c>
      <c r="W130" t="str" cm="1">
        <f t="array" ref="W130">_xlfn.IFNA(_xlfn.IFS(AND(U130&gt;=25,U130&lt;28),"26-27 days",AND(U130&gt;27,U130&lt;29),"28 to 29 days",U130=30, "30 days"),"Not Needed")</f>
        <v>Not Needed</v>
      </c>
      <c r="X130">
        <f t="shared" si="11"/>
        <v>2016</v>
      </c>
    </row>
    <row r="131" spans="1:24" ht="58">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 t="shared" si="12"/>
        <v>0</v>
      </c>
      <c r="R131">
        <f t="shared" ref="R131:R194" si="13">IFERROR(ROUND(E131/L131,2),0)</f>
        <v>0</v>
      </c>
      <c r="S131" s="15">
        <f t="shared" ref="S131:S194" si="14">(((J131/60)/60)/24)+DATE(1970,1,1)</f>
        <v>41882.937303240738</v>
      </c>
      <c r="T131" s="15">
        <f t="shared" ref="T131:T194" si="15">(((I131/60)/60)/24)+DATE(1970,1,1)</f>
        <v>41942.937303240738</v>
      </c>
      <c r="U131">
        <f t="shared" ref="U131:U194" si="16">_xlfn.DAYS(T131,S131)</f>
        <v>60</v>
      </c>
      <c r="V131" t="str" cm="1">
        <f t="array" ref="V131">_xlfn.IFS(U131&lt;=10,"Less than 10 days",AND(U131&gt;10,U131&lt;=20),"11 to 20 days",AND(U131&gt;20,U131&lt;=25),"21 to 25 days",U131&gt;=51,"Greater than 40 days",AND(U131&gt;25,U131&lt;=30),"26 to 30 days",AND(U131&gt;30,U131&lt;=40),"31 to 40 days",AND(U131&gt;40,U131&lt;=50),"41 to 50 days")</f>
        <v>Greater than 40 days</v>
      </c>
      <c r="W131" t="str" cm="1">
        <f t="array" ref="W131">_xlfn.IFNA(_xlfn.IFS(AND(U131&gt;=25,U131&lt;28),"26-27 days",AND(U131&gt;27,U131&lt;29),"28 to 29 days",U131=30, "30 days"),"Not Needed")</f>
        <v>Not Needed</v>
      </c>
      <c r="X131">
        <f t="shared" ref="X131:X194" si="17">YEAR(S131)</f>
        <v>2014</v>
      </c>
    </row>
    <row r="132" spans="1:24" ht="4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 t="shared" si="12"/>
        <v>0</v>
      </c>
      <c r="R132">
        <f t="shared" si="13"/>
        <v>0</v>
      </c>
      <c r="S132" s="15">
        <f t="shared" si="14"/>
        <v>41778.915416666663</v>
      </c>
      <c r="T132" s="15">
        <f t="shared" si="15"/>
        <v>41806.844444444447</v>
      </c>
      <c r="U132">
        <f t="shared" si="16"/>
        <v>28</v>
      </c>
      <c r="V132" t="str" cm="1">
        <f t="array" ref="V132">_xlfn.IFS(U132&lt;=10,"Less than 10 days",AND(U132&gt;10,U132&lt;=20),"11 to 20 days",AND(U132&gt;20,U132&lt;=25),"21 to 25 days",U132&gt;=51,"Greater than 40 days",AND(U132&gt;25,U132&lt;=30),"26 to 30 days",AND(U132&gt;30,U132&lt;=40),"31 to 40 days",AND(U132&gt;40,U132&lt;=50),"41 to 50 days")</f>
        <v>26 to 30 days</v>
      </c>
      <c r="W132" t="str" cm="1">
        <f t="array" ref="W132">_xlfn.IFNA(_xlfn.IFS(AND(U132&gt;=25,U132&lt;28),"26-27 days",AND(U132&gt;27,U132&lt;29),"28 to 29 days",U132=30, "30 days"),"Not Needed")</f>
        <v>28 to 29 days</v>
      </c>
      <c r="X132">
        <f t="shared" si="17"/>
        <v>2014</v>
      </c>
    </row>
    <row r="133" spans="1:24">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 t="shared" si="12"/>
        <v>0</v>
      </c>
      <c r="R133">
        <f t="shared" si="13"/>
        <v>0</v>
      </c>
      <c r="S133" s="15">
        <f t="shared" si="14"/>
        <v>42541.837511574078</v>
      </c>
      <c r="T133" s="15">
        <f t="shared" si="15"/>
        <v>42557</v>
      </c>
      <c r="U133">
        <f t="shared" si="16"/>
        <v>16</v>
      </c>
      <c r="V133" t="str" cm="1">
        <f t="array" ref="V133">_xlfn.IFS(U133&lt;=10,"Less than 10 days",AND(U133&gt;10,U133&lt;=20),"11 to 20 days",AND(U133&gt;20,U133&lt;=25),"21 to 25 days",U133&gt;=51,"Greater than 40 days",AND(U133&gt;25,U133&lt;=30),"26 to 30 days",AND(U133&gt;30,U133&lt;=40),"31 to 40 days",AND(U133&gt;40,U133&lt;=50),"41 to 50 days")</f>
        <v>11 to 20 days</v>
      </c>
      <c r="W133" t="str" cm="1">
        <f t="array" ref="W133">_xlfn.IFNA(_xlfn.IFS(AND(U133&gt;=25,U133&lt;28),"26-27 days",AND(U133&gt;27,U133&lt;29),"28 to 29 days",U133=30, "30 days"),"Not Needed")</f>
        <v>Not Needed</v>
      </c>
      <c r="X133">
        <f t="shared" si="17"/>
        <v>2016</v>
      </c>
    </row>
    <row r="134" spans="1:24" ht="58">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 t="shared" si="12"/>
        <v>10</v>
      </c>
      <c r="R134">
        <f t="shared" si="13"/>
        <v>94.51</v>
      </c>
      <c r="S134" s="15">
        <f t="shared" si="14"/>
        <v>41905.812581018516</v>
      </c>
      <c r="T134" s="15">
        <f t="shared" si="15"/>
        <v>41950.854247685187</v>
      </c>
      <c r="U134">
        <f t="shared" si="16"/>
        <v>45</v>
      </c>
      <c r="V134" t="str" cm="1">
        <f t="array" ref="V134">_xlfn.IFS(U134&lt;=10,"Less than 10 days",AND(U134&gt;10,U134&lt;=20),"11 to 20 days",AND(U134&gt;20,U134&lt;=25),"21 to 25 days",U134&gt;=51,"Greater than 40 days",AND(U134&gt;25,U134&lt;=30),"26 to 30 days",AND(U134&gt;30,U134&lt;=40),"31 to 40 days",AND(U134&gt;40,U134&lt;=50),"41 to 50 days")</f>
        <v>41 to 50 days</v>
      </c>
      <c r="W134" t="str" cm="1">
        <f t="array" ref="W134">_xlfn.IFNA(_xlfn.IFS(AND(U134&gt;=25,U134&lt;28),"26-27 days",AND(U134&gt;27,U134&lt;29),"28 to 29 days",U134=30, "30 days"),"Not Needed")</f>
        <v>Not Needed</v>
      </c>
      <c r="X134">
        <f t="shared" si="17"/>
        <v>2014</v>
      </c>
    </row>
    <row r="135" spans="1:24" ht="29">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 t="shared" si="12"/>
        <v>0</v>
      </c>
      <c r="R135">
        <f t="shared" si="13"/>
        <v>0</v>
      </c>
      <c r="S135" s="15">
        <f t="shared" si="14"/>
        <v>42491.80768518518</v>
      </c>
      <c r="T135" s="15">
        <f t="shared" si="15"/>
        <v>42521.729861111111</v>
      </c>
      <c r="U135">
        <f t="shared" si="16"/>
        <v>30</v>
      </c>
      <c r="V135" t="str" cm="1">
        <f t="array" ref="V135">_xlfn.IFS(U135&lt;=10,"Less than 10 days",AND(U135&gt;10,U135&lt;=20),"11 to 20 days",AND(U135&gt;20,U135&lt;=25),"21 to 25 days",U135&gt;=51,"Greater than 40 days",AND(U135&gt;25,U135&lt;=30),"26 to 30 days",AND(U135&gt;30,U135&lt;=40),"31 to 40 days",AND(U135&gt;40,U135&lt;=50),"41 to 50 days")</f>
        <v>26 to 30 days</v>
      </c>
      <c r="W135" t="str" cm="1">
        <f t="array" ref="W135">_xlfn.IFNA(_xlfn.IFS(AND(U135&gt;=25,U135&lt;28),"26-27 days",AND(U135&gt;27,U135&lt;29),"28 to 29 days",U135=30, "30 days"),"Not Needed")</f>
        <v>30 days</v>
      </c>
      <c r="X135">
        <f t="shared" si="17"/>
        <v>2016</v>
      </c>
    </row>
    <row r="136" spans="1:24" ht="29">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 t="shared" si="12"/>
        <v>0</v>
      </c>
      <c r="R136">
        <f t="shared" si="13"/>
        <v>0</v>
      </c>
      <c r="S136" s="15">
        <f t="shared" si="14"/>
        <v>42221.909930555557</v>
      </c>
      <c r="T136" s="15">
        <f t="shared" si="15"/>
        <v>42251.708333333328</v>
      </c>
      <c r="U136">
        <f t="shared" si="16"/>
        <v>30</v>
      </c>
      <c r="V136" t="str" cm="1">
        <f t="array" ref="V136">_xlfn.IFS(U136&lt;=10,"Less than 10 days",AND(U136&gt;10,U136&lt;=20),"11 to 20 days",AND(U136&gt;20,U136&lt;=25),"21 to 25 days",U136&gt;=51,"Greater than 40 days",AND(U136&gt;25,U136&lt;=30),"26 to 30 days",AND(U136&gt;30,U136&lt;=40),"31 to 40 days",AND(U136&gt;40,U136&lt;=50),"41 to 50 days")</f>
        <v>26 to 30 days</v>
      </c>
      <c r="W136" t="str" cm="1">
        <f t="array" ref="W136">_xlfn.IFNA(_xlfn.IFS(AND(U136&gt;=25,U136&lt;28),"26-27 days",AND(U136&gt;27,U136&lt;29),"28 to 29 days",U136=30, "30 days"),"Not Needed")</f>
        <v>30 days</v>
      </c>
      <c r="X136">
        <f t="shared" si="17"/>
        <v>2015</v>
      </c>
    </row>
    <row r="137" spans="1:24" ht="4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 t="shared" si="12"/>
        <v>13</v>
      </c>
      <c r="R137">
        <f t="shared" si="13"/>
        <v>80.599999999999994</v>
      </c>
      <c r="S137" s="15">
        <f t="shared" si="14"/>
        <v>41788.381909722222</v>
      </c>
      <c r="T137" s="15">
        <f t="shared" si="15"/>
        <v>41821.791666666664</v>
      </c>
      <c r="U137">
        <f t="shared" si="16"/>
        <v>33</v>
      </c>
      <c r="V137" t="str" cm="1">
        <f t="array" ref="V137">_xlfn.IFS(U137&lt;=10,"Less than 10 days",AND(U137&gt;10,U137&lt;=20),"11 to 20 days",AND(U137&gt;20,U137&lt;=25),"21 to 25 days",U137&gt;=51,"Greater than 40 days",AND(U137&gt;25,U137&lt;=30),"26 to 30 days",AND(U137&gt;30,U137&lt;=40),"31 to 40 days",AND(U137&gt;40,U137&lt;=50),"41 to 50 days")</f>
        <v>31 to 40 days</v>
      </c>
      <c r="W137" t="str" cm="1">
        <f t="array" ref="W137">_xlfn.IFNA(_xlfn.IFS(AND(U137&gt;=25,U137&lt;28),"26-27 days",AND(U137&gt;27,U137&lt;29),"28 to 29 days",U137=30, "30 days"),"Not Needed")</f>
        <v>Not Needed</v>
      </c>
      <c r="X137">
        <f t="shared" si="17"/>
        <v>2014</v>
      </c>
    </row>
    <row r="138" spans="1:24" ht="58">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 t="shared" si="12"/>
        <v>0</v>
      </c>
      <c r="R138">
        <f t="shared" si="13"/>
        <v>0</v>
      </c>
      <c r="S138" s="15">
        <f t="shared" si="14"/>
        <v>42096.410115740742</v>
      </c>
      <c r="T138" s="15">
        <f t="shared" si="15"/>
        <v>42140.427777777775</v>
      </c>
      <c r="U138">
        <f t="shared" si="16"/>
        <v>44</v>
      </c>
      <c r="V138" t="str" cm="1">
        <f t="array" ref="V138">_xlfn.IFS(U138&lt;=10,"Less than 10 days",AND(U138&gt;10,U138&lt;=20),"11 to 20 days",AND(U138&gt;20,U138&lt;=25),"21 to 25 days",U138&gt;=51,"Greater than 40 days",AND(U138&gt;25,U138&lt;=30),"26 to 30 days",AND(U138&gt;30,U138&lt;=40),"31 to 40 days",AND(U138&gt;40,U138&lt;=50),"41 to 50 days")</f>
        <v>41 to 50 days</v>
      </c>
      <c r="W138" t="str" cm="1">
        <f t="array" ref="W138">_xlfn.IFNA(_xlfn.IFS(AND(U138&gt;=25,U138&lt;28),"26-27 days",AND(U138&gt;27,U138&lt;29),"28 to 29 days",U138=30, "30 days"),"Not Needed")</f>
        <v>Not Needed</v>
      </c>
      <c r="X138">
        <f t="shared" si="17"/>
        <v>2015</v>
      </c>
    </row>
    <row r="139" spans="1:24" ht="4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 t="shared" si="12"/>
        <v>0</v>
      </c>
      <c r="R139">
        <f t="shared" si="13"/>
        <v>0</v>
      </c>
      <c r="S139" s="15">
        <f t="shared" si="14"/>
        <v>42239.573993055557</v>
      </c>
      <c r="T139" s="15">
        <f t="shared" si="15"/>
        <v>42289.573993055557</v>
      </c>
      <c r="U139">
        <f t="shared" si="16"/>
        <v>50</v>
      </c>
      <c r="V139" t="str" cm="1">
        <f t="array" ref="V139">_xlfn.IFS(U139&lt;=10,"Less than 10 days",AND(U139&gt;10,U139&lt;=20),"11 to 20 days",AND(U139&gt;20,U139&lt;=25),"21 to 25 days",U139&gt;=51,"Greater than 40 days",AND(U139&gt;25,U139&lt;=30),"26 to 30 days",AND(U139&gt;30,U139&lt;=40),"31 to 40 days",AND(U139&gt;40,U139&lt;=50),"41 to 50 days")</f>
        <v>41 to 50 days</v>
      </c>
      <c r="W139" t="str" cm="1">
        <f t="array" ref="W139">_xlfn.IFNA(_xlfn.IFS(AND(U139&gt;=25,U139&lt;28),"26-27 days",AND(U139&gt;27,U139&lt;29),"28 to 29 days",U139=30, "30 days"),"Not Needed")</f>
        <v>Not Needed</v>
      </c>
      <c r="X139">
        <f t="shared" si="17"/>
        <v>2015</v>
      </c>
    </row>
    <row r="140" spans="1:24" ht="4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 t="shared" si="12"/>
        <v>3</v>
      </c>
      <c r="R140">
        <f t="shared" si="13"/>
        <v>81.239999999999995</v>
      </c>
      <c r="S140" s="15">
        <f t="shared" si="14"/>
        <v>42186.257418981477</v>
      </c>
      <c r="T140" s="15">
        <f t="shared" si="15"/>
        <v>42217.207638888889</v>
      </c>
      <c r="U140">
        <f t="shared" si="16"/>
        <v>31</v>
      </c>
      <c r="V140" t="str" cm="1">
        <f t="array" ref="V140">_xlfn.IFS(U140&lt;=10,"Less than 10 days",AND(U140&gt;10,U140&lt;=20),"11 to 20 days",AND(U140&gt;20,U140&lt;=25),"21 to 25 days",U140&gt;=51,"Greater than 40 days",AND(U140&gt;25,U140&lt;=30),"26 to 30 days",AND(U140&gt;30,U140&lt;=40),"31 to 40 days",AND(U140&gt;40,U140&lt;=50),"41 to 50 days")</f>
        <v>31 to 40 days</v>
      </c>
      <c r="W140" t="str" cm="1">
        <f t="array" ref="W140">_xlfn.IFNA(_xlfn.IFS(AND(U140&gt;=25,U140&lt;28),"26-27 days",AND(U140&gt;27,U140&lt;29),"28 to 29 days",U140=30, "30 days"),"Not Needed")</f>
        <v>Not Needed</v>
      </c>
      <c r="X140">
        <f t="shared" si="17"/>
        <v>2015</v>
      </c>
    </row>
    <row r="141" spans="1:24" ht="4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 t="shared" si="12"/>
        <v>100</v>
      </c>
      <c r="R141">
        <f t="shared" si="13"/>
        <v>500</v>
      </c>
      <c r="S141" s="15">
        <f t="shared" si="14"/>
        <v>42187.920972222222</v>
      </c>
      <c r="T141" s="15">
        <f t="shared" si="15"/>
        <v>42197.920972222222</v>
      </c>
      <c r="U141">
        <f t="shared" si="16"/>
        <v>10</v>
      </c>
      <c r="V141" t="str" cm="1">
        <f t="array" ref="V141">_xlfn.IFS(U141&lt;=10,"Less than 10 days",AND(U141&gt;10,U141&lt;=20),"11 to 20 days",AND(U141&gt;20,U141&lt;=25),"21 to 25 days",U141&gt;=51,"Greater than 40 days",AND(U141&gt;25,U141&lt;=30),"26 to 30 days",AND(U141&gt;30,U141&lt;=40),"31 to 40 days",AND(U141&gt;40,U141&lt;=50),"41 to 50 days")</f>
        <v>Less than 10 days</v>
      </c>
      <c r="W141" t="str" cm="1">
        <f t="array" ref="W141">_xlfn.IFNA(_xlfn.IFS(AND(U141&gt;=25,U141&lt;28),"26-27 days",AND(U141&gt;27,U141&lt;29),"28 to 29 days",U141=30, "30 days"),"Not Needed")</f>
        <v>Not Needed</v>
      </c>
      <c r="X141">
        <f t="shared" si="17"/>
        <v>2015</v>
      </c>
    </row>
    <row r="142" spans="1:24" ht="4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 t="shared" si="12"/>
        <v>0</v>
      </c>
      <c r="R142">
        <f t="shared" si="13"/>
        <v>0</v>
      </c>
      <c r="S142" s="15">
        <f t="shared" si="14"/>
        <v>42053.198287037041</v>
      </c>
      <c r="T142" s="15">
        <f t="shared" si="15"/>
        <v>42083.15662037037</v>
      </c>
      <c r="U142">
        <f t="shared" si="16"/>
        <v>30</v>
      </c>
      <c r="V142" t="str" cm="1">
        <f t="array" ref="V142">_xlfn.IFS(U142&lt;=10,"Less than 10 days",AND(U142&gt;10,U142&lt;=20),"11 to 20 days",AND(U142&gt;20,U142&lt;=25),"21 to 25 days",U142&gt;=51,"Greater than 40 days",AND(U142&gt;25,U142&lt;=30),"26 to 30 days",AND(U142&gt;30,U142&lt;=40),"31 to 40 days",AND(U142&gt;40,U142&lt;=50),"41 to 50 days")</f>
        <v>26 to 30 days</v>
      </c>
      <c r="W142" t="str" cm="1">
        <f t="array" ref="W142">_xlfn.IFNA(_xlfn.IFS(AND(U142&gt;=25,U142&lt;28),"26-27 days",AND(U142&gt;27,U142&lt;29),"28 to 29 days",U142=30, "30 days"),"Not Needed")</f>
        <v>30 days</v>
      </c>
      <c r="X142">
        <f t="shared" si="17"/>
        <v>2015</v>
      </c>
    </row>
    <row r="143" spans="1:24" ht="4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 t="shared" si="12"/>
        <v>11</v>
      </c>
      <c r="R143">
        <f t="shared" si="13"/>
        <v>46.18</v>
      </c>
      <c r="S143" s="15">
        <f t="shared" si="14"/>
        <v>42110.153043981481</v>
      </c>
      <c r="T143" s="15">
        <f t="shared" si="15"/>
        <v>42155.153043981481</v>
      </c>
      <c r="U143">
        <f t="shared" si="16"/>
        <v>45</v>
      </c>
      <c r="V143" t="str" cm="1">
        <f t="array" ref="V143">_xlfn.IFS(U143&lt;=10,"Less than 10 days",AND(U143&gt;10,U143&lt;=20),"11 to 20 days",AND(U143&gt;20,U143&lt;=25),"21 to 25 days",U143&gt;=51,"Greater than 40 days",AND(U143&gt;25,U143&lt;=30),"26 to 30 days",AND(U143&gt;30,U143&lt;=40),"31 to 40 days",AND(U143&gt;40,U143&lt;=50),"41 to 50 days")</f>
        <v>41 to 50 days</v>
      </c>
      <c r="W143" t="str" cm="1">
        <f t="array" ref="W143">_xlfn.IFNA(_xlfn.IFS(AND(U143&gt;=25,U143&lt;28),"26-27 days",AND(U143&gt;27,U143&lt;29),"28 to 29 days",U143=30, "30 days"),"Not Needed")</f>
        <v>Not Needed</v>
      </c>
      <c r="X143">
        <f t="shared" si="17"/>
        <v>2015</v>
      </c>
    </row>
    <row r="144" spans="1:24" ht="4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 t="shared" si="12"/>
        <v>0</v>
      </c>
      <c r="R144">
        <f t="shared" si="13"/>
        <v>10</v>
      </c>
      <c r="S144" s="15">
        <f t="shared" si="14"/>
        <v>41938.893263888887</v>
      </c>
      <c r="T144" s="15">
        <f t="shared" si="15"/>
        <v>41959.934930555552</v>
      </c>
      <c r="U144">
        <f t="shared" si="16"/>
        <v>21</v>
      </c>
      <c r="V144" t="str" cm="1">
        <f t="array" ref="V144">_xlfn.IFS(U144&lt;=10,"Less than 10 days",AND(U144&gt;10,U144&lt;=20),"11 to 20 days",AND(U144&gt;20,U144&lt;=25),"21 to 25 days",U144&gt;=51,"Greater than 40 days",AND(U144&gt;25,U144&lt;=30),"26 to 30 days",AND(U144&gt;30,U144&lt;=40),"31 to 40 days",AND(U144&gt;40,U144&lt;=50),"41 to 50 days")</f>
        <v>21 to 25 days</v>
      </c>
      <c r="W144" t="str" cm="1">
        <f t="array" ref="W144">_xlfn.IFNA(_xlfn.IFS(AND(U144&gt;=25,U144&lt;28),"26-27 days",AND(U144&gt;27,U144&lt;29),"28 to 29 days",U144=30, "30 days"),"Not Needed")</f>
        <v>Not Needed</v>
      </c>
      <c r="X144">
        <f t="shared" si="17"/>
        <v>2014</v>
      </c>
    </row>
    <row r="145" spans="1:24" ht="4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 t="shared" si="12"/>
        <v>0</v>
      </c>
      <c r="R145">
        <f t="shared" si="13"/>
        <v>0</v>
      </c>
      <c r="S145" s="15">
        <f t="shared" si="14"/>
        <v>42559.064143518524</v>
      </c>
      <c r="T145" s="15">
        <f t="shared" si="15"/>
        <v>42616.246527777781</v>
      </c>
      <c r="U145">
        <f t="shared" si="16"/>
        <v>57</v>
      </c>
      <c r="V145" t="str" cm="1">
        <f t="array" ref="V145">_xlfn.IFS(U145&lt;=10,"Less than 10 days",AND(U145&gt;10,U145&lt;=20),"11 to 20 days",AND(U145&gt;20,U145&lt;=25),"21 to 25 days",U145&gt;=51,"Greater than 40 days",AND(U145&gt;25,U145&lt;=30),"26 to 30 days",AND(U145&gt;30,U145&lt;=40),"31 to 40 days",AND(U145&gt;40,U145&lt;=50),"41 to 50 days")</f>
        <v>Greater than 40 days</v>
      </c>
      <c r="W145" t="str" cm="1">
        <f t="array" ref="W145">_xlfn.IFNA(_xlfn.IFS(AND(U145&gt;=25,U145&lt;28),"26-27 days",AND(U145&gt;27,U145&lt;29),"28 to 29 days",U145=30, "30 days"),"Not Needed")</f>
        <v>Not Needed</v>
      </c>
      <c r="X145">
        <f t="shared" si="17"/>
        <v>2016</v>
      </c>
    </row>
    <row r="146" spans="1:24" ht="4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 t="shared" si="12"/>
        <v>28</v>
      </c>
      <c r="R146">
        <f t="shared" si="13"/>
        <v>55.95</v>
      </c>
      <c r="S146" s="15">
        <f t="shared" si="14"/>
        <v>42047.762407407412</v>
      </c>
      <c r="T146" s="15">
        <f t="shared" si="15"/>
        <v>42107.72074074074</v>
      </c>
      <c r="U146">
        <f t="shared" si="16"/>
        <v>60</v>
      </c>
      <c r="V146" t="str" cm="1">
        <f t="array" ref="V146">_xlfn.IFS(U146&lt;=10,"Less than 10 days",AND(U146&gt;10,U146&lt;=20),"11 to 20 days",AND(U146&gt;20,U146&lt;=25),"21 to 25 days",U146&gt;=51,"Greater than 40 days",AND(U146&gt;25,U146&lt;=30),"26 to 30 days",AND(U146&gt;30,U146&lt;=40),"31 to 40 days",AND(U146&gt;40,U146&lt;=50),"41 to 50 days")</f>
        <v>Greater than 40 days</v>
      </c>
      <c r="W146" t="str" cm="1">
        <f t="array" ref="W146">_xlfn.IFNA(_xlfn.IFS(AND(U146&gt;=25,U146&lt;28),"26-27 days",AND(U146&gt;27,U146&lt;29),"28 to 29 days",U146=30, "30 days"),"Not Needed")</f>
        <v>Not Needed</v>
      </c>
      <c r="X146">
        <f t="shared" si="17"/>
        <v>2015</v>
      </c>
    </row>
    <row r="147" spans="1:24" ht="4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 t="shared" si="12"/>
        <v>8</v>
      </c>
      <c r="R147">
        <f t="shared" si="13"/>
        <v>37.56</v>
      </c>
      <c r="S147" s="15">
        <f t="shared" si="14"/>
        <v>42200.542268518519</v>
      </c>
      <c r="T147" s="15">
        <f t="shared" si="15"/>
        <v>42227.542268518519</v>
      </c>
      <c r="U147">
        <f t="shared" si="16"/>
        <v>27</v>
      </c>
      <c r="V147" t="str" cm="1">
        <f t="array" ref="V147">_xlfn.IFS(U147&lt;=10,"Less than 10 days",AND(U147&gt;10,U147&lt;=20),"11 to 20 days",AND(U147&gt;20,U147&lt;=25),"21 to 25 days",U147&gt;=51,"Greater than 40 days",AND(U147&gt;25,U147&lt;=30),"26 to 30 days",AND(U147&gt;30,U147&lt;=40),"31 to 40 days",AND(U147&gt;40,U147&lt;=50),"41 to 50 days")</f>
        <v>26 to 30 days</v>
      </c>
      <c r="W147" t="str" cm="1">
        <f t="array" ref="W147">_xlfn.IFNA(_xlfn.IFS(AND(U147&gt;=25,U147&lt;28),"26-27 days",AND(U147&gt;27,U147&lt;29),"28 to 29 days",U147=30, "30 days"),"Not Needed")</f>
        <v>26-27 days</v>
      </c>
      <c r="X147">
        <f t="shared" si="17"/>
        <v>2015</v>
      </c>
    </row>
    <row r="148" spans="1:24" ht="4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 t="shared" si="12"/>
        <v>1</v>
      </c>
      <c r="R148">
        <f t="shared" si="13"/>
        <v>38.33</v>
      </c>
      <c r="S148" s="15">
        <f t="shared" si="14"/>
        <v>42693.016180555554</v>
      </c>
      <c r="T148" s="15">
        <f t="shared" si="15"/>
        <v>42753.016180555554</v>
      </c>
      <c r="U148">
        <f t="shared" si="16"/>
        <v>60</v>
      </c>
      <c r="V148" t="str" cm="1">
        <f t="array" ref="V148">_xlfn.IFS(U148&lt;=10,"Less than 10 days",AND(U148&gt;10,U148&lt;=20),"11 to 20 days",AND(U148&gt;20,U148&lt;=25),"21 to 25 days",U148&gt;=51,"Greater than 40 days",AND(U148&gt;25,U148&lt;=30),"26 to 30 days",AND(U148&gt;30,U148&lt;=40),"31 to 40 days",AND(U148&gt;40,U148&lt;=50),"41 to 50 days")</f>
        <v>Greater than 40 days</v>
      </c>
      <c r="W148" t="str" cm="1">
        <f t="array" ref="W148">_xlfn.IFNA(_xlfn.IFS(AND(U148&gt;=25,U148&lt;28),"26-27 days",AND(U148&gt;27,U148&lt;29),"28 to 29 days",U148=30, "30 days"),"Not Needed")</f>
        <v>Not Needed</v>
      </c>
      <c r="X148">
        <f t="shared" si="17"/>
        <v>2016</v>
      </c>
    </row>
    <row r="149" spans="1:24" ht="29">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 t="shared" si="12"/>
        <v>0</v>
      </c>
      <c r="R149">
        <f t="shared" si="13"/>
        <v>0</v>
      </c>
      <c r="S149" s="15">
        <f t="shared" si="14"/>
        <v>41969.767824074079</v>
      </c>
      <c r="T149" s="15">
        <f t="shared" si="15"/>
        <v>42012.762499999997</v>
      </c>
      <c r="U149">
        <f t="shared" si="16"/>
        <v>43</v>
      </c>
      <c r="V149" t="str" cm="1">
        <f t="array" ref="V149">_xlfn.IFS(U149&lt;=10,"Less than 10 days",AND(U149&gt;10,U149&lt;=20),"11 to 20 days",AND(U149&gt;20,U149&lt;=25),"21 to 25 days",U149&gt;=51,"Greater than 40 days",AND(U149&gt;25,U149&lt;=30),"26 to 30 days",AND(U149&gt;30,U149&lt;=40),"31 to 40 days",AND(U149&gt;40,U149&lt;=50),"41 to 50 days")</f>
        <v>41 to 50 days</v>
      </c>
      <c r="W149" t="str" cm="1">
        <f t="array" ref="W149">_xlfn.IFNA(_xlfn.IFS(AND(U149&gt;=25,U149&lt;28),"26-27 days",AND(U149&gt;27,U149&lt;29),"28 to 29 days",U149=30, "30 days"),"Not Needed")</f>
        <v>Not Needed</v>
      </c>
      <c r="X149">
        <f t="shared" si="17"/>
        <v>2014</v>
      </c>
    </row>
    <row r="150" spans="1:24" ht="4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 t="shared" si="12"/>
        <v>0</v>
      </c>
      <c r="R150">
        <f t="shared" si="13"/>
        <v>20</v>
      </c>
      <c r="S150" s="15">
        <f t="shared" si="14"/>
        <v>42397.281666666662</v>
      </c>
      <c r="T150" s="15">
        <f t="shared" si="15"/>
        <v>42427.281666666662</v>
      </c>
      <c r="U150">
        <f t="shared" si="16"/>
        <v>30</v>
      </c>
      <c r="V150" t="str" cm="1">
        <f t="array" ref="V150">_xlfn.IFS(U150&lt;=10,"Less than 10 days",AND(U150&gt;10,U150&lt;=20),"11 to 20 days",AND(U150&gt;20,U150&lt;=25),"21 to 25 days",U150&gt;=51,"Greater than 40 days",AND(U150&gt;25,U150&lt;=30),"26 to 30 days",AND(U150&gt;30,U150&lt;=40),"31 to 40 days",AND(U150&gt;40,U150&lt;=50),"41 to 50 days")</f>
        <v>26 to 30 days</v>
      </c>
      <c r="W150" t="str" cm="1">
        <f t="array" ref="W150">_xlfn.IFNA(_xlfn.IFS(AND(U150&gt;=25,U150&lt;28),"26-27 days",AND(U150&gt;27,U150&lt;29),"28 to 29 days",U150=30, "30 days"),"Not Needed")</f>
        <v>30 days</v>
      </c>
      <c r="X150">
        <f t="shared" si="17"/>
        <v>2016</v>
      </c>
    </row>
    <row r="151" spans="1:24" ht="4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 t="shared" si="12"/>
        <v>1</v>
      </c>
      <c r="R151">
        <f t="shared" si="13"/>
        <v>15.33</v>
      </c>
      <c r="S151" s="15">
        <f t="shared" si="14"/>
        <v>41968.172106481477</v>
      </c>
      <c r="T151" s="15">
        <f t="shared" si="15"/>
        <v>41998.333333333328</v>
      </c>
      <c r="U151">
        <f t="shared" si="16"/>
        <v>30</v>
      </c>
      <c r="V151" t="str" cm="1">
        <f t="array" ref="V151">_xlfn.IFS(U151&lt;=10,"Less than 10 days",AND(U151&gt;10,U151&lt;=20),"11 to 20 days",AND(U151&gt;20,U151&lt;=25),"21 to 25 days",U151&gt;=51,"Greater than 40 days",AND(U151&gt;25,U151&lt;=30),"26 to 30 days",AND(U151&gt;30,U151&lt;=40),"31 to 40 days",AND(U151&gt;40,U151&lt;=50),"41 to 50 days")</f>
        <v>26 to 30 days</v>
      </c>
      <c r="W151" t="str" cm="1">
        <f t="array" ref="W151">_xlfn.IFNA(_xlfn.IFS(AND(U151&gt;=25,U151&lt;28),"26-27 days",AND(U151&gt;27,U151&lt;29),"28 to 29 days",U151=30, "30 days"),"Not Needed")</f>
        <v>30 days</v>
      </c>
      <c r="X151">
        <f t="shared" si="17"/>
        <v>2014</v>
      </c>
    </row>
    <row r="152" spans="1:24" ht="4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 t="shared" si="12"/>
        <v>23</v>
      </c>
      <c r="R152">
        <f t="shared" si="13"/>
        <v>449.43</v>
      </c>
      <c r="S152" s="15">
        <f t="shared" si="14"/>
        <v>42090.161828703705</v>
      </c>
      <c r="T152" s="15">
        <f t="shared" si="15"/>
        <v>42150.161828703705</v>
      </c>
      <c r="U152">
        <f t="shared" si="16"/>
        <v>60</v>
      </c>
      <c r="V152" t="str" cm="1">
        <f t="array" ref="V152">_xlfn.IFS(U152&lt;=10,"Less than 10 days",AND(U152&gt;10,U152&lt;=20),"11 to 20 days",AND(U152&gt;20,U152&lt;=25),"21 to 25 days",U152&gt;=51,"Greater than 40 days",AND(U152&gt;25,U152&lt;=30),"26 to 30 days",AND(U152&gt;30,U152&lt;=40),"31 to 40 days",AND(U152&gt;40,U152&lt;=50),"41 to 50 days")</f>
        <v>Greater than 40 days</v>
      </c>
      <c r="W152" t="str" cm="1">
        <f t="array" ref="W152">_xlfn.IFNA(_xlfn.IFS(AND(U152&gt;=25,U152&lt;28),"26-27 days",AND(U152&gt;27,U152&lt;29),"28 to 29 days",U152=30, "30 days"),"Not Needed")</f>
        <v>Not Needed</v>
      </c>
      <c r="X152">
        <f t="shared" si="17"/>
        <v>2015</v>
      </c>
    </row>
    <row r="153" spans="1:24" ht="4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 t="shared" si="12"/>
        <v>0</v>
      </c>
      <c r="R153">
        <f t="shared" si="13"/>
        <v>28</v>
      </c>
      <c r="S153" s="15">
        <f t="shared" si="14"/>
        <v>42113.550821759258</v>
      </c>
      <c r="T153" s="15">
        <f t="shared" si="15"/>
        <v>42173.550821759258</v>
      </c>
      <c r="U153">
        <f t="shared" si="16"/>
        <v>60</v>
      </c>
      <c r="V153" t="str" cm="1">
        <f t="array" ref="V153">_xlfn.IFS(U153&lt;=10,"Less than 10 days",AND(U153&gt;10,U153&lt;=20),"11 to 20 days",AND(U153&gt;20,U153&lt;=25),"21 to 25 days",U153&gt;=51,"Greater than 40 days",AND(U153&gt;25,U153&lt;=30),"26 to 30 days",AND(U153&gt;30,U153&lt;=40),"31 to 40 days",AND(U153&gt;40,U153&lt;=50),"41 to 50 days")</f>
        <v>Greater than 40 days</v>
      </c>
      <c r="W153" t="str" cm="1">
        <f t="array" ref="W153">_xlfn.IFNA(_xlfn.IFS(AND(U153&gt;=25,U153&lt;28),"26-27 days",AND(U153&gt;27,U153&lt;29),"28 to 29 days",U153=30, "30 days"),"Not Needed")</f>
        <v>Not Needed</v>
      </c>
      <c r="X153">
        <f t="shared" si="17"/>
        <v>2015</v>
      </c>
    </row>
    <row r="154" spans="1:24" ht="29">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 t="shared" si="12"/>
        <v>0</v>
      </c>
      <c r="R154">
        <f t="shared" si="13"/>
        <v>15</v>
      </c>
      <c r="S154" s="15">
        <f t="shared" si="14"/>
        <v>41875.077546296299</v>
      </c>
      <c r="T154" s="15">
        <f t="shared" si="15"/>
        <v>41905.077546296299</v>
      </c>
      <c r="U154">
        <f t="shared" si="16"/>
        <v>30</v>
      </c>
      <c r="V154" t="str" cm="1">
        <f t="array" ref="V154">_xlfn.IFS(U154&lt;=10,"Less than 10 days",AND(U154&gt;10,U154&lt;=20),"11 to 20 days",AND(U154&gt;20,U154&lt;=25),"21 to 25 days",U154&gt;=51,"Greater than 40 days",AND(U154&gt;25,U154&lt;=30),"26 to 30 days",AND(U154&gt;30,U154&lt;=40),"31 to 40 days",AND(U154&gt;40,U154&lt;=50),"41 to 50 days")</f>
        <v>26 to 30 days</v>
      </c>
      <c r="W154" t="str" cm="1">
        <f t="array" ref="W154">_xlfn.IFNA(_xlfn.IFS(AND(U154&gt;=25,U154&lt;28),"26-27 days",AND(U154&gt;27,U154&lt;29),"28 to 29 days",U154=30, "30 days"),"Not Needed")</f>
        <v>30 days</v>
      </c>
      <c r="X154">
        <f t="shared" si="17"/>
        <v>2014</v>
      </c>
    </row>
    <row r="155" spans="1:24" ht="4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 t="shared" si="12"/>
        <v>1</v>
      </c>
      <c r="R155">
        <f t="shared" si="13"/>
        <v>35.9</v>
      </c>
      <c r="S155" s="15">
        <f t="shared" si="14"/>
        <v>41933.586157407408</v>
      </c>
      <c r="T155" s="15">
        <f t="shared" si="15"/>
        <v>41975.627824074079</v>
      </c>
      <c r="U155">
        <f t="shared" si="16"/>
        <v>42</v>
      </c>
      <c r="V155" t="str" cm="1">
        <f t="array" ref="V155">_xlfn.IFS(U155&lt;=10,"Less than 10 days",AND(U155&gt;10,U155&lt;=20),"11 to 20 days",AND(U155&gt;20,U155&lt;=25),"21 to 25 days",U155&gt;=51,"Greater than 40 days",AND(U155&gt;25,U155&lt;=30),"26 to 30 days",AND(U155&gt;30,U155&lt;=40),"31 to 40 days",AND(U155&gt;40,U155&lt;=50),"41 to 50 days")</f>
        <v>41 to 50 days</v>
      </c>
      <c r="W155" t="str" cm="1">
        <f t="array" ref="W155">_xlfn.IFNA(_xlfn.IFS(AND(U155&gt;=25,U155&lt;28),"26-27 days",AND(U155&gt;27,U155&lt;29),"28 to 29 days",U155=30, "30 days"),"Not Needed")</f>
        <v>Not Needed</v>
      </c>
      <c r="X155">
        <f t="shared" si="17"/>
        <v>2014</v>
      </c>
    </row>
    <row r="156" spans="1:24" ht="4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 t="shared" si="12"/>
        <v>3</v>
      </c>
      <c r="R156">
        <f t="shared" si="13"/>
        <v>13.33</v>
      </c>
      <c r="S156" s="15">
        <f t="shared" si="14"/>
        <v>42115.547395833331</v>
      </c>
      <c r="T156" s="15">
        <f t="shared" si="15"/>
        <v>42158.547395833331</v>
      </c>
      <c r="U156">
        <f t="shared" si="16"/>
        <v>43</v>
      </c>
      <c r="V156" t="str" cm="1">
        <f t="array" ref="V156">_xlfn.IFS(U156&lt;=10,"Less than 10 days",AND(U156&gt;10,U156&lt;=20),"11 to 20 days",AND(U156&gt;20,U156&lt;=25),"21 to 25 days",U156&gt;=51,"Greater than 40 days",AND(U156&gt;25,U156&lt;=30),"26 to 30 days",AND(U156&gt;30,U156&lt;=40),"31 to 40 days",AND(U156&gt;40,U156&lt;=50),"41 to 50 days")</f>
        <v>41 to 50 days</v>
      </c>
      <c r="W156" t="str" cm="1">
        <f t="array" ref="W156">_xlfn.IFNA(_xlfn.IFS(AND(U156&gt;=25,U156&lt;28),"26-27 days",AND(U156&gt;27,U156&lt;29),"28 to 29 days",U156=30, "30 days"),"Not Needed")</f>
        <v>Not Needed</v>
      </c>
      <c r="X156">
        <f t="shared" si="17"/>
        <v>2015</v>
      </c>
    </row>
    <row r="157" spans="1:24" ht="58">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 t="shared" si="12"/>
        <v>0</v>
      </c>
      <c r="R157">
        <f t="shared" si="13"/>
        <v>20.25</v>
      </c>
      <c r="S157" s="15">
        <f t="shared" si="14"/>
        <v>42168.559432870374</v>
      </c>
      <c r="T157" s="15">
        <f t="shared" si="15"/>
        <v>42208.559432870374</v>
      </c>
      <c r="U157">
        <f t="shared" si="16"/>
        <v>40</v>
      </c>
      <c r="V157" t="str" cm="1">
        <f t="array" ref="V157">_xlfn.IFS(U157&lt;=10,"Less than 10 days",AND(U157&gt;10,U157&lt;=20),"11 to 20 days",AND(U157&gt;20,U157&lt;=25),"21 to 25 days",U157&gt;=51,"Greater than 40 days",AND(U157&gt;25,U157&lt;=30),"26 to 30 days",AND(U157&gt;30,U157&lt;=40),"31 to 40 days",AND(U157&gt;40,U157&lt;=50),"41 to 50 days")</f>
        <v>31 to 40 days</v>
      </c>
      <c r="W157" t="str" cm="1">
        <f t="array" ref="W157">_xlfn.IFNA(_xlfn.IFS(AND(U157&gt;=25,U157&lt;28),"26-27 days",AND(U157&gt;27,U157&lt;29),"28 to 29 days",U157=30, "30 days"),"Not Needed")</f>
        <v>Not Needed</v>
      </c>
      <c r="X157">
        <f t="shared" si="17"/>
        <v>2015</v>
      </c>
    </row>
    <row r="158" spans="1:24" ht="58">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 t="shared" si="12"/>
        <v>5</v>
      </c>
      <c r="R158">
        <f t="shared" si="13"/>
        <v>119</v>
      </c>
      <c r="S158" s="15">
        <f t="shared" si="14"/>
        <v>41794.124953703707</v>
      </c>
      <c r="T158" s="15">
        <f t="shared" si="15"/>
        <v>41854.124953703707</v>
      </c>
      <c r="U158">
        <f t="shared" si="16"/>
        <v>60</v>
      </c>
      <c r="V158" t="str" cm="1">
        <f t="array" ref="V158">_xlfn.IFS(U158&lt;=10,"Less than 10 days",AND(U158&gt;10,U158&lt;=20),"11 to 20 days",AND(U158&gt;20,U158&lt;=25),"21 to 25 days",U158&gt;=51,"Greater than 40 days",AND(U158&gt;25,U158&lt;=30),"26 to 30 days",AND(U158&gt;30,U158&lt;=40),"31 to 40 days",AND(U158&gt;40,U158&lt;=50),"41 to 50 days")</f>
        <v>Greater than 40 days</v>
      </c>
      <c r="W158" t="str" cm="1">
        <f t="array" ref="W158">_xlfn.IFNA(_xlfn.IFS(AND(U158&gt;=25,U158&lt;28),"26-27 days",AND(U158&gt;27,U158&lt;29),"28 to 29 days",U158=30, "30 days"),"Not Needed")</f>
        <v>Not Needed</v>
      </c>
      <c r="X158">
        <f t="shared" si="17"/>
        <v>2014</v>
      </c>
    </row>
    <row r="159" spans="1:24" ht="4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 t="shared" si="12"/>
        <v>0</v>
      </c>
      <c r="R159">
        <f t="shared" si="13"/>
        <v>4</v>
      </c>
      <c r="S159" s="15">
        <f t="shared" si="14"/>
        <v>42396.911712962959</v>
      </c>
      <c r="T159" s="15">
        <f t="shared" si="15"/>
        <v>42426.911712962959</v>
      </c>
      <c r="U159">
        <f t="shared" si="16"/>
        <v>30</v>
      </c>
      <c r="V159" t="str" cm="1">
        <f t="array" ref="V159">_xlfn.IFS(U159&lt;=10,"Less than 10 days",AND(U159&gt;10,U159&lt;=20),"11 to 20 days",AND(U159&gt;20,U159&lt;=25),"21 to 25 days",U159&gt;=51,"Greater than 40 days",AND(U159&gt;25,U159&lt;=30),"26 to 30 days",AND(U159&gt;30,U159&lt;=40),"31 to 40 days",AND(U159&gt;40,U159&lt;=50),"41 to 50 days")</f>
        <v>26 to 30 days</v>
      </c>
      <c r="W159" t="str" cm="1">
        <f t="array" ref="W159">_xlfn.IFNA(_xlfn.IFS(AND(U159&gt;=25,U159&lt;28),"26-27 days",AND(U159&gt;27,U159&lt;29),"28 to 29 days",U159=30, "30 days"),"Not Needed")</f>
        <v>30 days</v>
      </c>
      <c r="X159">
        <f t="shared" si="17"/>
        <v>2016</v>
      </c>
    </row>
    <row r="160" spans="1:24" ht="4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 t="shared" si="12"/>
        <v>0</v>
      </c>
      <c r="R160">
        <f t="shared" si="13"/>
        <v>0</v>
      </c>
      <c r="S160" s="15">
        <f t="shared" si="14"/>
        <v>41904.07671296296</v>
      </c>
      <c r="T160" s="15">
        <f t="shared" si="15"/>
        <v>41934.07671296296</v>
      </c>
      <c r="U160">
        <f t="shared" si="16"/>
        <v>30</v>
      </c>
      <c r="V160" t="str" cm="1">
        <f t="array" ref="V160">_xlfn.IFS(U160&lt;=10,"Less than 10 days",AND(U160&gt;10,U160&lt;=20),"11 to 20 days",AND(U160&gt;20,U160&lt;=25),"21 to 25 days",U160&gt;=51,"Greater than 40 days",AND(U160&gt;25,U160&lt;=30),"26 to 30 days",AND(U160&gt;30,U160&lt;=40),"31 to 40 days",AND(U160&gt;40,U160&lt;=50),"41 to 50 days")</f>
        <v>26 to 30 days</v>
      </c>
      <c r="W160" t="str" cm="1">
        <f t="array" ref="W160">_xlfn.IFNA(_xlfn.IFS(AND(U160&gt;=25,U160&lt;28),"26-27 days",AND(U160&gt;27,U160&lt;29),"28 to 29 days",U160=30, "30 days"),"Not Needed")</f>
        <v>30 days</v>
      </c>
      <c r="X160">
        <f t="shared" si="17"/>
        <v>2014</v>
      </c>
    </row>
    <row r="161" spans="1:24" ht="4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 t="shared" si="12"/>
        <v>0</v>
      </c>
      <c r="R161">
        <f t="shared" si="13"/>
        <v>10</v>
      </c>
      <c r="S161" s="15">
        <f t="shared" si="14"/>
        <v>42514.434548611112</v>
      </c>
      <c r="T161" s="15">
        <f t="shared" si="15"/>
        <v>42554.434548611112</v>
      </c>
      <c r="U161">
        <f t="shared" si="16"/>
        <v>40</v>
      </c>
      <c r="V161" t="str" cm="1">
        <f t="array" ref="V161">_xlfn.IFS(U161&lt;=10,"Less than 10 days",AND(U161&gt;10,U161&lt;=20),"11 to 20 days",AND(U161&gt;20,U161&lt;=25),"21 to 25 days",U161&gt;=51,"Greater than 40 days",AND(U161&gt;25,U161&lt;=30),"26 to 30 days",AND(U161&gt;30,U161&lt;=40),"31 to 40 days",AND(U161&gt;40,U161&lt;=50),"41 to 50 days")</f>
        <v>31 to 40 days</v>
      </c>
      <c r="W161" t="str" cm="1">
        <f t="array" ref="W161">_xlfn.IFNA(_xlfn.IFS(AND(U161&gt;=25,U161&lt;28),"26-27 days",AND(U161&gt;27,U161&lt;29),"28 to 29 days",U161=30, "30 days"),"Not Needed")</f>
        <v>Not Needed</v>
      </c>
      <c r="X161">
        <f t="shared" si="17"/>
        <v>2016</v>
      </c>
    </row>
    <row r="162" spans="1:24" ht="4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 t="shared" si="12"/>
        <v>0</v>
      </c>
      <c r="R162">
        <f t="shared" si="13"/>
        <v>0</v>
      </c>
      <c r="S162" s="15">
        <f t="shared" si="14"/>
        <v>42171.913090277783</v>
      </c>
      <c r="T162" s="15">
        <f t="shared" si="15"/>
        <v>42231.913090277783</v>
      </c>
      <c r="U162">
        <f t="shared" si="16"/>
        <v>60</v>
      </c>
      <c r="V162" t="str" cm="1">
        <f t="array" ref="V162">_xlfn.IFS(U162&lt;=10,"Less than 10 days",AND(U162&gt;10,U162&lt;=20),"11 to 20 days",AND(U162&gt;20,U162&lt;=25),"21 to 25 days",U162&gt;=51,"Greater than 40 days",AND(U162&gt;25,U162&lt;=30),"26 to 30 days",AND(U162&gt;30,U162&lt;=40),"31 to 40 days",AND(U162&gt;40,U162&lt;=50),"41 to 50 days")</f>
        <v>Greater than 40 days</v>
      </c>
      <c r="W162" t="str" cm="1">
        <f t="array" ref="W162">_xlfn.IFNA(_xlfn.IFS(AND(U162&gt;=25,U162&lt;28),"26-27 days",AND(U162&gt;27,U162&lt;29),"28 to 29 days",U162=30, "30 days"),"Not Needed")</f>
        <v>Not Needed</v>
      </c>
      <c r="X162">
        <f t="shared" si="17"/>
        <v>2015</v>
      </c>
    </row>
    <row r="163" spans="1:24" ht="4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 t="shared" si="12"/>
        <v>0</v>
      </c>
      <c r="R163">
        <f t="shared" si="13"/>
        <v>5</v>
      </c>
      <c r="S163" s="15">
        <f t="shared" si="14"/>
        <v>41792.687442129631</v>
      </c>
      <c r="T163" s="15">
        <f t="shared" si="15"/>
        <v>41822.687442129631</v>
      </c>
      <c r="U163">
        <f t="shared" si="16"/>
        <v>30</v>
      </c>
      <c r="V163" t="str" cm="1">
        <f t="array" ref="V163">_xlfn.IFS(U163&lt;=10,"Less than 10 days",AND(U163&gt;10,U163&lt;=20),"11 to 20 days",AND(U163&gt;20,U163&lt;=25),"21 to 25 days",U163&gt;=51,"Greater than 40 days",AND(U163&gt;25,U163&lt;=30),"26 to 30 days",AND(U163&gt;30,U163&lt;=40),"31 to 40 days",AND(U163&gt;40,U163&lt;=50),"41 to 50 days")</f>
        <v>26 to 30 days</v>
      </c>
      <c r="W163" t="str" cm="1">
        <f t="array" ref="W163">_xlfn.IFNA(_xlfn.IFS(AND(U163&gt;=25,U163&lt;28),"26-27 days",AND(U163&gt;27,U163&lt;29),"28 to 29 days",U163=30, "30 days"),"Not Needed")</f>
        <v>30 days</v>
      </c>
      <c r="X163">
        <f t="shared" si="17"/>
        <v>2014</v>
      </c>
    </row>
    <row r="164" spans="1:24" ht="4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 t="shared" si="12"/>
        <v>16</v>
      </c>
      <c r="R164">
        <f t="shared" si="13"/>
        <v>43.5</v>
      </c>
      <c r="S164" s="15">
        <f t="shared" si="14"/>
        <v>41835.126805555556</v>
      </c>
      <c r="T164" s="15">
        <f t="shared" si="15"/>
        <v>41867.987500000003</v>
      </c>
      <c r="U164">
        <f t="shared" si="16"/>
        <v>32</v>
      </c>
      <c r="V164" t="str" cm="1">
        <f t="array" ref="V164">_xlfn.IFS(U164&lt;=10,"Less than 10 days",AND(U164&gt;10,U164&lt;=20),"11 to 20 days",AND(U164&gt;20,U164&lt;=25),"21 to 25 days",U164&gt;=51,"Greater than 40 days",AND(U164&gt;25,U164&lt;=30),"26 to 30 days",AND(U164&gt;30,U164&lt;=40),"31 to 40 days",AND(U164&gt;40,U164&lt;=50),"41 to 50 days")</f>
        <v>31 to 40 days</v>
      </c>
      <c r="W164" t="str" cm="1">
        <f t="array" ref="W164">_xlfn.IFNA(_xlfn.IFS(AND(U164&gt;=25,U164&lt;28),"26-27 days",AND(U164&gt;27,U164&lt;29),"28 to 29 days",U164=30, "30 days"),"Not Needed")</f>
        <v>Not Needed</v>
      </c>
      <c r="X164">
        <f t="shared" si="17"/>
        <v>2014</v>
      </c>
    </row>
    <row r="165" spans="1:24" ht="58">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 t="shared" si="12"/>
        <v>0</v>
      </c>
      <c r="R165">
        <f t="shared" si="13"/>
        <v>0</v>
      </c>
      <c r="S165" s="15">
        <f t="shared" si="14"/>
        <v>42243.961273148147</v>
      </c>
      <c r="T165" s="15">
        <f t="shared" si="15"/>
        <v>42278</v>
      </c>
      <c r="U165">
        <f t="shared" si="16"/>
        <v>35</v>
      </c>
      <c r="V165" t="str" cm="1">
        <f t="array" ref="V165">_xlfn.IFS(U165&lt;=10,"Less than 10 days",AND(U165&gt;10,U165&lt;=20),"11 to 20 days",AND(U165&gt;20,U165&lt;=25),"21 to 25 days",U165&gt;=51,"Greater than 40 days",AND(U165&gt;25,U165&lt;=30),"26 to 30 days",AND(U165&gt;30,U165&lt;=40),"31 to 40 days",AND(U165&gt;40,U165&lt;=50),"41 to 50 days")</f>
        <v>31 to 40 days</v>
      </c>
      <c r="W165" t="str" cm="1">
        <f t="array" ref="W165">_xlfn.IFNA(_xlfn.IFS(AND(U165&gt;=25,U165&lt;28),"26-27 days",AND(U165&gt;27,U165&lt;29),"28 to 29 days",U165=30, "30 days"),"Not Needed")</f>
        <v>Not Needed</v>
      </c>
      <c r="X165">
        <f t="shared" si="17"/>
        <v>2015</v>
      </c>
    </row>
    <row r="166" spans="1:24" ht="58">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 t="shared" si="12"/>
        <v>1</v>
      </c>
      <c r="R166">
        <f t="shared" si="13"/>
        <v>91.43</v>
      </c>
      <c r="S166" s="15">
        <f t="shared" si="14"/>
        <v>41841.762743055559</v>
      </c>
      <c r="T166" s="15">
        <f t="shared" si="15"/>
        <v>41901.762743055559</v>
      </c>
      <c r="U166">
        <f t="shared" si="16"/>
        <v>60</v>
      </c>
      <c r="V166" t="str" cm="1">
        <f t="array" ref="V166">_xlfn.IFS(U166&lt;=10,"Less than 10 days",AND(U166&gt;10,U166&lt;=20),"11 to 20 days",AND(U166&gt;20,U166&lt;=25),"21 to 25 days",U166&gt;=51,"Greater than 40 days",AND(U166&gt;25,U166&lt;=30),"26 to 30 days",AND(U166&gt;30,U166&lt;=40),"31 to 40 days",AND(U166&gt;40,U166&lt;=50),"41 to 50 days")</f>
        <v>Greater than 40 days</v>
      </c>
      <c r="W166" t="str" cm="1">
        <f t="array" ref="W166">_xlfn.IFNA(_xlfn.IFS(AND(U166&gt;=25,U166&lt;28),"26-27 days",AND(U166&gt;27,U166&lt;29),"28 to 29 days",U166=30, "30 days"),"Not Needed")</f>
        <v>Not Needed</v>
      </c>
      <c r="X166">
        <f t="shared" si="17"/>
        <v>2014</v>
      </c>
    </row>
    <row r="167" spans="1:24" ht="29">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 t="shared" si="12"/>
        <v>0</v>
      </c>
      <c r="R167">
        <f t="shared" si="13"/>
        <v>0</v>
      </c>
      <c r="S167" s="15">
        <f t="shared" si="14"/>
        <v>42351.658842592587</v>
      </c>
      <c r="T167" s="15">
        <f t="shared" si="15"/>
        <v>42381.658842592587</v>
      </c>
      <c r="U167">
        <f t="shared" si="16"/>
        <v>30</v>
      </c>
      <c r="V167" t="str" cm="1">
        <f t="array" ref="V167">_xlfn.IFS(U167&lt;=10,"Less than 10 days",AND(U167&gt;10,U167&lt;=20),"11 to 20 days",AND(U167&gt;20,U167&lt;=25),"21 to 25 days",U167&gt;=51,"Greater than 40 days",AND(U167&gt;25,U167&lt;=30),"26 to 30 days",AND(U167&gt;30,U167&lt;=40),"31 to 40 days",AND(U167&gt;40,U167&lt;=50),"41 to 50 days")</f>
        <v>26 to 30 days</v>
      </c>
      <c r="W167" t="str" cm="1">
        <f t="array" ref="W167">_xlfn.IFNA(_xlfn.IFS(AND(U167&gt;=25,U167&lt;28),"26-27 days",AND(U167&gt;27,U167&lt;29),"28 to 29 days",U167=30, "30 days"),"Not Needed")</f>
        <v>30 days</v>
      </c>
      <c r="X167">
        <f t="shared" si="17"/>
        <v>2015</v>
      </c>
    </row>
    <row r="168" spans="1:24" ht="4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 t="shared" si="12"/>
        <v>60</v>
      </c>
      <c r="R168">
        <f t="shared" si="13"/>
        <v>3000</v>
      </c>
      <c r="S168" s="15">
        <f t="shared" si="14"/>
        <v>42721.075949074075</v>
      </c>
      <c r="T168" s="15">
        <f t="shared" si="15"/>
        <v>42751.075949074075</v>
      </c>
      <c r="U168">
        <f t="shared" si="16"/>
        <v>30</v>
      </c>
      <c r="V168" t="str" cm="1">
        <f t="array" ref="V168">_xlfn.IFS(U168&lt;=10,"Less than 10 days",AND(U168&gt;10,U168&lt;=20),"11 to 20 days",AND(U168&gt;20,U168&lt;=25),"21 to 25 days",U168&gt;=51,"Greater than 40 days",AND(U168&gt;25,U168&lt;=30),"26 to 30 days",AND(U168&gt;30,U168&lt;=40),"31 to 40 days",AND(U168&gt;40,U168&lt;=50),"41 to 50 days")</f>
        <v>26 to 30 days</v>
      </c>
      <c r="W168" t="str" cm="1">
        <f t="array" ref="W168">_xlfn.IFNA(_xlfn.IFS(AND(U168&gt;=25,U168&lt;28),"26-27 days",AND(U168&gt;27,U168&lt;29),"28 to 29 days",U168=30, "30 days"),"Not Needed")</f>
        <v>30 days</v>
      </c>
      <c r="X168">
        <f t="shared" si="17"/>
        <v>2016</v>
      </c>
    </row>
    <row r="169" spans="1:24" ht="4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 t="shared" si="12"/>
        <v>0</v>
      </c>
      <c r="R169">
        <f t="shared" si="13"/>
        <v>5.5</v>
      </c>
      <c r="S169" s="15">
        <f t="shared" si="14"/>
        <v>42160.927488425921</v>
      </c>
      <c r="T169" s="15">
        <f t="shared" si="15"/>
        <v>42220.927488425921</v>
      </c>
      <c r="U169">
        <f t="shared" si="16"/>
        <v>60</v>
      </c>
      <c r="V169" t="str" cm="1">
        <f t="array" ref="V169">_xlfn.IFS(U169&lt;=10,"Less than 10 days",AND(U169&gt;10,U169&lt;=20),"11 to 20 days",AND(U169&gt;20,U169&lt;=25),"21 to 25 days",U169&gt;=51,"Greater than 40 days",AND(U169&gt;25,U169&lt;=30),"26 to 30 days",AND(U169&gt;30,U169&lt;=40),"31 to 40 days",AND(U169&gt;40,U169&lt;=50),"41 to 50 days")</f>
        <v>Greater than 40 days</v>
      </c>
      <c r="W169" t="str" cm="1">
        <f t="array" ref="W169">_xlfn.IFNA(_xlfn.IFS(AND(U169&gt;=25,U169&lt;28),"26-27 days",AND(U169&gt;27,U169&lt;29),"28 to 29 days",U169=30, "30 days"),"Not Needed")</f>
        <v>Not Needed</v>
      </c>
      <c r="X169">
        <f t="shared" si="17"/>
        <v>2015</v>
      </c>
    </row>
    <row r="170" spans="1:24" ht="4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 t="shared" si="12"/>
        <v>4</v>
      </c>
      <c r="R170">
        <f t="shared" si="13"/>
        <v>108.33</v>
      </c>
      <c r="S170" s="15">
        <f t="shared" si="14"/>
        <v>42052.83530092593</v>
      </c>
      <c r="T170" s="15">
        <f t="shared" si="15"/>
        <v>42082.793634259258</v>
      </c>
      <c r="U170">
        <f t="shared" si="16"/>
        <v>30</v>
      </c>
      <c r="V170" t="str" cm="1">
        <f t="array" ref="V170">_xlfn.IFS(U170&lt;=10,"Less than 10 days",AND(U170&gt;10,U170&lt;=20),"11 to 20 days",AND(U170&gt;20,U170&lt;=25),"21 to 25 days",U170&gt;=51,"Greater than 40 days",AND(U170&gt;25,U170&lt;=30),"26 to 30 days",AND(U170&gt;30,U170&lt;=40),"31 to 40 days",AND(U170&gt;40,U170&lt;=50),"41 to 50 days")</f>
        <v>26 to 30 days</v>
      </c>
      <c r="W170" t="str" cm="1">
        <f t="array" ref="W170">_xlfn.IFNA(_xlfn.IFS(AND(U170&gt;=25,U170&lt;28),"26-27 days",AND(U170&gt;27,U170&lt;29),"28 to 29 days",U170=30, "30 days"),"Not Needed")</f>
        <v>30 days</v>
      </c>
      <c r="X170">
        <f t="shared" si="17"/>
        <v>2015</v>
      </c>
    </row>
    <row r="171" spans="1:24" ht="4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 t="shared" si="12"/>
        <v>22</v>
      </c>
      <c r="R171">
        <f t="shared" si="13"/>
        <v>56</v>
      </c>
      <c r="S171" s="15">
        <f t="shared" si="14"/>
        <v>41900.505312499998</v>
      </c>
      <c r="T171" s="15">
        <f t="shared" si="15"/>
        <v>41930.505312499998</v>
      </c>
      <c r="U171">
        <f t="shared" si="16"/>
        <v>30</v>
      </c>
      <c r="V171" t="str" cm="1">
        <f t="array" ref="V171">_xlfn.IFS(U171&lt;=10,"Less than 10 days",AND(U171&gt;10,U171&lt;=20),"11 to 20 days",AND(U171&gt;20,U171&lt;=25),"21 to 25 days",U171&gt;=51,"Greater than 40 days",AND(U171&gt;25,U171&lt;=30),"26 to 30 days",AND(U171&gt;30,U171&lt;=40),"31 to 40 days",AND(U171&gt;40,U171&lt;=50),"41 to 50 days")</f>
        <v>26 to 30 days</v>
      </c>
      <c r="W171" t="str" cm="1">
        <f t="array" ref="W171">_xlfn.IFNA(_xlfn.IFS(AND(U171&gt;=25,U171&lt;28),"26-27 days",AND(U171&gt;27,U171&lt;29),"28 to 29 days",U171=30, "30 days"),"Not Needed")</f>
        <v>30 days</v>
      </c>
      <c r="X171">
        <f t="shared" si="17"/>
        <v>2014</v>
      </c>
    </row>
    <row r="172" spans="1:24" ht="58">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 t="shared" si="12"/>
        <v>3</v>
      </c>
      <c r="R172">
        <f t="shared" si="13"/>
        <v>32.5</v>
      </c>
      <c r="S172" s="15">
        <f t="shared" si="14"/>
        <v>42216.977812500001</v>
      </c>
      <c r="T172" s="15">
        <f t="shared" si="15"/>
        <v>42246.227777777778</v>
      </c>
      <c r="U172">
        <f t="shared" si="16"/>
        <v>30</v>
      </c>
      <c r="V172" t="str" cm="1">
        <f t="array" ref="V172">_xlfn.IFS(U172&lt;=10,"Less than 10 days",AND(U172&gt;10,U172&lt;=20),"11 to 20 days",AND(U172&gt;20,U172&lt;=25),"21 to 25 days",U172&gt;=51,"Greater than 40 days",AND(U172&gt;25,U172&lt;=30),"26 to 30 days",AND(U172&gt;30,U172&lt;=40),"31 to 40 days",AND(U172&gt;40,U172&lt;=50),"41 to 50 days")</f>
        <v>26 to 30 days</v>
      </c>
      <c r="W172" t="str" cm="1">
        <f t="array" ref="W172">_xlfn.IFNA(_xlfn.IFS(AND(U172&gt;=25,U172&lt;28),"26-27 days",AND(U172&gt;27,U172&lt;29),"28 to 29 days",U172=30, "30 days"),"Not Needed")</f>
        <v>30 days</v>
      </c>
      <c r="X172">
        <f t="shared" si="17"/>
        <v>2015</v>
      </c>
    </row>
    <row r="173" spans="1:24" ht="4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 t="shared" si="12"/>
        <v>0</v>
      </c>
      <c r="R173">
        <f t="shared" si="13"/>
        <v>1</v>
      </c>
      <c r="S173" s="15">
        <f t="shared" si="14"/>
        <v>42534.180717592593</v>
      </c>
      <c r="T173" s="15">
        <f t="shared" si="15"/>
        <v>42594.180717592593</v>
      </c>
      <c r="U173">
        <f t="shared" si="16"/>
        <v>60</v>
      </c>
      <c r="V173" t="str" cm="1">
        <f t="array" ref="V173">_xlfn.IFS(U173&lt;=10,"Less than 10 days",AND(U173&gt;10,U173&lt;=20),"11 to 20 days",AND(U173&gt;20,U173&lt;=25),"21 to 25 days",U173&gt;=51,"Greater than 40 days",AND(U173&gt;25,U173&lt;=30),"26 to 30 days",AND(U173&gt;30,U173&lt;=40),"31 to 40 days",AND(U173&gt;40,U173&lt;=50),"41 to 50 days")</f>
        <v>Greater than 40 days</v>
      </c>
      <c r="W173" t="str" cm="1">
        <f t="array" ref="W173">_xlfn.IFNA(_xlfn.IFS(AND(U173&gt;=25,U173&lt;28),"26-27 days",AND(U173&gt;27,U173&lt;29),"28 to 29 days",U173=30, "30 days"),"Not Needed")</f>
        <v>Not Needed</v>
      </c>
      <c r="X173">
        <f t="shared" si="17"/>
        <v>2016</v>
      </c>
    </row>
    <row r="174" spans="1:24" ht="4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 t="shared" si="12"/>
        <v>0</v>
      </c>
      <c r="R174">
        <f t="shared" si="13"/>
        <v>0</v>
      </c>
      <c r="S174" s="15">
        <f t="shared" si="14"/>
        <v>42047.394942129627</v>
      </c>
      <c r="T174" s="15">
        <f t="shared" si="15"/>
        <v>42082.353275462956</v>
      </c>
      <c r="U174">
        <f t="shared" si="16"/>
        <v>35</v>
      </c>
      <c r="V174" t="str" cm="1">
        <f t="array" ref="V174">_xlfn.IFS(U174&lt;=10,"Less than 10 days",AND(U174&gt;10,U174&lt;=20),"11 to 20 days",AND(U174&gt;20,U174&lt;=25),"21 to 25 days",U174&gt;=51,"Greater than 40 days",AND(U174&gt;25,U174&lt;=30),"26 to 30 days",AND(U174&gt;30,U174&lt;=40),"31 to 40 days",AND(U174&gt;40,U174&lt;=50),"41 to 50 days")</f>
        <v>31 to 40 days</v>
      </c>
      <c r="W174" t="str" cm="1">
        <f t="array" ref="W174">_xlfn.IFNA(_xlfn.IFS(AND(U174&gt;=25,U174&lt;28),"26-27 days",AND(U174&gt;27,U174&lt;29),"28 to 29 days",U174=30, "30 days"),"Not Needed")</f>
        <v>Not Needed</v>
      </c>
      <c r="X174">
        <f t="shared" si="17"/>
        <v>2015</v>
      </c>
    </row>
    <row r="175" spans="1:24" ht="4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 t="shared" si="12"/>
        <v>0</v>
      </c>
      <c r="R175">
        <f t="shared" si="13"/>
        <v>0</v>
      </c>
      <c r="S175" s="15">
        <f t="shared" si="14"/>
        <v>42033.573009259257</v>
      </c>
      <c r="T175" s="15">
        <f t="shared" si="15"/>
        <v>42063.573009259257</v>
      </c>
      <c r="U175">
        <f t="shared" si="16"/>
        <v>30</v>
      </c>
      <c r="V175" t="str" cm="1">
        <f t="array" ref="V175">_xlfn.IFS(U175&lt;=10,"Less than 10 days",AND(U175&gt;10,U175&lt;=20),"11 to 20 days",AND(U175&gt;20,U175&lt;=25),"21 to 25 days",U175&gt;=51,"Greater than 40 days",AND(U175&gt;25,U175&lt;=30),"26 to 30 days",AND(U175&gt;30,U175&lt;=40),"31 to 40 days",AND(U175&gt;40,U175&lt;=50),"41 to 50 days")</f>
        <v>26 to 30 days</v>
      </c>
      <c r="W175" t="str" cm="1">
        <f t="array" ref="W175">_xlfn.IFNA(_xlfn.IFS(AND(U175&gt;=25,U175&lt;28),"26-27 days",AND(U175&gt;27,U175&lt;29),"28 to 29 days",U175=30, "30 days"),"Not Needed")</f>
        <v>30 days</v>
      </c>
      <c r="X175">
        <f t="shared" si="17"/>
        <v>2015</v>
      </c>
    </row>
    <row r="176" spans="1:24" ht="4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 t="shared" si="12"/>
        <v>0</v>
      </c>
      <c r="R176">
        <f t="shared" si="13"/>
        <v>0</v>
      </c>
      <c r="S176" s="15">
        <f t="shared" si="14"/>
        <v>42072.758981481486</v>
      </c>
      <c r="T176" s="15">
        <f t="shared" si="15"/>
        <v>42132.758981481486</v>
      </c>
      <c r="U176">
        <f t="shared" si="16"/>
        <v>60</v>
      </c>
      <c r="V176" t="str" cm="1">
        <f t="array" ref="V176">_xlfn.IFS(U176&lt;=10,"Less than 10 days",AND(U176&gt;10,U176&lt;=20),"11 to 20 days",AND(U176&gt;20,U176&lt;=25),"21 to 25 days",U176&gt;=51,"Greater than 40 days",AND(U176&gt;25,U176&lt;=30),"26 to 30 days",AND(U176&gt;30,U176&lt;=40),"31 to 40 days",AND(U176&gt;40,U176&lt;=50),"41 to 50 days")</f>
        <v>Greater than 40 days</v>
      </c>
      <c r="W176" t="str" cm="1">
        <f t="array" ref="W176">_xlfn.IFNA(_xlfn.IFS(AND(U176&gt;=25,U176&lt;28),"26-27 days",AND(U176&gt;27,U176&lt;29),"28 to 29 days",U176=30, "30 days"),"Not Needed")</f>
        <v>Not Needed</v>
      </c>
      <c r="X176">
        <f t="shared" si="17"/>
        <v>2015</v>
      </c>
    </row>
    <row r="177" spans="1:24" ht="58">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 t="shared" si="12"/>
        <v>6</v>
      </c>
      <c r="R177">
        <f t="shared" si="13"/>
        <v>49.88</v>
      </c>
      <c r="S177" s="15">
        <f t="shared" si="14"/>
        <v>41855.777905092589</v>
      </c>
      <c r="T177" s="15">
        <f t="shared" si="15"/>
        <v>41880.777905092589</v>
      </c>
      <c r="U177">
        <f t="shared" si="16"/>
        <v>25</v>
      </c>
      <c r="V177" t="str" cm="1">
        <f t="array" ref="V177">_xlfn.IFS(U177&lt;=10,"Less than 10 days",AND(U177&gt;10,U177&lt;=20),"11 to 20 days",AND(U177&gt;20,U177&lt;=25),"21 to 25 days",U177&gt;=51,"Greater than 40 days",AND(U177&gt;25,U177&lt;=30),"26 to 30 days",AND(U177&gt;30,U177&lt;=40),"31 to 40 days",AND(U177&gt;40,U177&lt;=50),"41 to 50 days")</f>
        <v>21 to 25 days</v>
      </c>
      <c r="W177" t="str" cm="1">
        <f t="array" ref="W177">_xlfn.IFNA(_xlfn.IFS(AND(U177&gt;=25,U177&lt;28),"26-27 days",AND(U177&gt;27,U177&lt;29),"28 to 29 days",U177=30, "30 days"),"Not Needed")</f>
        <v>26-27 days</v>
      </c>
      <c r="X177">
        <f t="shared" si="17"/>
        <v>2014</v>
      </c>
    </row>
    <row r="178" spans="1:24" ht="4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 t="shared" si="12"/>
        <v>0</v>
      </c>
      <c r="R178">
        <f t="shared" si="13"/>
        <v>0</v>
      </c>
      <c r="S178" s="15">
        <f t="shared" si="14"/>
        <v>42191.824062500003</v>
      </c>
      <c r="T178" s="15">
        <f t="shared" si="15"/>
        <v>42221.824062500003</v>
      </c>
      <c r="U178">
        <f t="shared" si="16"/>
        <v>30</v>
      </c>
      <c r="V178" t="str" cm="1">
        <f t="array" ref="V178">_xlfn.IFS(U178&lt;=10,"Less than 10 days",AND(U178&gt;10,U178&lt;=20),"11 to 20 days",AND(U178&gt;20,U178&lt;=25),"21 to 25 days",U178&gt;=51,"Greater than 40 days",AND(U178&gt;25,U178&lt;=30),"26 to 30 days",AND(U178&gt;30,U178&lt;=40),"31 to 40 days",AND(U178&gt;40,U178&lt;=50),"41 to 50 days")</f>
        <v>26 to 30 days</v>
      </c>
      <c r="W178" t="str" cm="1">
        <f t="array" ref="W178">_xlfn.IFNA(_xlfn.IFS(AND(U178&gt;=25,U178&lt;28),"26-27 days",AND(U178&gt;27,U178&lt;29),"28 to 29 days",U178=30, "30 days"),"Not Needed")</f>
        <v>30 days</v>
      </c>
      <c r="X178">
        <f t="shared" si="17"/>
        <v>2015</v>
      </c>
    </row>
    <row r="179" spans="1:24" ht="29">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 t="shared" si="12"/>
        <v>40</v>
      </c>
      <c r="R179">
        <f t="shared" si="13"/>
        <v>25.71</v>
      </c>
      <c r="S179" s="15">
        <f t="shared" si="14"/>
        <v>42070.047754629632</v>
      </c>
      <c r="T179" s="15">
        <f t="shared" si="15"/>
        <v>42087.00608796296</v>
      </c>
      <c r="U179">
        <f t="shared" si="16"/>
        <v>17</v>
      </c>
      <c r="V179" t="str" cm="1">
        <f t="array" ref="V179">_xlfn.IFS(U179&lt;=10,"Less than 10 days",AND(U179&gt;10,U179&lt;=20),"11 to 20 days",AND(U179&gt;20,U179&lt;=25),"21 to 25 days",U179&gt;=51,"Greater than 40 days",AND(U179&gt;25,U179&lt;=30),"26 to 30 days",AND(U179&gt;30,U179&lt;=40),"31 to 40 days",AND(U179&gt;40,U179&lt;=50),"41 to 50 days")</f>
        <v>11 to 20 days</v>
      </c>
      <c r="W179" t="str" cm="1">
        <f t="array" ref="W179">_xlfn.IFNA(_xlfn.IFS(AND(U179&gt;=25,U179&lt;28),"26-27 days",AND(U179&gt;27,U179&lt;29),"28 to 29 days",U179=30, "30 days"),"Not Needed")</f>
        <v>Not Needed</v>
      </c>
      <c r="X179">
        <f t="shared" si="17"/>
        <v>2015</v>
      </c>
    </row>
    <row r="180" spans="1:24" ht="29">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 t="shared" si="12"/>
        <v>0</v>
      </c>
      <c r="R180">
        <f t="shared" si="13"/>
        <v>0</v>
      </c>
      <c r="S180" s="15">
        <f t="shared" si="14"/>
        <v>42304.955381944441</v>
      </c>
      <c r="T180" s="15">
        <f t="shared" si="15"/>
        <v>42334.997048611112</v>
      </c>
      <c r="U180">
        <f t="shared" si="16"/>
        <v>30</v>
      </c>
      <c r="V180" t="str" cm="1">
        <f t="array" ref="V180">_xlfn.IFS(U180&lt;=10,"Less than 10 days",AND(U180&gt;10,U180&lt;=20),"11 to 20 days",AND(U180&gt;20,U180&lt;=25),"21 to 25 days",U180&gt;=51,"Greater than 40 days",AND(U180&gt;25,U180&lt;=30),"26 to 30 days",AND(U180&gt;30,U180&lt;=40),"31 to 40 days",AND(U180&gt;40,U180&lt;=50),"41 to 50 days")</f>
        <v>26 to 30 days</v>
      </c>
      <c r="W180" t="str" cm="1">
        <f t="array" ref="W180">_xlfn.IFNA(_xlfn.IFS(AND(U180&gt;=25,U180&lt;28),"26-27 days",AND(U180&gt;27,U180&lt;29),"28 to 29 days",U180=30, "30 days"),"Not Needed")</f>
        <v>30 days</v>
      </c>
      <c r="X180">
        <f t="shared" si="17"/>
        <v>2015</v>
      </c>
    </row>
    <row r="181" spans="1:24" ht="29">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 t="shared" si="12"/>
        <v>20</v>
      </c>
      <c r="R181">
        <f t="shared" si="13"/>
        <v>100</v>
      </c>
      <c r="S181" s="15">
        <f t="shared" si="14"/>
        <v>42403.080497685187</v>
      </c>
      <c r="T181" s="15">
        <f t="shared" si="15"/>
        <v>42433.080497685187</v>
      </c>
      <c r="U181">
        <f t="shared" si="16"/>
        <v>30</v>
      </c>
      <c r="V181" t="str" cm="1">
        <f t="array" ref="V181">_xlfn.IFS(U181&lt;=10,"Less than 10 days",AND(U181&gt;10,U181&lt;=20),"11 to 20 days",AND(U181&gt;20,U181&lt;=25),"21 to 25 days",U181&gt;=51,"Greater than 40 days",AND(U181&gt;25,U181&lt;=30),"26 to 30 days",AND(U181&gt;30,U181&lt;=40),"31 to 40 days",AND(U181&gt;40,U181&lt;=50),"41 to 50 days")</f>
        <v>26 to 30 days</v>
      </c>
      <c r="W181" t="str" cm="1">
        <f t="array" ref="W181">_xlfn.IFNA(_xlfn.IFS(AND(U181&gt;=25,U181&lt;28),"26-27 days",AND(U181&gt;27,U181&lt;29),"28 to 29 days",U181=30, "30 days"),"Not Needed")</f>
        <v>30 days</v>
      </c>
      <c r="X181">
        <f t="shared" si="17"/>
        <v>2016</v>
      </c>
    </row>
    <row r="182" spans="1:24" ht="4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 t="shared" si="12"/>
        <v>33</v>
      </c>
      <c r="R182">
        <f t="shared" si="13"/>
        <v>30.85</v>
      </c>
      <c r="S182" s="15">
        <f t="shared" si="14"/>
        <v>42067.991238425922</v>
      </c>
      <c r="T182" s="15">
        <f t="shared" si="15"/>
        <v>42107.791666666672</v>
      </c>
      <c r="U182">
        <f t="shared" si="16"/>
        <v>40</v>
      </c>
      <c r="V182" t="str" cm="1">
        <f t="array" ref="V182">_xlfn.IFS(U182&lt;=10,"Less than 10 days",AND(U182&gt;10,U182&lt;=20),"11 to 20 days",AND(U182&gt;20,U182&lt;=25),"21 to 25 days",U182&gt;=51,"Greater than 40 days",AND(U182&gt;25,U182&lt;=30),"26 to 30 days",AND(U182&gt;30,U182&lt;=40),"31 to 40 days",AND(U182&gt;40,U182&lt;=50),"41 to 50 days")</f>
        <v>31 to 40 days</v>
      </c>
      <c r="W182" t="str" cm="1">
        <f t="array" ref="W182">_xlfn.IFNA(_xlfn.IFS(AND(U182&gt;=25,U182&lt;28),"26-27 days",AND(U182&gt;27,U182&lt;29),"28 to 29 days",U182=30, "30 days"),"Not Needed")</f>
        <v>Not Needed</v>
      </c>
      <c r="X182">
        <f t="shared" si="17"/>
        <v>2015</v>
      </c>
    </row>
    <row r="183" spans="1:24" ht="4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 t="shared" si="12"/>
        <v>21</v>
      </c>
      <c r="R183">
        <f t="shared" si="13"/>
        <v>180.5</v>
      </c>
      <c r="S183" s="15">
        <f t="shared" si="14"/>
        <v>42147.741840277777</v>
      </c>
      <c r="T183" s="15">
        <f t="shared" si="15"/>
        <v>42177.741840277777</v>
      </c>
      <c r="U183">
        <f t="shared" si="16"/>
        <v>30</v>
      </c>
      <c r="V183" t="str" cm="1">
        <f t="array" ref="V183">_xlfn.IFS(U183&lt;=10,"Less than 10 days",AND(U183&gt;10,U183&lt;=20),"11 to 20 days",AND(U183&gt;20,U183&lt;=25),"21 to 25 days",U183&gt;=51,"Greater than 40 days",AND(U183&gt;25,U183&lt;=30),"26 to 30 days",AND(U183&gt;30,U183&lt;=40),"31 to 40 days",AND(U183&gt;40,U183&lt;=50),"41 to 50 days")</f>
        <v>26 to 30 days</v>
      </c>
      <c r="W183" t="str" cm="1">
        <f t="array" ref="W183">_xlfn.IFNA(_xlfn.IFS(AND(U183&gt;=25,U183&lt;28),"26-27 days",AND(U183&gt;27,U183&lt;29),"28 to 29 days",U183=30, "30 days"),"Not Needed")</f>
        <v>30 days</v>
      </c>
      <c r="X183">
        <f t="shared" si="17"/>
        <v>2015</v>
      </c>
    </row>
    <row r="184" spans="1:24" ht="58">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 t="shared" si="12"/>
        <v>0</v>
      </c>
      <c r="R184">
        <f t="shared" si="13"/>
        <v>0</v>
      </c>
      <c r="S184" s="15">
        <f t="shared" si="14"/>
        <v>42712.011944444443</v>
      </c>
      <c r="T184" s="15">
        <f t="shared" si="15"/>
        <v>42742.011944444443</v>
      </c>
      <c r="U184">
        <f t="shared" si="16"/>
        <v>30</v>
      </c>
      <c r="V184" t="str" cm="1">
        <f t="array" ref="V184">_xlfn.IFS(U184&lt;=10,"Less than 10 days",AND(U184&gt;10,U184&lt;=20),"11 to 20 days",AND(U184&gt;20,U184&lt;=25),"21 to 25 days",U184&gt;=51,"Greater than 40 days",AND(U184&gt;25,U184&lt;=30),"26 to 30 days",AND(U184&gt;30,U184&lt;=40),"31 to 40 days",AND(U184&gt;40,U184&lt;=50),"41 to 50 days")</f>
        <v>26 to 30 days</v>
      </c>
      <c r="W184" t="str" cm="1">
        <f t="array" ref="W184">_xlfn.IFNA(_xlfn.IFS(AND(U184&gt;=25,U184&lt;28),"26-27 days",AND(U184&gt;27,U184&lt;29),"28 to 29 days",U184=30, "30 days"),"Not Needed")</f>
        <v>30 days</v>
      </c>
      <c r="X184">
        <f t="shared" si="17"/>
        <v>2016</v>
      </c>
    </row>
    <row r="185" spans="1:24">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 t="shared" si="12"/>
        <v>36</v>
      </c>
      <c r="R185">
        <f t="shared" si="13"/>
        <v>373.5</v>
      </c>
      <c r="S185" s="15">
        <f t="shared" si="14"/>
        <v>41939.810300925928</v>
      </c>
      <c r="T185" s="15">
        <f t="shared" si="15"/>
        <v>41969.851967592593</v>
      </c>
      <c r="U185">
        <f t="shared" si="16"/>
        <v>30</v>
      </c>
      <c r="V185" t="str" cm="1">
        <f t="array" ref="V185">_xlfn.IFS(U185&lt;=10,"Less than 10 days",AND(U185&gt;10,U185&lt;=20),"11 to 20 days",AND(U185&gt;20,U185&lt;=25),"21 to 25 days",U185&gt;=51,"Greater than 40 days",AND(U185&gt;25,U185&lt;=30),"26 to 30 days",AND(U185&gt;30,U185&lt;=40),"31 to 40 days",AND(U185&gt;40,U185&lt;=50),"41 to 50 days")</f>
        <v>26 to 30 days</v>
      </c>
      <c r="W185" t="str" cm="1">
        <f t="array" ref="W185">_xlfn.IFNA(_xlfn.IFS(AND(U185&gt;=25,U185&lt;28),"26-27 days",AND(U185&gt;27,U185&lt;29),"28 to 29 days",U185=30, "30 days"),"Not Needed")</f>
        <v>30 days</v>
      </c>
      <c r="X185">
        <f t="shared" si="17"/>
        <v>2014</v>
      </c>
    </row>
    <row r="186" spans="1:24" ht="58">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 t="shared" si="12"/>
        <v>3</v>
      </c>
      <c r="R186">
        <f t="shared" si="13"/>
        <v>25.5</v>
      </c>
      <c r="S186" s="15">
        <f t="shared" si="14"/>
        <v>41825.791226851856</v>
      </c>
      <c r="T186" s="15">
        <f t="shared" si="15"/>
        <v>41883.165972222225</v>
      </c>
      <c r="U186">
        <f t="shared" si="16"/>
        <v>58</v>
      </c>
      <c r="V186" t="str" cm="1">
        <f t="array" ref="V186">_xlfn.IFS(U186&lt;=10,"Less than 10 days",AND(U186&gt;10,U186&lt;=20),"11 to 20 days",AND(U186&gt;20,U186&lt;=25),"21 to 25 days",U186&gt;=51,"Greater than 40 days",AND(U186&gt;25,U186&lt;=30),"26 to 30 days",AND(U186&gt;30,U186&lt;=40),"31 to 40 days",AND(U186&gt;40,U186&lt;=50),"41 to 50 days")</f>
        <v>Greater than 40 days</v>
      </c>
      <c r="W186" t="str" cm="1">
        <f t="array" ref="W186">_xlfn.IFNA(_xlfn.IFS(AND(U186&gt;=25,U186&lt;28),"26-27 days",AND(U186&gt;27,U186&lt;29),"28 to 29 days",U186=30, "30 days"),"Not Needed")</f>
        <v>Not Needed</v>
      </c>
      <c r="X186">
        <f t="shared" si="17"/>
        <v>2014</v>
      </c>
    </row>
    <row r="187" spans="1:24">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 t="shared" si="12"/>
        <v>6</v>
      </c>
      <c r="R187">
        <f t="shared" si="13"/>
        <v>220</v>
      </c>
      <c r="S187" s="15">
        <f t="shared" si="14"/>
        <v>42570.91133101852</v>
      </c>
      <c r="T187" s="15">
        <f t="shared" si="15"/>
        <v>42600.91133101852</v>
      </c>
      <c r="U187">
        <f t="shared" si="16"/>
        <v>30</v>
      </c>
      <c r="V187" t="str" cm="1">
        <f t="array" ref="V187">_xlfn.IFS(U187&lt;=10,"Less than 10 days",AND(U187&gt;10,U187&lt;=20),"11 to 20 days",AND(U187&gt;20,U187&lt;=25),"21 to 25 days",U187&gt;=51,"Greater than 40 days",AND(U187&gt;25,U187&lt;=30),"26 to 30 days",AND(U187&gt;30,U187&lt;=40),"31 to 40 days",AND(U187&gt;40,U187&lt;=50),"41 to 50 days")</f>
        <v>26 to 30 days</v>
      </c>
      <c r="W187" t="str" cm="1">
        <f t="array" ref="W187">_xlfn.IFNA(_xlfn.IFS(AND(U187&gt;=25,U187&lt;28),"26-27 days",AND(U187&gt;27,U187&lt;29),"28 to 29 days",U187=30, "30 days"),"Not Needed")</f>
        <v>30 days</v>
      </c>
      <c r="X187">
        <f t="shared" si="17"/>
        <v>2016</v>
      </c>
    </row>
    <row r="188" spans="1:24" ht="4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 t="shared" si="12"/>
        <v>0</v>
      </c>
      <c r="R188">
        <f t="shared" si="13"/>
        <v>0</v>
      </c>
      <c r="S188" s="15">
        <f t="shared" si="14"/>
        <v>42767.812893518523</v>
      </c>
      <c r="T188" s="15">
        <f t="shared" si="15"/>
        <v>42797.833333333328</v>
      </c>
      <c r="U188">
        <f t="shared" si="16"/>
        <v>30</v>
      </c>
      <c r="V188" t="str" cm="1">
        <f t="array" ref="V188">_xlfn.IFS(U188&lt;=10,"Less than 10 days",AND(U188&gt;10,U188&lt;=20),"11 to 20 days",AND(U188&gt;20,U188&lt;=25),"21 to 25 days",U188&gt;=51,"Greater than 40 days",AND(U188&gt;25,U188&lt;=30),"26 to 30 days",AND(U188&gt;30,U188&lt;=40),"31 to 40 days",AND(U188&gt;40,U188&lt;=50),"41 to 50 days")</f>
        <v>26 to 30 days</v>
      </c>
      <c r="W188" t="str" cm="1">
        <f t="array" ref="W188">_xlfn.IFNA(_xlfn.IFS(AND(U188&gt;=25,U188&lt;28),"26-27 days",AND(U188&gt;27,U188&lt;29),"28 to 29 days",U188=30, "30 days"),"Not Needed")</f>
        <v>30 days</v>
      </c>
      <c r="X188">
        <f t="shared" si="17"/>
        <v>2017</v>
      </c>
    </row>
    <row r="189" spans="1:24" ht="4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 t="shared" si="12"/>
        <v>16</v>
      </c>
      <c r="R189">
        <f t="shared" si="13"/>
        <v>160</v>
      </c>
      <c r="S189" s="15">
        <f t="shared" si="14"/>
        <v>42182.234456018516</v>
      </c>
      <c r="T189" s="15">
        <f t="shared" si="15"/>
        <v>42206.290972222225</v>
      </c>
      <c r="U189">
        <f t="shared" si="16"/>
        <v>24</v>
      </c>
      <c r="V189" t="str" cm="1">
        <f t="array" ref="V189">_xlfn.IFS(U189&lt;=10,"Less than 10 days",AND(U189&gt;10,U189&lt;=20),"11 to 20 days",AND(U189&gt;20,U189&lt;=25),"21 to 25 days",U189&gt;=51,"Greater than 40 days",AND(U189&gt;25,U189&lt;=30),"26 to 30 days",AND(U189&gt;30,U189&lt;=40),"31 to 40 days",AND(U189&gt;40,U189&lt;=50),"41 to 50 days")</f>
        <v>21 to 25 days</v>
      </c>
      <c r="W189" t="str" cm="1">
        <f t="array" ref="W189">_xlfn.IFNA(_xlfn.IFS(AND(U189&gt;=25,U189&lt;28),"26-27 days",AND(U189&gt;27,U189&lt;29),"28 to 29 days",U189=30, "30 days"),"Not Needed")</f>
        <v>Not Needed</v>
      </c>
      <c r="X189">
        <f t="shared" si="17"/>
        <v>2015</v>
      </c>
    </row>
    <row r="190" spans="1:24" ht="58">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 t="shared" si="12"/>
        <v>0</v>
      </c>
      <c r="R190">
        <f t="shared" si="13"/>
        <v>0</v>
      </c>
      <c r="S190" s="15">
        <f t="shared" si="14"/>
        <v>41857.18304398148</v>
      </c>
      <c r="T190" s="15">
        <f t="shared" si="15"/>
        <v>41887.18304398148</v>
      </c>
      <c r="U190">
        <f t="shared" si="16"/>
        <v>30</v>
      </c>
      <c r="V190" t="str" cm="1">
        <f t="array" ref="V190">_xlfn.IFS(U190&lt;=10,"Less than 10 days",AND(U190&gt;10,U190&lt;=20),"11 to 20 days",AND(U190&gt;20,U190&lt;=25),"21 to 25 days",U190&gt;=51,"Greater than 40 days",AND(U190&gt;25,U190&lt;=30),"26 to 30 days",AND(U190&gt;30,U190&lt;=40),"31 to 40 days",AND(U190&gt;40,U190&lt;=50),"41 to 50 days")</f>
        <v>26 to 30 days</v>
      </c>
      <c r="W190" t="str" cm="1">
        <f t="array" ref="W190">_xlfn.IFNA(_xlfn.IFS(AND(U190&gt;=25,U190&lt;28),"26-27 days",AND(U190&gt;27,U190&lt;29),"28 to 29 days",U190=30, "30 days"),"Not Needed")</f>
        <v>30 days</v>
      </c>
      <c r="X190">
        <f t="shared" si="17"/>
        <v>2014</v>
      </c>
    </row>
    <row r="191" spans="1:24" ht="4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 t="shared" si="12"/>
        <v>0</v>
      </c>
      <c r="R191">
        <f t="shared" si="13"/>
        <v>69</v>
      </c>
      <c r="S191" s="15">
        <f t="shared" si="14"/>
        <v>42556.690706018519</v>
      </c>
      <c r="T191" s="15">
        <f t="shared" si="15"/>
        <v>42616.690706018519</v>
      </c>
      <c r="U191">
        <f t="shared" si="16"/>
        <v>60</v>
      </c>
      <c r="V191" t="str" cm="1">
        <f t="array" ref="V191">_xlfn.IFS(U191&lt;=10,"Less than 10 days",AND(U191&gt;10,U191&lt;=20),"11 to 20 days",AND(U191&gt;20,U191&lt;=25),"21 to 25 days",U191&gt;=51,"Greater than 40 days",AND(U191&gt;25,U191&lt;=30),"26 to 30 days",AND(U191&gt;30,U191&lt;=40),"31 to 40 days",AND(U191&gt;40,U191&lt;=50),"41 to 50 days")</f>
        <v>Greater than 40 days</v>
      </c>
      <c r="W191" t="str" cm="1">
        <f t="array" ref="W191">_xlfn.IFNA(_xlfn.IFS(AND(U191&gt;=25,U191&lt;28),"26-27 days",AND(U191&gt;27,U191&lt;29),"28 to 29 days",U191=30, "30 days"),"Not Needed")</f>
        <v>Not Needed</v>
      </c>
      <c r="X191">
        <f t="shared" si="17"/>
        <v>2016</v>
      </c>
    </row>
    <row r="192" spans="1:24">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 t="shared" si="12"/>
        <v>0</v>
      </c>
      <c r="R192">
        <f t="shared" si="13"/>
        <v>50</v>
      </c>
      <c r="S192" s="15">
        <f t="shared" si="14"/>
        <v>42527.650995370372</v>
      </c>
      <c r="T192" s="15">
        <f t="shared" si="15"/>
        <v>42537.650995370372</v>
      </c>
      <c r="U192">
        <f t="shared" si="16"/>
        <v>10</v>
      </c>
      <c r="V192" t="str" cm="1">
        <f t="array" ref="V192">_xlfn.IFS(U192&lt;=10,"Less than 10 days",AND(U192&gt;10,U192&lt;=20),"11 to 20 days",AND(U192&gt;20,U192&lt;=25),"21 to 25 days",U192&gt;=51,"Greater than 40 days",AND(U192&gt;25,U192&lt;=30),"26 to 30 days",AND(U192&gt;30,U192&lt;=40),"31 to 40 days",AND(U192&gt;40,U192&lt;=50),"41 to 50 days")</f>
        <v>Less than 10 days</v>
      </c>
      <c r="W192" t="str" cm="1">
        <f t="array" ref="W192">_xlfn.IFNA(_xlfn.IFS(AND(U192&gt;=25,U192&lt;28),"26-27 days",AND(U192&gt;27,U192&lt;29),"28 to 29 days",U192=30, "30 days"),"Not Needed")</f>
        <v>Not Needed</v>
      </c>
      <c r="X192">
        <f t="shared" si="17"/>
        <v>2016</v>
      </c>
    </row>
    <row r="193" spans="1:24" ht="4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 t="shared" si="12"/>
        <v>5</v>
      </c>
      <c r="R193">
        <f t="shared" si="13"/>
        <v>83.33</v>
      </c>
      <c r="S193" s="15">
        <f t="shared" si="14"/>
        <v>42239.441412037035</v>
      </c>
      <c r="T193" s="15">
        <f t="shared" si="15"/>
        <v>42279.441412037035</v>
      </c>
      <c r="U193">
        <f t="shared" si="16"/>
        <v>40</v>
      </c>
      <c r="V193" t="str" cm="1">
        <f t="array" ref="V193">_xlfn.IFS(U193&lt;=10,"Less than 10 days",AND(U193&gt;10,U193&lt;=20),"11 to 20 days",AND(U193&gt;20,U193&lt;=25),"21 to 25 days",U193&gt;=51,"Greater than 40 days",AND(U193&gt;25,U193&lt;=30),"26 to 30 days",AND(U193&gt;30,U193&lt;=40),"31 to 40 days",AND(U193&gt;40,U193&lt;=50),"41 to 50 days")</f>
        <v>31 to 40 days</v>
      </c>
      <c r="W193" t="str" cm="1">
        <f t="array" ref="W193">_xlfn.IFNA(_xlfn.IFS(AND(U193&gt;=25,U193&lt;28),"26-27 days",AND(U193&gt;27,U193&lt;29),"28 to 29 days",U193=30, "30 days"),"Not Needed")</f>
        <v>Not Needed</v>
      </c>
      <c r="X193">
        <f t="shared" si="17"/>
        <v>2015</v>
      </c>
    </row>
    <row r="194" spans="1:24" ht="58">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 t="shared" ref="Q194:Q257" si="18">ROUND(E194/D194*100,0)</f>
        <v>0</v>
      </c>
      <c r="R194">
        <f t="shared" si="13"/>
        <v>5.67</v>
      </c>
      <c r="S194" s="15">
        <f t="shared" si="14"/>
        <v>41899.792037037041</v>
      </c>
      <c r="T194" s="15">
        <f t="shared" si="15"/>
        <v>41929.792037037041</v>
      </c>
      <c r="U194">
        <f t="shared" si="16"/>
        <v>30</v>
      </c>
      <c r="V194" t="str" cm="1">
        <f t="array" ref="V194">_xlfn.IFS(U194&lt;=10,"Less than 10 days",AND(U194&gt;10,U194&lt;=20),"11 to 20 days",AND(U194&gt;20,U194&lt;=25),"21 to 25 days",U194&gt;=51,"Greater than 40 days",AND(U194&gt;25,U194&lt;=30),"26 to 30 days",AND(U194&gt;30,U194&lt;=40),"31 to 40 days",AND(U194&gt;40,U194&lt;=50),"41 to 50 days")</f>
        <v>26 to 30 days</v>
      </c>
      <c r="W194" t="str" cm="1">
        <f t="array" ref="W194">_xlfn.IFNA(_xlfn.IFS(AND(U194&gt;=25,U194&lt;28),"26-27 days",AND(U194&gt;27,U194&lt;29),"28 to 29 days",U194=30, "30 days"),"Not Needed")</f>
        <v>30 days</v>
      </c>
      <c r="X194">
        <f t="shared" si="17"/>
        <v>2014</v>
      </c>
    </row>
    <row r="195" spans="1:24" ht="58">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 t="shared" si="18"/>
        <v>0</v>
      </c>
      <c r="R195">
        <f t="shared" ref="R195:R258" si="19">IFERROR(ROUND(E195/L195,2),0)</f>
        <v>0</v>
      </c>
      <c r="S195" s="15">
        <f t="shared" ref="S195:S258" si="20">(((J195/60)/60)/24)+DATE(1970,1,1)</f>
        <v>41911.934791666667</v>
      </c>
      <c r="T195" s="15">
        <f t="shared" ref="T195:T258" si="21">(((I195/60)/60)/24)+DATE(1970,1,1)</f>
        <v>41971.976458333331</v>
      </c>
      <c r="U195">
        <f t="shared" ref="U195:U258" si="22">_xlfn.DAYS(T195,S195)</f>
        <v>60</v>
      </c>
      <c r="V195" t="str" cm="1">
        <f t="array" ref="V195">_xlfn.IFS(U195&lt;=10,"Less than 10 days",AND(U195&gt;10,U195&lt;=20),"11 to 20 days",AND(U195&gt;20,U195&lt;=25),"21 to 25 days",U195&gt;=51,"Greater than 40 days",AND(U195&gt;25,U195&lt;=30),"26 to 30 days",AND(U195&gt;30,U195&lt;=40),"31 to 40 days",AND(U195&gt;40,U195&lt;=50),"41 to 50 days")</f>
        <v>Greater than 40 days</v>
      </c>
      <c r="W195" t="str" cm="1">
        <f t="array" ref="W195">_xlfn.IFNA(_xlfn.IFS(AND(U195&gt;=25,U195&lt;28),"26-27 days",AND(U195&gt;27,U195&lt;29),"28 to 29 days",U195=30, "30 days"),"Not Needed")</f>
        <v>Not Needed</v>
      </c>
      <c r="X195">
        <f t="shared" ref="X195:X258" si="23">YEAR(S195)</f>
        <v>2014</v>
      </c>
    </row>
    <row r="196" spans="1:24" ht="4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 t="shared" si="18"/>
        <v>0</v>
      </c>
      <c r="R196">
        <f t="shared" si="19"/>
        <v>1</v>
      </c>
      <c r="S196" s="15">
        <f t="shared" si="20"/>
        <v>42375.996886574074</v>
      </c>
      <c r="T196" s="15">
        <f t="shared" si="21"/>
        <v>42435.996886574074</v>
      </c>
      <c r="U196">
        <f t="shared" si="22"/>
        <v>60</v>
      </c>
      <c r="V196" t="str" cm="1">
        <f t="array" ref="V196">_xlfn.IFS(U196&lt;=10,"Less than 10 days",AND(U196&gt;10,U196&lt;=20),"11 to 20 days",AND(U196&gt;20,U196&lt;=25),"21 to 25 days",U196&gt;=51,"Greater than 40 days",AND(U196&gt;25,U196&lt;=30),"26 to 30 days",AND(U196&gt;30,U196&lt;=40),"31 to 40 days",AND(U196&gt;40,U196&lt;=50),"41 to 50 days")</f>
        <v>Greater than 40 days</v>
      </c>
      <c r="W196" t="str" cm="1">
        <f t="array" ref="W196">_xlfn.IFNA(_xlfn.IFS(AND(U196&gt;=25,U196&lt;28),"26-27 days",AND(U196&gt;27,U196&lt;29),"28 to 29 days",U196=30, "30 days"),"Not Needed")</f>
        <v>Not Needed</v>
      </c>
      <c r="X196">
        <f t="shared" si="23"/>
        <v>2016</v>
      </c>
    </row>
    <row r="197" spans="1:24" ht="4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 t="shared" si="18"/>
        <v>0</v>
      </c>
      <c r="R197">
        <f t="shared" si="19"/>
        <v>0</v>
      </c>
      <c r="S197" s="15">
        <f t="shared" si="20"/>
        <v>42135.67050925926</v>
      </c>
      <c r="T197" s="15">
        <f t="shared" si="21"/>
        <v>42195.67050925926</v>
      </c>
      <c r="U197">
        <f t="shared" si="22"/>
        <v>60</v>
      </c>
      <c r="V197" t="str" cm="1">
        <f t="array" ref="V197">_xlfn.IFS(U197&lt;=10,"Less than 10 days",AND(U197&gt;10,U197&lt;=20),"11 to 20 days",AND(U197&gt;20,U197&lt;=25),"21 to 25 days",U197&gt;=51,"Greater than 40 days",AND(U197&gt;25,U197&lt;=30),"26 to 30 days",AND(U197&gt;30,U197&lt;=40),"31 to 40 days",AND(U197&gt;40,U197&lt;=50),"41 to 50 days")</f>
        <v>Greater than 40 days</v>
      </c>
      <c r="W197" t="str" cm="1">
        <f t="array" ref="W197">_xlfn.IFNA(_xlfn.IFS(AND(U197&gt;=25,U197&lt;28),"26-27 days",AND(U197&gt;27,U197&lt;29),"28 to 29 days",U197=30, "30 days"),"Not Needed")</f>
        <v>Not Needed</v>
      </c>
      <c r="X197">
        <f t="shared" si="23"/>
        <v>2015</v>
      </c>
    </row>
    <row r="198" spans="1:24" ht="4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 t="shared" si="18"/>
        <v>42</v>
      </c>
      <c r="R198">
        <f t="shared" si="19"/>
        <v>77.11</v>
      </c>
      <c r="S198" s="15">
        <f t="shared" si="20"/>
        <v>42259.542800925927</v>
      </c>
      <c r="T198" s="15">
        <f t="shared" si="21"/>
        <v>42287.875</v>
      </c>
      <c r="U198">
        <f t="shared" si="22"/>
        <v>28</v>
      </c>
      <c r="V198" t="str" cm="1">
        <f t="array" ref="V198">_xlfn.IFS(U198&lt;=10,"Less than 10 days",AND(U198&gt;10,U198&lt;=20),"11 to 20 days",AND(U198&gt;20,U198&lt;=25),"21 to 25 days",U198&gt;=51,"Greater than 40 days",AND(U198&gt;25,U198&lt;=30),"26 to 30 days",AND(U198&gt;30,U198&lt;=40),"31 to 40 days",AND(U198&gt;40,U198&lt;=50),"41 to 50 days")</f>
        <v>26 to 30 days</v>
      </c>
      <c r="W198" t="str" cm="1">
        <f t="array" ref="W198">_xlfn.IFNA(_xlfn.IFS(AND(U198&gt;=25,U198&lt;28),"26-27 days",AND(U198&gt;27,U198&lt;29),"28 to 29 days",U198=30, "30 days"),"Not Needed")</f>
        <v>28 to 29 days</v>
      </c>
      <c r="X198">
        <f t="shared" si="23"/>
        <v>2015</v>
      </c>
    </row>
    <row r="199" spans="1:24" ht="4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 t="shared" si="18"/>
        <v>10</v>
      </c>
      <c r="R199">
        <f t="shared" si="19"/>
        <v>32.75</v>
      </c>
      <c r="S199" s="15">
        <f t="shared" si="20"/>
        <v>42741.848379629635</v>
      </c>
      <c r="T199" s="15">
        <f t="shared" si="21"/>
        <v>42783.875</v>
      </c>
      <c r="U199">
        <f t="shared" si="22"/>
        <v>42</v>
      </c>
      <c r="V199" t="str" cm="1">
        <f t="array" ref="V199">_xlfn.IFS(U199&lt;=10,"Less than 10 days",AND(U199&gt;10,U199&lt;=20),"11 to 20 days",AND(U199&gt;20,U199&lt;=25),"21 to 25 days",U199&gt;=51,"Greater than 40 days",AND(U199&gt;25,U199&lt;=30),"26 to 30 days",AND(U199&gt;30,U199&lt;=40),"31 to 40 days",AND(U199&gt;40,U199&lt;=50),"41 to 50 days")</f>
        <v>41 to 50 days</v>
      </c>
      <c r="W199" t="str" cm="1">
        <f t="array" ref="W199">_xlfn.IFNA(_xlfn.IFS(AND(U199&gt;=25,U199&lt;28),"26-27 days",AND(U199&gt;27,U199&lt;29),"28 to 29 days",U199=30, "30 days"),"Not Needed")</f>
        <v>Not Needed</v>
      </c>
      <c r="X199">
        <f t="shared" si="23"/>
        <v>2017</v>
      </c>
    </row>
    <row r="200" spans="1:24" ht="4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 t="shared" si="18"/>
        <v>1</v>
      </c>
      <c r="R200">
        <f t="shared" si="19"/>
        <v>46.5</v>
      </c>
      <c r="S200" s="15">
        <f t="shared" si="20"/>
        <v>41887.383356481485</v>
      </c>
      <c r="T200" s="15">
        <f t="shared" si="21"/>
        <v>41917.383356481485</v>
      </c>
      <c r="U200">
        <f t="shared" si="22"/>
        <v>30</v>
      </c>
      <c r="V200" t="str" cm="1">
        <f t="array" ref="V200">_xlfn.IFS(U200&lt;=10,"Less than 10 days",AND(U200&gt;10,U200&lt;=20),"11 to 20 days",AND(U200&gt;20,U200&lt;=25),"21 to 25 days",U200&gt;=51,"Greater than 40 days",AND(U200&gt;25,U200&lt;=30),"26 to 30 days",AND(U200&gt;30,U200&lt;=40),"31 to 40 days",AND(U200&gt;40,U200&lt;=50),"41 to 50 days")</f>
        <v>26 to 30 days</v>
      </c>
      <c r="W200" t="str" cm="1">
        <f t="array" ref="W200">_xlfn.IFNA(_xlfn.IFS(AND(U200&gt;=25,U200&lt;28),"26-27 days",AND(U200&gt;27,U200&lt;29),"28 to 29 days",U200=30, "30 days"),"Not Needed")</f>
        <v>30 days</v>
      </c>
      <c r="X200">
        <f t="shared" si="23"/>
        <v>2014</v>
      </c>
    </row>
    <row r="201" spans="1:24" ht="4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 t="shared" si="18"/>
        <v>0</v>
      </c>
      <c r="R201">
        <f t="shared" si="19"/>
        <v>0</v>
      </c>
      <c r="S201" s="15">
        <f t="shared" si="20"/>
        <v>42584.123865740738</v>
      </c>
      <c r="T201" s="15">
        <f t="shared" si="21"/>
        <v>42614.123865740738</v>
      </c>
      <c r="U201">
        <f t="shared" si="22"/>
        <v>30</v>
      </c>
      <c r="V201" t="str" cm="1">
        <f t="array" ref="V201">_xlfn.IFS(U201&lt;=10,"Less than 10 days",AND(U201&gt;10,U201&lt;=20),"11 to 20 days",AND(U201&gt;20,U201&lt;=25),"21 to 25 days",U201&gt;=51,"Greater than 40 days",AND(U201&gt;25,U201&lt;=30),"26 to 30 days",AND(U201&gt;30,U201&lt;=40),"31 to 40 days",AND(U201&gt;40,U201&lt;=50),"41 to 50 days")</f>
        <v>26 to 30 days</v>
      </c>
      <c r="W201" t="str" cm="1">
        <f t="array" ref="W201">_xlfn.IFNA(_xlfn.IFS(AND(U201&gt;=25,U201&lt;28),"26-27 days",AND(U201&gt;27,U201&lt;29),"28 to 29 days",U201=30, "30 days"),"Not Needed")</f>
        <v>30 days</v>
      </c>
      <c r="X201">
        <f t="shared" si="23"/>
        <v>2016</v>
      </c>
    </row>
    <row r="202" spans="1:24" ht="29">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 t="shared" si="18"/>
        <v>26</v>
      </c>
      <c r="R202">
        <f t="shared" si="19"/>
        <v>87.31</v>
      </c>
      <c r="S202" s="15">
        <f t="shared" si="20"/>
        <v>41867.083368055559</v>
      </c>
      <c r="T202" s="15">
        <f t="shared" si="21"/>
        <v>41897.083368055559</v>
      </c>
      <c r="U202">
        <f t="shared" si="22"/>
        <v>30</v>
      </c>
      <c r="V202" t="str" cm="1">
        <f t="array" ref="V202">_xlfn.IFS(U202&lt;=10,"Less than 10 days",AND(U202&gt;10,U202&lt;=20),"11 to 20 days",AND(U202&gt;20,U202&lt;=25),"21 to 25 days",U202&gt;=51,"Greater than 40 days",AND(U202&gt;25,U202&lt;=30),"26 to 30 days",AND(U202&gt;30,U202&lt;=40),"31 to 40 days",AND(U202&gt;40,U202&lt;=50),"41 to 50 days")</f>
        <v>26 to 30 days</v>
      </c>
      <c r="W202" t="str" cm="1">
        <f t="array" ref="W202">_xlfn.IFNA(_xlfn.IFS(AND(U202&gt;=25,U202&lt;28),"26-27 days",AND(U202&gt;27,U202&lt;29),"28 to 29 days",U202=30, "30 days"),"Not Needed")</f>
        <v>30 days</v>
      </c>
      <c r="X202">
        <f t="shared" si="23"/>
        <v>2014</v>
      </c>
    </row>
    <row r="203" spans="1:24" ht="4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 t="shared" si="18"/>
        <v>58</v>
      </c>
      <c r="R203">
        <f t="shared" si="19"/>
        <v>54.29</v>
      </c>
      <c r="S203" s="15">
        <f t="shared" si="20"/>
        <v>42023.818622685183</v>
      </c>
      <c r="T203" s="15">
        <f t="shared" si="21"/>
        <v>42043.818622685183</v>
      </c>
      <c r="U203">
        <f t="shared" si="22"/>
        <v>20</v>
      </c>
      <c r="V203" t="str" cm="1">
        <f t="array" ref="V203">_xlfn.IFS(U203&lt;=10,"Less than 10 days",AND(U203&gt;10,U203&lt;=20),"11 to 20 days",AND(U203&gt;20,U203&lt;=25),"21 to 25 days",U203&gt;=51,"Greater than 40 days",AND(U203&gt;25,U203&lt;=30),"26 to 30 days",AND(U203&gt;30,U203&lt;=40),"31 to 40 days",AND(U203&gt;40,U203&lt;=50),"41 to 50 days")</f>
        <v>11 to 20 days</v>
      </c>
      <c r="W203" t="str" cm="1">
        <f t="array" ref="W203">_xlfn.IFNA(_xlfn.IFS(AND(U203&gt;=25,U203&lt;28),"26-27 days",AND(U203&gt;27,U203&lt;29),"28 to 29 days",U203=30, "30 days"),"Not Needed")</f>
        <v>Not Needed</v>
      </c>
      <c r="X203">
        <f t="shared" si="23"/>
        <v>2015</v>
      </c>
    </row>
    <row r="204" spans="1:24">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 t="shared" si="18"/>
        <v>0</v>
      </c>
      <c r="R204">
        <f t="shared" si="19"/>
        <v>0</v>
      </c>
      <c r="S204" s="15">
        <f t="shared" si="20"/>
        <v>42255.927824074075</v>
      </c>
      <c r="T204" s="15">
        <f t="shared" si="21"/>
        <v>42285.874305555553</v>
      </c>
      <c r="U204">
        <f t="shared" si="22"/>
        <v>30</v>
      </c>
      <c r="V204" t="str" cm="1">
        <f t="array" ref="V204">_xlfn.IFS(U204&lt;=10,"Less than 10 days",AND(U204&gt;10,U204&lt;=20),"11 to 20 days",AND(U204&gt;20,U204&lt;=25),"21 to 25 days",U204&gt;=51,"Greater than 40 days",AND(U204&gt;25,U204&lt;=30),"26 to 30 days",AND(U204&gt;30,U204&lt;=40),"31 to 40 days",AND(U204&gt;40,U204&lt;=50),"41 to 50 days")</f>
        <v>26 to 30 days</v>
      </c>
      <c r="W204" t="str" cm="1">
        <f t="array" ref="W204">_xlfn.IFNA(_xlfn.IFS(AND(U204&gt;=25,U204&lt;28),"26-27 days",AND(U204&gt;27,U204&lt;29),"28 to 29 days",U204=30, "30 days"),"Not Needed")</f>
        <v>30 days</v>
      </c>
      <c r="X204">
        <f t="shared" si="23"/>
        <v>2015</v>
      </c>
    </row>
    <row r="205" spans="1:24" ht="4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 t="shared" si="18"/>
        <v>30</v>
      </c>
      <c r="R205">
        <f t="shared" si="19"/>
        <v>93.25</v>
      </c>
      <c r="S205" s="15">
        <f t="shared" si="20"/>
        <v>41973.847962962958</v>
      </c>
      <c r="T205" s="15">
        <f t="shared" si="21"/>
        <v>42033.847962962958</v>
      </c>
      <c r="U205">
        <f t="shared" si="22"/>
        <v>60</v>
      </c>
      <c r="V205" t="str" cm="1">
        <f t="array" ref="V205">_xlfn.IFS(U205&lt;=10,"Less than 10 days",AND(U205&gt;10,U205&lt;=20),"11 to 20 days",AND(U205&gt;20,U205&lt;=25),"21 to 25 days",U205&gt;=51,"Greater than 40 days",AND(U205&gt;25,U205&lt;=30),"26 to 30 days",AND(U205&gt;30,U205&lt;=40),"31 to 40 days",AND(U205&gt;40,U205&lt;=50),"41 to 50 days")</f>
        <v>Greater than 40 days</v>
      </c>
      <c r="W205" t="str" cm="1">
        <f t="array" ref="W205">_xlfn.IFNA(_xlfn.IFS(AND(U205&gt;=25,U205&lt;28),"26-27 days",AND(U205&gt;27,U205&lt;29),"28 to 29 days",U205=30, "30 days"),"Not Needed")</f>
        <v>Not Needed</v>
      </c>
      <c r="X205">
        <f t="shared" si="23"/>
        <v>2014</v>
      </c>
    </row>
    <row r="206" spans="1:24" ht="4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 t="shared" si="18"/>
        <v>51</v>
      </c>
      <c r="R206">
        <f t="shared" si="19"/>
        <v>117.68</v>
      </c>
      <c r="S206" s="15">
        <f t="shared" si="20"/>
        <v>42556.583368055552</v>
      </c>
      <c r="T206" s="15">
        <f t="shared" si="21"/>
        <v>42586.583368055552</v>
      </c>
      <c r="U206">
        <f t="shared" si="22"/>
        <v>30</v>
      </c>
      <c r="V206" t="str" cm="1">
        <f t="array" ref="V206">_xlfn.IFS(U206&lt;=10,"Less than 10 days",AND(U206&gt;10,U206&lt;=20),"11 to 20 days",AND(U206&gt;20,U206&lt;=25),"21 to 25 days",U206&gt;=51,"Greater than 40 days",AND(U206&gt;25,U206&lt;=30),"26 to 30 days",AND(U206&gt;30,U206&lt;=40),"31 to 40 days",AND(U206&gt;40,U206&lt;=50),"41 to 50 days")</f>
        <v>26 to 30 days</v>
      </c>
      <c r="W206" t="str" cm="1">
        <f t="array" ref="W206">_xlfn.IFNA(_xlfn.IFS(AND(U206&gt;=25,U206&lt;28),"26-27 days",AND(U206&gt;27,U206&lt;29),"28 to 29 days",U206=30, "30 days"),"Not Needed")</f>
        <v>30 days</v>
      </c>
      <c r="X206">
        <f t="shared" si="23"/>
        <v>2016</v>
      </c>
    </row>
    <row r="207" spans="1:24" ht="4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 t="shared" si="18"/>
        <v>16</v>
      </c>
      <c r="R207">
        <f t="shared" si="19"/>
        <v>76.47</v>
      </c>
      <c r="S207" s="15">
        <f t="shared" si="20"/>
        <v>42248.632199074069</v>
      </c>
      <c r="T207" s="15">
        <f t="shared" si="21"/>
        <v>42283.632199074069</v>
      </c>
      <c r="U207">
        <f t="shared" si="22"/>
        <v>35</v>
      </c>
      <c r="V207" t="str" cm="1">
        <f t="array" ref="V207">_xlfn.IFS(U207&lt;=10,"Less than 10 days",AND(U207&gt;10,U207&lt;=20),"11 to 20 days",AND(U207&gt;20,U207&lt;=25),"21 to 25 days",U207&gt;=51,"Greater than 40 days",AND(U207&gt;25,U207&lt;=30),"26 to 30 days",AND(U207&gt;30,U207&lt;=40),"31 to 40 days",AND(U207&gt;40,U207&lt;=50),"41 to 50 days")</f>
        <v>31 to 40 days</v>
      </c>
      <c r="W207" t="str" cm="1">
        <f t="array" ref="W207">_xlfn.IFNA(_xlfn.IFS(AND(U207&gt;=25,U207&lt;28),"26-27 days",AND(U207&gt;27,U207&lt;29),"28 to 29 days",U207=30, "30 days"),"Not Needed")</f>
        <v>Not Needed</v>
      </c>
      <c r="X207">
        <f t="shared" si="23"/>
        <v>2015</v>
      </c>
    </row>
    <row r="208" spans="1:24" ht="4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 t="shared" si="18"/>
        <v>0</v>
      </c>
      <c r="R208">
        <f t="shared" si="19"/>
        <v>0</v>
      </c>
      <c r="S208" s="15">
        <f t="shared" si="20"/>
        <v>42567.004432870366</v>
      </c>
      <c r="T208" s="15">
        <f t="shared" si="21"/>
        <v>42588.004432870366</v>
      </c>
      <c r="U208">
        <f t="shared" si="22"/>
        <v>21</v>
      </c>
      <c r="V208" t="str" cm="1">
        <f t="array" ref="V208">_xlfn.IFS(U208&lt;=10,"Less than 10 days",AND(U208&gt;10,U208&lt;=20),"11 to 20 days",AND(U208&gt;20,U208&lt;=25),"21 to 25 days",U208&gt;=51,"Greater than 40 days",AND(U208&gt;25,U208&lt;=30),"26 to 30 days",AND(U208&gt;30,U208&lt;=40),"31 to 40 days",AND(U208&gt;40,U208&lt;=50),"41 to 50 days")</f>
        <v>21 to 25 days</v>
      </c>
      <c r="W208" t="str" cm="1">
        <f t="array" ref="W208">_xlfn.IFNA(_xlfn.IFS(AND(U208&gt;=25,U208&lt;28),"26-27 days",AND(U208&gt;27,U208&lt;29),"28 to 29 days",U208=30, "30 days"),"Not Needed")</f>
        <v>Not Needed</v>
      </c>
      <c r="X208">
        <f t="shared" si="23"/>
        <v>2016</v>
      </c>
    </row>
    <row r="209" spans="1:24" ht="4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 t="shared" si="18"/>
        <v>15</v>
      </c>
      <c r="R209">
        <f t="shared" si="19"/>
        <v>163.85</v>
      </c>
      <c r="S209" s="15">
        <f t="shared" si="20"/>
        <v>41978.197199074071</v>
      </c>
      <c r="T209" s="15">
        <f t="shared" si="21"/>
        <v>42008.197199074071</v>
      </c>
      <c r="U209">
        <f t="shared" si="22"/>
        <v>30</v>
      </c>
      <c r="V209" t="str" cm="1">
        <f t="array" ref="V209">_xlfn.IFS(U209&lt;=10,"Less than 10 days",AND(U209&gt;10,U209&lt;=20),"11 to 20 days",AND(U209&gt;20,U209&lt;=25),"21 to 25 days",U209&gt;=51,"Greater than 40 days",AND(U209&gt;25,U209&lt;=30),"26 to 30 days",AND(U209&gt;30,U209&lt;=40),"31 to 40 days",AND(U209&gt;40,U209&lt;=50),"41 to 50 days")</f>
        <v>26 to 30 days</v>
      </c>
      <c r="W209" t="str" cm="1">
        <f t="array" ref="W209">_xlfn.IFNA(_xlfn.IFS(AND(U209&gt;=25,U209&lt;28),"26-27 days",AND(U209&gt;27,U209&lt;29),"28 to 29 days",U209=30, "30 days"),"Not Needed")</f>
        <v>30 days</v>
      </c>
      <c r="X209">
        <f t="shared" si="23"/>
        <v>2014</v>
      </c>
    </row>
    <row r="210" spans="1:24" ht="58">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 t="shared" si="18"/>
        <v>0</v>
      </c>
      <c r="R210">
        <f t="shared" si="19"/>
        <v>0</v>
      </c>
      <c r="S210" s="15">
        <f t="shared" si="20"/>
        <v>41959.369988425926</v>
      </c>
      <c r="T210" s="15">
        <f t="shared" si="21"/>
        <v>41989.369988425926</v>
      </c>
      <c r="U210">
        <f t="shared" si="22"/>
        <v>30</v>
      </c>
      <c r="V210" t="str" cm="1">
        <f t="array" ref="V210">_xlfn.IFS(U210&lt;=10,"Less than 10 days",AND(U210&gt;10,U210&lt;=20),"11 to 20 days",AND(U210&gt;20,U210&lt;=25),"21 to 25 days",U210&gt;=51,"Greater than 40 days",AND(U210&gt;25,U210&lt;=30),"26 to 30 days",AND(U210&gt;30,U210&lt;=40),"31 to 40 days",AND(U210&gt;40,U210&lt;=50),"41 to 50 days")</f>
        <v>26 to 30 days</v>
      </c>
      <c r="W210" t="str" cm="1">
        <f t="array" ref="W210">_xlfn.IFNA(_xlfn.IFS(AND(U210&gt;=25,U210&lt;28),"26-27 days",AND(U210&gt;27,U210&lt;29),"28 to 29 days",U210=30, "30 days"),"Not Needed")</f>
        <v>30 days</v>
      </c>
      <c r="X210">
        <f t="shared" si="23"/>
        <v>2014</v>
      </c>
    </row>
    <row r="211" spans="1:24" ht="58">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 t="shared" si="18"/>
        <v>0</v>
      </c>
      <c r="R211">
        <f t="shared" si="19"/>
        <v>0</v>
      </c>
      <c r="S211" s="15">
        <f t="shared" si="20"/>
        <v>42165.922858796301</v>
      </c>
      <c r="T211" s="15">
        <f t="shared" si="21"/>
        <v>42195.922858796301</v>
      </c>
      <c r="U211">
        <f t="shared" si="22"/>
        <v>30</v>
      </c>
      <c r="V211" t="str" cm="1">
        <f t="array" ref="V211">_xlfn.IFS(U211&lt;=10,"Less than 10 days",AND(U211&gt;10,U211&lt;=20),"11 to 20 days",AND(U211&gt;20,U211&lt;=25),"21 to 25 days",U211&gt;=51,"Greater than 40 days",AND(U211&gt;25,U211&lt;=30),"26 to 30 days",AND(U211&gt;30,U211&lt;=40),"31 to 40 days",AND(U211&gt;40,U211&lt;=50),"41 to 50 days")</f>
        <v>26 to 30 days</v>
      </c>
      <c r="W211" t="str" cm="1">
        <f t="array" ref="W211">_xlfn.IFNA(_xlfn.IFS(AND(U211&gt;=25,U211&lt;28),"26-27 days",AND(U211&gt;27,U211&lt;29),"28 to 29 days",U211=30, "30 days"),"Not Needed")</f>
        <v>30 days</v>
      </c>
      <c r="X211">
        <f t="shared" si="23"/>
        <v>2015</v>
      </c>
    </row>
    <row r="212" spans="1:24" ht="4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 t="shared" si="18"/>
        <v>25</v>
      </c>
      <c r="R212">
        <f t="shared" si="19"/>
        <v>91.82</v>
      </c>
      <c r="S212" s="15">
        <f t="shared" si="20"/>
        <v>42249.064722222218</v>
      </c>
      <c r="T212" s="15">
        <f t="shared" si="21"/>
        <v>42278.208333333328</v>
      </c>
      <c r="U212">
        <f t="shared" si="22"/>
        <v>29</v>
      </c>
      <c r="V212" t="str" cm="1">
        <f t="array" ref="V212">_xlfn.IFS(U212&lt;=10,"Less than 10 days",AND(U212&gt;10,U212&lt;=20),"11 to 20 days",AND(U212&gt;20,U212&lt;=25),"21 to 25 days",U212&gt;=51,"Greater than 40 days",AND(U212&gt;25,U212&lt;=30),"26 to 30 days",AND(U212&gt;30,U212&lt;=40),"31 to 40 days",AND(U212&gt;40,U212&lt;=50),"41 to 50 days")</f>
        <v>26 to 30 days</v>
      </c>
      <c r="W212" t="str" cm="1">
        <f t="array" ref="W212">_xlfn.IFNA(_xlfn.IFS(AND(U212&gt;=25,U212&lt;28),"26-27 days",AND(U212&gt;27,U212&lt;29),"28 to 29 days",U212=30, "30 days"),"Not Needed")</f>
        <v>Not Needed</v>
      </c>
      <c r="X212">
        <f t="shared" si="23"/>
        <v>2015</v>
      </c>
    </row>
    <row r="213" spans="1:24" ht="4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 t="shared" si="18"/>
        <v>45</v>
      </c>
      <c r="R213">
        <f t="shared" si="19"/>
        <v>185.83</v>
      </c>
      <c r="S213" s="15">
        <f t="shared" si="20"/>
        <v>42236.159918981488</v>
      </c>
      <c r="T213" s="15">
        <f t="shared" si="21"/>
        <v>42266.159918981488</v>
      </c>
      <c r="U213">
        <f t="shared" si="22"/>
        <v>30</v>
      </c>
      <c r="V213" t="str" cm="1">
        <f t="array" ref="V213">_xlfn.IFS(U213&lt;=10,"Less than 10 days",AND(U213&gt;10,U213&lt;=20),"11 to 20 days",AND(U213&gt;20,U213&lt;=25),"21 to 25 days",U213&gt;=51,"Greater than 40 days",AND(U213&gt;25,U213&lt;=30),"26 to 30 days",AND(U213&gt;30,U213&lt;=40),"31 to 40 days",AND(U213&gt;40,U213&lt;=50),"41 to 50 days")</f>
        <v>26 to 30 days</v>
      </c>
      <c r="W213" t="str" cm="1">
        <f t="array" ref="W213">_xlfn.IFNA(_xlfn.IFS(AND(U213&gt;=25,U213&lt;28),"26-27 days",AND(U213&gt;27,U213&lt;29),"28 to 29 days",U213=30, "30 days"),"Not Needed")</f>
        <v>30 days</v>
      </c>
      <c r="X213">
        <f t="shared" si="23"/>
        <v>2015</v>
      </c>
    </row>
    <row r="214" spans="1:24" ht="29">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 t="shared" si="18"/>
        <v>0</v>
      </c>
      <c r="R214">
        <f t="shared" si="19"/>
        <v>1</v>
      </c>
      <c r="S214" s="15">
        <f t="shared" si="20"/>
        <v>42416.881018518514</v>
      </c>
      <c r="T214" s="15">
        <f t="shared" si="21"/>
        <v>42476.839351851857</v>
      </c>
      <c r="U214">
        <f t="shared" si="22"/>
        <v>60</v>
      </c>
      <c r="V214" t="str" cm="1">
        <f t="array" ref="V214">_xlfn.IFS(U214&lt;=10,"Less than 10 days",AND(U214&gt;10,U214&lt;=20),"11 to 20 days",AND(U214&gt;20,U214&lt;=25),"21 to 25 days",U214&gt;=51,"Greater than 40 days",AND(U214&gt;25,U214&lt;=30),"26 to 30 days",AND(U214&gt;30,U214&lt;=40),"31 to 40 days",AND(U214&gt;40,U214&lt;=50),"41 to 50 days")</f>
        <v>Greater than 40 days</v>
      </c>
      <c r="W214" t="str" cm="1">
        <f t="array" ref="W214">_xlfn.IFNA(_xlfn.IFS(AND(U214&gt;=25,U214&lt;28),"26-27 days",AND(U214&gt;27,U214&lt;29),"28 to 29 days",U214=30, "30 days"),"Not Needed")</f>
        <v>Not Needed</v>
      </c>
      <c r="X214">
        <f t="shared" si="23"/>
        <v>2016</v>
      </c>
    </row>
    <row r="215" spans="1:24" ht="4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 t="shared" si="18"/>
        <v>0</v>
      </c>
      <c r="R215">
        <f t="shared" si="19"/>
        <v>20</v>
      </c>
      <c r="S215" s="15">
        <f t="shared" si="20"/>
        <v>42202.594293981485</v>
      </c>
      <c r="T215" s="15">
        <f t="shared" si="21"/>
        <v>42232.587974537033</v>
      </c>
      <c r="U215">
        <f t="shared" si="22"/>
        <v>30</v>
      </c>
      <c r="V215" t="str" cm="1">
        <f t="array" ref="V215">_xlfn.IFS(U215&lt;=10,"Less than 10 days",AND(U215&gt;10,U215&lt;=20),"11 to 20 days",AND(U215&gt;20,U215&lt;=25),"21 to 25 days",U215&gt;=51,"Greater than 40 days",AND(U215&gt;25,U215&lt;=30),"26 to 30 days",AND(U215&gt;30,U215&lt;=40),"31 to 40 days",AND(U215&gt;40,U215&lt;=50),"41 to 50 days")</f>
        <v>26 to 30 days</v>
      </c>
      <c r="W215" t="str" cm="1">
        <f t="array" ref="W215">_xlfn.IFNA(_xlfn.IFS(AND(U215&gt;=25,U215&lt;28),"26-27 days",AND(U215&gt;27,U215&lt;29),"28 to 29 days",U215=30, "30 days"),"Not Needed")</f>
        <v>30 days</v>
      </c>
      <c r="X215">
        <f t="shared" si="23"/>
        <v>2015</v>
      </c>
    </row>
    <row r="216" spans="1:24" ht="58">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 t="shared" si="18"/>
        <v>0</v>
      </c>
      <c r="R216">
        <f t="shared" si="19"/>
        <v>1</v>
      </c>
      <c r="S216" s="15">
        <f t="shared" si="20"/>
        <v>42009.64061342593</v>
      </c>
      <c r="T216" s="15">
        <f t="shared" si="21"/>
        <v>42069.64061342593</v>
      </c>
      <c r="U216">
        <f t="shared" si="22"/>
        <v>60</v>
      </c>
      <c r="V216" t="str" cm="1">
        <f t="array" ref="V216">_xlfn.IFS(U216&lt;=10,"Less than 10 days",AND(U216&gt;10,U216&lt;=20),"11 to 20 days",AND(U216&gt;20,U216&lt;=25),"21 to 25 days",U216&gt;=51,"Greater than 40 days",AND(U216&gt;25,U216&lt;=30),"26 to 30 days",AND(U216&gt;30,U216&lt;=40),"31 to 40 days",AND(U216&gt;40,U216&lt;=50),"41 to 50 days")</f>
        <v>Greater than 40 days</v>
      </c>
      <c r="W216" t="str" cm="1">
        <f t="array" ref="W216">_xlfn.IFNA(_xlfn.IFS(AND(U216&gt;=25,U216&lt;28),"26-27 days",AND(U216&gt;27,U216&lt;29),"28 to 29 days",U216=30, "30 days"),"Not Needed")</f>
        <v>Not Needed</v>
      </c>
      <c r="X216">
        <f t="shared" si="23"/>
        <v>2015</v>
      </c>
    </row>
    <row r="217" spans="1:24" ht="4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 t="shared" si="18"/>
        <v>0</v>
      </c>
      <c r="R217">
        <f t="shared" si="19"/>
        <v>10</v>
      </c>
      <c r="S217" s="15">
        <f t="shared" si="20"/>
        <v>42375.230115740742</v>
      </c>
      <c r="T217" s="15">
        <f t="shared" si="21"/>
        <v>42417.999305555553</v>
      </c>
      <c r="U217">
        <f t="shared" si="22"/>
        <v>42</v>
      </c>
      <c r="V217" t="str" cm="1">
        <f t="array" ref="V217">_xlfn.IFS(U217&lt;=10,"Less than 10 days",AND(U217&gt;10,U217&lt;=20),"11 to 20 days",AND(U217&gt;20,U217&lt;=25),"21 to 25 days",U217&gt;=51,"Greater than 40 days",AND(U217&gt;25,U217&lt;=30),"26 to 30 days",AND(U217&gt;30,U217&lt;=40),"31 to 40 days",AND(U217&gt;40,U217&lt;=50),"41 to 50 days")</f>
        <v>41 to 50 days</v>
      </c>
      <c r="W217" t="str" cm="1">
        <f t="array" ref="W217">_xlfn.IFNA(_xlfn.IFS(AND(U217&gt;=25,U217&lt;28),"26-27 days",AND(U217&gt;27,U217&lt;29),"28 to 29 days",U217=30, "30 days"),"Not Needed")</f>
        <v>Not Needed</v>
      </c>
      <c r="X217">
        <f t="shared" si="23"/>
        <v>2016</v>
      </c>
    </row>
    <row r="218" spans="1:24" ht="4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 t="shared" si="18"/>
        <v>56</v>
      </c>
      <c r="R218">
        <f t="shared" si="19"/>
        <v>331.54</v>
      </c>
      <c r="S218" s="15">
        <f t="shared" si="20"/>
        <v>42066.958761574075</v>
      </c>
      <c r="T218" s="15">
        <f t="shared" si="21"/>
        <v>42116.917094907403</v>
      </c>
      <c r="U218">
        <f t="shared" si="22"/>
        <v>50</v>
      </c>
      <c r="V218" t="str" cm="1">
        <f t="array" ref="V218">_xlfn.IFS(U218&lt;=10,"Less than 10 days",AND(U218&gt;10,U218&lt;=20),"11 to 20 days",AND(U218&gt;20,U218&lt;=25),"21 to 25 days",U218&gt;=51,"Greater than 40 days",AND(U218&gt;25,U218&lt;=30),"26 to 30 days",AND(U218&gt;30,U218&lt;=40),"31 to 40 days",AND(U218&gt;40,U218&lt;=50),"41 to 50 days")</f>
        <v>41 to 50 days</v>
      </c>
      <c r="W218" t="str" cm="1">
        <f t="array" ref="W218">_xlfn.IFNA(_xlfn.IFS(AND(U218&gt;=25,U218&lt;28),"26-27 days",AND(U218&gt;27,U218&lt;29),"28 to 29 days",U218=30, "30 days"),"Not Needed")</f>
        <v>Not Needed</v>
      </c>
      <c r="X218">
        <f t="shared" si="23"/>
        <v>2015</v>
      </c>
    </row>
    <row r="219" spans="1:24">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 t="shared" si="18"/>
        <v>12</v>
      </c>
      <c r="R219">
        <f t="shared" si="19"/>
        <v>314.29000000000002</v>
      </c>
      <c r="S219" s="15">
        <f t="shared" si="20"/>
        <v>41970.64061342593</v>
      </c>
      <c r="T219" s="15">
        <f t="shared" si="21"/>
        <v>42001.64061342593</v>
      </c>
      <c r="U219">
        <f t="shared" si="22"/>
        <v>31</v>
      </c>
      <c r="V219" t="str" cm="1">
        <f t="array" ref="V219">_xlfn.IFS(U219&lt;=10,"Less than 10 days",AND(U219&gt;10,U219&lt;=20),"11 to 20 days",AND(U219&gt;20,U219&lt;=25),"21 to 25 days",U219&gt;=51,"Greater than 40 days",AND(U219&gt;25,U219&lt;=30),"26 to 30 days",AND(U219&gt;30,U219&lt;=40),"31 to 40 days",AND(U219&gt;40,U219&lt;=50),"41 to 50 days")</f>
        <v>31 to 40 days</v>
      </c>
      <c r="W219" t="str" cm="1">
        <f t="array" ref="W219">_xlfn.IFNA(_xlfn.IFS(AND(U219&gt;=25,U219&lt;28),"26-27 days",AND(U219&gt;27,U219&lt;29),"28 to 29 days",U219=30, "30 days"),"Not Needed")</f>
        <v>Not Needed</v>
      </c>
      <c r="X219">
        <f t="shared" si="23"/>
        <v>2014</v>
      </c>
    </row>
    <row r="220" spans="1:24" ht="4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 t="shared" si="18"/>
        <v>2</v>
      </c>
      <c r="R220">
        <f t="shared" si="19"/>
        <v>100</v>
      </c>
      <c r="S220" s="15">
        <f t="shared" si="20"/>
        <v>42079.628344907411</v>
      </c>
      <c r="T220" s="15">
        <f t="shared" si="21"/>
        <v>42139.628344907411</v>
      </c>
      <c r="U220">
        <f t="shared" si="22"/>
        <v>60</v>
      </c>
      <c r="V220" t="str" cm="1">
        <f t="array" ref="V220">_xlfn.IFS(U220&lt;=10,"Less than 10 days",AND(U220&gt;10,U220&lt;=20),"11 to 20 days",AND(U220&gt;20,U220&lt;=25),"21 to 25 days",U220&gt;=51,"Greater than 40 days",AND(U220&gt;25,U220&lt;=30),"26 to 30 days",AND(U220&gt;30,U220&lt;=40),"31 to 40 days",AND(U220&gt;40,U220&lt;=50),"41 to 50 days")</f>
        <v>Greater than 40 days</v>
      </c>
      <c r="W220" t="str" cm="1">
        <f t="array" ref="W220">_xlfn.IFNA(_xlfn.IFS(AND(U220&gt;=25,U220&lt;28),"26-27 days",AND(U220&gt;27,U220&lt;29),"28 to 29 days",U220=30, "30 days"),"Not Needed")</f>
        <v>Not Needed</v>
      </c>
      <c r="X220">
        <f t="shared" si="23"/>
        <v>2015</v>
      </c>
    </row>
    <row r="221" spans="1:24" ht="29">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 t="shared" si="18"/>
        <v>18</v>
      </c>
      <c r="R221">
        <f t="shared" si="19"/>
        <v>115.99</v>
      </c>
      <c r="S221" s="15">
        <f t="shared" si="20"/>
        <v>42429.326678240745</v>
      </c>
      <c r="T221" s="15">
        <f t="shared" si="21"/>
        <v>42461.290972222225</v>
      </c>
      <c r="U221">
        <f t="shared" si="22"/>
        <v>32</v>
      </c>
      <c r="V221" t="str" cm="1">
        <f t="array" ref="V221">_xlfn.IFS(U221&lt;=10,"Less than 10 days",AND(U221&gt;10,U221&lt;=20),"11 to 20 days",AND(U221&gt;20,U221&lt;=25),"21 to 25 days",U221&gt;=51,"Greater than 40 days",AND(U221&gt;25,U221&lt;=30),"26 to 30 days",AND(U221&gt;30,U221&lt;=40),"31 to 40 days",AND(U221&gt;40,U221&lt;=50),"41 to 50 days")</f>
        <v>31 to 40 days</v>
      </c>
      <c r="W221" t="str" cm="1">
        <f t="array" ref="W221">_xlfn.IFNA(_xlfn.IFS(AND(U221&gt;=25,U221&lt;28),"26-27 days",AND(U221&gt;27,U221&lt;29),"28 to 29 days",U221=30, "30 days"),"Not Needed")</f>
        <v>Not Needed</v>
      </c>
      <c r="X221">
        <f t="shared" si="23"/>
        <v>2016</v>
      </c>
    </row>
    <row r="222" spans="1:24" ht="4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 t="shared" si="18"/>
        <v>1</v>
      </c>
      <c r="R222">
        <f t="shared" si="19"/>
        <v>120</v>
      </c>
      <c r="S222" s="15">
        <f t="shared" si="20"/>
        <v>42195.643865740742</v>
      </c>
      <c r="T222" s="15">
        <f t="shared" si="21"/>
        <v>42236.837499999994</v>
      </c>
      <c r="U222">
        <f t="shared" si="22"/>
        <v>41</v>
      </c>
      <c r="V222" t="str" cm="1">
        <f t="array" ref="V222">_xlfn.IFS(U222&lt;=10,"Less than 10 days",AND(U222&gt;10,U222&lt;=20),"11 to 20 days",AND(U222&gt;20,U222&lt;=25),"21 to 25 days",U222&gt;=51,"Greater than 40 days",AND(U222&gt;25,U222&lt;=30),"26 to 30 days",AND(U222&gt;30,U222&lt;=40),"31 to 40 days",AND(U222&gt;40,U222&lt;=50),"41 to 50 days")</f>
        <v>41 to 50 days</v>
      </c>
      <c r="W222" t="str" cm="1">
        <f t="array" ref="W222">_xlfn.IFNA(_xlfn.IFS(AND(U222&gt;=25,U222&lt;28),"26-27 days",AND(U222&gt;27,U222&lt;29),"28 to 29 days",U222=30, "30 days"),"Not Needed")</f>
        <v>Not Needed</v>
      </c>
      <c r="X222">
        <f t="shared" si="23"/>
        <v>2015</v>
      </c>
    </row>
    <row r="223" spans="1:24">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 t="shared" si="18"/>
        <v>0</v>
      </c>
      <c r="R223">
        <f t="shared" si="19"/>
        <v>0</v>
      </c>
      <c r="S223" s="15">
        <f t="shared" si="20"/>
        <v>42031.837546296301</v>
      </c>
      <c r="T223" s="15">
        <f t="shared" si="21"/>
        <v>42091.79587962963</v>
      </c>
      <c r="U223">
        <f t="shared" si="22"/>
        <v>60</v>
      </c>
      <c r="V223" t="str" cm="1">
        <f t="array" ref="V223">_xlfn.IFS(U223&lt;=10,"Less than 10 days",AND(U223&gt;10,U223&lt;=20),"11 to 20 days",AND(U223&gt;20,U223&lt;=25),"21 to 25 days",U223&gt;=51,"Greater than 40 days",AND(U223&gt;25,U223&lt;=30),"26 to 30 days",AND(U223&gt;30,U223&lt;=40),"31 to 40 days",AND(U223&gt;40,U223&lt;=50),"41 to 50 days")</f>
        <v>Greater than 40 days</v>
      </c>
      <c r="W223" t="str" cm="1">
        <f t="array" ref="W223">_xlfn.IFNA(_xlfn.IFS(AND(U223&gt;=25,U223&lt;28),"26-27 days",AND(U223&gt;27,U223&lt;29),"28 to 29 days",U223=30, "30 days"),"Not Needed")</f>
        <v>Not Needed</v>
      </c>
      <c r="X223">
        <f t="shared" si="23"/>
        <v>2015</v>
      </c>
    </row>
    <row r="224" spans="1:24" ht="4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 t="shared" si="18"/>
        <v>13</v>
      </c>
      <c r="R224">
        <f t="shared" si="19"/>
        <v>65</v>
      </c>
      <c r="S224" s="15">
        <f t="shared" si="20"/>
        <v>42031.769884259258</v>
      </c>
      <c r="T224" s="15">
        <f t="shared" si="21"/>
        <v>42090.110416666663</v>
      </c>
      <c r="U224">
        <f t="shared" si="22"/>
        <v>59</v>
      </c>
      <c r="V224" t="str" cm="1">
        <f t="array" ref="V224">_xlfn.IFS(U224&lt;=10,"Less than 10 days",AND(U224&gt;10,U224&lt;=20),"11 to 20 days",AND(U224&gt;20,U224&lt;=25),"21 to 25 days",U224&gt;=51,"Greater than 40 days",AND(U224&gt;25,U224&lt;=30),"26 to 30 days",AND(U224&gt;30,U224&lt;=40),"31 to 40 days",AND(U224&gt;40,U224&lt;=50),"41 to 50 days")</f>
        <v>Greater than 40 days</v>
      </c>
      <c r="W224" t="str" cm="1">
        <f t="array" ref="W224">_xlfn.IFNA(_xlfn.IFS(AND(U224&gt;=25,U224&lt;28),"26-27 days",AND(U224&gt;27,U224&lt;29),"28 to 29 days",U224=30, "30 days"),"Not Needed")</f>
        <v>Not Needed</v>
      </c>
      <c r="X224">
        <f t="shared" si="23"/>
        <v>2015</v>
      </c>
    </row>
    <row r="225" spans="1:24" ht="58">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 t="shared" si="18"/>
        <v>0</v>
      </c>
      <c r="R225">
        <f t="shared" si="19"/>
        <v>0</v>
      </c>
      <c r="S225" s="15">
        <f t="shared" si="20"/>
        <v>42482.048032407409</v>
      </c>
      <c r="T225" s="15">
        <f t="shared" si="21"/>
        <v>42512.045138888891</v>
      </c>
      <c r="U225">
        <f t="shared" si="22"/>
        <v>30</v>
      </c>
      <c r="V225" t="str" cm="1">
        <f t="array" ref="V225">_xlfn.IFS(U225&lt;=10,"Less than 10 days",AND(U225&gt;10,U225&lt;=20),"11 to 20 days",AND(U225&gt;20,U225&lt;=25),"21 to 25 days",U225&gt;=51,"Greater than 40 days",AND(U225&gt;25,U225&lt;=30),"26 to 30 days",AND(U225&gt;30,U225&lt;=40),"31 to 40 days",AND(U225&gt;40,U225&lt;=50),"41 to 50 days")</f>
        <v>26 to 30 days</v>
      </c>
      <c r="W225" t="str" cm="1">
        <f t="array" ref="W225">_xlfn.IFNA(_xlfn.IFS(AND(U225&gt;=25,U225&lt;28),"26-27 days",AND(U225&gt;27,U225&lt;29),"28 to 29 days",U225=30, "30 days"),"Not Needed")</f>
        <v>30 days</v>
      </c>
      <c r="X225">
        <f t="shared" si="23"/>
        <v>2016</v>
      </c>
    </row>
    <row r="226" spans="1:24" ht="58">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 t="shared" si="18"/>
        <v>0</v>
      </c>
      <c r="R226">
        <f t="shared" si="19"/>
        <v>0</v>
      </c>
      <c r="S226" s="15">
        <f t="shared" si="20"/>
        <v>42135.235254629632</v>
      </c>
      <c r="T226" s="15">
        <f t="shared" si="21"/>
        <v>42195.235254629632</v>
      </c>
      <c r="U226">
        <f t="shared" si="22"/>
        <v>60</v>
      </c>
      <c r="V226" t="str" cm="1">
        <f t="array" ref="V226">_xlfn.IFS(U226&lt;=10,"Less than 10 days",AND(U226&gt;10,U226&lt;=20),"11 to 20 days",AND(U226&gt;20,U226&lt;=25),"21 to 25 days",U226&gt;=51,"Greater than 40 days",AND(U226&gt;25,U226&lt;=30),"26 to 30 days",AND(U226&gt;30,U226&lt;=40),"31 to 40 days",AND(U226&gt;40,U226&lt;=50),"41 to 50 days")</f>
        <v>Greater than 40 days</v>
      </c>
      <c r="W226" t="str" cm="1">
        <f t="array" ref="W226">_xlfn.IFNA(_xlfn.IFS(AND(U226&gt;=25,U226&lt;28),"26-27 days",AND(U226&gt;27,U226&lt;29),"28 to 29 days",U226=30, "30 days"),"Not Needed")</f>
        <v>Not Needed</v>
      </c>
      <c r="X226">
        <f t="shared" si="23"/>
        <v>2015</v>
      </c>
    </row>
    <row r="227" spans="1:24" ht="4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 t="shared" si="18"/>
        <v>0</v>
      </c>
      <c r="R227">
        <f t="shared" si="19"/>
        <v>0</v>
      </c>
      <c r="S227" s="15">
        <f t="shared" si="20"/>
        <v>42438.961273148147</v>
      </c>
      <c r="T227" s="15">
        <f t="shared" si="21"/>
        <v>42468.919606481482</v>
      </c>
      <c r="U227">
        <f t="shared" si="22"/>
        <v>30</v>
      </c>
      <c r="V227" t="str" cm="1">
        <f t="array" ref="V227">_xlfn.IFS(U227&lt;=10,"Less than 10 days",AND(U227&gt;10,U227&lt;=20),"11 to 20 days",AND(U227&gt;20,U227&lt;=25),"21 to 25 days",U227&gt;=51,"Greater than 40 days",AND(U227&gt;25,U227&lt;=30),"26 to 30 days",AND(U227&gt;30,U227&lt;=40),"31 to 40 days",AND(U227&gt;40,U227&lt;=50),"41 to 50 days")</f>
        <v>26 to 30 days</v>
      </c>
      <c r="W227" t="str" cm="1">
        <f t="array" ref="W227">_xlfn.IFNA(_xlfn.IFS(AND(U227&gt;=25,U227&lt;28),"26-27 days",AND(U227&gt;27,U227&lt;29),"28 to 29 days",U227=30, "30 days"),"Not Needed")</f>
        <v>30 days</v>
      </c>
      <c r="X227">
        <f t="shared" si="23"/>
        <v>2016</v>
      </c>
    </row>
    <row r="228" spans="1:24" ht="4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 t="shared" si="18"/>
        <v>1</v>
      </c>
      <c r="R228">
        <f t="shared" si="19"/>
        <v>125</v>
      </c>
      <c r="S228" s="15">
        <f t="shared" si="20"/>
        <v>42106.666018518517</v>
      </c>
      <c r="T228" s="15">
        <f t="shared" si="21"/>
        <v>42155.395138888889</v>
      </c>
      <c r="U228">
        <f t="shared" si="22"/>
        <v>49</v>
      </c>
      <c r="V228" t="str" cm="1">
        <f t="array" ref="V228">_xlfn.IFS(U228&lt;=10,"Less than 10 days",AND(U228&gt;10,U228&lt;=20),"11 to 20 days",AND(U228&gt;20,U228&lt;=25),"21 to 25 days",U228&gt;=51,"Greater than 40 days",AND(U228&gt;25,U228&lt;=30),"26 to 30 days",AND(U228&gt;30,U228&lt;=40),"31 to 40 days",AND(U228&gt;40,U228&lt;=50),"41 to 50 days")</f>
        <v>41 to 50 days</v>
      </c>
      <c r="W228" t="str" cm="1">
        <f t="array" ref="W228">_xlfn.IFNA(_xlfn.IFS(AND(U228&gt;=25,U228&lt;28),"26-27 days",AND(U228&gt;27,U228&lt;29),"28 to 29 days",U228=30, "30 days"),"Not Needed")</f>
        <v>Not Needed</v>
      </c>
      <c r="X228">
        <f t="shared" si="23"/>
        <v>2015</v>
      </c>
    </row>
    <row r="229" spans="1:24" ht="4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 t="shared" si="18"/>
        <v>0</v>
      </c>
      <c r="R229">
        <f t="shared" si="19"/>
        <v>0</v>
      </c>
      <c r="S229" s="15">
        <f t="shared" si="20"/>
        <v>42164.893993055557</v>
      </c>
      <c r="T229" s="15">
        <f t="shared" si="21"/>
        <v>42194.893993055557</v>
      </c>
      <c r="U229">
        <f t="shared" si="22"/>
        <v>30</v>
      </c>
      <c r="V229" t="str" cm="1">
        <f t="array" ref="V229">_xlfn.IFS(U229&lt;=10,"Less than 10 days",AND(U229&gt;10,U229&lt;=20),"11 to 20 days",AND(U229&gt;20,U229&lt;=25),"21 to 25 days",U229&gt;=51,"Greater than 40 days",AND(U229&gt;25,U229&lt;=30),"26 to 30 days",AND(U229&gt;30,U229&lt;=40),"31 to 40 days",AND(U229&gt;40,U229&lt;=50),"41 to 50 days")</f>
        <v>26 to 30 days</v>
      </c>
      <c r="W229" t="str" cm="1">
        <f t="array" ref="W229">_xlfn.IFNA(_xlfn.IFS(AND(U229&gt;=25,U229&lt;28),"26-27 days",AND(U229&gt;27,U229&lt;29),"28 to 29 days",U229=30, "30 days"),"Not Needed")</f>
        <v>30 days</v>
      </c>
      <c r="X229">
        <f t="shared" si="23"/>
        <v>2015</v>
      </c>
    </row>
    <row r="230" spans="1:24" ht="29">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 t="shared" si="18"/>
        <v>0</v>
      </c>
      <c r="R230">
        <f t="shared" si="19"/>
        <v>0</v>
      </c>
      <c r="S230" s="15">
        <f t="shared" si="20"/>
        <v>42096.686400462961</v>
      </c>
      <c r="T230" s="15">
        <f t="shared" si="21"/>
        <v>42156.686400462961</v>
      </c>
      <c r="U230">
        <f t="shared" si="22"/>
        <v>60</v>
      </c>
      <c r="V230" t="str" cm="1">
        <f t="array" ref="V230">_xlfn.IFS(U230&lt;=10,"Less than 10 days",AND(U230&gt;10,U230&lt;=20),"11 to 20 days",AND(U230&gt;20,U230&lt;=25),"21 to 25 days",U230&gt;=51,"Greater than 40 days",AND(U230&gt;25,U230&lt;=30),"26 to 30 days",AND(U230&gt;30,U230&lt;=40),"31 to 40 days",AND(U230&gt;40,U230&lt;=50),"41 to 50 days")</f>
        <v>Greater than 40 days</v>
      </c>
      <c r="W230" t="str" cm="1">
        <f t="array" ref="W230">_xlfn.IFNA(_xlfn.IFS(AND(U230&gt;=25,U230&lt;28),"26-27 days",AND(U230&gt;27,U230&lt;29),"28 to 29 days",U230=30, "30 days"),"Not Needed")</f>
        <v>Not Needed</v>
      </c>
      <c r="X230">
        <f t="shared" si="23"/>
        <v>2015</v>
      </c>
    </row>
    <row r="231" spans="1:24" ht="4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 t="shared" si="18"/>
        <v>0</v>
      </c>
      <c r="R231">
        <f t="shared" si="19"/>
        <v>0</v>
      </c>
      <c r="S231" s="15">
        <f t="shared" si="20"/>
        <v>42383.933993055558</v>
      </c>
      <c r="T231" s="15">
        <f t="shared" si="21"/>
        <v>42413.933993055558</v>
      </c>
      <c r="U231">
        <f t="shared" si="22"/>
        <v>30</v>
      </c>
      <c r="V231" t="str" cm="1">
        <f t="array" ref="V231">_xlfn.IFS(U231&lt;=10,"Less than 10 days",AND(U231&gt;10,U231&lt;=20),"11 to 20 days",AND(U231&gt;20,U231&lt;=25),"21 to 25 days",U231&gt;=51,"Greater than 40 days",AND(U231&gt;25,U231&lt;=30),"26 to 30 days",AND(U231&gt;30,U231&lt;=40),"31 to 40 days",AND(U231&gt;40,U231&lt;=50),"41 to 50 days")</f>
        <v>26 to 30 days</v>
      </c>
      <c r="W231" t="str" cm="1">
        <f t="array" ref="W231">_xlfn.IFNA(_xlfn.IFS(AND(U231&gt;=25,U231&lt;28),"26-27 days",AND(U231&gt;27,U231&lt;29),"28 to 29 days",U231=30, "30 days"),"Not Needed")</f>
        <v>30 days</v>
      </c>
      <c r="X231">
        <f t="shared" si="23"/>
        <v>2016</v>
      </c>
    </row>
    <row r="232" spans="1:24" ht="4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 t="shared" si="18"/>
        <v>0</v>
      </c>
      <c r="R232">
        <f t="shared" si="19"/>
        <v>30</v>
      </c>
      <c r="S232" s="15">
        <f t="shared" si="20"/>
        <v>42129.777210648142</v>
      </c>
      <c r="T232" s="15">
        <f t="shared" si="21"/>
        <v>42159.777210648142</v>
      </c>
      <c r="U232">
        <f t="shared" si="22"/>
        <v>30</v>
      </c>
      <c r="V232" t="str" cm="1">
        <f t="array" ref="V232">_xlfn.IFS(U232&lt;=10,"Less than 10 days",AND(U232&gt;10,U232&lt;=20),"11 to 20 days",AND(U232&gt;20,U232&lt;=25),"21 to 25 days",U232&gt;=51,"Greater than 40 days",AND(U232&gt;25,U232&lt;=30),"26 to 30 days",AND(U232&gt;30,U232&lt;=40),"31 to 40 days",AND(U232&gt;40,U232&lt;=50),"41 to 50 days")</f>
        <v>26 to 30 days</v>
      </c>
      <c r="W232" t="str" cm="1">
        <f t="array" ref="W232">_xlfn.IFNA(_xlfn.IFS(AND(U232&gt;=25,U232&lt;28),"26-27 days",AND(U232&gt;27,U232&lt;29),"28 to 29 days",U232=30, "30 days"),"Not Needed")</f>
        <v>30 days</v>
      </c>
      <c r="X232">
        <f t="shared" si="23"/>
        <v>2015</v>
      </c>
    </row>
    <row r="233" spans="1:24" ht="4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 t="shared" si="18"/>
        <v>0</v>
      </c>
      <c r="R233">
        <f t="shared" si="19"/>
        <v>0</v>
      </c>
      <c r="S233" s="15">
        <f t="shared" si="20"/>
        <v>42341.958923611113</v>
      </c>
      <c r="T233" s="15">
        <f t="shared" si="21"/>
        <v>42371.958923611113</v>
      </c>
      <c r="U233">
        <f t="shared" si="22"/>
        <v>30</v>
      </c>
      <c r="V233" t="str" cm="1">
        <f t="array" ref="V233">_xlfn.IFS(U233&lt;=10,"Less than 10 days",AND(U233&gt;10,U233&lt;=20),"11 to 20 days",AND(U233&gt;20,U233&lt;=25),"21 to 25 days",U233&gt;=51,"Greater than 40 days",AND(U233&gt;25,U233&lt;=30),"26 to 30 days",AND(U233&gt;30,U233&lt;=40),"31 to 40 days",AND(U233&gt;40,U233&lt;=50),"41 to 50 days")</f>
        <v>26 to 30 days</v>
      </c>
      <c r="W233" t="str" cm="1">
        <f t="array" ref="W233">_xlfn.IFNA(_xlfn.IFS(AND(U233&gt;=25,U233&lt;28),"26-27 days",AND(U233&gt;27,U233&lt;29),"28 to 29 days",U233=30, "30 days"),"Not Needed")</f>
        <v>30 days</v>
      </c>
      <c r="X233">
        <f t="shared" si="23"/>
        <v>2015</v>
      </c>
    </row>
    <row r="234" spans="1:24" ht="4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 t="shared" si="18"/>
        <v>3</v>
      </c>
      <c r="R234">
        <f t="shared" si="19"/>
        <v>15.71</v>
      </c>
      <c r="S234" s="15">
        <f t="shared" si="20"/>
        <v>42032.82576388889</v>
      </c>
      <c r="T234" s="15">
        <f t="shared" si="21"/>
        <v>42062.82576388889</v>
      </c>
      <c r="U234">
        <f t="shared" si="22"/>
        <v>30</v>
      </c>
      <c r="V234" t="str" cm="1">
        <f t="array" ref="V234">_xlfn.IFS(U234&lt;=10,"Less than 10 days",AND(U234&gt;10,U234&lt;=20),"11 to 20 days",AND(U234&gt;20,U234&lt;=25),"21 to 25 days",U234&gt;=51,"Greater than 40 days",AND(U234&gt;25,U234&lt;=30),"26 to 30 days",AND(U234&gt;30,U234&lt;=40),"31 to 40 days",AND(U234&gt;40,U234&lt;=50),"41 to 50 days")</f>
        <v>26 to 30 days</v>
      </c>
      <c r="W234" t="str" cm="1">
        <f t="array" ref="W234">_xlfn.IFNA(_xlfn.IFS(AND(U234&gt;=25,U234&lt;28),"26-27 days",AND(U234&gt;27,U234&lt;29),"28 to 29 days",U234=30, "30 days"),"Not Needed")</f>
        <v>30 days</v>
      </c>
      <c r="X234">
        <f t="shared" si="23"/>
        <v>2015</v>
      </c>
    </row>
    <row r="235" spans="1:24" ht="4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 t="shared" si="18"/>
        <v>0</v>
      </c>
      <c r="R235">
        <f t="shared" si="19"/>
        <v>0</v>
      </c>
      <c r="S235" s="15">
        <f t="shared" si="20"/>
        <v>42612.911712962959</v>
      </c>
      <c r="T235" s="15">
        <f t="shared" si="21"/>
        <v>42642.911712962959</v>
      </c>
      <c r="U235">
        <f t="shared" si="22"/>
        <v>30</v>
      </c>
      <c r="V235" t="str" cm="1">
        <f t="array" ref="V235">_xlfn.IFS(U235&lt;=10,"Less than 10 days",AND(U235&gt;10,U235&lt;=20),"11 to 20 days",AND(U235&gt;20,U235&lt;=25),"21 to 25 days",U235&gt;=51,"Greater than 40 days",AND(U235&gt;25,U235&lt;=30),"26 to 30 days",AND(U235&gt;30,U235&lt;=40),"31 to 40 days",AND(U235&gt;40,U235&lt;=50),"41 to 50 days")</f>
        <v>26 to 30 days</v>
      </c>
      <c r="W235" t="str" cm="1">
        <f t="array" ref="W235">_xlfn.IFNA(_xlfn.IFS(AND(U235&gt;=25,U235&lt;28),"26-27 days",AND(U235&gt;27,U235&lt;29),"28 to 29 days",U235=30, "30 days"),"Not Needed")</f>
        <v>30 days</v>
      </c>
      <c r="X235">
        <f t="shared" si="23"/>
        <v>2016</v>
      </c>
    </row>
    <row r="236" spans="1:24" ht="58">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 t="shared" si="18"/>
        <v>40</v>
      </c>
      <c r="R236">
        <f t="shared" si="19"/>
        <v>80.2</v>
      </c>
      <c r="S236" s="15">
        <f t="shared" si="20"/>
        <v>42136.035405092596</v>
      </c>
      <c r="T236" s="15">
        <f t="shared" si="21"/>
        <v>42176.035405092596</v>
      </c>
      <c r="U236">
        <f t="shared" si="22"/>
        <v>40</v>
      </c>
      <c r="V236" t="str" cm="1">
        <f t="array" ref="V236">_xlfn.IFS(U236&lt;=10,"Less than 10 days",AND(U236&gt;10,U236&lt;=20),"11 to 20 days",AND(U236&gt;20,U236&lt;=25),"21 to 25 days",U236&gt;=51,"Greater than 40 days",AND(U236&gt;25,U236&lt;=30),"26 to 30 days",AND(U236&gt;30,U236&lt;=40),"31 to 40 days",AND(U236&gt;40,U236&lt;=50),"41 to 50 days")</f>
        <v>31 to 40 days</v>
      </c>
      <c r="W236" t="str" cm="1">
        <f t="array" ref="W236">_xlfn.IFNA(_xlfn.IFS(AND(U236&gt;=25,U236&lt;28),"26-27 days",AND(U236&gt;27,U236&lt;29),"28 to 29 days",U236=30, "30 days"),"Not Needed")</f>
        <v>Not Needed</v>
      </c>
      <c r="X236">
        <f t="shared" si="23"/>
        <v>2015</v>
      </c>
    </row>
    <row r="237" spans="1:24" ht="4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 t="shared" si="18"/>
        <v>0</v>
      </c>
      <c r="R237">
        <f t="shared" si="19"/>
        <v>0</v>
      </c>
      <c r="S237" s="15">
        <f t="shared" si="20"/>
        <v>42164.908530092594</v>
      </c>
      <c r="T237" s="15">
        <f t="shared" si="21"/>
        <v>42194.908530092594</v>
      </c>
      <c r="U237">
        <f t="shared" si="22"/>
        <v>30</v>
      </c>
      <c r="V237" t="str" cm="1">
        <f t="array" ref="V237">_xlfn.IFS(U237&lt;=10,"Less than 10 days",AND(U237&gt;10,U237&lt;=20),"11 to 20 days",AND(U237&gt;20,U237&lt;=25),"21 to 25 days",U237&gt;=51,"Greater than 40 days",AND(U237&gt;25,U237&lt;=30),"26 to 30 days",AND(U237&gt;30,U237&lt;=40),"31 to 40 days",AND(U237&gt;40,U237&lt;=50),"41 to 50 days")</f>
        <v>26 to 30 days</v>
      </c>
      <c r="W237" t="str" cm="1">
        <f t="array" ref="W237">_xlfn.IFNA(_xlfn.IFS(AND(U237&gt;=25,U237&lt;28),"26-27 days",AND(U237&gt;27,U237&lt;29),"28 to 29 days",U237=30, "30 days"),"Not Needed")</f>
        <v>30 days</v>
      </c>
      <c r="X237">
        <f t="shared" si="23"/>
        <v>2015</v>
      </c>
    </row>
    <row r="238" spans="1:24" ht="4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 t="shared" si="18"/>
        <v>0</v>
      </c>
      <c r="R238">
        <f t="shared" si="19"/>
        <v>0</v>
      </c>
      <c r="S238" s="15">
        <f t="shared" si="20"/>
        <v>42321.08447916666</v>
      </c>
      <c r="T238" s="15">
        <f t="shared" si="21"/>
        <v>42374</v>
      </c>
      <c r="U238">
        <f t="shared" si="22"/>
        <v>53</v>
      </c>
      <c r="V238" t="str" cm="1">
        <f t="array" ref="V238">_xlfn.IFS(U238&lt;=10,"Less than 10 days",AND(U238&gt;10,U238&lt;=20),"11 to 20 days",AND(U238&gt;20,U238&lt;=25),"21 to 25 days",U238&gt;=51,"Greater than 40 days",AND(U238&gt;25,U238&lt;=30),"26 to 30 days",AND(U238&gt;30,U238&lt;=40),"31 to 40 days",AND(U238&gt;40,U238&lt;=50),"41 to 50 days")</f>
        <v>Greater than 40 days</v>
      </c>
      <c r="W238" t="str" cm="1">
        <f t="array" ref="W238">_xlfn.IFNA(_xlfn.IFS(AND(U238&gt;=25,U238&lt;28),"26-27 days",AND(U238&gt;27,U238&lt;29),"28 to 29 days",U238=30, "30 days"),"Not Needed")</f>
        <v>Not Needed</v>
      </c>
      <c r="X238">
        <f t="shared" si="23"/>
        <v>2015</v>
      </c>
    </row>
    <row r="239" spans="1:24" ht="29">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 t="shared" si="18"/>
        <v>0</v>
      </c>
      <c r="R239">
        <f t="shared" si="19"/>
        <v>50</v>
      </c>
      <c r="S239" s="15">
        <f t="shared" si="20"/>
        <v>42377.577187499999</v>
      </c>
      <c r="T239" s="15">
        <f t="shared" si="21"/>
        <v>42437.577187499999</v>
      </c>
      <c r="U239">
        <f t="shared" si="22"/>
        <v>60</v>
      </c>
      <c r="V239" t="str" cm="1">
        <f t="array" ref="V239">_xlfn.IFS(U239&lt;=10,"Less than 10 days",AND(U239&gt;10,U239&lt;=20),"11 to 20 days",AND(U239&gt;20,U239&lt;=25),"21 to 25 days",U239&gt;=51,"Greater than 40 days",AND(U239&gt;25,U239&lt;=30),"26 to 30 days",AND(U239&gt;30,U239&lt;=40),"31 to 40 days",AND(U239&gt;40,U239&lt;=50),"41 to 50 days")</f>
        <v>Greater than 40 days</v>
      </c>
      <c r="W239" t="str" cm="1">
        <f t="array" ref="W239">_xlfn.IFNA(_xlfn.IFS(AND(U239&gt;=25,U239&lt;28),"26-27 days",AND(U239&gt;27,U239&lt;29),"28 to 29 days",U239=30, "30 days"),"Not Needed")</f>
        <v>Not Needed</v>
      </c>
      <c r="X239">
        <f t="shared" si="23"/>
        <v>2016</v>
      </c>
    </row>
    <row r="240" spans="1:24" ht="4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 t="shared" si="18"/>
        <v>0</v>
      </c>
      <c r="R240">
        <f t="shared" si="19"/>
        <v>0</v>
      </c>
      <c r="S240" s="15">
        <f t="shared" si="20"/>
        <v>42713.962499999994</v>
      </c>
      <c r="T240" s="15">
        <f t="shared" si="21"/>
        <v>42734.375</v>
      </c>
      <c r="U240">
        <f t="shared" si="22"/>
        <v>21</v>
      </c>
      <c r="V240" t="str" cm="1">
        <f t="array" ref="V240">_xlfn.IFS(U240&lt;=10,"Less than 10 days",AND(U240&gt;10,U240&lt;=20),"11 to 20 days",AND(U240&gt;20,U240&lt;=25),"21 to 25 days",U240&gt;=51,"Greater than 40 days",AND(U240&gt;25,U240&lt;=30),"26 to 30 days",AND(U240&gt;30,U240&lt;=40),"31 to 40 days",AND(U240&gt;40,U240&lt;=50),"41 to 50 days")</f>
        <v>21 to 25 days</v>
      </c>
      <c r="W240" t="str" cm="1">
        <f t="array" ref="W240">_xlfn.IFNA(_xlfn.IFS(AND(U240&gt;=25,U240&lt;28),"26-27 days",AND(U240&gt;27,U240&lt;29),"28 to 29 days",U240=30, "30 days"),"Not Needed")</f>
        <v>Not Needed</v>
      </c>
      <c r="X240">
        <f t="shared" si="23"/>
        <v>2016</v>
      </c>
    </row>
    <row r="241" spans="1:24" ht="4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 t="shared" si="18"/>
        <v>25</v>
      </c>
      <c r="R241">
        <f t="shared" si="19"/>
        <v>50</v>
      </c>
      <c r="S241" s="15">
        <f t="shared" si="20"/>
        <v>42297.110300925924</v>
      </c>
      <c r="T241" s="15">
        <f t="shared" si="21"/>
        <v>42316.5</v>
      </c>
      <c r="U241">
        <f t="shared" si="22"/>
        <v>19</v>
      </c>
      <c r="V241" t="str" cm="1">
        <f t="array" ref="V241">_xlfn.IFS(U241&lt;=10,"Less than 10 days",AND(U241&gt;10,U241&lt;=20),"11 to 20 days",AND(U241&gt;20,U241&lt;=25),"21 to 25 days",U241&gt;=51,"Greater than 40 days",AND(U241&gt;25,U241&lt;=30),"26 to 30 days",AND(U241&gt;30,U241&lt;=40),"31 to 40 days",AND(U241&gt;40,U241&lt;=50),"41 to 50 days")</f>
        <v>11 to 20 days</v>
      </c>
      <c r="W241" t="str" cm="1">
        <f t="array" ref="W241">_xlfn.IFNA(_xlfn.IFS(AND(U241&gt;=25,U241&lt;28),"26-27 days",AND(U241&gt;27,U241&lt;29),"28 to 29 days",U241=30, "30 days"),"Not Needed")</f>
        <v>Not Needed</v>
      </c>
      <c r="X241">
        <f t="shared" si="23"/>
        <v>2015</v>
      </c>
    </row>
    <row r="242" spans="1:24" ht="58">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 t="shared" si="18"/>
        <v>108</v>
      </c>
      <c r="R242">
        <f t="shared" si="19"/>
        <v>117.85</v>
      </c>
      <c r="S242" s="15">
        <f t="shared" si="20"/>
        <v>41354.708460648151</v>
      </c>
      <c r="T242" s="15">
        <f t="shared" si="21"/>
        <v>41399.708460648151</v>
      </c>
      <c r="U242">
        <f t="shared" si="22"/>
        <v>45</v>
      </c>
      <c r="V242" t="str" cm="1">
        <f t="array" ref="V242">_xlfn.IFS(U242&lt;=10,"Less than 10 days",AND(U242&gt;10,U242&lt;=20),"11 to 20 days",AND(U242&gt;20,U242&lt;=25),"21 to 25 days",U242&gt;=51,"Greater than 40 days",AND(U242&gt;25,U242&lt;=30),"26 to 30 days",AND(U242&gt;30,U242&lt;=40),"31 to 40 days",AND(U242&gt;40,U242&lt;=50),"41 to 50 days")</f>
        <v>41 to 50 days</v>
      </c>
      <c r="W242" t="str" cm="1">
        <f t="array" ref="W242">_xlfn.IFNA(_xlfn.IFS(AND(U242&gt;=25,U242&lt;28),"26-27 days",AND(U242&gt;27,U242&lt;29),"28 to 29 days",U242=30, "30 days"),"Not Needed")</f>
        <v>Not Needed</v>
      </c>
      <c r="X242">
        <f t="shared" si="23"/>
        <v>2013</v>
      </c>
    </row>
    <row r="243" spans="1:24" ht="4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 t="shared" si="18"/>
        <v>113</v>
      </c>
      <c r="R243">
        <f t="shared" si="19"/>
        <v>109.04</v>
      </c>
      <c r="S243" s="15">
        <f t="shared" si="20"/>
        <v>41949.697962962964</v>
      </c>
      <c r="T243" s="15">
        <f t="shared" si="21"/>
        <v>41994.697962962964</v>
      </c>
      <c r="U243">
        <f t="shared" si="22"/>
        <v>45</v>
      </c>
      <c r="V243" t="str" cm="1">
        <f t="array" ref="V243">_xlfn.IFS(U243&lt;=10,"Less than 10 days",AND(U243&gt;10,U243&lt;=20),"11 to 20 days",AND(U243&gt;20,U243&lt;=25),"21 to 25 days",U243&gt;=51,"Greater than 40 days",AND(U243&gt;25,U243&lt;=30),"26 to 30 days",AND(U243&gt;30,U243&lt;=40),"31 to 40 days",AND(U243&gt;40,U243&lt;=50),"41 to 50 days")</f>
        <v>41 to 50 days</v>
      </c>
      <c r="W243" t="str" cm="1">
        <f t="array" ref="W243">_xlfn.IFNA(_xlfn.IFS(AND(U243&gt;=25,U243&lt;28),"26-27 days",AND(U243&gt;27,U243&lt;29),"28 to 29 days",U243=30, "30 days"),"Not Needed")</f>
        <v>Not Needed</v>
      </c>
      <c r="X243">
        <f t="shared" si="23"/>
        <v>2014</v>
      </c>
    </row>
    <row r="244" spans="1:24" ht="4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 t="shared" si="18"/>
        <v>113</v>
      </c>
      <c r="R244">
        <f t="shared" si="19"/>
        <v>73.02</v>
      </c>
      <c r="S244" s="15">
        <f t="shared" si="20"/>
        <v>40862.492939814816</v>
      </c>
      <c r="T244" s="15">
        <f t="shared" si="21"/>
        <v>40897.492939814816</v>
      </c>
      <c r="U244">
        <f t="shared" si="22"/>
        <v>35</v>
      </c>
      <c r="V244" t="str" cm="1">
        <f t="array" ref="V244">_xlfn.IFS(U244&lt;=10,"Less than 10 days",AND(U244&gt;10,U244&lt;=20),"11 to 20 days",AND(U244&gt;20,U244&lt;=25),"21 to 25 days",U244&gt;=51,"Greater than 40 days",AND(U244&gt;25,U244&lt;=30),"26 to 30 days",AND(U244&gt;30,U244&lt;=40),"31 to 40 days",AND(U244&gt;40,U244&lt;=50),"41 to 50 days")</f>
        <v>31 to 40 days</v>
      </c>
      <c r="W244" t="str" cm="1">
        <f t="array" ref="W244">_xlfn.IFNA(_xlfn.IFS(AND(U244&gt;=25,U244&lt;28),"26-27 days",AND(U244&gt;27,U244&lt;29),"28 to 29 days",U244=30, "30 days"),"Not Needed")</f>
        <v>Not Needed</v>
      </c>
      <c r="X244">
        <f t="shared" si="23"/>
        <v>2011</v>
      </c>
    </row>
    <row r="245" spans="1:24" ht="4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 t="shared" si="18"/>
        <v>103</v>
      </c>
      <c r="R245">
        <f t="shared" si="19"/>
        <v>78.2</v>
      </c>
      <c r="S245" s="15">
        <f t="shared" si="20"/>
        <v>41662.047500000001</v>
      </c>
      <c r="T245" s="15">
        <f t="shared" si="21"/>
        <v>41692.047500000001</v>
      </c>
      <c r="U245">
        <f t="shared" si="22"/>
        <v>30</v>
      </c>
      <c r="V245" t="str" cm="1">
        <f t="array" ref="V245">_xlfn.IFS(U245&lt;=10,"Less than 10 days",AND(U245&gt;10,U245&lt;=20),"11 to 20 days",AND(U245&gt;20,U245&lt;=25),"21 to 25 days",U245&gt;=51,"Greater than 40 days",AND(U245&gt;25,U245&lt;=30),"26 to 30 days",AND(U245&gt;30,U245&lt;=40),"31 to 40 days",AND(U245&gt;40,U245&lt;=50),"41 to 50 days")</f>
        <v>26 to 30 days</v>
      </c>
      <c r="W245" t="str" cm="1">
        <f t="array" ref="W245">_xlfn.IFNA(_xlfn.IFS(AND(U245&gt;=25,U245&lt;28),"26-27 days",AND(U245&gt;27,U245&lt;29),"28 to 29 days",U245=30, "30 days"),"Not Needed")</f>
        <v>30 days</v>
      </c>
      <c r="X245">
        <f t="shared" si="23"/>
        <v>2014</v>
      </c>
    </row>
    <row r="246" spans="1:24" ht="58">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 t="shared" si="18"/>
        <v>114</v>
      </c>
      <c r="R246">
        <f t="shared" si="19"/>
        <v>47.4</v>
      </c>
      <c r="S246" s="15">
        <f t="shared" si="20"/>
        <v>40213.323599537034</v>
      </c>
      <c r="T246" s="15">
        <f t="shared" si="21"/>
        <v>40253.29583333333</v>
      </c>
      <c r="U246">
        <f t="shared" si="22"/>
        <v>40</v>
      </c>
      <c r="V246" t="str" cm="1">
        <f t="array" ref="V246">_xlfn.IFS(U246&lt;=10,"Less than 10 days",AND(U246&gt;10,U246&lt;=20),"11 to 20 days",AND(U246&gt;20,U246&lt;=25),"21 to 25 days",U246&gt;=51,"Greater than 40 days",AND(U246&gt;25,U246&lt;=30),"26 to 30 days",AND(U246&gt;30,U246&lt;=40),"31 to 40 days",AND(U246&gt;40,U246&lt;=50),"41 to 50 days")</f>
        <v>31 to 40 days</v>
      </c>
      <c r="W246" t="str" cm="1">
        <f t="array" ref="W246">_xlfn.IFNA(_xlfn.IFS(AND(U246&gt;=25,U246&lt;28),"26-27 days",AND(U246&gt;27,U246&lt;29),"28 to 29 days",U246=30, "30 days"),"Not Needed")</f>
        <v>Not Needed</v>
      </c>
      <c r="X246">
        <f t="shared" si="23"/>
        <v>2010</v>
      </c>
    </row>
    <row r="247" spans="1:24" ht="4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 t="shared" si="18"/>
        <v>104</v>
      </c>
      <c r="R247">
        <f t="shared" si="19"/>
        <v>54.02</v>
      </c>
      <c r="S247" s="15">
        <f t="shared" si="20"/>
        <v>41107.053067129629</v>
      </c>
      <c r="T247" s="15">
        <f t="shared" si="21"/>
        <v>41137.053067129629</v>
      </c>
      <c r="U247">
        <f t="shared" si="22"/>
        <v>30</v>
      </c>
      <c r="V247" t="str" cm="1">
        <f t="array" ref="V247">_xlfn.IFS(U247&lt;=10,"Less than 10 days",AND(U247&gt;10,U247&lt;=20),"11 to 20 days",AND(U247&gt;20,U247&lt;=25),"21 to 25 days",U247&gt;=51,"Greater than 40 days",AND(U247&gt;25,U247&lt;=30),"26 to 30 days",AND(U247&gt;30,U247&lt;=40),"31 to 40 days",AND(U247&gt;40,U247&lt;=50),"41 to 50 days")</f>
        <v>26 to 30 days</v>
      </c>
      <c r="W247" t="str" cm="1">
        <f t="array" ref="W247">_xlfn.IFNA(_xlfn.IFS(AND(U247&gt;=25,U247&lt;28),"26-27 days",AND(U247&gt;27,U247&lt;29),"28 to 29 days",U247=30, "30 days"),"Not Needed")</f>
        <v>30 days</v>
      </c>
      <c r="X247">
        <f t="shared" si="23"/>
        <v>2012</v>
      </c>
    </row>
    <row r="248" spans="1:24" ht="4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 t="shared" si="18"/>
        <v>305</v>
      </c>
      <c r="R248">
        <f t="shared" si="19"/>
        <v>68.489999999999995</v>
      </c>
      <c r="S248" s="15">
        <f t="shared" si="20"/>
        <v>40480.363483796296</v>
      </c>
      <c r="T248" s="15">
        <f t="shared" si="21"/>
        <v>40530.405150462961</v>
      </c>
      <c r="U248">
        <f t="shared" si="22"/>
        <v>50</v>
      </c>
      <c r="V248" t="str" cm="1">
        <f t="array" ref="V248">_xlfn.IFS(U248&lt;=10,"Less than 10 days",AND(U248&gt;10,U248&lt;=20),"11 to 20 days",AND(U248&gt;20,U248&lt;=25),"21 to 25 days",U248&gt;=51,"Greater than 40 days",AND(U248&gt;25,U248&lt;=30),"26 to 30 days",AND(U248&gt;30,U248&lt;=40),"31 to 40 days",AND(U248&gt;40,U248&lt;=50),"41 to 50 days")</f>
        <v>41 to 50 days</v>
      </c>
      <c r="W248" t="str" cm="1">
        <f t="array" ref="W248">_xlfn.IFNA(_xlfn.IFS(AND(U248&gt;=25,U248&lt;28),"26-27 days",AND(U248&gt;27,U248&lt;29),"28 to 29 days",U248=30, "30 days"),"Not Needed")</f>
        <v>Not Needed</v>
      </c>
      <c r="X248">
        <f t="shared" si="23"/>
        <v>2010</v>
      </c>
    </row>
    <row r="249" spans="1:24" ht="58">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 t="shared" si="18"/>
        <v>134</v>
      </c>
      <c r="R249">
        <f t="shared" si="19"/>
        <v>108.15</v>
      </c>
      <c r="S249" s="15">
        <f t="shared" si="20"/>
        <v>40430.604328703703</v>
      </c>
      <c r="T249" s="15">
        <f t="shared" si="21"/>
        <v>40467.152083333334</v>
      </c>
      <c r="U249">
        <f t="shared" si="22"/>
        <v>37</v>
      </c>
      <c r="V249" t="str" cm="1">
        <f t="array" ref="V249">_xlfn.IFS(U249&lt;=10,"Less than 10 days",AND(U249&gt;10,U249&lt;=20),"11 to 20 days",AND(U249&gt;20,U249&lt;=25),"21 to 25 days",U249&gt;=51,"Greater than 40 days",AND(U249&gt;25,U249&lt;=30),"26 to 30 days",AND(U249&gt;30,U249&lt;=40),"31 to 40 days",AND(U249&gt;40,U249&lt;=50),"41 to 50 days")</f>
        <v>31 to 40 days</v>
      </c>
      <c r="W249" t="str" cm="1">
        <f t="array" ref="W249">_xlfn.IFNA(_xlfn.IFS(AND(U249&gt;=25,U249&lt;28),"26-27 days",AND(U249&gt;27,U249&lt;29),"28 to 29 days",U249=30, "30 days"),"Not Needed")</f>
        <v>Not Needed</v>
      </c>
      <c r="X249">
        <f t="shared" si="23"/>
        <v>2010</v>
      </c>
    </row>
    <row r="250" spans="1:24" ht="4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 t="shared" si="18"/>
        <v>101</v>
      </c>
      <c r="R250">
        <f t="shared" si="19"/>
        <v>589.95000000000005</v>
      </c>
      <c r="S250" s="15">
        <f t="shared" si="20"/>
        <v>40870.774409722224</v>
      </c>
      <c r="T250" s="15">
        <f t="shared" si="21"/>
        <v>40915.774409722224</v>
      </c>
      <c r="U250">
        <f t="shared" si="22"/>
        <v>45</v>
      </c>
      <c r="V250" t="str" cm="1">
        <f t="array" ref="V250">_xlfn.IFS(U250&lt;=10,"Less than 10 days",AND(U250&gt;10,U250&lt;=20),"11 to 20 days",AND(U250&gt;20,U250&lt;=25),"21 to 25 days",U250&gt;=51,"Greater than 40 days",AND(U250&gt;25,U250&lt;=30),"26 to 30 days",AND(U250&gt;30,U250&lt;=40),"31 to 40 days",AND(U250&gt;40,U250&lt;=50),"41 to 50 days")</f>
        <v>41 to 50 days</v>
      </c>
      <c r="W250" t="str" cm="1">
        <f t="array" ref="W250">_xlfn.IFNA(_xlfn.IFS(AND(U250&gt;=25,U250&lt;28),"26-27 days",AND(U250&gt;27,U250&lt;29),"28 to 29 days",U250=30, "30 days"),"Not Needed")</f>
        <v>Not Needed</v>
      </c>
      <c r="X250">
        <f t="shared" si="23"/>
        <v>2011</v>
      </c>
    </row>
    <row r="251" spans="1:24" ht="58">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 t="shared" si="18"/>
        <v>113</v>
      </c>
      <c r="R251">
        <f t="shared" si="19"/>
        <v>48.05</v>
      </c>
      <c r="S251" s="15">
        <f t="shared" si="20"/>
        <v>40332.923842592594</v>
      </c>
      <c r="T251" s="15">
        <f t="shared" si="21"/>
        <v>40412.736111111109</v>
      </c>
      <c r="U251">
        <f t="shared" si="22"/>
        <v>80</v>
      </c>
      <c r="V251" t="str" cm="1">
        <f t="array" ref="V251">_xlfn.IFS(U251&lt;=10,"Less than 10 days",AND(U251&gt;10,U251&lt;=20),"11 to 20 days",AND(U251&gt;20,U251&lt;=25),"21 to 25 days",U251&gt;=51,"Greater than 40 days",AND(U251&gt;25,U251&lt;=30),"26 to 30 days",AND(U251&gt;30,U251&lt;=40),"31 to 40 days",AND(U251&gt;40,U251&lt;=50),"41 to 50 days")</f>
        <v>Greater than 40 days</v>
      </c>
      <c r="W251" t="str" cm="1">
        <f t="array" ref="W251">_xlfn.IFNA(_xlfn.IFS(AND(U251&gt;=25,U251&lt;28),"26-27 days",AND(U251&gt;27,U251&lt;29),"28 to 29 days",U251=30, "30 days"),"Not Needed")</f>
        <v>Not Needed</v>
      </c>
      <c r="X251">
        <f t="shared" si="23"/>
        <v>2010</v>
      </c>
    </row>
    <row r="252" spans="1:24" ht="4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 t="shared" si="18"/>
        <v>106</v>
      </c>
      <c r="R252">
        <f t="shared" si="19"/>
        <v>72.48</v>
      </c>
      <c r="S252" s="15">
        <f t="shared" si="20"/>
        <v>41401.565868055557</v>
      </c>
      <c r="T252" s="15">
        <f t="shared" si="21"/>
        <v>41431.565868055557</v>
      </c>
      <c r="U252">
        <f t="shared" si="22"/>
        <v>30</v>
      </c>
      <c r="V252" t="str" cm="1">
        <f t="array" ref="V252">_xlfn.IFS(U252&lt;=10,"Less than 10 days",AND(U252&gt;10,U252&lt;=20),"11 to 20 days",AND(U252&gt;20,U252&lt;=25),"21 to 25 days",U252&gt;=51,"Greater than 40 days",AND(U252&gt;25,U252&lt;=30),"26 to 30 days",AND(U252&gt;30,U252&lt;=40),"31 to 40 days",AND(U252&gt;40,U252&lt;=50),"41 to 50 days")</f>
        <v>26 to 30 days</v>
      </c>
      <c r="W252" t="str" cm="1">
        <f t="array" ref="W252">_xlfn.IFNA(_xlfn.IFS(AND(U252&gt;=25,U252&lt;28),"26-27 days",AND(U252&gt;27,U252&lt;29),"28 to 29 days",U252=30, "30 days"),"Not Needed")</f>
        <v>30 days</v>
      </c>
      <c r="X252">
        <f t="shared" si="23"/>
        <v>2013</v>
      </c>
    </row>
    <row r="253" spans="1:24" ht="4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 t="shared" si="18"/>
        <v>126</v>
      </c>
      <c r="R253">
        <f t="shared" si="19"/>
        <v>57.08</v>
      </c>
      <c r="S253" s="15">
        <f t="shared" si="20"/>
        <v>41013.787569444445</v>
      </c>
      <c r="T253" s="15">
        <f t="shared" si="21"/>
        <v>41045.791666666664</v>
      </c>
      <c r="U253">
        <f t="shared" si="22"/>
        <v>32</v>
      </c>
      <c r="V253" t="str" cm="1">
        <f t="array" ref="V253">_xlfn.IFS(U253&lt;=10,"Less than 10 days",AND(U253&gt;10,U253&lt;=20),"11 to 20 days",AND(U253&gt;20,U253&lt;=25),"21 to 25 days",U253&gt;=51,"Greater than 40 days",AND(U253&gt;25,U253&lt;=30),"26 to 30 days",AND(U253&gt;30,U253&lt;=40),"31 to 40 days",AND(U253&gt;40,U253&lt;=50),"41 to 50 days")</f>
        <v>31 to 40 days</v>
      </c>
      <c r="W253" t="str" cm="1">
        <f t="array" ref="W253">_xlfn.IFNA(_xlfn.IFS(AND(U253&gt;=25,U253&lt;28),"26-27 days",AND(U253&gt;27,U253&lt;29),"28 to 29 days",U253=30, "30 days"),"Not Needed")</f>
        <v>Not Needed</v>
      </c>
      <c r="X253">
        <f t="shared" si="23"/>
        <v>2012</v>
      </c>
    </row>
    <row r="254" spans="1:24" ht="4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 t="shared" si="18"/>
        <v>185</v>
      </c>
      <c r="R254">
        <f t="shared" si="19"/>
        <v>85.44</v>
      </c>
      <c r="S254" s="15">
        <f t="shared" si="20"/>
        <v>40266.662708333337</v>
      </c>
      <c r="T254" s="15">
        <f t="shared" si="21"/>
        <v>40330.165972222225</v>
      </c>
      <c r="U254">
        <f t="shared" si="22"/>
        <v>64</v>
      </c>
      <c r="V254" t="str" cm="1">
        <f t="array" ref="V254">_xlfn.IFS(U254&lt;=10,"Less than 10 days",AND(U254&gt;10,U254&lt;=20),"11 to 20 days",AND(U254&gt;20,U254&lt;=25),"21 to 25 days",U254&gt;=51,"Greater than 40 days",AND(U254&gt;25,U254&lt;=30),"26 to 30 days",AND(U254&gt;30,U254&lt;=40),"31 to 40 days",AND(U254&gt;40,U254&lt;=50),"41 to 50 days")</f>
        <v>Greater than 40 days</v>
      </c>
      <c r="W254" t="str" cm="1">
        <f t="array" ref="W254">_xlfn.IFNA(_xlfn.IFS(AND(U254&gt;=25,U254&lt;28),"26-27 days",AND(U254&gt;27,U254&lt;29),"28 to 29 days",U254=30, "30 days"),"Not Needed")</f>
        <v>Not Needed</v>
      </c>
      <c r="X254">
        <f t="shared" si="23"/>
        <v>2010</v>
      </c>
    </row>
    <row r="255" spans="1:24" ht="58">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 t="shared" si="18"/>
        <v>101</v>
      </c>
      <c r="R255">
        <f t="shared" si="19"/>
        <v>215.86</v>
      </c>
      <c r="S255" s="15">
        <f t="shared" si="20"/>
        <v>40924.650868055556</v>
      </c>
      <c r="T255" s="15">
        <f t="shared" si="21"/>
        <v>40954.650868055556</v>
      </c>
      <c r="U255">
        <f t="shared" si="22"/>
        <v>30</v>
      </c>
      <c r="V255" t="str" cm="1">
        <f t="array" ref="V255">_xlfn.IFS(U255&lt;=10,"Less than 10 days",AND(U255&gt;10,U255&lt;=20),"11 to 20 days",AND(U255&gt;20,U255&lt;=25),"21 to 25 days",U255&gt;=51,"Greater than 40 days",AND(U255&gt;25,U255&lt;=30),"26 to 30 days",AND(U255&gt;30,U255&lt;=40),"31 to 40 days",AND(U255&gt;40,U255&lt;=50),"41 to 50 days")</f>
        <v>26 to 30 days</v>
      </c>
      <c r="W255" t="str" cm="1">
        <f t="array" ref="W255">_xlfn.IFNA(_xlfn.IFS(AND(U255&gt;=25,U255&lt;28),"26-27 days",AND(U255&gt;27,U255&lt;29),"28 to 29 days",U255=30, "30 days"),"Not Needed")</f>
        <v>30 days</v>
      </c>
      <c r="X255">
        <f t="shared" si="23"/>
        <v>2012</v>
      </c>
    </row>
    <row r="256" spans="1:24" ht="4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 t="shared" si="18"/>
        <v>117</v>
      </c>
      <c r="R256">
        <f t="shared" si="19"/>
        <v>89.39</v>
      </c>
      <c r="S256" s="15">
        <f t="shared" si="20"/>
        <v>42263.952662037031</v>
      </c>
      <c r="T256" s="15">
        <f t="shared" si="21"/>
        <v>42294.083333333328</v>
      </c>
      <c r="U256">
        <f t="shared" si="22"/>
        <v>31</v>
      </c>
      <c r="V256" t="str" cm="1">
        <f t="array" ref="V256">_xlfn.IFS(U256&lt;=10,"Less than 10 days",AND(U256&gt;10,U256&lt;=20),"11 to 20 days",AND(U256&gt;20,U256&lt;=25),"21 to 25 days",U256&gt;=51,"Greater than 40 days",AND(U256&gt;25,U256&lt;=30),"26 to 30 days",AND(U256&gt;30,U256&lt;=40),"31 to 40 days",AND(U256&gt;40,U256&lt;=50),"41 to 50 days")</f>
        <v>31 to 40 days</v>
      </c>
      <c r="W256" t="str" cm="1">
        <f t="array" ref="W256">_xlfn.IFNA(_xlfn.IFS(AND(U256&gt;=25,U256&lt;28),"26-27 days",AND(U256&gt;27,U256&lt;29),"28 to 29 days",U256=30, "30 days"),"Not Needed")</f>
        <v>Not Needed</v>
      </c>
      <c r="X256">
        <f t="shared" si="23"/>
        <v>2015</v>
      </c>
    </row>
    <row r="257" spans="1:24" ht="29">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 t="shared" si="18"/>
        <v>107</v>
      </c>
      <c r="R257">
        <f t="shared" si="19"/>
        <v>45.42</v>
      </c>
      <c r="S257" s="15">
        <f t="shared" si="20"/>
        <v>40588.526412037041</v>
      </c>
      <c r="T257" s="15">
        <f t="shared" si="21"/>
        <v>40618.48474537037</v>
      </c>
      <c r="U257">
        <f t="shared" si="22"/>
        <v>30</v>
      </c>
      <c r="V257" t="str" cm="1">
        <f t="array" ref="V257">_xlfn.IFS(U257&lt;=10,"Less than 10 days",AND(U257&gt;10,U257&lt;=20),"11 to 20 days",AND(U257&gt;20,U257&lt;=25),"21 to 25 days",U257&gt;=51,"Greater than 40 days",AND(U257&gt;25,U257&lt;=30),"26 to 30 days",AND(U257&gt;30,U257&lt;=40),"31 to 40 days",AND(U257&gt;40,U257&lt;=50),"41 to 50 days")</f>
        <v>26 to 30 days</v>
      </c>
      <c r="W257" t="str" cm="1">
        <f t="array" ref="W257">_xlfn.IFNA(_xlfn.IFS(AND(U257&gt;=25,U257&lt;28),"26-27 days",AND(U257&gt;27,U257&lt;29),"28 to 29 days",U257=30, "30 days"),"Not Needed")</f>
        <v>30 days</v>
      </c>
      <c r="X257">
        <f t="shared" si="23"/>
        <v>2011</v>
      </c>
    </row>
    <row r="258" spans="1:24" ht="58">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 t="shared" ref="Q258:Q321" si="24">ROUND(E258/D258*100,0)</f>
        <v>139</v>
      </c>
      <c r="R258">
        <f t="shared" si="19"/>
        <v>65.760000000000005</v>
      </c>
      <c r="S258" s="15">
        <f t="shared" si="20"/>
        <v>41319.769293981481</v>
      </c>
      <c r="T258" s="15">
        <f t="shared" si="21"/>
        <v>41349.769293981481</v>
      </c>
      <c r="U258">
        <f t="shared" si="22"/>
        <v>30</v>
      </c>
      <c r="V258" t="str" cm="1">
        <f t="array" ref="V258">_xlfn.IFS(U258&lt;=10,"Less than 10 days",AND(U258&gt;10,U258&lt;=20),"11 to 20 days",AND(U258&gt;20,U258&lt;=25),"21 to 25 days",U258&gt;=51,"Greater than 40 days",AND(U258&gt;25,U258&lt;=30),"26 to 30 days",AND(U258&gt;30,U258&lt;=40),"31 to 40 days",AND(U258&gt;40,U258&lt;=50),"41 to 50 days")</f>
        <v>26 to 30 days</v>
      </c>
      <c r="W258" t="str" cm="1">
        <f t="array" ref="W258">_xlfn.IFNA(_xlfn.IFS(AND(U258&gt;=25,U258&lt;28),"26-27 days",AND(U258&gt;27,U258&lt;29),"28 to 29 days",U258=30, "30 days"),"Not Needed")</f>
        <v>30 days</v>
      </c>
      <c r="X258">
        <f t="shared" si="23"/>
        <v>2013</v>
      </c>
    </row>
    <row r="259" spans="1:24" ht="4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 t="shared" si="24"/>
        <v>107</v>
      </c>
      <c r="R259">
        <f t="shared" ref="R259:R322" si="25">IFERROR(ROUND(E259/L259,2),0)</f>
        <v>66.7</v>
      </c>
      <c r="S259" s="15">
        <f t="shared" ref="S259:S322" si="26">(((J259/60)/60)/24)+DATE(1970,1,1)</f>
        <v>42479.626875000002</v>
      </c>
      <c r="T259" s="15">
        <f t="shared" ref="T259:T322" si="27">(((I259/60)/60)/24)+DATE(1970,1,1)</f>
        <v>42509.626875000002</v>
      </c>
      <c r="U259">
        <f t="shared" ref="U259:U322" si="28">_xlfn.DAYS(T259,S259)</f>
        <v>30</v>
      </c>
      <c r="V259" t="str" cm="1">
        <f t="array" ref="V259">_xlfn.IFS(U259&lt;=10,"Less than 10 days",AND(U259&gt;10,U259&lt;=20),"11 to 20 days",AND(U259&gt;20,U259&lt;=25),"21 to 25 days",U259&gt;=51,"Greater than 40 days",AND(U259&gt;25,U259&lt;=30),"26 to 30 days",AND(U259&gt;30,U259&lt;=40),"31 to 40 days",AND(U259&gt;40,U259&lt;=50),"41 to 50 days")</f>
        <v>26 to 30 days</v>
      </c>
      <c r="W259" t="str" cm="1">
        <f t="array" ref="W259">_xlfn.IFNA(_xlfn.IFS(AND(U259&gt;=25,U259&lt;28),"26-27 days",AND(U259&gt;27,U259&lt;29),"28 to 29 days",U259=30, "30 days"),"Not Needed")</f>
        <v>30 days</v>
      </c>
      <c r="X259">
        <f t="shared" ref="X259:X322" si="29">YEAR(S259)</f>
        <v>2016</v>
      </c>
    </row>
    <row r="260" spans="1:24" ht="58">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 t="shared" si="24"/>
        <v>191</v>
      </c>
      <c r="R260">
        <f t="shared" si="25"/>
        <v>83.35</v>
      </c>
      <c r="S260" s="15">
        <f t="shared" si="26"/>
        <v>40682.051689814813</v>
      </c>
      <c r="T260" s="15">
        <f t="shared" si="27"/>
        <v>40712.051689814813</v>
      </c>
      <c r="U260">
        <f t="shared" si="28"/>
        <v>30</v>
      </c>
      <c r="V260" t="str" cm="1">
        <f t="array" ref="V260">_xlfn.IFS(U260&lt;=10,"Less than 10 days",AND(U260&gt;10,U260&lt;=20),"11 to 20 days",AND(U260&gt;20,U260&lt;=25),"21 to 25 days",U260&gt;=51,"Greater than 40 days",AND(U260&gt;25,U260&lt;=30),"26 to 30 days",AND(U260&gt;30,U260&lt;=40),"31 to 40 days",AND(U260&gt;40,U260&lt;=50),"41 to 50 days")</f>
        <v>26 to 30 days</v>
      </c>
      <c r="W260" t="str" cm="1">
        <f t="array" ref="W260">_xlfn.IFNA(_xlfn.IFS(AND(U260&gt;=25,U260&lt;28),"26-27 days",AND(U260&gt;27,U260&lt;29),"28 to 29 days",U260=30, "30 days"),"Not Needed")</f>
        <v>30 days</v>
      </c>
      <c r="X260">
        <f t="shared" si="29"/>
        <v>2011</v>
      </c>
    </row>
    <row r="261" spans="1:24" ht="58">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 t="shared" si="24"/>
        <v>132</v>
      </c>
      <c r="R261">
        <f t="shared" si="25"/>
        <v>105.05</v>
      </c>
      <c r="S261" s="15">
        <f t="shared" si="26"/>
        <v>42072.738067129627</v>
      </c>
      <c r="T261" s="15">
        <f t="shared" si="27"/>
        <v>42102.738067129627</v>
      </c>
      <c r="U261">
        <f t="shared" si="28"/>
        <v>30</v>
      </c>
      <c r="V261" t="str" cm="1">
        <f t="array" ref="V261">_xlfn.IFS(U261&lt;=10,"Less than 10 days",AND(U261&gt;10,U261&lt;=20),"11 to 20 days",AND(U261&gt;20,U261&lt;=25),"21 to 25 days",U261&gt;=51,"Greater than 40 days",AND(U261&gt;25,U261&lt;=30),"26 to 30 days",AND(U261&gt;30,U261&lt;=40),"31 to 40 days",AND(U261&gt;40,U261&lt;=50),"41 to 50 days")</f>
        <v>26 to 30 days</v>
      </c>
      <c r="W261" t="str" cm="1">
        <f t="array" ref="W261">_xlfn.IFNA(_xlfn.IFS(AND(U261&gt;=25,U261&lt;28),"26-27 days",AND(U261&gt;27,U261&lt;29),"28 to 29 days",U261=30, "30 days"),"Not Needed")</f>
        <v>30 days</v>
      </c>
      <c r="X261">
        <f t="shared" si="29"/>
        <v>2015</v>
      </c>
    </row>
    <row r="262" spans="1:24" ht="4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 t="shared" si="24"/>
        <v>106</v>
      </c>
      <c r="R262">
        <f t="shared" si="25"/>
        <v>120.91</v>
      </c>
      <c r="S262" s="15">
        <f t="shared" si="26"/>
        <v>40330.755543981482</v>
      </c>
      <c r="T262" s="15">
        <f t="shared" si="27"/>
        <v>40376.415972222225</v>
      </c>
      <c r="U262">
        <f t="shared" si="28"/>
        <v>46</v>
      </c>
      <c r="V262" t="str" cm="1">
        <f t="array" ref="V262">_xlfn.IFS(U262&lt;=10,"Less than 10 days",AND(U262&gt;10,U262&lt;=20),"11 to 20 days",AND(U262&gt;20,U262&lt;=25),"21 to 25 days",U262&gt;=51,"Greater than 40 days",AND(U262&gt;25,U262&lt;=30),"26 to 30 days",AND(U262&gt;30,U262&lt;=40),"31 to 40 days",AND(U262&gt;40,U262&lt;=50),"41 to 50 days")</f>
        <v>41 to 50 days</v>
      </c>
      <c r="W262" t="str" cm="1">
        <f t="array" ref="W262">_xlfn.IFNA(_xlfn.IFS(AND(U262&gt;=25,U262&lt;28),"26-27 days",AND(U262&gt;27,U262&lt;29),"28 to 29 days",U262=30, "30 days"),"Not Needed")</f>
        <v>Not Needed</v>
      </c>
      <c r="X262">
        <f t="shared" si="29"/>
        <v>2010</v>
      </c>
    </row>
    <row r="263" spans="1:24" ht="29">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 t="shared" si="24"/>
        <v>107</v>
      </c>
      <c r="R263">
        <f t="shared" si="25"/>
        <v>97.64</v>
      </c>
      <c r="S263" s="15">
        <f t="shared" si="26"/>
        <v>41017.885462962964</v>
      </c>
      <c r="T263" s="15">
        <f t="shared" si="27"/>
        <v>41067.621527777781</v>
      </c>
      <c r="U263">
        <f t="shared" si="28"/>
        <v>50</v>
      </c>
      <c r="V263" t="str" cm="1">
        <f t="array" ref="V263">_xlfn.IFS(U263&lt;=10,"Less than 10 days",AND(U263&gt;10,U263&lt;=20),"11 to 20 days",AND(U263&gt;20,U263&lt;=25),"21 to 25 days",U263&gt;=51,"Greater than 40 days",AND(U263&gt;25,U263&lt;=30),"26 to 30 days",AND(U263&gt;30,U263&lt;=40),"31 to 40 days",AND(U263&gt;40,U263&lt;=50),"41 to 50 days")</f>
        <v>41 to 50 days</v>
      </c>
      <c r="W263" t="str" cm="1">
        <f t="array" ref="W263">_xlfn.IFNA(_xlfn.IFS(AND(U263&gt;=25,U263&lt;28),"26-27 days",AND(U263&gt;27,U263&lt;29),"28 to 29 days",U263=30, "30 days"),"Not Needed")</f>
        <v>Not Needed</v>
      </c>
      <c r="X263">
        <f t="shared" si="29"/>
        <v>2012</v>
      </c>
    </row>
    <row r="264" spans="1:24" ht="29">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 t="shared" si="24"/>
        <v>240</v>
      </c>
      <c r="R264">
        <f t="shared" si="25"/>
        <v>41.38</v>
      </c>
      <c r="S264" s="15">
        <f t="shared" si="26"/>
        <v>40555.24800925926</v>
      </c>
      <c r="T264" s="15">
        <f t="shared" si="27"/>
        <v>40600.24800925926</v>
      </c>
      <c r="U264">
        <f t="shared" si="28"/>
        <v>45</v>
      </c>
      <c r="V264" t="str" cm="1">
        <f t="array" ref="V264">_xlfn.IFS(U264&lt;=10,"Less than 10 days",AND(U264&gt;10,U264&lt;=20),"11 to 20 days",AND(U264&gt;20,U264&lt;=25),"21 to 25 days",U264&gt;=51,"Greater than 40 days",AND(U264&gt;25,U264&lt;=30),"26 to 30 days",AND(U264&gt;30,U264&lt;=40),"31 to 40 days",AND(U264&gt;40,U264&lt;=50),"41 to 50 days")</f>
        <v>41 to 50 days</v>
      </c>
      <c r="W264" t="str" cm="1">
        <f t="array" ref="W264">_xlfn.IFNA(_xlfn.IFS(AND(U264&gt;=25,U264&lt;28),"26-27 days",AND(U264&gt;27,U264&lt;29),"28 to 29 days",U264=30, "30 days"),"Not Needed")</f>
        <v>Not Needed</v>
      </c>
      <c r="X264">
        <f t="shared" si="29"/>
        <v>2011</v>
      </c>
    </row>
    <row r="265" spans="1:24" ht="58">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 t="shared" si="24"/>
        <v>118</v>
      </c>
      <c r="R265">
        <f t="shared" si="25"/>
        <v>30.65</v>
      </c>
      <c r="S265" s="15">
        <f t="shared" si="26"/>
        <v>41149.954791666663</v>
      </c>
      <c r="T265" s="15">
        <f t="shared" si="27"/>
        <v>41179.954791666663</v>
      </c>
      <c r="U265">
        <f t="shared" si="28"/>
        <v>30</v>
      </c>
      <c r="V265" t="str" cm="1">
        <f t="array" ref="V265">_xlfn.IFS(U265&lt;=10,"Less than 10 days",AND(U265&gt;10,U265&lt;=20),"11 to 20 days",AND(U265&gt;20,U265&lt;=25),"21 to 25 days",U265&gt;=51,"Greater than 40 days",AND(U265&gt;25,U265&lt;=30),"26 to 30 days",AND(U265&gt;30,U265&lt;=40),"31 to 40 days",AND(U265&gt;40,U265&lt;=50),"41 to 50 days")</f>
        <v>26 to 30 days</v>
      </c>
      <c r="W265" t="str" cm="1">
        <f t="array" ref="W265">_xlfn.IFNA(_xlfn.IFS(AND(U265&gt;=25,U265&lt;28),"26-27 days",AND(U265&gt;27,U265&lt;29),"28 to 29 days",U265=30, "30 days"),"Not Needed")</f>
        <v>30 days</v>
      </c>
      <c r="X265">
        <f t="shared" si="29"/>
        <v>2012</v>
      </c>
    </row>
    <row r="266" spans="1:24" ht="58">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 t="shared" si="24"/>
        <v>118</v>
      </c>
      <c r="R266">
        <f t="shared" si="25"/>
        <v>64.95</v>
      </c>
      <c r="S266" s="15">
        <f t="shared" si="26"/>
        <v>41010.620312500003</v>
      </c>
      <c r="T266" s="15">
        <f t="shared" si="27"/>
        <v>41040.620312500003</v>
      </c>
      <c r="U266">
        <f t="shared" si="28"/>
        <v>30</v>
      </c>
      <c r="V266" t="str" cm="1">
        <f t="array" ref="V266">_xlfn.IFS(U266&lt;=10,"Less than 10 days",AND(U266&gt;10,U266&lt;=20),"11 to 20 days",AND(U266&gt;20,U266&lt;=25),"21 to 25 days",U266&gt;=51,"Greater than 40 days",AND(U266&gt;25,U266&lt;=30),"26 to 30 days",AND(U266&gt;30,U266&lt;=40),"31 to 40 days",AND(U266&gt;40,U266&lt;=50),"41 to 50 days")</f>
        <v>26 to 30 days</v>
      </c>
      <c r="W266" t="str" cm="1">
        <f t="array" ref="W266">_xlfn.IFNA(_xlfn.IFS(AND(U266&gt;=25,U266&lt;28),"26-27 days",AND(U266&gt;27,U266&lt;29),"28 to 29 days",U266=30, "30 days"),"Not Needed")</f>
        <v>30 days</v>
      </c>
      <c r="X266">
        <f t="shared" si="29"/>
        <v>2012</v>
      </c>
    </row>
    <row r="267" spans="1:24" ht="58">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 t="shared" si="24"/>
        <v>111</v>
      </c>
      <c r="R267">
        <f t="shared" si="25"/>
        <v>95.78</v>
      </c>
      <c r="S267" s="15">
        <f t="shared" si="26"/>
        <v>40267.245717592588</v>
      </c>
      <c r="T267" s="15">
        <f t="shared" si="27"/>
        <v>40308.844444444447</v>
      </c>
      <c r="U267">
        <f t="shared" si="28"/>
        <v>41</v>
      </c>
      <c r="V267" t="str" cm="1">
        <f t="array" ref="V267">_xlfn.IFS(U267&lt;=10,"Less than 10 days",AND(U267&gt;10,U267&lt;=20),"11 to 20 days",AND(U267&gt;20,U267&lt;=25),"21 to 25 days",U267&gt;=51,"Greater than 40 days",AND(U267&gt;25,U267&lt;=30),"26 to 30 days",AND(U267&gt;30,U267&lt;=40),"31 to 40 days",AND(U267&gt;40,U267&lt;=50),"41 to 50 days")</f>
        <v>41 to 50 days</v>
      </c>
      <c r="W267" t="str" cm="1">
        <f t="array" ref="W267">_xlfn.IFNA(_xlfn.IFS(AND(U267&gt;=25,U267&lt;28),"26-27 days",AND(U267&gt;27,U267&lt;29),"28 to 29 days",U267=30, "30 days"),"Not Needed")</f>
        <v>Not Needed</v>
      </c>
      <c r="X267">
        <f t="shared" si="29"/>
        <v>2010</v>
      </c>
    </row>
    <row r="268" spans="1:24" ht="58">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 t="shared" si="24"/>
        <v>146</v>
      </c>
      <c r="R268">
        <f t="shared" si="25"/>
        <v>40.42</v>
      </c>
      <c r="S268" s="15">
        <f t="shared" si="26"/>
        <v>40205.174849537041</v>
      </c>
      <c r="T268" s="15">
        <f t="shared" si="27"/>
        <v>40291.160416666666</v>
      </c>
      <c r="U268">
        <f t="shared" si="28"/>
        <v>86</v>
      </c>
      <c r="V268" t="str" cm="1">
        <f t="array" ref="V268">_xlfn.IFS(U268&lt;=10,"Less than 10 days",AND(U268&gt;10,U268&lt;=20),"11 to 20 days",AND(U268&gt;20,U268&lt;=25),"21 to 25 days",U268&gt;=51,"Greater than 40 days",AND(U268&gt;25,U268&lt;=30),"26 to 30 days",AND(U268&gt;30,U268&lt;=40),"31 to 40 days",AND(U268&gt;40,U268&lt;=50),"41 to 50 days")</f>
        <v>Greater than 40 days</v>
      </c>
      <c r="W268" t="str" cm="1">
        <f t="array" ref="W268">_xlfn.IFNA(_xlfn.IFS(AND(U268&gt;=25,U268&lt;28),"26-27 days",AND(U268&gt;27,U268&lt;29),"28 to 29 days",U268=30, "30 days"),"Not Needed")</f>
        <v>Not Needed</v>
      </c>
      <c r="X268">
        <f t="shared" si="29"/>
        <v>2010</v>
      </c>
    </row>
    <row r="269" spans="1:24" ht="4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 t="shared" si="24"/>
        <v>132</v>
      </c>
      <c r="R269">
        <f t="shared" si="25"/>
        <v>78.58</v>
      </c>
      <c r="S269" s="15">
        <f t="shared" si="26"/>
        <v>41785.452534722222</v>
      </c>
      <c r="T269" s="15">
        <f t="shared" si="27"/>
        <v>41815.452534722222</v>
      </c>
      <c r="U269">
        <f t="shared" si="28"/>
        <v>30</v>
      </c>
      <c r="V269" t="str" cm="1">
        <f t="array" ref="V269">_xlfn.IFS(U269&lt;=10,"Less than 10 days",AND(U269&gt;10,U269&lt;=20),"11 to 20 days",AND(U269&gt;20,U269&lt;=25),"21 to 25 days",U269&gt;=51,"Greater than 40 days",AND(U269&gt;25,U269&lt;=30),"26 to 30 days",AND(U269&gt;30,U269&lt;=40),"31 to 40 days",AND(U269&gt;40,U269&lt;=50),"41 to 50 days")</f>
        <v>26 to 30 days</v>
      </c>
      <c r="W269" t="str" cm="1">
        <f t="array" ref="W269">_xlfn.IFNA(_xlfn.IFS(AND(U269&gt;=25,U269&lt;28),"26-27 days",AND(U269&gt;27,U269&lt;29),"28 to 29 days",U269=30, "30 days"),"Not Needed")</f>
        <v>30 days</v>
      </c>
      <c r="X269">
        <f t="shared" si="29"/>
        <v>2014</v>
      </c>
    </row>
    <row r="270" spans="1:24" ht="4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 t="shared" si="24"/>
        <v>111</v>
      </c>
      <c r="R270">
        <f t="shared" si="25"/>
        <v>50.18</v>
      </c>
      <c r="S270" s="15">
        <f t="shared" si="26"/>
        <v>40809.15252314815</v>
      </c>
      <c r="T270" s="15">
        <f t="shared" si="27"/>
        <v>40854.194189814814</v>
      </c>
      <c r="U270">
        <f t="shared" si="28"/>
        <v>45</v>
      </c>
      <c r="V270" t="str" cm="1">
        <f t="array" ref="V270">_xlfn.IFS(U270&lt;=10,"Less than 10 days",AND(U270&gt;10,U270&lt;=20),"11 to 20 days",AND(U270&gt;20,U270&lt;=25),"21 to 25 days",U270&gt;=51,"Greater than 40 days",AND(U270&gt;25,U270&lt;=30),"26 to 30 days",AND(U270&gt;30,U270&lt;=40),"31 to 40 days",AND(U270&gt;40,U270&lt;=50),"41 to 50 days")</f>
        <v>41 to 50 days</v>
      </c>
      <c r="W270" t="str" cm="1">
        <f t="array" ref="W270">_xlfn.IFNA(_xlfn.IFS(AND(U270&gt;=25,U270&lt;28),"26-27 days",AND(U270&gt;27,U270&lt;29),"28 to 29 days",U270=30, "30 days"),"Not Needed")</f>
        <v>Not Needed</v>
      </c>
      <c r="X270">
        <f t="shared" si="29"/>
        <v>2011</v>
      </c>
    </row>
    <row r="271" spans="1:24" ht="4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 t="shared" si="24"/>
        <v>147</v>
      </c>
      <c r="R271">
        <f t="shared" si="25"/>
        <v>92.25</v>
      </c>
      <c r="S271" s="15">
        <f t="shared" si="26"/>
        <v>42758.197013888886</v>
      </c>
      <c r="T271" s="15">
        <f t="shared" si="27"/>
        <v>42788.197013888886</v>
      </c>
      <c r="U271">
        <f t="shared" si="28"/>
        <v>30</v>
      </c>
      <c r="V271" t="str" cm="1">
        <f t="array" ref="V271">_xlfn.IFS(U271&lt;=10,"Less than 10 days",AND(U271&gt;10,U271&lt;=20),"11 to 20 days",AND(U271&gt;20,U271&lt;=25),"21 to 25 days",U271&gt;=51,"Greater than 40 days",AND(U271&gt;25,U271&lt;=30),"26 to 30 days",AND(U271&gt;30,U271&lt;=40),"31 to 40 days",AND(U271&gt;40,U271&lt;=50),"41 to 50 days")</f>
        <v>26 to 30 days</v>
      </c>
      <c r="W271" t="str" cm="1">
        <f t="array" ref="W271">_xlfn.IFNA(_xlfn.IFS(AND(U271&gt;=25,U271&lt;28),"26-27 days",AND(U271&gt;27,U271&lt;29),"28 to 29 days",U271=30, "30 days"),"Not Needed")</f>
        <v>30 days</v>
      </c>
      <c r="X271">
        <f t="shared" si="29"/>
        <v>2017</v>
      </c>
    </row>
    <row r="272" spans="1:24" ht="4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 t="shared" si="24"/>
        <v>153</v>
      </c>
      <c r="R272">
        <f t="shared" si="25"/>
        <v>57.54</v>
      </c>
      <c r="S272" s="15">
        <f t="shared" si="26"/>
        <v>40637.866550925923</v>
      </c>
      <c r="T272" s="15">
        <f t="shared" si="27"/>
        <v>40688.166666666664</v>
      </c>
      <c r="U272">
        <f t="shared" si="28"/>
        <v>51</v>
      </c>
      <c r="V272" t="str" cm="1">
        <f t="array" ref="V272">_xlfn.IFS(U272&lt;=10,"Less than 10 days",AND(U272&gt;10,U272&lt;=20),"11 to 20 days",AND(U272&gt;20,U272&lt;=25),"21 to 25 days",U272&gt;=51,"Greater than 40 days",AND(U272&gt;25,U272&lt;=30),"26 to 30 days",AND(U272&gt;30,U272&lt;=40),"31 to 40 days",AND(U272&gt;40,U272&lt;=50),"41 to 50 days")</f>
        <v>Greater than 40 days</v>
      </c>
      <c r="W272" t="str" cm="1">
        <f t="array" ref="W272">_xlfn.IFNA(_xlfn.IFS(AND(U272&gt;=25,U272&lt;28),"26-27 days",AND(U272&gt;27,U272&lt;29),"28 to 29 days",U272=30, "30 days"),"Not Needed")</f>
        <v>Not Needed</v>
      </c>
      <c r="X272">
        <f t="shared" si="29"/>
        <v>2011</v>
      </c>
    </row>
    <row r="273" spans="1:24" ht="4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 t="shared" si="24"/>
        <v>105</v>
      </c>
      <c r="R273">
        <f t="shared" si="25"/>
        <v>109.42</v>
      </c>
      <c r="S273" s="15">
        <f t="shared" si="26"/>
        <v>41612.10024305556</v>
      </c>
      <c r="T273" s="15">
        <f t="shared" si="27"/>
        <v>41641.333333333336</v>
      </c>
      <c r="U273">
        <f t="shared" si="28"/>
        <v>29</v>
      </c>
      <c r="V273" t="str" cm="1">
        <f t="array" ref="V273">_xlfn.IFS(U273&lt;=10,"Less than 10 days",AND(U273&gt;10,U273&lt;=20),"11 to 20 days",AND(U273&gt;20,U273&lt;=25),"21 to 25 days",U273&gt;=51,"Greater than 40 days",AND(U273&gt;25,U273&lt;=30),"26 to 30 days",AND(U273&gt;30,U273&lt;=40),"31 to 40 days",AND(U273&gt;40,U273&lt;=50),"41 to 50 days")</f>
        <v>26 to 30 days</v>
      </c>
      <c r="W273" t="str" cm="1">
        <f t="array" ref="W273">_xlfn.IFNA(_xlfn.IFS(AND(U273&gt;=25,U273&lt;28),"26-27 days",AND(U273&gt;27,U273&lt;29),"28 to 29 days",U273=30, "30 days"),"Not Needed")</f>
        <v>Not Needed</v>
      </c>
      <c r="X273">
        <f t="shared" si="29"/>
        <v>2013</v>
      </c>
    </row>
    <row r="274" spans="1:24" ht="4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 t="shared" si="24"/>
        <v>177</v>
      </c>
      <c r="R274">
        <f t="shared" si="25"/>
        <v>81.89</v>
      </c>
      <c r="S274" s="15">
        <f t="shared" si="26"/>
        <v>40235.900358796294</v>
      </c>
      <c r="T274" s="15">
        <f t="shared" si="27"/>
        <v>40296.78402777778</v>
      </c>
      <c r="U274">
        <f t="shared" si="28"/>
        <v>61</v>
      </c>
      <c r="V274" t="str" cm="1">
        <f t="array" ref="V274">_xlfn.IFS(U274&lt;=10,"Less than 10 days",AND(U274&gt;10,U274&lt;=20),"11 to 20 days",AND(U274&gt;20,U274&lt;=25),"21 to 25 days",U274&gt;=51,"Greater than 40 days",AND(U274&gt;25,U274&lt;=30),"26 to 30 days",AND(U274&gt;30,U274&lt;=40),"31 to 40 days",AND(U274&gt;40,U274&lt;=50),"41 to 50 days")</f>
        <v>Greater than 40 days</v>
      </c>
      <c r="W274" t="str" cm="1">
        <f t="array" ref="W274">_xlfn.IFNA(_xlfn.IFS(AND(U274&gt;=25,U274&lt;28),"26-27 days",AND(U274&gt;27,U274&lt;29),"28 to 29 days",U274=30, "30 days"),"Not Needed")</f>
        <v>Not Needed</v>
      </c>
      <c r="X274">
        <f t="shared" si="29"/>
        <v>2010</v>
      </c>
    </row>
    <row r="275" spans="1:24" ht="58">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 t="shared" si="24"/>
        <v>108</v>
      </c>
      <c r="R275">
        <f t="shared" si="25"/>
        <v>45.67</v>
      </c>
      <c r="S275" s="15">
        <f t="shared" si="26"/>
        <v>40697.498449074075</v>
      </c>
      <c r="T275" s="15">
        <f t="shared" si="27"/>
        <v>40727.498449074075</v>
      </c>
      <c r="U275">
        <f t="shared" si="28"/>
        <v>30</v>
      </c>
      <c r="V275" t="str" cm="1">
        <f t="array" ref="V275">_xlfn.IFS(U275&lt;=10,"Less than 10 days",AND(U275&gt;10,U275&lt;=20),"11 to 20 days",AND(U275&gt;20,U275&lt;=25),"21 to 25 days",U275&gt;=51,"Greater than 40 days",AND(U275&gt;25,U275&lt;=30),"26 to 30 days",AND(U275&gt;30,U275&lt;=40),"31 to 40 days",AND(U275&gt;40,U275&lt;=50),"41 to 50 days")</f>
        <v>26 to 30 days</v>
      </c>
      <c r="W275" t="str" cm="1">
        <f t="array" ref="W275">_xlfn.IFNA(_xlfn.IFS(AND(U275&gt;=25,U275&lt;28),"26-27 days",AND(U275&gt;27,U275&lt;29),"28 to 29 days",U275=30, "30 days"),"Not Needed")</f>
        <v>30 days</v>
      </c>
      <c r="X275">
        <f t="shared" si="29"/>
        <v>2011</v>
      </c>
    </row>
    <row r="276" spans="1:24" ht="4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 t="shared" si="24"/>
        <v>156</v>
      </c>
      <c r="R276">
        <f t="shared" si="25"/>
        <v>55.22</v>
      </c>
      <c r="S276" s="15">
        <f t="shared" si="26"/>
        <v>40969.912372685183</v>
      </c>
      <c r="T276" s="15">
        <f t="shared" si="27"/>
        <v>41004.290972222225</v>
      </c>
      <c r="U276">
        <f t="shared" si="28"/>
        <v>35</v>
      </c>
      <c r="V276" t="str" cm="1">
        <f t="array" ref="V276">_xlfn.IFS(U276&lt;=10,"Less than 10 days",AND(U276&gt;10,U276&lt;=20),"11 to 20 days",AND(U276&gt;20,U276&lt;=25),"21 to 25 days",U276&gt;=51,"Greater than 40 days",AND(U276&gt;25,U276&lt;=30),"26 to 30 days",AND(U276&gt;30,U276&lt;=40),"31 to 40 days",AND(U276&gt;40,U276&lt;=50),"41 to 50 days")</f>
        <v>31 to 40 days</v>
      </c>
      <c r="W276" t="str" cm="1">
        <f t="array" ref="W276">_xlfn.IFNA(_xlfn.IFS(AND(U276&gt;=25,U276&lt;28),"26-27 days",AND(U276&gt;27,U276&lt;29),"28 to 29 days",U276=30, "30 days"),"Not Needed")</f>
        <v>Not Needed</v>
      </c>
      <c r="X276">
        <f t="shared" si="29"/>
        <v>2012</v>
      </c>
    </row>
    <row r="277" spans="1:24" ht="4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 t="shared" si="24"/>
        <v>108</v>
      </c>
      <c r="R277">
        <f t="shared" si="25"/>
        <v>65.3</v>
      </c>
      <c r="S277" s="15">
        <f t="shared" si="26"/>
        <v>41193.032013888893</v>
      </c>
      <c r="T277" s="15">
        <f t="shared" si="27"/>
        <v>41223.073680555557</v>
      </c>
      <c r="U277">
        <f t="shared" si="28"/>
        <v>30</v>
      </c>
      <c r="V277" t="str" cm="1">
        <f t="array" ref="V277">_xlfn.IFS(U277&lt;=10,"Less than 10 days",AND(U277&gt;10,U277&lt;=20),"11 to 20 days",AND(U277&gt;20,U277&lt;=25),"21 to 25 days",U277&gt;=51,"Greater than 40 days",AND(U277&gt;25,U277&lt;=30),"26 to 30 days",AND(U277&gt;30,U277&lt;=40),"31 to 40 days",AND(U277&gt;40,U277&lt;=50),"41 to 50 days")</f>
        <v>26 to 30 days</v>
      </c>
      <c r="W277" t="str" cm="1">
        <f t="array" ref="W277">_xlfn.IFNA(_xlfn.IFS(AND(U277&gt;=25,U277&lt;28),"26-27 days",AND(U277&gt;27,U277&lt;29),"28 to 29 days",U277=30, "30 days"),"Not Needed")</f>
        <v>30 days</v>
      </c>
      <c r="X277">
        <f t="shared" si="29"/>
        <v>2012</v>
      </c>
    </row>
    <row r="278" spans="1:24" ht="4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 t="shared" si="24"/>
        <v>148</v>
      </c>
      <c r="R278">
        <f t="shared" si="25"/>
        <v>95.23</v>
      </c>
      <c r="S278" s="15">
        <f t="shared" si="26"/>
        <v>40967.081874999996</v>
      </c>
      <c r="T278" s="15">
        <f t="shared" si="27"/>
        <v>41027.040208333332</v>
      </c>
      <c r="U278">
        <f t="shared" si="28"/>
        <v>60</v>
      </c>
      <c r="V278" t="str" cm="1">
        <f t="array" ref="V278">_xlfn.IFS(U278&lt;=10,"Less than 10 days",AND(U278&gt;10,U278&lt;=20),"11 to 20 days",AND(U278&gt;20,U278&lt;=25),"21 to 25 days",U278&gt;=51,"Greater than 40 days",AND(U278&gt;25,U278&lt;=30),"26 to 30 days",AND(U278&gt;30,U278&lt;=40),"31 to 40 days",AND(U278&gt;40,U278&lt;=50),"41 to 50 days")</f>
        <v>Greater than 40 days</v>
      </c>
      <c r="W278" t="str" cm="1">
        <f t="array" ref="W278">_xlfn.IFNA(_xlfn.IFS(AND(U278&gt;=25,U278&lt;28),"26-27 days",AND(U278&gt;27,U278&lt;29),"28 to 29 days",U278=30, "30 days"),"Not Needed")</f>
        <v>Not Needed</v>
      </c>
      <c r="X278">
        <f t="shared" si="29"/>
        <v>2012</v>
      </c>
    </row>
    <row r="279" spans="1:24" ht="58">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 t="shared" si="24"/>
        <v>110</v>
      </c>
      <c r="R279">
        <f t="shared" si="25"/>
        <v>75.44</v>
      </c>
      <c r="S279" s="15">
        <f t="shared" si="26"/>
        <v>42117.891423611116</v>
      </c>
      <c r="T279" s="15">
        <f t="shared" si="27"/>
        <v>42147.891423611116</v>
      </c>
      <c r="U279">
        <f t="shared" si="28"/>
        <v>30</v>
      </c>
      <c r="V279" t="str" cm="1">
        <f t="array" ref="V279">_xlfn.IFS(U279&lt;=10,"Less than 10 days",AND(U279&gt;10,U279&lt;=20),"11 to 20 days",AND(U279&gt;20,U279&lt;=25),"21 to 25 days",U279&gt;=51,"Greater than 40 days",AND(U279&gt;25,U279&lt;=30),"26 to 30 days",AND(U279&gt;30,U279&lt;=40),"31 to 40 days",AND(U279&gt;40,U279&lt;=50),"41 to 50 days")</f>
        <v>26 to 30 days</v>
      </c>
      <c r="W279" t="str" cm="1">
        <f t="array" ref="W279">_xlfn.IFNA(_xlfn.IFS(AND(U279&gt;=25,U279&lt;28),"26-27 days",AND(U279&gt;27,U279&lt;29),"28 to 29 days",U279=30, "30 days"),"Not Needed")</f>
        <v>30 days</v>
      </c>
      <c r="X279">
        <f t="shared" si="29"/>
        <v>2015</v>
      </c>
    </row>
    <row r="280" spans="1:24" ht="29">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 t="shared" si="24"/>
        <v>150</v>
      </c>
      <c r="R280">
        <f t="shared" si="25"/>
        <v>97.82</v>
      </c>
      <c r="S280" s="15">
        <f t="shared" si="26"/>
        <v>41164.040960648148</v>
      </c>
      <c r="T280" s="15">
        <f t="shared" si="27"/>
        <v>41194.040960648148</v>
      </c>
      <c r="U280">
        <f t="shared" si="28"/>
        <v>30</v>
      </c>
      <c r="V280" t="str" cm="1">
        <f t="array" ref="V280">_xlfn.IFS(U280&lt;=10,"Less than 10 days",AND(U280&gt;10,U280&lt;=20),"11 to 20 days",AND(U280&gt;20,U280&lt;=25),"21 to 25 days",U280&gt;=51,"Greater than 40 days",AND(U280&gt;25,U280&lt;=30),"26 to 30 days",AND(U280&gt;30,U280&lt;=40),"31 to 40 days",AND(U280&gt;40,U280&lt;=50),"41 to 50 days")</f>
        <v>26 to 30 days</v>
      </c>
      <c r="W280" t="str" cm="1">
        <f t="array" ref="W280">_xlfn.IFNA(_xlfn.IFS(AND(U280&gt;=25,U280&lt;28),"26-27 days",AND(U280&gt;27,U280&lt;29),"28 to 29 days",U280=30, "30 days"),"Not Needed")</f>
        <v>30 days</v>
      </c>
      <c r="X280">
        <f t="shared" si="29"/>
        <v>2012</v>
      </c>
    </row>
    <row r="281" spans="1:24" ht="4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 t="shared" si="24"/>
        <v>157</v>
      </c>
      <c r="R281">
        <f t="shared" si="25"/>
        <v>87.69</v>
      </c>
      <c r="S281" s="15">
        <f t="shared" si="26"/>
        <v>42759.244166666671</v>
      </c>
      <c r="T281" s="15">
        <f t="shared" si="27"/>
        <v>42793.084027777775</v>
      </c>
      <c r="U281">
        <f t="shared" si="28"/>
        <v>34</v>
      </c>
      <c r="V281" t="str" cm="1">
        <f t="array" ref="V281">_xlfn.IFS(U281&lt;=10,"Less than 10 days",AND(U281&gt;10,U281&lt;=20),"11 to 20 days",AND(U281&gt;20,U281&lt;=25),"21 to 25 days",U281&gt;=51,"Greater than 40 days",AND(U281&gt;25,U281&lt;=30),"26 to 30 days",AND(U281&gt;30,U281&lt;=40),"31 to 40 days",AND(U281&gt;40,U281&lt;=50),"41 to 50 days")</f>
        <v>31 to 40 days</v>
      </c>
      <c r="W281" t="str" cm="1">
        <f t="array" ref="W281">_xlfn.IFNA(_xlfn.IFS(AND(U281&gt;=25,U281&lt;28),"26-27 days",AND(U281&gt;27,U281&lt;29),"28 to 29 days",U281=30, "30 days"),"Not Needed")</f>
        <v>Not Needed</v>
      </c>
      <c r="X281">
        <f t="shared" si="29"/>
        <v>2017</v>
      </c>
    </row>
    <row r="282" spans="1:24" ht="4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 t="shared" si="24"/>
        <v>156</v>
      </c>
      <c r="R282">
        <f t="shared" si="25"/>
        <v>54.75</v>
      </c>
      <c r="S282" s="15">
        <f t="shared" si="26"/>
        <v>41744.590682870366</v>
      </c>
      <c r="T282" s="15">
        <f t="shared" si="27"/>
        <v>41789.590682870366</v>
      </c>
      <c r="U282">
        <f t="shared" si="28"/>
        <v>45</v>
      </c>
      <c r="V282" t="str" cm="1">
        <f t="array" ref="V282">_xlfn.IFS(U282&lt;=10,"Less than 10 days",AND(U282&gt;10,U282&lt;=20),"11 to 20 days",AND(U282&gt;20,U282&lt;=25),"21 to 25 days",U282&gt;=51,"Greater than 40 days",AND(U282&gt;25,U282&lt;=30),"26 to 30 days",AND(U282&gt;30,U282&lt;=40),"31 to 40 days",AND(U282&gt;40,U282&lt;=50),"41 to 50 days")</f>
        <v>41 to 50 days</v>
      </c>
      <c r="W282" t="str" cm="1">
        <f t="array" ref="W282">_xlfn.IFNA(_xlfn.IFS(AND(U282&gt;=25,U282&lt;28),"26-27 days",AND(U282&gt;27,U282&lt;29),"28 to 29 days",U282=30, "30 days"),"Not Needed")</f>
        <v>Not Needed</v>
      </c>
      <c r="X282">
        <f t="shared" si="29"/>
        <v>2014</v>
      </c>
    </row>
    <row r="283" spans="1:24" ht="4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 t="shared" si="24"/>
        <v>121</v>
      </c>
      <c r="R283">
        <f t="shared" si="25"/>
        <v>83.95</v>
      </c>
      <c r="S283" s="15">
        <f t="shared" si="26"/>
        <v>39950.163344907407</v>
      </c>
      <c r="T283" s="15">
        <f t="shared" si="27"/>
        <v>40035.80972222222</v>
      </c>
      <c r="U283">
        <f t="shared" si="28"/>
        <v>85</v>
      </c>
      <c r="V283" t="str" cm="1">
        <f t="array" ref="V283">_xlfn.IFS(U283&lt;=10,"Less than 10 days",AND(U283&gt;10,U283&lt;=20),"11 to 20 days",AND(U283&gt;20,U283&lt;=25),"21 to 25 days",U283&gt;=51,"Greater than 40 days",AND(U283&gt;25,U283&lt;=30),"26 to 30 days",AND(U283&gt;30,U283&lt;=40),"31 to 40 days",AND(U283&gt;40,U283&lt;=50),"41 to 50 days")</f>
        <v>Greater than 40 days</v>
      </c>
      <c r="W283" t="str" cm="1">
        <f t="array" ref="W283">_xlfn.IFNA(_xlfn.IFS(AND(U283&gt;=25,U283&lt;28),"26-27 days",AND(U283&gt;27,U283&lt;29),"28 to 29 days",U283=30, "30 days"),"Not Needed")</f>
        <v>Not Needed</v>
      </c>
      <c r="X283">
        <f t="shared" si="29"/>
        <v>2009</v>
      </c>
    </row>
    <row r="284" spans="1:24" ht="4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 t="shared" si="24"/>
        <v>101</v>
      </c>
      <c r="R284">
        <f t="shared" si="25"/>
        <v>254.39</v>
      </c>
      <c r="S284" s="15">
        <f t="shared" si="26"/>
        <v>40194.920046296298</v>
      </c>
      <c r="T284" s="15">
        <f t="shared" si="27"/>
        <v>40231.916666666664</v>
      </c>
      <c r="U284">
        <f t="shared" si="28"/>
        <v>37</v>
      </c>
      <c r="V284" t="str" cm="1">
        <f t="array" ref="V284">_xlfn.IFS(U284&lt;=10,"Less than 10 days",AND(U284&gt;10,U284&lt;=20),"11 to 20 days",AND(U284&gt;20,U284&lt;=25),"21 to 25 days",U284&gt;=51,"Greater than 40 days",AND(U284&gt;25,U284&lt;=30),"26 to 30 days",AND(U284&gt;30,U284&lt;=40),"31 to 40 days",AND(U284&gt;40,U284&lt;=50),"41 to 50 days")</f>
        <v>31 to 40 days</v>
      </c>
      <c r="W284" t="str" cm="1">
        <f t="array" ref="W284">_xlfn.IFNA(_xlfn.IFS(AND(U284&gt;=25,U284&lt;28),"26-27 days",AND(U284&gt;27,U284&lt;29),"28 to 29 days",U284=30, "30 days"),"Not Needed")</f>
        <v>Not Needed</v>
      </c>
      <c r="X284">
        <f t="shared" si="29"/>
        <v>2010</v>
      </c>
    </row>
    <row r="285" spans="1:24" ht="29">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 t="shared" si="24"/>
        <v>114</v>
      </c>
      <c r="R285">
        <f t="shared" si="25"/>
        <v>101.83</v>
      </c>
      <c r="S285" s="15">
        <f t="shared" si="26"/>
        <v>40675.71</v>
      </c>
      <c r="T285" s="15">
        <f t="shared" si="27"/>
        <v>40695.207638888889</v>
      </c>
      <c r="U285">
        <f t="shared" si="28"/>
        <v>20</v>
      </c>
      <c r="V285" t="str" cm="1">
        <f t="array" ref="V285">_xlfn.IFS(U285&lt;=10,"Less than 10 days",AND(U285&gt;10,U285&lt;=20),"11 to 20 days",AND(U285&gt;20,U285&lt;=25),"21 to 25 days",U285&gt;=51,"Greater than 40 days",AND(U285&gt;25,U285&lt;=30),"26 to 30 days",AND(U285&gt;30,U285&lt;=40),"31 to 40 days",AND(U285&gt;40,U285&lt;=50),"41 to 50 days")</f>
        <v>11 to 20 days</v>
      </c>
      <c r="W285" t="str" cm="1">
        <f t="array" ref="W285">_xlfn.IFNA(_xlfn.IFS(AND(U285&gt;=25,U285&lt;28),"26-27 days",AND(U285&gt;27,U285&lt;29),"28 to 29 days",U285=30, "30 days"),"Not Needed")</f>
        <v>Not Needed</v>
      </c>
      <c r="X285">
        <f t="shared" si="29"/>
        <v>2011</v>
      </c>
    </row>
    <row r="286" spans="1:24" ht="4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 t="shared" si="24"/>
        <v>105</v>
      </c>
      <c r="R286">
        <f t="shared" si="25"/>
        <v>55.07</v>
      </c>
      <c r="S286" s="15">
        <f t="shared" si="26"/>
        <v>40904.738194444442</v>
      </c>
      <c r="T286" s="15">
        <f t="shared" si="27"/>
        <v>40929.738194444442</v>
      </c>
      <c r="U286">
        <f t="shared" si="28"/>
        <v>25</v>
      </c>
      <c r="V286" t="str" cm="1">
        <f t="array" ref="V286">_xlfn.IFS(U286&lt;=10,"Less than 10 days",AND(U286&gt;10,U286&lt;=20),"11 to 20 days",AND(U286&gt;20,U286&lt;=25),"21 to 25 days",U286&gt;=51,"Greater than 40 days",AND(U286&gt;25,U286&lt;=30),"26 to 30 days",AND(U286&gt;30,U286&lt;=40),"31 to 40 days",AND(U286&gt;40,U286&lt;=50),"41 to 50 days")</f>
        <v>21 to 25 days</v>
      </c>
      <c r="W286" t="str" cm="1">
        <f t="array" ref="W286">_xlfn.IFNA(_xlfn.IFS(AND(U286&gt;=25,U286&lt;28),"26-27 days",AND(U286&gt;27,U286&lt;29),"28 to 29 days",U286=30, "30 days"),"Not Needed")</f>
        <v>26-27 days</v>
      </c>
      <c r="X286">
        <f t="shared" si="29"/>
        <v>2011</v>
      </c>
    </row>
    <row r="287" spans="1:24" ht="4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 t="shared" si="24"/>
        <v>229</v>
      </c>
      <c r="R287">
        <f t="shared" si="25"/>
        <v>56.9</v>
      </c>
      <c r="S287" s="15">
        <f t="shared" si="26"/>
        <v>41506.756111111114</v>
      </c>
      <c r="T287" s="15">
        <f t="shared" si="27"/>
        <v>41536.756111111114</v>
      </c>
      <c r="U287">
        <f t="shared" si="28"/>
        <v>30</v>
      </c>
      <c r="V287" t="str" cm="1">
        <f t="array" ref="V287">_xlfn.IFS(U287&lt;=10,"Less than 10 days",AND(U287&gt;10,U287&lt;=20),"11 to 20 days",AND(U287&gt;20,U287&lt;=25),"21 to 25 days",U287&gt;=51,"Greater than 40 days",AND(U287&gt;25,U287&lt;=30),"26 to 30 days",AND(U287&gt;30,U287&lt;=40),"31 to 40 days",AND(U287&gt;40,U287&lt;=50),"41 to 50 days")</f>
        <v>26 to 30 days</v>
      </c>
      <c r="W287" t="str" cm="1">
        <f t="array" ref="W287">_xlfn.IFNA(_xlfn.IFS(AND(U287&gt;=25,U287&lt;28),"26-27 days",AND(U287&gt;27,U287&lt;29),"28 to 29 days",U287=30, "30 days"),"Not Needed")</f>
        <v>30 days</v>
      </c>
      <c r="X287">
        <f t="shared" si="29"/>
        <v>2013</v>
      </c>
    </row>
    <row r="288" spans="1:24" ht="4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 t="shared" si="24"/>
        <v>109</v>
      </c>
      <c r="R288">
        <f t="shared" si="25"/>
        <v>121.28</v>
      </c>
      <c r="S288" s="15">
        <f t="shared" si="26"/>
        <v>41313.816249999996</v>
      </c>
      <c r="T288" s="15">
        <f t="shared" si="27"/>
        <v>41358.774583333332</v>
      </c>
      <c r="U288">
        <f t="shared" si="28"/>
        <v>45</v>
      </c>
      <c r="V288" t="str" cm="1">
        <f t="array" ref="V288">_xlfn.IFS(U288&lt;=10,"Less than 10 days",AND(U288&gt;10,U288&lt;=20),"11 to 20 days",AND(U288&gt;20,U288&lt;=25),"21 to 25 days",U288&gt;=51,"Greater than 40 days",AND(U288&gt;25,U288&lt;=30),"26 to 30 days",AND(U288&gt;30,U288&lt;=40),"31 to 40 days",AND(U288&gt;40,U288&lt;=50),"41 to 50 days")</f>
        <v>41 to 50 days</v>
      </c>
      <c r="W288" t="str" cm="1">
        <f t="array" ref="W288">_xlfn.IFNA(_xlfn.IFS(AND(U288&gt;=25,U288&lt;28),"26-27 days",AND(U288&gt;27,U288&lt;29),"28 to 29 days",U288=30, "30 days"),"Not Needed")</f>
        <v>Not Needed</v>
      </c>
      <c r="X288">
        <f t="shared" si="29"/>
        <v>2013</v>
      </c>
    </row>
    <row r="289" spans="1:24" ht="29">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 t="shared" si="24"/>
        <v>176</v>
      </c>
      <c r="R289">
        <f t="shared" si="25"/>
        <v>91.19</v>
      </c>
      <c r="S289" s="15">
        <f t="shared" si="26"/>
        <v>41184.277986111112</v>
      </c>
      <c r="T289" s="15">
        <f t="shared" si="27"/>
        <v>41215.166666666664</v>
      </c>
      <c r="U289">
        <f t="shared" si="28"/>
        <v>31</v>
      </c>
      <c r="V289" t="str" cm="1">
        <f t="array" ref="V289">_xlfn.IFS(U289&lt;=10,"Less than 10 days",AND(U289&gt;10,U289&lt;=20),"11 to 20 days",AND(U289&gt;20,U289&lt;=25),"21 to 25 days",U289&gt;=51,"Greater than 40 days",AND(U289&gt;25,U289&lt;=30),"26 to 30 days",AND(U289&gt;30,U289&lt;=40),"31 to 40 days",AND(U289&gt;40,U289&lt;=50),"41 to 50 days")</f>
        <v>31 to 40 days</v>
      </c>
      <c r="W289" t="str" cm="1">
        <f t="array" ref="W289">_xlfn.IFNA(_xlfn.IFS(AND(U289&gt;=25,U289&lt;28),"26-27 days",AND(U289&gt;27,U289&lt;29),"28 to 29 days",U289=30, "30 days"),"Not Needed")</f>
        <v>Not Needed</v>
      </c>
      <c r="X289">
        <f t="shared" si="29"/>
        <v>2012</v>
      </c>
    </row>
    <row r="290" spans="1:24" ht="58">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 t="shared" si="24"/>
        <v>103</v>
      </c>
      <c r="R290">
        <f t="shared" si="25"/>
        <v>115.45</v>
      </c>
      <c r="S290" s="15">
        <f t="shared" si="26"/>
        <v>41051.168900462959</v>
      </c>
      <c r="T290" s="15">
        <f t="shared" si="27"/>
        <v>41086.168900462959</v>
      </c>
      <c r="U290">
        <f t="shared" si="28"/>
        <v>35</v>
      </c>
      <c r="V290" t="str" cm="1">
        <f t="array" ref="V290">_xlfn.IFS(U290&lt;=10,"Less than 10 days",AND(U290&gt;10,U290&lt;=20),"11 to 20 days",AND(U290&gt;20,U290&lt;=25),"21 to 25 days",U290&gt;=51,"Greater than 40 days",AND(U290&gt;25,U290&lt;=30),"26 to 30 days",AND(U290&gt;30,U290&lt;=40),"31 to 40 days",AND(U290&gt;40,U290&lt;=50),"41 to 50 days")</f>
        <v>31 to 40 days</v>
      </c>
      <c r="W290" t="str" cm="1">
        <f t="array" ref="W290">_xlfn.IFNA(_xlfn.IFS(AND(U290&gt;=25,U290&lt;28),"26-27 days",AND(U290&gt;27,U290&lt;29),"28 to 29 days",U290=30, "30 days"),"Not Needed")</f>
        <v>Not Needed</v>
      </c>
      <c r="X290">
        <f t="shared" si="29"/>
        <v>2012</v>
      </c>
    </row>
    <row r="291" spans="1:24" ht="4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 t="shared" si="24"/>
        <v>105</v>
      </c>
      <c r="R291">
        <f t="shared" si="25"/>
        <v>67.77</v>
      </c>
      <c r="S291" s="15">
        <f t="shared" si="26"/>
        <v>41550.456412037034</v>
      </c>
      <c r="T291" s="15">
        <f t="shared" si="27"/>
        <v>41580.456412037034</v>
      </c>
      <c r="U291">
        <f t="shared" si="28"/>
        <v>30</v>
      </c>
      <c r="V291" t="str" cm="1">
        <f t="array" ref="V291">_xlfn.IFS(U291&lt;=10,"Less than 10 days",AND(U291&gt;10,U291&lt;=20),"11 to 20 days",AND(U291&gt;20,U291&lt;=25),"21 to 25 days",U291&gt;=51,"Greater than 40 days",AND(U291&gt;25,U291&lt;=30),"26 to 30 days",AND(U291&gt;30,U291&lt;=40),"31 to 40 days",AND(U291&gt;40,U291&lt;=50),"41 to 50 days")</f>
        <v>26 to 30 days</v>
      </c>
      <c r="W291" t="str" cm="1">
        <f t="array" ref="W291">_xlfn.IFNA(_xlfn.IFS(AND(U291&gt;=25,U291&lt;28),"26-27 days",AND(U291&gt;27,U291&lt;29),"28 to 29 days",U291=30, "30 days"),"Not Needed")</f>
        <v>30 days</v>
      </c>
      <c r="X291">
        <f t="shared" si="29"/>
        <v>2013</v>
      </c>
    </row>
    <row r="292" spans="1:24" ht="29">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 t="shared" si="24"/>
        <v>107</v>
      </c>
      <c r="R292">
        <f t="shared" si="25"/>
        <v>28.58</v>
      </c>
      <c r="S292" s="15">
        <f t="shared" si="26"/>
        <v>40526.36917824074</v>
      </c>
      <c r="T292" s="15">
        <f t="shared" si="27"/>
        <v>40576.332638888889</v>
      </c>
      <c r="U292">
        <f t="shared" si="28"/>
        <v>50</v>
      </c>
      <c r="V292" t="str" cm="1">
        <f t="array" ref="V292">_xlfn.IFS(U292&lt;=10,"Less than 10 days",AND(U292&gt;10,U292&lt;=20),"11 to 20 days",AND(U292&gt;20,U292&lt;=25),"21 to 25 days",U292&gt;=51,"Greater than 40 days",AND(U292&gt;25,U292&lt;=30),"26 to 30 days",AND(U292&gt;30,U292&lt;=40),"31 to 40 days",AND(U292&gt;40,U292&lt;=50),"41 to 50 days")</f>
        <v>41 to 50 days</v>
      </c>
      <c r="W292" t="str" cm="1">
        <f t="array" ref="W292">_xlfn.IFNA(_xlfn.IFS(AND(U292&gt;=25,U292&lt;28),"26-27 days",AND(U292&gt;27,U292&lt;29),"28 to 29 days",U292=30, "30 days"),"Not Needed")</f>
        <v>Not Needed</v>
      </c>
      <c r="X292">
        <f t="shared" si="29"/>
        <v>2010</v>
      </c>
    </row>
    <row r="293" spans="1:24" ht="4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 t="shared" si="24"/>
        <v>120</v>
      </c>
      <c r="R293">
        <f t="shared" si="25"/>
        <v>46.88</v>
      </c>
      <c r="S293" s="15">
        <f t="shared" si="26"/>
        <v>41376.769050925926</v>
      </c>
      <c r="T293" s="15">
        <f t="shared" si="27"/>
        <v>41395.000694444447</v>
      </c>
      <c r="U293">
        <f t="shared" si="28"/>
        <v>19</v>
      </c>
      <c r="V293" t="str" cm="1">
        <f t="array" ref="V293">_xlfn.IFS(U293&lt;=10,"Less than 10 days",AND(U293&gt;10,U293&lt;=20),"11 to 20 days",AND(U293&gt;20,U293&lt;=25),"21 to 25 days",U293&gt;=51,"Greater than 40 days",AND(U293&gt;25,U293&lt;=30),"26 to 30 days",AND(U293&gt;30,U293&lt;=40),"31 to 40 days",AND(U293&gt;40,U293&lt;=50),"41 to 50 days")</f>
        <v>11 to 20 days</v>
      </c>
      <c r="W293" t="str" cm="1">
        <f t="array" ref="W293">_xlfn.IFNA(_xlfn.IFS(AND(U293&gt;=25,U293&lt;28),"26-27 days",AND(U293&gt;27,U293&lt;29),"28 to 29 days",U293=30, "30 days"),"Not Needed")</f>
        <v>Not Needed</v>
      </c>
      <c r="X293">
        <f t="shared" si="29"/>
        <v>2013</v>
      </c>
    </row>
    <row r="294" spans="1:24" ht="58">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 t="shared" si="24"/>
        <v>102</v>
      </c>
      <c r="R294">
        <f t="shared" si="25"/>
        <v>154.41999999999999</v>
      </c>
      <c r="S294" s="15">
        <f t="shared" si="26"/>
        <v>40812.803229166668</v>
      </c>
      <c r="T294" s="15">
        <f t="shared" si="27"/>
        <v>40845.165972222225</v>
      </c>
      <c r="U294">
        <f t="shared" si="28"/>
        <v>33</v>
      </c>
      <c r="V294" t="str" cm="1">
        <f t="array" ref="V294">_xlfn.IFS(U294&lt;=10,"Less than 10 days",AND(U294&gt;10,U294&lt;=20),"11 to 20 days",AND(U294&gt;20,U294&lt;=25),"21 to 25 days",U294&gt;=51,"Greater than 40 days",AND(U294&gt;25,U294&lt;=30),"26 to 30 days",AND(U294&gt;30,U294&lt;=40),"31 to 40 days",AND(U294&gt;40,U294&lt;=50),"41 to 50 days")</f>
        <v>31 to 40 days</v>
      </c>
      <c r="W294" t="str" cm="1">
        <f t="array" ref="W294">_xlfn.IFNA(_xlfn.IFS(AND(U294&gt;=25,U294&lt;28),"26-27 days",AND(U294&gt;27,U294&lt;29),"28 to 29 days",U294=30, "30 days"),"Not Needed")</f>
        <v>Not Needed</v>
      </c>
      <c r="X294">
        <f t="shared" si="29"/>
        <v>2011</v>
      </c>
    </row>
    <row r="295" spans="1:24" ht="4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 t="shared" si="24"/>
        <v>101</v>
      </c>
      <c r="R295">
        <f t="shared" si="25"/>
        <v>201.22</v>
      </c>
      <c r="S295" s="15">
        <f t="shared" si="26"/>
        <v>41719.667986111112</v>
      </c>
      <c r="T295" s="15">
        <f t="shared" si="27"/>
        <v>41749.667986111112</v>
      </c>
      <c r="U295">
        <f t="shared" si="28"/>
        <v>30</v>
      </c>
      <c r="V295" t="str" cm="1">
        <f t="array" ref="V295">_xlfn.IFS(U295&lt;=10,"Less than 10 days",AND(U295&gt;10,U295&lt;=20),"11 to 20 days",AND(U295&gt;20,U295&lt;=25),"21 to 25 days",U295&gt;=51,"Greater than 40 days",AND(U295&gt;25,U295&lt;=30),"26 to 30 days",AND(U295&gt;30,U295&lt;=40),"31 to 40 days",AND(U295&gt;40,U295&lt;=50),"41 to 50 days")</f>
        <v>26 to 30 days</v>
      </c>
      <c r="W295" t="str" cm="1">
        <f t="array" ref="W295">_xlfn.IFNA(_xlfn.IFS(AND(U295&gt;=25,U295&lt;28),"26-27 days",AND(U295&gt;27,U295&lt;29),"28 to 29 days",U295=30, "30 days"),"Not Needed")</f>
        <v>30 days</v>
      </c>
      <c r="X295">
        <f t="shared" si="29"/>
        <v>2014</v>
      </c>
    </row>
    <row r="296" spans="1:24" ht="7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 t="shared" si="24"/>
        <v>100</v>
      </c>
      <c r="R296">
        <f t="shared" si="25"/>
        <v>100</v>
      </c>
      <c r="S296" s="15">
        <f t="shared" si="26"/>
        <v>40343.084421296298</v>
      </c>
      <c r="T296" s="15">
        <f t="shared" si="27"/>
        <v>40378.666666666664</v>
      </c>
      <c r="U296">
        <f t="shared" si="28"/>
        <v>35</v>
      </c>
      <c r="V296" t="str" cm="1">
        <f t="array" ref="V296">_xlfn.IFS(U296&lt;=10,"Less than 10 days",AND(U296&gt;10,U296&lt;=20),"11 to 20 days",AND(U296&gt;20,U296&lt;=25),"21 to 25 days",U296&gt;=51,"Greater than 40 days",AND(U296&gt;25,U296&lt;=30),"26 to 30 days",AND(U296&gt;30,U296&lt;=40),"31 to 40 days",AND(U296&gt;40,U296&lt;=50),"41 to 50 days")</f>
        <v>31 to 40 days</v>
      </c>
      <c r="W296" t="str" cm="1">
        <f t="array" ref="W296">_xlfn.IFNA(_xlfn.IFS(AND(U296&gt;=25,U296&lt;28),"26-27 days",AND(U296&gt;27,U296&lt;29),"28 to 29 days",U296=30, "30 days"),"Not Needed")</f>
        <v>Not Needed</v>
      </c>
      <c r="X296">
        <f t="shared" si="29"/>
        <v>2010</v>
      </c>
    </row>
    <row r="297" spans="1:24" ht="4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 t="shared" si="24"/>
        <v>133</v>
      </c>
      <c r="R297">
        <f t="shared" si="25"/>
        <v>100.08</v>
      </c>
      <c r="S297" s="15">
        <f t="shared" si="26"/>
        <v>41519.004733796297</v>
      </c>
      <c r="T297" s="15">
        <f t="shared" si="27"/>
        <v>41579</v>
      </c>
      <c r="U297">
        <f t="shared" si="28"/>
        <v>60</v>
      </c>
      <c r="V297" t="str" cm="1">
        <f t="array" ref="V297">_xlfn.IFS(U297&lt;=10,"Less than 10 days",AND(U297&gt;10,U297&lt;=20),"11 to 20 days",AND(U297&gt;20,U297&lt;=25),"21 to 25 days",U297&gt;=51,"Greater than 40 days",AND(U297&gt;25,U297&lt;=30),"26 to 30 days",AND(U297&gt;30,U297&lt;=40),"31 to 40 days",AND(U297&gt;40,U297&lt;=50),"41 to 50 days")</f>
        <v>Greater than 40 days</v>
      </c>
      <c r="W297" t="str" cm="1">
        <f t="array" ref="W297">_xlfn.IFNA(_xlfn.IFS(AND(U297&gt;=25,U297&lt;28),"26-27 days",AND(U297&gt;27,U297&lt;29),"28 to 29 days",U297=30, "30 days"),"Not Needed")</f>
        <v>Not Needed</v>
      </c>
      <c r="X297">
        <f t="shared" si="29"/>
        <v>2013</v>
      </c>
    </row>
    <row r="298" spans="1:24" ht="4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 t="shared" si="24"/>
        <v>119</v>
      </c>
      <c r="R298">
        <f t="shared" si="25"/>
        <v>230.09</v>
      </c>
      <c r="S298" s="15">
        <f t="shared" si="26"/>
        <v>41134.475497685184</v>
      </c>
      <c r="T298" s="15">
        <f t="shared" si="27"/>
        <v>41159.475497685184</v>
      </c>
      <c r="U298">
        <f t="shared" si="28"/>
        <v>25</v>
      </c>
      <c r="V298" t="str" cm="1">
        <f t="array" ref="V298">_xlfn.IFS(U298&lt;=10,"Less than 10 days",AND(U298&gt;10,U298&lt;=20),"11 to 20 days",AND(U298&gt;20,U298&lt;=25),"21 to 25 days",U298&gt;=51,"Greater than 40 days",AND(U298&gt;25,U298&lt;=30),"26 to 30 days",AND(U298&gt;30,U298&lt;=40),"31 to 40 days",AND(U298&gt;40,U298&lt;=50),"41 to 50 days")</f>
        <v>21 to 25 days</v>
      </c>
      <c r="W298" t="str" cm="1">
        <f t="array" ref="W298">_xlfn.IFNA(_xlfn.IFS(AND(U298&gt;=25,U298&lt;28),"26-27 days",AND(U298&gt;27,U298&lt;29),"28 to 29 days",U298=30, "30 days"),"Not Needed")</f>
        <v>26-27 days</v>
      </c>
      <c r="X298">
        <f t="shared" si="29"/>
        <v>2012</v>
      </c>
    </row>
    <row r="299" spans="1:24" ht="4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 t="shared" si="24"/>
        <v>101</v>
      </c>
      <c r="R299">
        <f t="shared" si="25"/>
        <v>141.75</v>
      </c>
      <c r="S299" s="15">
        <f t="shared" si="26"/>
        <v>42089.72802083334</v>
      </c>
      <c r="T299" s="15">
        <f t="shared" si="27"/>
        <v>42125.165972222225</v>
      </c>
      <c r="U299">
        <f t="shared" si="28"/>
        <v>36</v>
      </c>
      <c r="V299" t="str" cm="1">
        <f t="array" ref="V299">_xlfn.IFS(U299&lt;=10,"Less than 10 days",AND(U299&gt;10,U299&lt;=20),"11 to 20 days",AND(U299&gt;20,U299&lt;=25),"21 to 25 days",U299&gt;=51,"Greater than 40 days",AND(U299&gt;25,U299&lt;=30),"26 to 30 days",AND(U299&gt;30,U299&lt;=40),"31 to 40 days",AND(U299&gt;40,U299&lt;=50),"41 to 50 days")</f>
        <v>31 to 40 days</v>
      </c>
      <c r="W299" t="str" cm="1">
        <f t="array" ref="W299">_xlfn.IFNA(_xlfn.IFS(AND(U299&gt;=25,U299&lt;28),"26-27 days",AND(U299&gt;27,U299&lt;29),"28 to 29 days",U299=30, "30 days"),"Not Needed")</f>
        <v>Not Needed</v>
      </c>
      <c r="X299">
        <f t="shared" si="29"/>
        <v>2015</v>
      </c>
    </row>
    <row r="300" spans="1:24" ht="29">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 t="shared" si="24"/>
        <v>109</v>
      </c>
      <c r="R300">
        <f t="shared" si="25"/>
        <v>56.34</v>
      </c>
      <c r="S300" s="15">
        <f t="shared" si="26"/>
        <v>41709.463518518518</v>
      </c>
      <c r="T300" s="15">
        <f t="shared" si="27"/>
        <v>41768.875</v>
      </c>
      <c r="U300">
        <f t="shared" si="28"/>
        <v>59</v>
      </c>
      <c r="V300" t="str" cm="1">
        <f t="array" ref="V300">_xlfn.IFS(U300&lt;=10,"Less than 10 days",AND(U300&gt;10,U300&lt;=20),"11 to 20 days",AND(U300&gt;20,U300&lt;=25),"21 to 25 days",U300&gt;=51,"Greater than 40 days",AND(U300&gt;25,U300&lt;=30),"26 to 30 days",AND(U300&gt;30,U300&lt;=40),"31 to 40 days",AND(U300&gt;40,U300&lt;=50),"41 to 50 days")</f>
        <v>Greater than 40 days</v>
      </c>
      <c r="W300" t="str" cm="1">
        <f t="array" ref="W300">_xlfn.IFNA(_xlfn.IFS(AND(U300&gt;=25,U300&lt;28),"26-27 days",AND(U300&gt;27,U300&lt;29),"28 to 29 days",U300=30, "30 days"),"Not Needed")</f>
        <v>Not Needed</v>
      </c>
      <c r="X300">
        <f t="shared" si="29"/>
        <v>2014</v>
      </c>
    </row>
    <row r="301" spans="1:24" ht="58">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 t="shared" si="24"/>
        <v>179</v>
      </c>
      <c r="R301">
        <f t="shared" si="25"/>
        <v>73.34</v>
      </c>
      <c r="S301" s="15">
        <f t="shared" si="26"/>
        <v>40469.225231481483</v>
      </c>
      <c r="T301" s="15">
        <f t="shared" si="27"/>
        <v>40499.266898148147</v>
      </c>
      <c r="U301">
        <f t="shared" si="28"/>
        <v>30</v>
      </c>
      <c r="V301" t="str" cm="1">
        <f t="array" ref="V301">_xlfn.IFS(U301&lt;=10,"Less than 10 days",AND(U301&gt;10,U301&lt;=20),"11 to 20 days",AND(U301&gt;20,U301&lt;=25),"21 to 25 days",U301&gt;=51,"Greater than 40 days",AND(U301&gt;25,U301&lt;=30),"26 to 30 days",AND(U301&gt;30,U301&lt;=40),"31 to 40 days",AND(U301&gt;40,U301&lt;=50),"41 to 50 days")</f>
        <v>26 to 30 days</v>
      </c>
      <c r="W301" t="str" cm="1">
        <f t="array" ref="W301">_xlfn.IFNA(_xlfn.IFS(AND(U301&gt;=25,U301&lt;28),"26-27 days",AND(U301&gt;27,U301&lt;29),"28 to 29 days",U301=30, "30 days"),"Not Needed")</f>
        <v>30 days</v>
      </c>
      <c r="X301">
        <f t="shared" si="29"/>
        <v>2010</v>
      </c>
    </row>
    <row r="302" spans="1:24" ht="4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 t="shared" si="24"/>
        <v>102</v>
      </c>
      <c r="R302">
        <f t="shared" si="25"/>
        <v>85.34</v>
      </c>
      <c r="S302" s="15">
        <f t="shared" si="26"/>
        <v>40626.959930555553</v>
      </c>
      <c r="T302" s="15">
        <f t="shared" si="27"/>
        <v>40657.959930555553</v>
      </c>
      <c r="U302">
        <f t="shared" si="28"/>
        <v>31</v>
      </c>
      <c r="V302" t="str" cm="1">
        <f t="array" ref="V302">_xlfn.IFS(U302&lt;=10,"Less than 10 days",AND(U302&gt;10,U302&lt;=20),"11 to 20 days",AND(U302&gt;20,U302&lt;=25),"21 to 25 days",U302&gt;=51,"Greater than 40 days",AND(U302&gt;25,U302&lt;=30),"26 to 30 days",AND(U302&gt;30,U302&lt;=40),"31 to 40 days",AND(U302&gt;40,U302&lt;=50),"41 to 50 days")</f>
        <v>31 to 40 days</v>
      </c>
      <c r="W302" t="str" cm="1">
        <f t="array" ref="W302">_xlfn.IFNA(_xlfn.IFS(AND(U302&gt;=25,U302&lt;28),"26-27 days",AND(U302&gt;27,U302&lt;29),"28 to 29 days",U302=30, "30 days"),"Not Needed")</f>
        <v>Not Needed</v>
      </c>
      <c r="X302">
        <f t="shared" si="29"/>
        <v>2011</v>
      </c>
    </row>
    <row r="303" spans="1:24" ht="4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 t="shared" si="24"/>
        <v>119</v>
      </c>
      <c r="R303">
        <f t="shared" si="25"/>
        <v>61.5</v>
      </c>
      <c r="S303" s="15">
        <f t="shared" si="26"/>
        <v>41312.737673611111</v>
      </c>
      <c r="T303" s="15">
        <f t="shared" si="27"/>
        <v>41352.696006944447</v>
      </c>
      <c r="U303">
        <f t="shared" si="28"/>
        <v>40</v>
      </c>
      <c r="V303" t="str" cm="1">
        <f t="array" ref="V303">_xlfn.IFS(U303&lt;=10,"Less than 10 days",AND(U303&gt;10,U303&lt;=20),"11 to 20 days",AND(U303&gt;20,U303&lt;=25),"21 to 25 days",U303&gt;=51,"Greater than 40 days",AND(U303&gt;25,U303&lt;=30),"26 to 30 days",AND(U303&gt;30,U303&lt;=40),"31 to 40 days",AND(U303&gt;40,U303&lt;=50),"41 to 50 days")</f>
        <v>31 to 40 days</v>
      </c>
      <c r="W303" t="str" cm="1">
        <f t="array" ref="W303">_xlfn.IFNA(_xlfn.IFS(AND(U303&gt;=25,U303&lt;28),"26-27 days",AND(U303&gt;27,U303&lt;29),"28 to 29 days",U303=30, "30 days"),"Not Needed")</f>
        <v>Not Needed</v>
      </c>
      <c r="X303">
        <f t="shared" si="29"/>
        <v>2013</v>
      </c>
    </row>
    <row r="304" spans="1:24" ht="58">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 t="shared" si="24"/>
        <v>100</v>
      </c>
      <c r="R304">
        <f t="shared" si="25"/>
        <v>93.02</v>
      </c>
      <c r="S304" s="15">
        <f t="shared" si="26"/>
        <v>40933.856921296298</v>
      </c>
      <c r="T304" s="15">
        <f t="shared" si="27"/>
        <v>40963.856921296298</v>
      </c>
      <c r="U304">
        <f t="shared" si="28"/>
        <v>30</v>
      </c>
      <c r="V304" t="str" cm="1">
        <f t="array" ref="V304">_xlfn.IFS(U304&lt;=10,"Less than 10 days",AND(U304&gt;10,U304&lt;=20),"11 to 20 days",AND(U304&gt;20,U304&lt;=25),"21 to 25 days",U304&gt;=51,"Greater than 40 days",AND(U304&gt;25,U304&lt;=30),"26 to 30 days",AND(U304&gt;30,U304&lt;=40),"31 to 40 days",AND(U304&gt;40,U304&lt;=50),"41 to 50 days")</f>
        <v>26 to 30 days</v>
      </c>
      <c r="W304" t="str" cm="1">
        <f t="array" ref="W304">_xlfn.IFNA(_xlfn.IFS(AND(U304&gt;=25,U304&lt;28),"26-27 days",AND(U304&gt;27,U304&lt;29),"28 to 29 days",U304=30, "30 days"),"Not Needed")</f>
        <v>30 days</v>
      </c>
      <c r="X304">
        <f t="shared" si="29"/>
        <v>2012</v>
      </c>
    </row>
    <row r="305" spans="1:24" ht="4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 t="shared" si="24"/>
        <v>137</v>
      </c>
      <c r="R305">
        <f t="shared" si="25"/>
        <v>50.29</v>
      </c>
      <c r="S305" s="15">
        <f t="shared" si="26"/>
        <v>41032.071134259262</v>
      </c>
      <c r="T305" s="15">
        <f t="shared" si="27"/>
        <v>41062.071134259262</v>
      </c>
      <c r="U305">
        <f t="shared" si="28"/>
        <v>30</v>
      </c>
      <c r="V305" t="str" cm="1">
        <f t="array" ref="V305">_xlfn.IFS(U305&lt;=10,"Less than 10 days",AND(U305&gt;10,U305&lt;=20),"11 to 20 days",AND(U305&gt;20,U305&lt;=25),"21 to 25 days",U305&gt;=51,"Greater than 40 days",AND(U305&gt;25,U305&lt;=30),"26 to 30 days",AND(U305&gt;30,U305&lt;=40),"31 to 40 days",AND(U305&gt;40,U305&lt;=50),"41 to 50 days")</f>
        <v>26 to 30 days</v>
      </c>
      <c r="W305" t="str" cm="1">
        <f t="array" ref="W305">_xlfn.IFNA(_xlfn.IFS(AND(U305&gt;=25,U305&lt;28),"26-27 days",AND(U305&gt;27,U305&lt;29),"28 to 29 days",U305=30, "30 days"),"Not Needed")</f>
        <v>30 days</v>
      </c>
      <c r="X305">
        <f t="shared" si="29"/>
        <v>2012</v>
      </c>
    </row>
    <row r="306" spans="1:24" ht="29">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 t="shared" si="24"/>
        <v>232</v>
      </c>
      <c r="R306">
        <f t="shared" si="25"/>
        <v>106.43</v>
      </c>
      <c r="S306" s="15">
        <f t="shared" si="26"/>
        <v>41114.094872685186</v>
      </c>
      <c r="T306" s="15">
        <f t="shared" si="27"/>
        <v>41153.083333333336</v>
      </c>
      <c r="U306">
        <f t="shared" si="28"/>
        <v>39</v>
      </c>
      <c r="V306" t="str" cm="1">
        <f t="array" ref="V306">_xlfn.IFS(U306&lt;=10,"Less than 10 days",AND(U306&gt;10,U306&lt;=20),"11 to 20 days",AND(U306&gt;20,U306&lt;=25),"21 to 25 days",U306&gt;=51,"Greater than 40 days",AND(U306&gt;25,U306&lt;=30),"26 to 30 days",AND(U306&gt;30,U306&lt;=40),"31 to 40 days",AND(U306&gt;40,U306&lt;=50),"41 to 50 days")</f>
        <v>31 to 40 days</v>
      </c>
      <c r="W306" t="str" cm="1">
        <f t="array" ref="W306">_xlfn.IFNA(_xlfn.IFS(AND(U306&gt;=25,U306&lt;28),"26-27 days",AND(U306&gt;27,U306&lt;29),"28 to 29 days",U306=30, "30 days"),"Not Needed")</f>
        <v>Not Needed</v>
      </c>
      <c r="X306">
        <f t="shared" si="29"/>
        <v>2012</v>
      </c>
    </row>
    <row r="307" spans="1:24" ht="4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 t="shared" si="24"/>
        <v>130</v>
      </c>
      <c r="R307">
        <f t="shared" si="25"/>
        <v>51.72</v>
      </c>
      <c r="S307" s="15">
        <f t="shared" si="26"/>
        <v>40948.630196759259</v>
      </c>
      <c r="T307" s="15">
        <f t="shared" si="27"/>
        <v>40978.630196759259</v>
      </c>
      <c r="U307">
        <f t="shared" si="28"/>
        <v>30</v>
      </c>
      <c r="V307" t="str" cm="1">
        <f t="array" ref="V307">_xlfn.IFS(U307&lt;=10,"Less than 10 days",AND(U307&gt;10,U307&lt;=20),"11 to 20 days",AND(U307&gt;20,U307&lt;=25),"21 to 25 days",U307&gt;=51,"Greater than 40 days",AND(U307&gt;25,U307&lt;=30),"26 to 30 days",AND(U307&gt;30,U307&lt;=40),"31 to 40 days",AND(U307&gt;40,U307&lt;=50),"41 to 50 days")</f>
        <v>26 to 30 days</v>
      </c>
      <c r="W307" t="str" cm="1">
        <f t="array" ref="W307">_xlfn.IFNA(_xlfn.IFS(AND(U307&gt;=25,U307&lt;28),"26-27 days",AND(U307&gt;27,U307&lt;29),"28 to 29 days",U307=30, "30 days"),"Not Needed")</f>
        <v>30 days</v>
      </c>
      <c r="X307">
        <f t="shared" si="29"/>
        <v>2012</v>
      </c>
    </row>
    <row r="308" spans="1:24" ht="29">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 t="shared" si="24"/>
        <v>293</v>
      </c>
      <c r="R308">
        <f t="shared" si="25"/>
        <v>36.61</v>
      </c>
      <c r="S308" s="15">
        <f t="shared" si="26"/>
        <v>41333.837187500001</v>
      </c>
      <c r="T308" s="15">
        <f t="shared" si="27"/>
        <v>41353.795520833337</v>
      </c>
      <c r="U308">
        <f t="shared" si="28"/>
        <v>20</v>
      </c>
      <c r="V308" t="str" cm="1">
        <f t="array" ref="V308">_xlfn.IFS(U308&lt;=10,"Less than 10 days",AND(U308&gt;10,U308&lt;=20),"11 to 20 days",AND(U308&gt;20,U308&lt;=25),"21 to 25 days",U308&gt;=51,"Greater than 40 days",AND(U308&gt;25,U308&lt;=30),"26 to 30 days",AND(U308&gt;30,U308&lt;=40),"31 to 40 days",AND(U308&gt;40,U308&lt;=50),"41 to 50 days")</f>
        <v>11 to 20 days</v>
      </c>
      <c r="W308" t="str" cm="1">
        <f t="array" ref="W308">_xlfn.IFNA(_xlfn.IFS(AND(U308&gt;=25,U308&lt;28),"26-27 days",AND(U308&gt;27,U308&lt;29),"28 to 29 days",U308=30, "30 days"),"Not Needed")</f>
        <v>Not Needed</v>
      </c>
      <c r="X308">
        <f t="shared" si="29"/>
        <v>2013</v>
      </c>
    </row>
    <row r="309" spans="1:24">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 t="shared" si="24"/>
        <v>111</v>
      </c>
      <c r="R309">
        <f t="shared" si="25"/>
        <v>42.52</v>
      </c>
      <c r="S309" s="15">
        <f t="shared" si="26"/>
        <v>41282.944456018515</v>
      </c>
      <c r="T309" s="15">
        <f t="shared" si="27"/>
        <v>41312.944456018515</v>
      </c>
      <c r="U309">
        <f t="shared" si="28"/>
        <v>30</v>
      </c>
      <c r="V309" t="str" cm="1">
        <f t="array" ref="V309">_xlfn.IFS(U309&lt;=10,"Less than 10 days",AND(U309&gt;10,U309&lt;=20),"11 to 20 days",AND(U309&gt;20,U309&lt;=25),"21 to 25 days",U309&gt;=51,"Greater than 40 days",AND(U309&gt;25,U309&lt;=30),"26 to 30 days",AND(U309&gt;30,U309&lt;=40),"31 to 40 days",AND(U309&gt;40,U309&lt;=50),"41 to 50 days")</f>
        <v>26 to 30 days</v>
      </c>
      <c r="W309" t="str" cm="1">
        <f t="array" ref="W309">_xlfn.IFNA(_xlfn.IFS(AND(U309&gt;=25,U309&lt;28),"26-27 days",AND(U309&gt;27,U309&lt;29),"28 to 29 days",U309=30, "30 days"),"Not Needed")</f>
        <v>30 days</v>
      </c>
      <c r="X309">
        <f t="shared" si="29"/>
        <v>2013</v>
      </c>
    </row>
    <row r="310" spans="1:24" ht="4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 t="shared" si="24"/>
        <v>106</v>
      </c>
      <c r="R310">
        <f t="shared" si="25"/>
        <v>62.71</v>
      </c>
      <c r="S310" s="15">
        <f t="shared" si="26"/>
        <v>40567.694560185184</v>
      </c>
      <c r="T310" s="15">
        <f t="shared" si="27"/>
        <v>40612.694560185184</v>
      </c>
      <c r="U310">
        <f t="shared" si="28"/>
        <v>45</v>
      </c>
      <c r="V310" t="str" cm="1">
        <f t="array" ref="V310">_xlfn.IFS(U310&lt;=10,"Less than 10 days",AND(U310&gt;10,U310&lt;=20),"11 to 20 days",AND(U310&gt;20,U310&lt;=25),"21 to 25 days",U310&gt;=51,"Greater than 40 days",AND(U310&gt;25,U310&lt;=30),"26 to 30 days",AND(U310&gt;30,U310&lt;=40),"31 to 40 days",AND(U310&gt;40,U310&lt;=50),"41 to 50 days")</f>
        <v>41 to 50 days</v>
      </c>
      <c r="W310" t="str" cm="1">
        <f t="array" ref="W310">_xlfn.IFNA(_xlfn.IFS(AND(U310&gt;=25,U310&lt;28),"26-27 days",AND(U310&gt;27,U310&lt;29),"28 to 29 days",U310=30, "30 days"),"Not Needed")</f>
        <v>Not Needed</v>
      </c>
      <c r="X310">
        <f t="shared" si="29"/>
        <v>2011</v>
      </c>
    </row>
    <row r="311" spans="1:24" ht="4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 t="shared" si="24"/>
        <v>119</v>
      </c>
      <c r="R311">
        <f t="shared" si="25"/>
        <v>89.96</v>
      </c>
      <c r="S311" s="15">
        <f t="shared" si="26"/>
        <v>41134.751550925925</v>
      </c>
      <c r="T311" s="15">
        <f t="shared" si="27"/>
        <v>41155.751550925925</v>
      </c>
      <c r="U311">
        <f t="shared" si="28"/>
        <v>21</v>
      </c>
      <c r="V311" t="str" cm="1">
        <f t="array" ref="V311">_xlfn.IFS(U311&lt;=10,"Less than 10 days",AND(U311&gt;10,U311&lt;=20),"11 to 20 days",AND(U311&gt;20,U311&lt;=25),"21 to 25 days",U311&gt;=51,"Greater than 40 days",AND(U311&gt;25,U311&lt;=30),"26 to 30 days",AND(U311&gt;30,U311&lt;=40),"31 to 40 days",AND(U311&gt;40,U311&lt;=50),"41 to 50 days")</f>
        <v>21 to 25 days</v>
      </c>
      <c r="W311" t="str" cm="1">
        <f t="array" ref="W311">_xlfn.IFNA(_xlfn.IFS(AND(U311&gt;=25,U311&lt;28),"26-27 days",AND(U311&gt;27,U311&lt;29),"28 to 29 days",U311=30, "30 days"),"Not Needed")</f>
        <v>Not Needed</v>
      </c>
      <c r="X311">
        <f t="shared" si="29"/>
        <v>2012</v>
      </c>
    </row>
    <row r="312" spans="1:24" ht="4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 t="shared" si="24"/>
        <v>104</v>
      </c>
      <c r="R312">
        <f t="shared" si="25"/>
        <v>28.92</v>
      </c>
      <c r="S312" s="15">
        <f t="shared" si="26"/>
        <v>40821.183136574073</v>
      </c>
      <c r="T312" s="15">
        <f t="shared" si="27"/>
        <v>40836.083333333336</v>
      </c>
      <c r="U312">
        <f t="shared" si="28"/>
        <v>15</v>
      </c>
      <c r="V312" t="str" cm="1">
        <f t="array" ref="V312">_xlfn.IFS(U312&lt;=10,"Less than 10 days",AND(U312&gt;10,U312&lt;=20),"11 to 20 days",AND(U312&gt;20,U312&lt;=25),"21 to 25 days",U312&gt;=51,"Greater than 40 days",AND(U312&gt;25,U312&lt;=30),"26 to 30 days",AND(U312&gt;30,U312&lt;=40),"31 to 40 days",AND(U312&gt;40,U312&lt;=50),"41 to 50 days")</f>
        <v>11 to 20 days</v>
      </c>
      <c r="W312" t="str" cm="1">
        <f t="array" ref="W312">_xlfn.IFNA(_xlfn.IFS(AND(U312&gt;=25,U312&lt;28),"26-27 days",AND(U312&gt;27,U312&lt;29),"28 to 29 days",U312=30, "30 days"),"Not Needed")</f>
        <v>Not Needed</v>
      </c>
      <c r="X312">
        <f t="shared" si="29"/>
        <v>2011</v>
      </c>
    </row>
    <row r="313" spans="1:24" ht="4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 t="shared" si="24"/>
        <v>104</v>
      </c>
      <c r="R313">
        <f t="shared" si="25"/>
        <v>138.80000000000001</v>
      </c>
      <c r="S313" s="15">
        <f t="shared" si="26"/>
        <v>40868.219814814816</v>
      </c>
      <c r="T313" s="15">
        <f t="shared" si="27"/>
        <v>40909.332638888889</v>
      </c>
      <c r="U313">
        <f t="shared" si="28"/>
        <v>41</v>
      </c>
      <c r="V313" t="str" cm="1">
        <f t="array" ref="V313">_xlfn.IFS(U313&lt;=10,"Less than 10 days",AND(U313&gt;10,U313&lt;=20),"11 to 20 days",AND(U313&gt;20,U313&lt;=25),"21 to 25 days",U313&gt;=51,"Greater than 40 days",AND(U313&gt;25,U313&lt;=30),"26 to 30 days",AND(U313&gt;30,U313&lt;=40),"31 to 40 days",AND(U313&gt;40,U313&lt;=50),"41 to 50 days")</f>
        <v>41 to 50 days</v>
      </c>
      <c r="W313" t="str" cm="1">
        <f t="array" ref="W313">_xlfn.IFNA(_xlfn.IFS(AND(U313&gt;=25,U313&lt;28),"26-27 days",AND(U313&gt;27,U313&lt;29),"28 to 29 days",U313=30, "30 days"),"Not Needed")</f>
        <v>Not Needed</v>
      </c>
      <c r="X313">
        <f t="shared" si="29"/>
        <v>2011</v>
      </c>
    </row>
    <row r="314" spans="1:24" ht="58">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 t="shared" si="24"/>
        <v>112</v>
      </c>
      <c r="R314">
        <f t="shared" si="25"/>
        <v>61.3</v>
      </c>
      <c r="S314" s="15">
        <f t="shared" si="26"/>
        <v>41348.877685185187</v>
      </c>
      <c r="T314" s="15">
        <f t="shared" si="27"/>
        <v>41378.877685185187</v>
      </c>
      <c r="U314">
        <f t="shared" si="28"/>
        <v>30</v>
      </c>
      <c r="V314" t="str" cm="1">
        <f t="array" ref="V314">_xlfn.IFS(U314&lt;=10,"Less than 10 days",AND(U314&gt;10,U314&lt;=20),"11 to 20 days",AND(U314&gt;20,U314&lt;=25),"21 to 25 days",U314&gt;=51,"Greater than 40 days",AND(U314&gt;25,U314&lt;=30),"26 to 30 days",AND(U314&gt;30,U314&lt;=40),"31 to 40 days",AND(U314&gt;40,U314&lt;=50),"41 to 50 days")</f>
        <v>26 to 30 days</v>
      </c>
      <c r="W314" t="str" cm="1">
        <f t="array" ref="W314">_xlfn.IFNA(_xlfn.IFS(AND(U314&gt;=25,U314&lt;28),"26-27 days",AND(U314&gt;27,U314&lt;29),"28 to 29 days",U314=30, "30 days"),"Not Needed")</f>
        <v>30 days</v>
      </c>
      <c r="X314">
        <f t="shared" si="29"/>
        <v>2013</v>
      </c>
    </row>
    <row r="315" spans="1:24" ht="58">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 t="shared" si="24"/>
        <v>105</v>
      </c>
      <c r="R315">
        <f t="shared" si="25"/>
        <v>80.2</v>
      </c>
      <c r="S315" s="15">
        <f t="shared" si="26"/>
        <v>40357.227939814817</v>
      </c>
      <c r="T315" s="15">
        <f t="shared" si="27"/>
        <v>40401.665972222225</v>
      </c>
      <c r="U315">
        <f t="shared" si="28"/>
        <v>44</v>
      </c>
      <c r="V315" t="str" cm="1">
        <f t="array" ref="V315">_xlfn.IFS(U315&lt;=10,"Less than 10 days",AND(U315&gt;10,U315&lt;=20),"11 to 20 days",AND(U315&gt;20,U315&lt;=25),"21 to 25 days",U315&gt;=51,"Greater than 40 days",AND(U315&gt;25,U315&lt;=30),"26 to 30 days",AND(U315&gt;30,U315&lt;=40),"31 to 40 days",AND(U315&gt;40,U315&lt;=50),"41 to 50 days")</f>
        <v>41 to 50 days</v>
      </c>
      <c r="W315" t="str" cm="1">
        <f t="array" ref="W315">_xlfn.IFNA(_xlfn.IFS(AND(U315&gt;=25,U315&lt;28),"26-27 days",AND(U315&gt;27,U315&lt;29),"28 to 29 days",U315=30, "30 days"),"Not Needed")</f>
        <v>Not Needed</v>
      </c>
      <c r="X315">
        <f t="shared" si="29"/>
        <v>2010</v>
      </c>
    </row>
    <row r="316" spans="1:24" ht="4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 t="shared" si="24"/>
        <v>385</v>
      </c>
      <c r="R316">
        <f t="shared" si="25"/>
        <v>32.1</v>
      </c>
      <c r="S316" s="15">
        <f t="shared" si="26"/>
        <v>41304.833194444444</v>
      </c>
      <c r="T316" s="15">
        <f t="shared" si="27"/>
        <v>41334.833194444444</v>
      </c>
      <c r="U316">
        <f t="shared" si="28"/>
        <v>30</v>
      </c>
      <c r="V316" t="str" cm="1">
        <f t="array" ref="V316">_xlfn.IFS(U316&lt;=10,"Less than 10 days",AND(U316&gt;10,U316&lt;=20),"11 to 20 days",AND(U316&gt;20,U316&lt;=25),"21 to 25 days",U316&gt;=51,"Greater than 40 days",AND(U316&gt;25,U316&lt;=30),"26 to 30 days",AND(U316&gt;30,U316&lt;=40),"31 to 40 days",AND(U316&gt;40,U316&lt;=50),"41 to 50 days")</f>
        <v>26 to 30 days</v>
      </c>
      <c r="W316" t="str" cm="1">
        <f t="array" ref="W316">_xlfn.IFNA(_xlfn.IFS(AND(U316&gt;=25,U316&lt;28),"26-27 days",AND(U316&gt;27,U316&lt;29),"28 to 29 days",U316=30, "30 days"),"Not Needed")</f>
        <v>30 days</v>
      </c>
      <c r="X316">
        <f t="shared" si="29"/>
        <v>2013</v>
      </c>
    </row>
    <row r="317" spans="1:24" ht="4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 t="shared" si="24"/>
        <v>101</v>
      </c>
      <c r="R317">
        <f t="shared" si="25"/>
        <v>200.89</v>
      </c>
      <c r="S317" s="15">
        <f t="shared" si="26"/>
        <v>41113.77238425926</v>
      </c>
      <c r="T317" s="15">
        <f t="shared" si="27"/>
        <v>41143.77238425926</v>
      </c>
      <c r="U317">
        <f t="shared" si="28"/>
        <v>30</v>
      </c>
      <c r="V317" t="str" cm="1">
        <f t="array" ref="V317">_xlfn.IFS(U317&lt;=10,"Less than 10 days",AND(U317&gt;10,U317&lt;=20),"11 to 20 days",AND(U317&gt;20,U317&lt;=25),"21 to 25 days",U317&gt;=51,"Greater than 40 days",AND(U317&gt;25,U317&lt;=30),"26 to 30 days",AND(U317&gt;30,U317&lt;=40),"31 to 40 days",AND(U317&gt;40,U317&lt;=50),"41 to 50 days")</f>
        <v>26 to 30 days</v>
      </c>
      <c r="W317" t="str" cm="1">
        <f t="array" ref="W317">_xlfn.IFNA(_xlfn.IFS(AND(U317&gt;=25,U317&lt;28),"26-27 days",AND(U317&gt;27,U317&lt;29),"28 to 29 days",U317=30, "30 days"),"Not Needed")</f>
        <v>30 days</v>
      </c>
      <c r="X317">
        <f t="shared" si="29"/>
        <v>2012</v>
      </c>
    </row>
    <row r="318" spans="1:24" ht="29">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 t="shared" si="24"/>
        <v>114</v>
      </c>
      <c r="R318">
        <f t="shared" si="25"/>
        <v>108.01</v>
      </c>
      <c r="S318" s="15">
        <f t="shared" si="26"/>
        <v>41950.923576388886</v>
      </c>
      <c r="T318" s="15">
        <f t="shared" si="27"/>
        <v>41984.207638888889</v>
      </c>
      <c r="U318">
        <f t="shared" si="28"/>
        <v>34</v>
      </c>
      <c r="V318" t="str" cm="1">
        <f t="array" ref="V318">_xlfn.IFS(U318&lt;=10,"Less than 10 days",AND(U318&gt;10,U318&lt;=20),"11 to 20 days",AND(U318&gt;20,U318&lt;=25),"21 to 25 days",U318&gt;=51,"Greater than 40 days",AND(U318&gt;25,U318&lt;=30),"26 to 30 days",AND(U318&gt;30,U318&lt;=40),"31 to 40 days",AND(U318&gt;40,U318&lt;=50),"41 to 50 days")</f>
        <v>31 to 40 days</v>
      </c>
      <c r="W318" t="str" cm="1">
        <f t="array" ref="W318">_xlfn.IFNA(_xlfn.IFS(AND(U318&gt;=25,U318&lt;28),"26-27 days",AND(U318&gt;27,U318&lt;29),"28 to 29 days",U318=30, "30 days"),"Not Needed")</f>
        <v>Not Needed</v>
      </c>
      <c r="X318">
        <f t="shared" si="29"/>
        <v>2014</v>
      </c>
    </row>
    <row r="319" spans="1:24" ht="4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 t="shared" si="24"/>
        <v>101</v>
      </c>
      <c r="R319">
        <f t="shared" si="25"/>
        <v>95.7</v>
      </c>
      <c r="S319" s="15">
        <f t="shared" si="26"/>
        <v>41589.676886574074</v>
      </c>
      <c r="T319" s="15">
        <f t="shared" si="27"/>
        <v>41619.676886574074</v>
      </c>
      <c r="U319">
        <f t="shared" si="28"/>
        <v>30</v>
      </c>
      <c r="V319" t="str" cm="1">
        <f t="array" ref="V319">_xlfn.IFS(U319&lt;=10,"Less than 10 days",AND(U319&gt;10,U319&lt;=20),"11 to 20 days",AND(U319&gt;20,U319&lt;=25),"21 to 25 days",U319&gt;=51,"Greater than 40 days",AND(U319&gt;25,U319&lt;=30),"26 to 30 days",AND(U319&gt;30,U319&lt;=40),"31 to 40 days",AND(U319&gt;40,U319&lt;=50),"41 to 50 days")</f>
        <v>26 to 30 days</v>
      </c>
      <c r="W319" t="str" cm="1">
        <f t="array" ref="W319">_xlfn.IFNA(_xlfn.IFS(AND(U319&gt;=25,U319&lt;28),"26-27 days",AND(U319&gt;27,U319&lt;29),"28 to 29 days",U319=30, "30 days"),"Not Needed")</f>
        <v>30 days</v>
      </c>
      <c r="X319">
        <f t="shared" si="29"/>
        <v>2013</v>
      </c>
    </row>
    <row r="320" spans="1:24" ht="4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 t="shared" si="24"/>
        <v>283</v>
      </c>
      <c r="R320">
        <f t="shared" si="25"/>
        <v>49.88</v>
      </c>
      <c r="S320" s="15">
        <f t="shared" si="26"/>
        <v>41330.038784722223</v>
      </c>
      <c r="T320" s="15">
        <f t="shared" si="27"/>
        <v>41359.997118055559</v>
      </c>
      <c r="U320">
        <f t="shared" si="28"/>
        <v>29</v>
      </c>
      <c r="V320" t="str" cm="1">
        <f t="array" ref="V320">_xlfn.IFS(U320&lt;=10,"Less than 10 days",AND(U320&gt;10,U320&lt;=20),"11 to 20 days",AND(U320&gt;20,U320&lt;=25),"21 to 25 days",U320&gt;=51,"Greater than 40 days",AND(U320&gt;25,U320&lt;=30),"26 to 30 days",AND(U320&gt;30,U320&lt;=40),"31 to 40 days",AND(U320&gt;40,U320&lt;=50),"41 to 50 days")</f>
        <v>26 to 30 days</v>
      </c>
      <c r="W320" t="str" cm="1">
        <f t="array" ref="W320">_xlfn.IFNA(_xlfn.IFS(AND(U320&gt;=25,U320&lt;28),"26-27 days",AND(U320&gt;27,U320&lt;29),"28 to 29 days",U320=30, "30 days"),"Not Needed")</f>
        <v>Not Needed</v>
      </c>
      <c r="X320">
        <f t="shared" si="29"/>
        <v>2013</v>
      </c>
    </row>
    <row r="321" spans="1:24" ht="58">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 t="shared" si="24"/>
        <v>113</v>
      </c>
      <c r="R321">
        <f t="shared" si="25"/>
        <v>110.47</v>
      </c>
      <c r="S321" s="15">
        <f t="shared" si="26"/>
        <v>40123.83829861111</v>
      </c>
      <c r="T321" s="15">
        <f t="shared" si="27"/>
        <v>40211.332638888889</v>
      </c>
      <c r="U321">
        <f t="shared" si="28"/>
        <v>88</v>
      </c>
      <c r="V321" t="str" cm="1">
        <f t="array" ref="V321">_xlfn.IFS(U321&lt;=10,"Less than 10 days",AND(U321&gt;10,U321&lt;=20),"11 to 20 days",AND(U321&gt;20,U321&lt;=25),"21 to 25 days",U321&gt;=51,"Greater than 40 days",AND(U321&gt;25,U321&lt;=30),"26 to 30 days",AND(U321&gt;30,U321&lt;=40),"31 to 40 days",AND(U321&gt;40,U321&lt;=50),"41 to 50 days")</f>
        <v>Greater than 40 days</v>
      </c>
      <c r="W321" t="str" cm="1">
        <f t="array" ref="W321">_xlfn.IFNA(_xlfn.IFS(AND(U321&gt;=25,U321&lt;28),"26-27 days",AND(U321&gt;27,U321&lt;29),"28 to 29 days",U321=30, "30 days"),"Not Needed")</f>
        <v>Not Needed</v>
      </c>
      <c r="X321">
        <f t="shared" si="29"/>
        <v>2009</v>
      </c>
    </row>
    <row r="322" spans="1:24" ht="4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 t="shared" ref="Q322:Q385" si="30">ROUND(E322/D322*100,0)</f>
        <v>107</v>
      </c>
      <c r="R322">
        <f t="shared" si="25"/>
        <v>134.91</v>
      </c>
      <c r="S322" s="15">
        <f t="shared" si="26"/>
        <v>42331.551307870366</v>
      </c>
      <c r="T322" s="15">
        <f t="shared" si="27"/>
        <v>42360.958333333328</v>
      </c>
      <c r="U322">
        <f t="shared" si="28"/>
        <v>29</v>
      </c>
      <c r="V322" t="str" cm="1">
        <f t="array" ref="V322">_xlfn.IFS(U322&lt;=10,"Less than 10 days",AND(U322&gt;10,U322&lt;=20),"11 to 20 days",AND(U322&gt;20,U322&lt;=25),"21 to 25 days",U322&gt;=51,"Greater than 40 days",AND(U322&gt;25,U322&lt;=30),"26 to 30 days",AND(U322&gt;30,U322&lt;=40),"31 to 40 days",AND(U322&gt;40,U322&lt;=50),"41 to 50 days")</f>
        <v>26 to 30 days</v>
      </c>
      <c r="W322" t="str" cm="1">
        <f t="array" ref="W322">_xlfn.IFNA(_xlfn.IFS(AND(U322&gt;=25,U322&lt;28),"26-27 days",AND(U322&gt;27,U322&lt;29),"28 to 29 days",U322=30, "30 days"),"Not Needed")</f>
        <v>Not Needed</v>
      </c>
      <c r="X322">
        <f t="shared" si="29"/>
        <v>2015</v>
      </c>
    </row>
    <row r="323" spans="1:24" ht="4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 t="shared" si="30"/>
        <v>103</v>
      </c>
      <c r="R323">
        <f t="shared" ref="R323:R386" si="31">IFERROR(ROUND(E323/L323,2),0)</f>
        <v>106.62</v>
      </c>
      <c r="S323" s="15">
        <f t="shared" ref="S323:S386" si="32">(((J323/60)/60)/24)+DATE(1970,1,1)</f>
        <v>42647.446597222224</v>
      </c>
      <c r="T323" s="15">
        <f t="shared" ref="T323:T386" si="33">(((I323/60)/60)/24)+DATE(1970,1,1)</f>
        <v>42682.488263888896</v>
      </c>
      <c r="U323">
        <f t="shared" ref="U323:U386" si="34">_xlfn.DAYS(T323,S323)</f>
        <v>35</v>
      </c>
      <c r="V323" t="str" cm="1">
        <f t="array" ref="V323">_xlfn.IFS(U323&lt;=10,"Less than 10 days",AND(U323&gt;10,U323&lt;=20),"11 to 20 days",AND(U323&gt;20,U323&lt;=25),"21 to 25 days",U323&gt;=51,"Greater than 40 days",AND(U323&gt;25,U323&lt;=30),"26 to 30 days",AND(U323&gt;30,U323&lt;=40),"31 to 40 days",AND(U323&gt;40,U323&lt;=50),"41 to 50 days")</f>
        <v>31 to 40 days</v>
      </c>
      <c r="W323" t="str" cm="1">
        <f t="array" ref="W323">_xlfn.IFNA(_xlfn.IFS(AND(U323&gt;=25,U323&lt;28),"26-27 days",AND(U323&gt;27,U323&lt;29),"28 to 29 days",U323=30, "30 days"),"Not Needed")</f>
        <v>Not Needed</v>
      </c>
      <c r="X323">
        <f t="shared" ref="X323:X386" si="35">YEAR(S323)</f>
        <v>2016</v>
      </c>
    </row>
    <row r="324" spans="1:24" ht="4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 t="shared" si="30"/>
        <v>108</v>
      </c>
      <c r="R324">
        <f t="shared" si="31"/>
        <v>145.04</v>
      </c>
      <c r="S324" s="15">
        <f t="shared" si="32"/>
        <v>42473.57</v>
      </c>
      <c r="T324" s="15">
        <f t="shared" si="33"/>
        <v>42503.57</v>
      </c>
      <c r="U324">
        <f t="shared" si="34"/>
        <v>30</v>
      </c>
      <c r="V324" t="str" cm="1">
        <f t="array" ref="V324">_xlfn.IFS(U324&lt;=10,"Less than 10 days",AND(U324&gt;10,U324&lt;=20),"11 to 20 days",AND(U324&gt;20,U324&lt;=25),"21 to 25 days",U324&gt;=51,"Greater than 40 days",AND(U324&gt;25,U324&lt;=30),"26 to 30 days",AND(U324&gt;30,U324&lt;=40),"31 to 40 days",AND(U324&gt;40,U324&lt;=50),"41 to 50 days")</f>
        <v>26 to 30 days</v>
      </c>
      <c r="W324" t="str" cm="1">
        <f t="array" ref="W324">_xlfn.IFNA(_xlfn.IFS(AND(U324&gt;=25,U324&lt;28),"26-27 days",AND(U324&gt;27,U324&lt;29),"28 to 29 days",U324=30, "30 days"),"Not Needed")</f>
        <v>30 days</v>
      </c>
      <c r="X324">
        <f t="shared" si="35"/>
        <v>2016</v>
      </c>
    </row>
    <row r="325" spans="1:24" ht="4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 t="shared" si="30"/>
        <v>123</v>
      </c>
      <c r="R325">
        <f t="shared" si="31"/>
        <v>114.59</v>
      </c>
      <c r="S325" s="15">
        <f t="shared" si="32"/>
        <v>42697.32136574074</v>
      </c>
      <c r="T325" s="15">
        <f t="shared" si="33"/>
        <v>42725.332638888889</v>
      </c>
      <c r="U325">
        <f t="shared" si="34"/>
        <v>28</v>
      </c>
      <c r="V325" t="str" cm="1">
        <f t="array" ref="V325">_xlfn.IFS(U325&lt;=10,"Less than 10 days",AND(U325&gt;10,U325&lt;=20),"11 to 20 days",AND(U325&gt;20,U325&lt;=25),"21 to 25 days",U325&gt;=51,"Greater than 40 days",AND(U325&gt;25,U325&lt;=30),"26 to 30 days",AND(U325&gt;30,U325&lt;=40),"31 to 40 days",AND(U325&gt;40,U325&lt;=50),"41 to 50 days")</f>
        <v>26 to 30 days</v>
      </c>
      <c r="W325" t="str" cm="1">
        <f t="array" ref="W325">_xlfn.IFNA(_xlfn.IFS(AND(U325&gt;=25,U325&lt;28),"26-27 days",AND(U325&gt;27,U325&lt;29),"28 to 29 days",U325=30, "30 days"),"Not Needed")</f>
        <v>28 to 29 days</v>
      </c>
      <c r="X325">
        <f t="shared" si="35"/>
        <v>2016</v>
      </c>
    </row>
    <row r="326" spans="1:24" ht="4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 t="shared" si="30"/>
        <v>102</v>
      </c>
      <c r="R326">
        <f t="shared" si="31"/>
        <v>105.32</v>
      </c>
      <c r="S326" s="15">
        <f t="shared" si="32"/>
        <v>42184.626250000001</v>
      </c>
      <c r="T326" s="15">
        <f t="shared" si="33"/>
        <v>42217.626250000001</v>
      </c>
      <c r="U326">
        <f t="shared" si="34"/>
        <v>33</v>
      </c>
      <c r="V326" t="str" cm="1">
        <f t="array" ref="V326">_xlfn.IFS(U326&lt;=10,"Less than 10 days",AND(U326&gt;10,U326&lt;=20),"11 to 20 days",AND(U326&gt;20,U326&lt;=25),"21 to 25 days",U326&gt;=51,"Greater than 40 days",AND(U326&gt;25,U326&lt;=30),"26 to 30 days",AND(U326&gt;30,U326&lt;=40),"31 to 40 days",AND(U326&gt;40,U326&lt;=50),"41 to 50 days")</f>
        <v>31 to 40 days</v>
      </c>
      <c r="W326" t="str" cm="1">
        <f t="array" ref="W326">_xlfn.IFNA(_xlfn.IFS(AND(U326&gt;=25,U326&lt;28),"26-27 days",AND(U326&gt;27,U326&lt;29),"28 to 29 days",U326=30, "30 days"),"Not Needed")</f>
        <v>Not Needed</v>
      </c>
      <c r="X326">
        <f t="shared" si="35"/>
        <v>2015</v>
      </c>
    </row>
    <row r="327" spans="1:24" ht="4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 t="shared" si="30"/>
        <v>104</v>
      </c>
      <c r="R327">
        <f t="shared" si="31"/>
        <v>70.92</v>
      </c>
      <c r="S327" s="15">
        <f t="shared" si="32"/>
        <v>42689.187881944439</v>
      </c>
      <c r="T327" s="15">
        <f t="shared" si="33"/>
        <v>42724.187881944439</v>
      </c>
      <c r="U327">
        <f t="shared" si="34"/>
        <v>35</v>
      </c>
      <c r="V327" t="str" cm="1">
        <f t="array" ref="V327">_xlfn.IFS(U327&lt;=10,"Less than 10 days",AND(U327&gt;10,U327&lt;=20),"11 to 20 days",AND(U327&gt;20,U327&lt;=25),"21 to 25 days",U327&gt;=51,"Greater than 40 days",AND(U327&gt;25,U327&lt;=30),"26 to 30 days",AND(U327&gt;30,U327&lt;=40),"31 to 40 days",AND(U327&gt;40,U327&lt;=50),"41 to 50 days")</f>
        <v>31 to 40 days</v>
      </c>
      <c r="W327" t="str" cm="1">
        <f t="array" ref="W327">_xlfn.IFNA(_xlfn.IFS(AND(U327&gt;=25,U327&lt;28),"26-27 days",AND(U327&gt;27,U327&lt;29),"28 to 29 days",U327=30, "30 days"),"Not Needed")</f>
        <v>Not Needed</v>
      </c>
      <c r="X327">
        <f t="shared" si="35"/>
        <v>2016</v>
      </c>
    </row>
    <row r="328" spans="1:24" ht="4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 t="shared" si="30"/>
        <v>113</v>
      </c>
      <c r="R328">
        <f t="shared" si="31"/>
        <v>147.16999999999999</v>
      </c>
      <c r="S328" s="15">
        <f t="shared" si="32"/>
        <v>42775.314884259264</v>
      </c>
      <c r="T328" s="15">
        <f t="shared" si="33"/>
        <v>42808.956250000003</v>
      </c>
      <c r="U328">
        <f t="shared" si="34"/>
        <v>33</v>
      </c>
      <c r="V328" t="str" cm="1">
        <f t="array" ref="V328">_xlfn.IFS(U328&lt;=10,"Less than 10 days",AND(U328&gt;10,U328&lt;=20),"11 to 20 days",AND(U328&gt;20,U328&lt;=25),"21 to 25 days",U328&gt;=51,"Greater than 40 days",AND(U328&gt;25,U328&lt;=30),"26 to 30 days",AND(U328&gt;30,U328&lt;=40),"31 to 40 days",AND(U328&gt;40,U328&lt;=50),"41 to 50 days")</f>
        <v>31 to 40 days</v>
      </c>
      <c r="W328" t="str" cm="1">
        <f t="array" ref="W328">_xlfn.IFNA(_xlfn.IFS(AND(U328&gt;=25,U328&lt;28),"26-27 days",AND(U328&gt;27,U328&lt;29),"28 to 29 days",U328=30, "30 days"),"Not Needed")</f>
        <v>Not Needed</v>
      </c>
      <c r="X328">
        <f t="shared" si="35"/>
        <v>2017</v>
      </c>
    </row>
    <row r="329" spans="1:24" ht="4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 t="shared" si="30"/>
        <v>136</v>
      </c>
      <c r="R329">
        <f t="shared" si="31"/>
        <v>160.47</v>
      </c>
      <c r="S329" s="15">
        <f t="shared" si="32"/>
        <v>42058.235289351855</v>
      </c>
      <c r="T329" s="15">
        <f t="shared" si="33"/>
        <v>42085.333333333328</v>
      </c>
      <c r="U329">
        <f t="shared" si="34"/>
        <v>27</v>
      </c>
      <c r="V329" t="str" cm="1">
        <f t="array" ref="V329">_xlfn.IFS(U329&lt;=10,"Less than 10 days",AND(U329&gt;10,U329&lt;=20),"11 to 20 days",AND(U329&gt;20,U329&lt;=25),"21 to 25 days",U329&gt;=51,"Greater than 40 days",AND(U329&gt;25,U329&lt;=30),"26 to 30 days",AND(U329&gt;30,U329&lt;=40),"31 to 40 days",AND(U329&gt;40,U329&lt;=50),"41 to 50 days")</f>
        <v>26 to 30 days</v>
      </c>
      <c r="W329" t="str" cm="1">
        <f t="array" ref="W329">_xlfn.IFNA(_xlfn.IFS(AND(U329&gt;=25,U329&lt;28),"26-27 days",AND(U329&gt;27,U329&lt;29),"28 to 29 days",U329=30, "30 days"),"Not Needed")</f>
        <v>26-27 days</v>
      </c>
      <c r="X329">
        <f t="shared" si="35"/>
        <v>2015</v>
      </c>
    </row>
    <row r="330" spans="1:24" ht="4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 t="shared" si="30"/>
        <v>104</v>
      </c>
      <c r="R330">
        <f t="shared" si="31"/>
        <v>156.05000000000001</v>
      </c>
      <c r="S330" s="15">
        <f t="shared" si="32"/>
        <v>42278.946620370371</v>
      </c>
      <c r="T330" s="15">
        <f t="shared" si="33"/>
        <v>42309.166666666672</v>
      </c>
      <c r="U330">
        <f t="shared" si="34"/>
        <v>31</v>
      </c>
      <c r="V330" t="str" cm="1">
        <f t="array" ref="V330">_xlfn.IFS(U330&lt;=10,"Less than 10 days",AND(U330&gt;10,U330&lt;=20),"11 to 20 days",AND(U330&gt;20,U330&lt;=25),"21 to 25 days",U330&gt;=51,"Greater than 40 days",AND(U330&gt;25,U330&lt;=30),"26 to 30 days",AND(U330&gt;30,U330&lt;=40),"31 to 40 days",AND(U330&gt;40,U330&lt;=50),"41 to 50 days")</f>
        <v>31 to 40 days</v>
      </c>
      <c r="W330" t="str" cm="1">
        <f t="array" ref="W330">_xlfn.IFNA(_xlfn.IFS(AND(U330&gt;=25,U330&lt;28),"26-27 days",AND(U330&gt;27,U330&lt;29),"28 to 29 days",U330=30, "30 days"),"Not Needed")</f>
        <v>Not Needed</v>
      </c>
      <c r="X330">
        <f t="shared" si="35"/>
        <v>2015</v>
      </c>
    </row>
    <row r="331" spans="1:24" ht="4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 t="shared" si="30"/>
        <v>106</v>
      </c>
      <c r="R331">
        <f t="shared" si="31"/>
        <v>63.17</v>
      </c>
      <c r="S331" s="15">
        <f t="shared" si="32"/>
        <v>42291.46674768519</v>
      </c>
      <c r="T331" s="15">
        <f t="shared" si="33"/>
        <v>42315.166666666672</v>
      </c>
      <c r="U331">
        <f t="shared" si="34"/>
        <v>24</v>
      </c>
      <c r="V331" t="str" cm="1">
        <f t="array" ref="V331">_xlfn.IFS(U331&lt;=10,"Less than 10 days",AND(U331&gt;10,U331&lt;=20),"11 to 20 days",AND(U331&gt;20,U331&lt;=25),"21 to 25 days",U331&gt;=51,"Greater than 40 days",AND(U331&gt;25,U331&lt;=30),"26 to 30 days",AND(U331&gt;30,U331&lt;=40),"31 to 40 days",AND(U331&gt;40,U331&lt;=50),"41 to 50 days")</f>
        <v>21 to 25 days</v>
      </c>
      <c r="W331" t="str" cm="1">
        <f t="array" ref="W331">_xlfn.IFNA(_xlfn.IFS(AND(U331&gt;=25,U331&lt;28),"26-27 days",AND(U331&gt;27,U331&lt;29),"28 to 29 days",U331=30, "30 days"),"Not Needed")</f>
        <v>Not Needed</v>
      </c>
      <c r="X331">
        <f t="shared" si="35"/>
        <v>2015</v>
      </c>
    </row>
    <row r="332" spans="1:24" ht="4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 t="shared" si="30"/>
        <v>102</v>
      </c>
      <c r="R332">
        <f t="shared" si="31"/>
        <v>104.82</v>
      </c>
      <c r="S332" s="15">
        <f t="shared" si="32"/>
        <v>41379.515775462962</v>
      </c>
      <c r="T332" s="15">
        <f t="shared" si="33"/>
        <v>41411.165972222225</v>
      </c>
      <c r="U332">
        <f t="shared" si="34"/>
        <v>32</v>
      </c>
      <c r="V332" t="str" cm="1">
        <f t="array" ref="V332">_xlfn.IFS(U332&lt;=10,"Less than 10 days",AND(U332&gt;10,U332&lt;=20),"11 to 20 days",AND(U332&gt;20,U332&lt;=25),"21 to 25 days",U332&gt;=51,"Greater than 40 days",AND(U332&gt;25,U332&lt;=30),"26 to 30 days",AND(U332&gt;30,U332&lt;=40),"31 to 40 days",AND(U332&gt;40,U332&lt;=50),"41 to 50 days")</f>
        <v>31 to 40 days</v>
      </c>
      <c r="W332" t="str" cm="1">
        <f t="array" ref="W332">_xlfn.IFNA(_xlfn.IFS(AND(U332&gt;=25,U332&lt;28),"26-27 days",AND(U332&gt;27,U332&lt;29),"28 to 29 days",U332=30, "30 days"),"Not Needed")</f>
        <v>Not Needed</v>
      </c>
      <c r="X332">
        <f t="shared" si="35"/>
        <v>2013</v>
      </c>
    </row>
    <row r="333" spans="1:24" ht="4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 t="shared" si="30"/>
        <v>107</v>
      </c>
      <c r="R333">
        <f t="shared" si="31"/>
        <v>97.36</v>
      </c>
      <c r="S333" s="15">
        <f t="shared" si="32"/>
        <v>42507.581412037034</v>
      </c>
      <c r="T333" s="15">
        <f t="shared" si="33"/>
        <v>42538.581412037034</v>
      </c>
      <c r="U333">
        <f t="shared" si="34"/>
        <v>31</v>
      </c>
      <c r="V333" t="str" cm="1">
        <f t="array" ref="V333">_xlfn.IFS(U333&lt;=10,"Less than 10 days",AND(U333&gt;10,U333&lt;=20),"11 to 20 days",AND(U333&gt;20,U333&lt;=25),"21 to 25 days",U333&gt;=51,"Greater than 40 days",AND(U333&gt;25,U333&lt;=30),"26 to 30 days",AND(U333&gt;30,U333&lt;=40),"31 to 40 days",AND(U333&gt;40,U333&lt;=50),"41 to 50 days")</f>
        <v>31 to 40 days</v>
      </c>
      <c r="W333" t="str" cm="1">
        <f t="array" ref="W333">_xlfn.IFNA(_xlfn.IFS(AND(U333&gt;=25,U333&lt;28),"26-27 days",AND(U333&gt;27,U333&lt;29),"28 to 29 days",U333=30, "30 days"),"Not Needed")</f>
        <v>Not Needed</v>
      </c>
      <c r="X333">
        <f t="shared" si="35"/>
        <v>2016</v>
      </c>
    </row>
    <row r="334" spans="1:24" ht="4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 t="shared" si="30"/>
        <v>113</v>
      </c>
      <c r="R334">
        <f t="shared" si="31"/>
        <v>203.63</v>
      </c>
      <c r="S334" s="15">
        <f t="shared" si="32"/>
        <v>42263.680289351847</v>
      </c>
      <c r="T334" s="15">
        <f t="shared" si="33"/>
        <v>42305.333333333328</v>
      </c>
      <c r="U334">
        <f t="shared" si="34"/>
        <v>42</v>
      </c>
      <c r="V334" t="str" cm="1">
        <f t="array" ref="V334">_xlfn.IFS(U334&lt;=10,"Less than 10 days",AND(U334&gt;10,U334&lt;=20),"11 to 20 days",AND(U334&gt;20,U334&lt;=25),"21 to 25 days",U334&gt;=51,"Greater than 40 days",AND(U334&gt;25,U334&lt;=30),"26 to 30 days",AND(U334&gt;30,U334&lt;=40),"31 to 40 days",AND(U334&gt;40,U334&lt;=50),"41 to 50 days")</f>
        <v>41 to 50 days</v>
      </c>
      <c r="W334" t="str" cm="1">
        <f t="array" ref="W334">_xlfn.IFNA(_xlfn.IFS(AND(U334&gt;=25,U334&lt;28),"26-27 days",AND(U334&gt;27,U334&lt;29),"28 to 29 days",U334=30, "30 days"),"Not Needed")</f>
        <v>Not Needed</v>
      </c>
      <c r="X334">
        <f t="shared" si="35"/>
        <v>2015</v>
      </c>
    </row>
    <row r="335" spans="1:24" ht="4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 t="shared" si="30"/>
        <v>125</v>
      </c>
      <c r="R335">
        <f t="shared" si="31"/>
        <v>188.31</v>
      </c>
      <c r="S335" s="15">
        <f t="shared" si="32"/>
        <v>42437.636469907404</v>
      </c>
      <c r="T335" s="15">
        <f t="shared" si="33"/>
        <v>42467.59480324074</v>
      </c>
      <c r="U335">
        <f t="shared" si="34"/>
        <v>30</v>
      </c>
      <c r="V335" t="str" cm="1">
        <f t="array" ref="V335">_xlfn.IFS(U335&lt;=10,"Less than 10 days",AND(U335&gt;10,U335&lt;=20),"11 to 20 days",AND(U335&gt;20,U335&lt;=25),"21 to 25 days",U335&gt;=51,"Greater than 40 days",AND(U335&gt;25,U335&lt;=30),"26 to 30 days",AND(U335&gt;30,U335&lt;=40),"31 to 40 days",AND(U335&gt;40,U335&lt;=50),"41 to 50 days")</f>
        <v>26 to 30 days</v>
      </c>
      <c r="W335" t="str" cm="1">
        <f t="array" ref="W335">_xlfn.IFNA(_xlfn.IFS(AND(U335&gt;=25,U335&lt;28),"26-27 days",AND(U335&gt;27,U335&lt;29),"28 to 29 days",U335=30, "30 days"),"Not Needed")</f>
        <v>30 days</v>
      </c>
      <c r="X335">
        <f t="shared" si="35"/>
        <v>2016</v>
      </c>
    </row>
    <row r="336" spans="1:24" ht="58">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 t="shared" si="30"/>
        <v>101</v>
      </c>
      <c r="R336">
        <f t="shared" si="31"/>
        <v>146.65</v>
      </c>
      <c r="S336" s="15">
        <f t="shared" si="32"/>
        <v>42101.682372685187</v>
      </c>
      <c r="T336" s="15">
        <f t="shared" si="33"/>
        <v>42139.791666666672</v>
      </c>
      <c r="U336">
        <f t="shared" si="34"/>
        <v>38</v>
      </c>
      <c r="V336" t="str" cm="1">
        <f t="array" ref="V336">_xlfn.IFS(U336&lt;=10,"Less than 10 days",AND(U336&gt;10,U336&lt;=20),"11 to 20 days",AND(U336&gt;20,U336&lt;=25),"21 to 25 days",U336&gt;=51,"Greater than 40 days",AND(U336&gt;25,U336&lt;=30),"26 to 30 days",AND(U336&gt;30,U336&lt;=40),"31 to 40 days",AND(U336&gt;40,U336&lt;=50),"41 to 50 days")</f>
        <v>31 to 40 days</v>
      </c>
      <c r="W336" t="str" cm="1">
        <f t="array" ref="W336">_xlfn.IFNA(_xlfn.IFS(AND(U336&gt;=25,U336&lt;28),"26-27 days",AND(U336&gt;27,U336&lt;29),"28 to 29 days",U336=30, "30 days"),"Not Needed")</f>
        <v>Not Needed</v>
      </c>
      <c r="X336">
        <f t="shared" si="35"/>
        <v>2015</v>
      </c>
    </row>
    <row r="337" spans="1:24" ht="4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 t="shared" si="30"/>
        <v>103</v>
      </c>
      <c r="R337">
        <f t="shared" si="31"/>
        <v>109.19</v>
      </c>
      <c r="S337" s="15">
        <f t="shared" si="32"/>
        <v>42101.737442129626</v>
      </c>
      <c r="T337" s="15">
        <f t="shared" si="33"/>
        <v>42132.916666666672</v>
      </c>
      <c r="U337">
        <f t="shared" si="34"/>
        <v>31</v>
      </c>
      <c r="V337" t="str" cm="1">
        <f t="array" ref="V337">_xlfn.IFS(U337&lt;=10,"Less than 10 days",AND(U337&gt;10,U337&lt;=20),"11 to 20 days",AND(U337&gt;20,U337&lt;=25),"21 to 25 days",U337&gt;=51,"Greater than 40 days",AND(U337&gt;25,U337&lt;=30),"26 to 30 days",AND(U337&gt;30,U337&lt;=40),"31 to 40 days",AND(U337&gt;40,U337&lt;=50),"41 to 50 days")</f>
        <v>31 to 40 days</v>
      </c>
      <c r="W337" t="str" cm="1">
        <f t="array" ref="W337">_xlfn.IFNA(_xlfn.IFS(AND(U337&gt;=25,U337&lt;28),"26-27 days",AND(U337&gt;27,U337&lt;29),"28 to 29 days",U337=30, "30 days"),"Not Needed")</f>
        <v>Not Needed</v>
      </c>
      <c r="X337">
        <f t="shared" si="35"/>
        <v>2015</v>
      </c>
    </row>
    <row r="338" spans="1:24" ht="4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 t="shared" si="30"/>
        <v>117</v>
      </c>
      <c r="R338">
        <f t="shared" si="31"/>
        <v>59.25</v>
      </c>
      <c r="S338" s="15">
        <f t="shared" si="32"/>
        <v>42291.596273148149</v>
      </c>
      <c r="T338" s="15">
        <f t="shared" si="33"/>
        <v>42321.637939814813</v>
      </c>
      <c r="U338">
        <f t="shared" si="34"/>
        <v>30</v>
      </c>
      <c r="V338" t="str" cm="1">
        <f t="array" ref="V338">_xlfn.IFS(U338&lt;=10,"Less than 10 days",AND(U338&gt;10,U338&lt;=20),"11 to 20 days",AND(U338&gt;20,U338&lt;=25),"21 to 25 days",U338&gt;=51,"Greater than 40 days",AND(U338&gt;25,U338&lt;=30),"26 to 30 days",AND(U338&gt;30,U338&lt;=40),"31 to 40 days",AND(U338&gt;40,U338&lt;=50),"41 to 50 days")</f>
        <v>26 to 30 days</v>
      </c>
      <c r="W338" t="str" cm="1">
        <f t="array" ref="W338">_xlfn.IFNA(_xlfn.IFS(AND(U338&gt;=25,U338&lt;28),"26-27 days",AND(U338&gt;27,U338&lt;29),"28 to 29 days",U338=30, "30 days"),"Not Needed")</f>
        <v>30 days</v>
      </c>
      <c r="X338">
        <f t="shared" si="35"/>
        <v>2015</v>
      </c>
    </row>
    <row r="339" spans="1:24" ht="4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 t="shared" si="30"/>
        <v>101</v>
      </c>
      <c r="R339">
        <f t="shared" si="31"/>
        <v>97.9</v>
      </c>
      <c r="S339" s="15">
        <f t="shared" si="32"/>
        <v>42047.128564814819</v>
      </c>
      <c r="T339" s="15">
        <f t="shared" si="33"/>
        <v>42077.086898148147</v>
      </c>
      <c r="U339">
        <f t="shared" si="34"/>
        <v>30</v>
      </c>
      <c r="V339" t="str" cm="1">
        <f t="array" ref="V339">_xlfn.IFS(U339&lt;=10,"Less than 10 days",AND(U339&gt;10,U339&lt;=20),"11 to 20 days",AND(U339&gt;20,U339&lt;=25),"21 to 25 days",U339&gt;=51,"Greater than 40 days",AND(U339&gt;25,U339&lt;=30),"26 to 30 days",AND(U339&gt;30,U339&lt;=40),"31 to 40 days",AND(U339&gt;40,U339&lt;=50),"41 to 50 days")</f>
        <v>26 to 30 days</v>
      </c>
      <c r="W339" t="str" cm="1">
        <f t="array" ref="W339">_xlfn.IFNA(_xlfn.IFS(AND(U339&gt;=25,U339&lt;28),"26-27 days",AND(U339&gt;27,U339&lt;29),"28 to 29 days",U339=30, "30 days"),"Not Needed")</f>
        <v>30 days</v>
      </c>
      <c r="X339">
        <f t="shared" si="35"/>
        <v>2015</v>
      </c>
    </row>
    <row r="340" spans="1:24" ht="4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 t="shared" si="30"/>
        <v>110</v>
      </c>
      <c r="R340">
        <f t="shared" si="31"/>
        <v>70</v>
      </c>
      <c r="S340" s="15">
        <f t="shared" si="32"/>
        <v>42559.755671296298</v>
      </c>
      <c r="T340" s="15">
        <f t="shared" si="33"/>
        <v>42616.041666666672</v>
      </c>
      <c r="U340">
        <f t="shared" si="34"/>
        <v>57</v>
      </c>
      <c r="V340" t="str" cm="1">
        <f t="array" ref="V340">_xlfn.IFS(U340&lt;=10,"Less than 10 days",AND(U340&gt;10,U340&lt;=20),"11 to 20 days",AND(U340&gt;20,U340&lt;=25),"21 to 25 days",U340&gt;=51,"Greater than 40 days",AND(U340&gt;25,U340&lt;=30),"26 to 30 days",AND(U340&gt;30,U340&lt;=40),"31 to 40 days",AND(U340&gt;40,U340&lt;=50),"41 to 50 days")</f>
        <v>Greater than 40 days</v>
      </c>
      <c r="W340" t="str" cm="1">
        <f t="array" ref="W340">_xlfn.IFNA(_xlfn.IFS(AND(U340&gt;=25,U340&lt;28),"26-27 days",AND(U340&gt;27,U340&lt;29),"28 to 29 days",U340=30, "30 days"),"Not Needed")</f>
        <v>Not Needed</v>
      </c>
      <c r="X340">
        <f t="shared" si="35"/>
        <v>2016</v>
      </c>
    </row>
    <row r="341" spans="1:24" ht="4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 t="shared" si="30"/>
        <v>108</v>
      </c>
      <c r="R341">
        <f t="shared" si="31"/>
        <v>72.87</v>
      </c>
      <c r="S341" s="15">
        <f t="shared" si="32"/>
        <v>42093.760046296295</v>
      </c>
      <c r="T341" s="15">
        <f t="shared" si="33"/>
        <v>42123.760046296295</v>
      </c>
      <c r="U341">
        <f t="shared" si="34"/>
        <v>30</v>
      </c>
      <c r="V341" t="str" cm="1">
        <f t="array" ref="V341">_xlfn.IFS(U341&lt;=10,"Less than 10 days",AND(U341&gt;10,U341&lt;=20),"11 to 20 days",AND(U341&gt;20,U341&lt;=25),"21 to 25 days",U341&gt;=51,"Greater than 40 days",AND(U341&gt;25,U341&lt;=30),"26 to 30 days",AND(U341&gt;30,U341&lt;=40),"31 to 40 days",AND(U341&gt;40,U341&lt;=50),"41 to 50 days")</f>
        <v>26 to 30 days</v>
      </c>
      <c r="W341" t="str" cm="1">
        <f t="array" ref="W341">_xlfn.IFNA(_xlfn.IFS(AND(U341&gt;=25,U341&lt;28),"26-27 days",AND(U341&gt;27,U341&lt;29),"28 to 29 days",U341=30, "30 days"),"Not Needed")</f>
        <v>30 days</v>
      </c>
      <c r="X341">
        <f t="shared" si="35"/>
        <v>2015</v>
      </c>
    </row>
    <row r="342" spans="1:24" ht="4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 t="shared" si="30"/>
        <v>125</v>
      </c>
      <c r="R342">
        <f t="shared" si="31"/>
        <v>146.35</v>
      </c>
      <c r="S342" s="15">
        <f t="shared" si="32"/>
        <v>42772.669062500005</v>
      </c>
      <c r="T342" s="15">
        <f t="shared" si="33"/>
        <v>42802.875</v>
      </c>
      <c r="U342">
        <f t="shared" si="34"/>
        <v>30</v>
      </c>
      <c r="V342" t="str" cm="1">
        <f t="array" ref="V342">_xlfn.IFS(U342&lt;=10,"Less than 10 days",AND(U342&gt;10,U342&lt;=20),"11 to 20 days",AND(U342&gt;20,U342&lt;=25),"21 to 25 days",U342&gt;=51,"Greater than 40 days",AND(U342&gt;25,U342&lt;=30),"26 to 30 days",AND(U342&gt;30,U342&lt;=40),"31 to 40 days",AND(U342&gt;40,U342&lt;=50),"41 to 50 days")</f>
        <v>26 to 30 days</v>
      </c>
      <c r="W342" t="str" cm="1">
        <f t="array" ref="W342">_xlfn.IFNA(_xlfn.IFS(AND(U342&gt;=25,U342&lt;28),"26-27 days",AND(U342&gt;27,U342&lt;29),"28 to 29 days",U342=30, "30 days"),"Not Needed")</f>
        <v>30 days</v>
      </c>
      <c r="X342">
        <f t="shared" si="35"/>
        <v>2017</v>
      </c>
    </row>
    <row r="343" spans="1:24" ht="4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 t="shared" si="30"/>
        <v>107</v>
      </c>
      <c r="R343">
        <f t="shared" si="31"/>
        <v>67.91</v>
      </c>
      <c r="S343" s="15">
        <f t="shared" si="32"/>
        <v>41894.879606481481</v>
      </c>
      <c r="T343" s="15">
        <f t="shared" si="33"/>
        <v>41913.165972222225</v>
      </c>
      <c r="U343">
        <f t="shared" si="34"/>
        <v>19</v>
      </c>
      <c r="V343" t="str" cm="1">
        <f t="array" ref="V343">_xlfn.IFS(U343&lt;=10,"Less than 10 days",AND(U343&gt;10,U343&lt;=20),"11 to 20 days",AND(U343&gt;20,U343&lt;=25),"21 to 25 days",U343&gt;=51,"Greater than 40 days",AND(U343&gt;25,U343&lt;=30),"26 to 30 days",AND(U343&gt;30,U343&lt;=40),"31 to 40 days",AND(U343&gt;40,U343&lt;=50),"41 to 50 days")</f>
        <v>11 to 20 days</v>
      </c>
      <c r="W343" t="str" cm="1">
        <f t="array" ref="W343">_xlfn.IFNA(_xlfn.IFS(AND(U343&gt;=25,U343&lt;28),"26-27 days",AND(U343&gt;27,U343&lt;29),"28 to 29 days",U343=30, "30 days"),"Not Needed")</f>
        <v>Not Needed</v>
      </c>
      <c r="X343">
        <f t="shared" si="35"/>
        <v>2014</v>
      </c>
    </row>
    <row r="344" spans="1:24" ht="29">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 t="shared" si="30"/>
        <v>100</v>
      </c>
      <c r="R344">
        <f t="shared" si="31"/>
        <v>169.85</v>
      </c>
      <c r="S344" s="15">
        <f t="shared" si="32"/>
        <v>42459.780844907407</v>
      </c>
      <c r="T344" s="15">
        <f t="shared" si="33"/>
        <v>42489.780844907407</v>
      </c>
      <c r="U344">
        <f t="shared" si="34"/>
        <v>30</v>
      </c>
      <c r="V344" t="str" cm="1">
        <f t="array" ref="V344">_xlfn.IFS(U344&lt;=10,"Less than 10 days",AND(U344&gt;10,U344&lt;=20),"11 to 20 days",AND(U344&gt;20,U344&lt;=25),"21 to 25 days",U344&gt;=51,"Greater than 40 days",AND(U344&gt;25,U344&lt;=30),"26 to 30 days",AND(U344&gt;30,U344&lt;=40),"31 to 40 days",AND(U344&gt;40,U344&lt;=50),"41 to 50 days")</f>
        <v>26 to 30 days</v>
      </c>
      <c r="W344" t="str" cm="1">
        <f t="array" ref="W344">_xlfn.IFNA(_xlfn.IFS(AND(U344&gt;=25,U344&lt;28),"26-27 days",AND(U344&gt;27,U344&lt;29),"28 to 29 days",U344=30, "30 days"),"Not Needed")</f>
        <v>30 days</v>
      </c>
      <c r="X344">
        <f t="shared" si="35"/>
        <v>2016</v>
      </c>
    </row>
    <row r="345" spans="1:24" ht="4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 t="shared" si="30"/>
        <v>102</v>
      </c>
      <c r="R345">
        <f t="shared" si="31"/>
        <v>58.41</v>
      </c>
      <c r="S345" s="15">
        <f t="shared" si="32"/>
        <v>41926.73778935185</v>
      </c>
      <c r="T345" s="15">
        <f t="shared" si="33"/>
        <v>41957.125</v>
      </c>
      <c r="U345">
        <f t="shared" si="34"/>
        <v>31</v>
      </c>
      <c r="V345" t="str" cm="1">
        <f t="array" ref="V345">_xlfn.IFS(U345&lt;=10,"Less than 10 days",AND(U345&gt;10,U345&lt;=20),"11 to 20 days",AND(U345&gt;20,U345&lt;=25),"21 to 25 days",U345&gt;=51,"Greater than 40 days",AND(U345&gt;25,U345&lt;=30),"26 to 30 days",AND(U345&gt;30,U345&lt;=40),"31 to 40 days",AND(U345&gt;40,U345&lt;=50),"41 to 50 days")</f>
        <v>31 to 40 days</v>
      </c>
      <c r="W345" t="str" cm="1">
        <f t="array" ref="W345">_xlfn.IFNA(_xlfn.IFS(AND(U345&gt;=25,U345&lt;28),"26-27 days",AND(U345&gt;27,U345&lt;29),"28 to 29 days",U345=30, "30 days"),"Not Needed")</f>
        <v>Not Needed</v>
      </c>
      <c r="X345">
        <f t="shared" si="35"/>
        <v>2014</v>
      </c>
    </row>
    <row r="346" spans="1:24" ht="58">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 t="shared" si="30"/>
        <v>102</v>
      </c>
      <c r="R346">
        <f t="shared" si="31"/>
        <v>119.99</v>
      </c>
      <c r="S346" s="15">
        <f t="shared" si="32"/>
        <v>42111.970995370371</v>
      </c>
      <c r="T346" s="15">
        <f t="shared" si="33"/>
        <v>42156.097222222219</v>
      </c>
      <c r="U346">
        <f t="shared" si="34"/>
        <v>45</v>
      </c>
      <c r="V346" t="str" cm="1">
        <f t="array" ref="V346">_xlfn.IFS(U346&lt;=10,"Less than 10 days",AND(U346&gt;10,U346&lt;=20),"11 to 20 days",AND(U346&gt;20,U346&lt;=25),"21 to 25 days",U346&gt;=51,"Greater than 40 days",AND(U346&gt;25,U346&lt;=30),"26 to 30 days",AND(U346&gt;30,U346&lt;=40),"31 to 40 days",AND(U346&gt;40,U346&lt;=50),"41 to 50 days")</f>
        <v>41 to 50 days</v>
      </c>
      <c r="W346" t="str" cm="1">
        <f t="array" ref="W346">_xlfn.IFNA(_xlfn.IFS(AND(U346&gt;=25,U346&lt;28),"26-27 days",AND(U346&gt;27,U346&lt;29),"28 to 29 days",U346=30, "30 days"),"Not Needed")</f>
        <v>Not Needed</v>
      </c>
      <c r="X346">
        <f t="shared" si="35"/>
        <v>2015</v>
      </c>
    </row>
    <row r="347" spans="1:24" ht="4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 t="shared" si="30"/>
        <v>123</v>
      </c>
      <c r="R347">
        <f t="shared" si="31"/>
        <v>99.86</v>
      </c>
      <c r="S347" s="15">
        <f t="shared" si="32"/>
        <v>42114.944328703699</v>
      </c>
      <c r="T347" s="15">
        <f t="shared" si="33"/>
        <v>42144.944328703699</v>
      </c>
      <c r="U347">
        <f t="shared" si="34"/>
        <v>30</v>
      </c>
      <c r="V347" t="str" cm="1">
        <f t="array" ref="V347">_xlfn.IFS(U347&lt;=10,"Less than 10 days",AND(U347&gt;10,U347&lt;=20),"11 to 20 days",AND(U347&gt;20,U347&lt;=25),"21 to 25 days",U347&gt;=51,"Greater than 40 days",AND(U347&gt;25,U347&lt;=30),"26 to 30 days",AND(U347&gt;30,U347&lt;=40),"31 to 40 days",AND(U347&gt;40,U347&lt;=50),"41 to 50 days")</f>
        <v>26 to 30 days</v>
      </c>
      <c r="W347" t="str" cm="1">
        <f t="array" ref="W347">_xlfn.IFNA(_xlfn.IFS(AND(U347&gt;=25,U347&lt;28),"26-27 days",AND(U347&gt;27,U347&lt;29),"28 to 29 days",U347=30, "30 days"),"Not Needed")</f>
        <v>30 days</v>
      </c>
      <c r="X347">
        <f t="shared" si="35"/>
        <v>2015</v>
      </c>
    </row>
    <row r="348" spans="1:24" ht="4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 t="shared" si="30"/>
        <v>170</v>
      </c>
      <c r="R348">
        <f t="shared" si="31"/>
        <v>90.58</v>
      </c>
      <c r="S348" s="15">
        <f t="shared" si="32"/>
        <v>42261.500243055561</v>
      </c>
      <c r="T348" s="15">
        <f t="shared" si="33"/>
        <v>42291.500243055561</v>
      </c>
      <c r="U348">
        <f t="shared" si="34"/>
        <v>30</v>
      </c>
      <c r="V348" t="str" cm="1">
        <f t="array" ref="V348">_xlfn.IFS(U348&lt;=10,"Less than 10 days",AND(U348&gt;10,U348&lt;=20),"11 to 20 days",AND(U348&gt;20,U348&lt;=25),"21 to 25 days",U348&gt;=51,"Greater than 40 days",AND(U348&gt;25,U348&lt;=30),"26 to 30 days",AND(U348&gt;30,U348&lt;=40),"31 to 40 days",AND(U348&gt;40,U348&lt;=50),"41 to 50 days")</f>
        <v>26 to 30 days</v>
      </c>
      <c r="W348" t="str" cm="1">
        <f t="array" ref="W348">_xlfn.IFNA(_xlfn.IFS(AND(U348&gt;=25,U348&lt;28),"26-27 days",AND(U348&gt;27,U348&lt;29),"28 to 29 days",U348=30, "30 days"),"Not Needed")</f>
        <v>30 days</v>
      </c>
      <c r="X348">
        <f t="shared" si="35"/>
        <v>2015</v>
      </c>
    </row>
    <row r="349" spans="1:24" ht="4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 t="shared" si="30"/>
        <v>112</v>
      </c>
      <c r="R349">
        <f t="shared" si="31"/>
        <v>117.77</v>
      </c>
      <c r="S349" s="15">
        <f t="shared" si="32"/>
        <v>42292.495474537034</v>
      </c>
      <c r="T349" s="15">
        <f t="shared" si="33"/>
        <v>42322.537141203706</v>
      </c>
      <c r="U349">
        <f t="shared" si="34"/>
        <v>30</v>
      </c>
      <c r="V349" t="str" cm="1">
        <f t="array" ref="V349">_xlfn.IFS(U349&lt;=10,"Less than 10 days",AND(U349&gt;10,U349&lt;=20),"11 to 20 days",AND(U349&gt;20,U349&lt;=25),"21 to 25 days",U349&gt;=51,"Greater than 40 days",AND(U349&gt;25,U349&lt;=30),"26 to 30 days",AND(U349&gt;30,U349&lt;=40),"31 to 40 days",AND(U349&gt;40,U349&lt;=50),"41 to 50 days")</f>
        <v>26 to 30 days</v>
      </c>
      <c r="W349" t="str" cm="1">
        <f t="array" ref="W349">_xlfn.IFNA(_xlfn.IFS(AND(U349&gt;=25,U349&lt;28),"26-27 days",AND(U349&gt;27,U349&lt;29),"28 to 29 days",U349=30, "30 days"),"Not Needed")</f>
        <v>30 days</v>
      </c>
      <c r="X349">
        <f t="shared" si="35"/>
        <v>2015</v>
      </c>
    </row>
    <row r="350" spans="1:24" ht="4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 t="shared" si="30"/>
        <v>103</v>
      </c>
      <c r="R350">
        <f t="shared" si="31"/>
        <v>86.55</v>
      </c>
      <c r="S350" s="15">
        <f t="shared" si="32"/>
        <v>42207.58699074074</v>
      </c>
      <c r="T350" s="15">
        <f t="shared" si="33"/>
        <v>42237.58699074074</v>
      </c>
      <c r="U350">
        <f t="shared" si="34"/>
        <v>30</v>
      </c>
      <c r="V350" t="str" cm="1">
        <f t="array" ref="V350">_xlfn.IFS(U350&lt;=10,"Less than 10 days",AND(U350&gt;10,U350&lt;=20),"11 to 20 days",AND(U350&gt;20,U350&lt;=25),"21 to 25 days",U350&gt;=51,"Greater than 40 days",AND(U350&gt;25,U350&lt;=30),"26 to 30 days",AND(U350&gt;30,U350&lt;=40),"31 to 40 days",AND(U350&gt;40,U350&lt;=50),"41 to 50 days")</f>
        <v>26 to 30 days</v>
      </c>
      <c r="W350" t="str" cm="1">
        <f t="array" ref="W350">_xlfn.IFNA(_xlfn.IFS(AND(U350&gt;=25,U350&lt;28),"26-27 days",AND(U350&gt;27,U350&lt;29),"28 to 29 days",U350=30, "30 days"),"Not Needed")</f>
        <v>30 days</v>
      </c>
      <c r="X350">
        <f t="shared" si="35"/>
        <v>2015</v>
      </c>
    </row>
    <row r="351" spans="1:24" ht="4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 t="shared" si="30"/>
        <v>107</v>
      </c>
      <c r="R351">
        <f t="shared" si="31"/>
        <v>71.900000000000006</v>
      </c>
      <c r="S351" s="15">
        <f t="shared" si="32"/>
        <v>42760.498935185184</v>
      </c>
      <c r="T351" s="15">
        <f t="shared" si="33"/>
        <v>42790.498935185184</v>
      </c>
      <c r="U351">
        <f t="shared" si="34"/>
        <v>30</v>
      </c>
      <c r="V351" t="str" cm="1">
        <f t="array" ref="V351">_xlfn.IFS(U351&lt;=10,"Less than 10 days",AND(U351&gt;10,U351&lt;=20),"11 to 20 days",AND(U351&gt;20,U351&lt;=25),"21 to 25 days",U351&gt;=51,"Greater than 40 days",AND(U351&gt;25,U351&lt;=30),"26 to 30 days",AND(U351&gt;30,U351&lt;=40),"31 to 40 days",AND(U351&gt;40,U351&lt;=50),"41 to 50 days")</f>
        <v>26 to 30 days</v>
      </c>
      <c r="W351" t="str" cm="1">
        <f t="array" ref="W351">_xlfn.IFNA(_xlfn.IFS(AND(U351&gt;=25,U351&lt;28),"26-27 days",AND(U351&gt;27,U351&lt;29),"28 to 29 days",U351=30, "30 days"),"Not Needed")</f>
        <v>30 days</v>
      </c>
      <c r="X351">
        <f t="shared" si="35"/>
        <v>2017</v>
      </c>
    </row>
    <row r="352" spans="1:24" ht="4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 t="shared" si="30"/>
        <v>115</v>
      </c>
      <c r="R352">
        <f t="shared" si="31"/>
        <v>129.82</v>
      </c>
      <c r="S352" s="15">
        <f t="shared" si="32"/>
        <v>42586.066076388888</v>
      </c>
      <c r="T352" s="15">
        <f t="shared" si="33"/>
        <v>42624.165972222225</v>
      </c>
      <c r="U352">
        <f t="shared" si="34"/>
        <v>38</v>
      </c>
      <c r="V352" t="str" cm="1">
        <f t="array" ref="V352">_xlfn.IFS(U352&lt;=10,"Less than 10 days",AND(U352&gt;10,U352&lt;=20),"11 to 20 days",AND(U352&gt;20,U352&lt;=25),"21 to 25 days",U352&gt;=51,"Greater than 40 days",AND(U352&gt;25,U352&lt;=30),"26 to 30 days",AND(U352&gt;30,U352&lt;=40),"31 to 40 days",AND(U352&gt;40,U352&lt;=50),"41 to 50 days")</f>
        <v>31 to 40 days</v>
      </c>
      <c r="W352" t="str" cm="1">
        <f t="array" ref="W352">_xlfn.IFNA(_xlfn.IFS(AND(U352&gt;=25,U352&lt;28),"26-27 days",AND(U352&gt;27,U352&lt;29),"28 to 29 days",U352=30, "30 days"),"Not Needed")</f>
        <v>Not Needed</v>
      </c>
      <c r="X352">
        <f t="shared" si="35"/>
        <v>2016</v>
      </c>
    </row>
    <row r="353" spans="1:24" ht="58">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 t="shared" si="30"/>
        <v>127</v>
      </c>
      <c r="R353">
        <f t="shared" si="31"/>
        <v>44.91</v>
      </c>
      <c r="S353" s="15">
        <f t="shared" si="32"/>
        <v>42427.964745370366</v>
      </c>
      <c r="T353" s="15">
        <f t="shared" si="33"/>
        <v>42467.923078703709</v>
      </c>
      <c r="U353">
        <f t="shared" si="34"/>
        <v>40</v>
      </c>
      <c r="V353" t="str" cm="1">
        <f t="array" ref="V353">_xlfn.IFS(U353&lt;=10,"Less than 10 days",AND(U353&gt;10,U353&lt;=20),"11 to 20 days",AND(U353&gt;20,U353&lt;=25),"21 to 25 days",U353&gt;=51,"Greater than 40 days",AND(U353&gt;25,U353&lt;=30),"26 to 30 days",AND(U353&gt;30,U353&lt;=40),"31 to 40 days",AND(U353&gt;40,U353&lt;=50),"41 to 50 days")</f>
        <v>31 to 40 days</v>
      </c>
      <c r="W353" t="str" cm="1">
        <f t="array" ref="W353">_xlfn.IFNA(_xlfn.IFS(AND(U353&gt;=25,U353&lt;28),"26-27 days",AND(U353&gt;27,U353&lt;29),"28 to 29 days",U353=30, "30 days"),"Not Needed")</f>
        <v>Not Needed</v>
      </c>
      <c r="X353">
        <f t="shared" si="35"/>
        <v>2016</v>
      </c>
    </row>
    <row r="354" spans="1:24" ht="4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 t="shared" si="30"/>
        <v>117</v>
      </c>
      <c r="R354">
        <f t="shared" si="31"/>
        <v>40.76</v>
      </c>
      <c r="S354" s="15">
        <f t="shared" si="32"/>
        <v>41890.167453703703</v>
      </c>
      <c r="T354" s="15">
        <f t="shared" si="33"/>
        <v>41920.167453703703</v>
      </c>
      <c r="U354">
        <f t="shared" si="34"/>
        <v>30</v>
      </c>
      <c r="V354" t="str" cm="1">
        <f t="array" ref="V354">_xlfn.IFS(U354&lt;=10,"Less than 10 days",AND(U354&gt;10,U354&lt;=20),"11 to 20 days",AND(U354&gt;20,U354&lt;=25),"21 to 25 days",U354&gt;=51,"Greater than 40 days",AND(U354&gt;25,U354&lt;=30),"26 to 30 days",AND(U354&gt;30,U354&lt;=40),"31 to 40 days",AND(U354&gt;40,U354&lt;=50),"41 to 50 days")</f>
        <v>26 to 30 days</v>
      </c>
      <c r="W354" t="str" cm="1">
        <f t="array" ref="W354">_xlfn.IFNA(_xlfn.IFS(AND(U354&gt;=25,U354&lt;28),"26-27 days",AND(U354&gt;27,U354&lt;29),"28 to 29 days",U354=30, "30 days"),"Not Needed")</f>
        <v>30 days</v>
      </c>
      <c r="X354">
        <f t="shared" si="35"/>
        <v>2014</v>
      </c>
    </row>
    <row r="355" spans="1:24" ht="58">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 t="shared" si="30"/>
        <v>109</v>
      </c>
      <c r="R355">
        <f t="shared" si="31"/>
        <v>103.52</v>
      </c>
      <c r="S355" s="15">
        <f t="shared" si="32"/>
        <v>42297.791886574079</v>
      </c>
      <c r="T355" s="15">
        <f t="shared" si="33"/>
        <v>42327.833553240736</v>
      </c>
      <c r="U355">
        <f t="shared" si="34"/>
        <v>30</v>
      </c>
      <c r="V355" t="str" cm="1">
        <f t="array" ref="V355">_xlfn.IFS(U355&lt;=10,"Less than 10 days",AND(U355&gt;10,U355&lt;=20),"11 to 20 days",AND(U355&gt;20,U355&lt;=25),"21 to 25 days",U355&gt;=51,"Greater than 40 days",AND(U355&gt;25,U355&lt;=30),"26 to 30 days",AND(U355&gt;30,U355&lt;=40),"31 to 40 days",AND(U355&gt;40,U355&lt;=50),"41 to 50 days")</f>
        <v>26 to 30 days</v>
      </c>
      <c r="W355" t="str" cm="1">
        <f t="array" ref="W355">_xlfn.IFNA(_xlfn.IFS(AND(U355&gt;=25,U355&lt;28),"26-27 days",AND(U355&gt;27,U355&lt;29),"28 to 29 days",U355=30, "30 days"),"Not Needed")</f>
        <v>30 days</v>
      </c>
      <c r="X355">
        <f t="shared" si="35"/>
        <v>2015</v>
      </c>
    </row>
    <row r="356" spans="1:24" ht="4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 t="shared" si="30"/>
        <v>104</v>
      </c>
      <c r="R356">
        <f t="shared" si="31"/>
        <v>125.45</v>
      </c>
      <c r="S356" s="15">
        <f t="shared" si="32"/>
        <v>42438.827789351853</v>
      </c>
      <c r="T356" s="15">
        <f t="shared" si="33"/>
        <v>42468.786122685182</v>
      </c>
      <c r="U356">
        <f t="shared" si="34"/>
        <v>30</v>
      </c>
      <c r="V356" t="str" cm="1">
        <f t="array" ref="V356">_xlfn.IFS(U356&lt;=10,"Less than 10 days",AND(U356&gt;10,U356&lt;=20),"11 to 20 days",AND(U356&gt;20,U356&lt;=25),"21 to 25 days",U356&gt;=51,"Greater than 40 days",AND(U356&gt;25,U356&lt;=30),"26 to 30 days",AND(U356&gt;30,U356&lt;=40),"31 to 40 days",AND(U356&gt;40,U356&lt;=50),"41 to 50 days")</f>
        <v>26 to 30 days</v>
      </c>
      <c r="W356" t="str" cm="1">
        <f t="array" ref="W356">_xlfn.IFNA(_xlfn.IFS(AND(U356&gt;=25,U356&lt;28),"26-27 days",AND(U356&gt;27,U356&lt;29),"28 to 29 days",U356=30, "30 days"),"Not Needed")</f>
        <v>30 days</v>
      </c>
      <c r="X356">
        <f t="shared" si="35"/>
        <v>2016</v>
      </c>
    </row>
    <row r="357" spans="1:24" ht="4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 t="shared" si="30"/>
        <v>116</v>
      </c>
      <c r="R357">
        <f t="shared" si="31"/>
        <v>246.61</v>
      </c>
      <c r="S357" s="15">
        <f t="shared" si="32"/>
        <v>41943.293912037036</v>
      </c>
      <c r="T357" s="15">
        <f t="shared" si="33"/>
        <v>41974.3355787037</v>
      </c>
      <c r="U357">
        <f t="shared" si="34"/>
        <v>31</v>
      </c>
      <c r="V357" t="str" cm="1">
        <f t="array" ref="V357">_xlfn.IFS(U357&lt;=10,"Less than 10 days",AND(U357&gt;10,U357&lt;=20),"11 to 20 days",AND(U357&gt;20,U357&lt;=25),"21 to 25 days",U357&gt;=51,"Greater than 40 days",AND(U357&gt;25,U357&lt;=30),"26 to 30 days",AND(U357&gt;30,U357&lt;=40),"31 to 40 days",AND(U357&gt;40,U357&lt;=50),"41 to 50 days")</f>
        <v>31 to 40 days</v>
      </c>
      <c r="W357" t="str" cm="1">
        <f t="array" ref="W357">_xlfn.IFNA(_xlfn.IFS(AND(U357&gt;=25,U357&lt;28),"26-27 days",AND(U357&gt;27,U357&lt;29),"28 to 29 days",U357=30, "30 days"),"Not Needed")</f>
        <v>Not Needed</v>
      </c>
      <c r="X357">
        <f t="shared" si="35"/>
        <v>2014</v>
      </c>
    </row>
    <row r="358" spans="1:24" ht="4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 t="shared" si="30"/>
        <v>103</v>
      </c>
      <c r="R358">
        <f t="shared" si="31"/>
        <v>79.400000000000006</v>
      </c>
      <c r="S358" s="15">
        <f t="shared" si="32"/>
        <v>42415.803159722222</v>
      </c>
      <c r="T358" s="15">
        <f t="shared" si="33"/>
        <v>42445.761493055557</v>
      </c>
      <c r="U358">
        <f t="shared" si="34"/>
        <v>30</v>
      </c>
      <c r="V358" t="str" cm="1">
        <f t="array" ref="V358">_xlfn.IFS(U358&lt;=10,"Less than 10 days",AND(U358&gt;10,U358&lt;=20),"11 to 20 days",AND(U358&gt;20,U358&lt;=25),"21 to 25 days",U358&gt;=51,"Greater than 40 days",AND(U358&gt;25,U358&lt;=30),"26 to 30 days",AND(U358&gt;30,U358&lt;=40),"31 to 40 days",AND(U358&gt;40,U358&lt;=50),"41 to 50 days")</f>
        <v>26 to 30 days</v>
      </c>
      <c r="W358" t="str" cm="1">
        <f t="array" ref="W358">_xlfn.IFNA(_xlfn.IFS(AND(U358&gt;=25,U358&lt;28),"26-27 days",AND(U358&gt;27,U358&lt;29),"28 to 29 days",U358=30, "30 days"),"Not Needed")</f>
        <v>30 days</v>
      </c>
      <c r="X358">
        <f t="shared" si="35"/>
        <v>2016</v>
      </c>
    </row>
    <row r="359" spans="1:24" ht="58">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 t="shared" si="30"/>
        <v>174</v>
      </c>
      <c r="R359">
        <f t="shared" si="31"/>
        <v>86.14</v>
      </c>
      <c r="S359" s="15">
        <f t="shared" si="32"/>
        <v>42078.222187499996</v>
      </c>
      <c r="T359" s="15">
        <f t="shared" si="33"/>
        <v>42118.222187499996</v>
      </c>
      <c r="U359">
        <f t="shared" si="34"/>
        <v>40</v>
      </c>
      <c r="V359" t="str" cm="1">
        <f t="array" ref="V359">_xlfn.IFS(U359&lt;=10,"Less than 10 days",AND(U359&gt;10,U359&lt;=20),"11 to 20 days",AND(U359&gt;20,U359&lt;=25),"21 to 25 days",U359&gt;=51,"Greater than 40 days",AND(U359&gt;25,U359&lt;=30),"26 to 30 days",AND(U359&gt;30,U359&lt;=40),"31 to 40 days",AND(U359&gt;40,U359&lt;=50),"41 to 50 days")</f>
        <v>31 to 40 days</v>
      </c>
      <c r="W359" t="str" cm="1">
        <f t="array" ref="W359">_xlfn.IFNA(_xlfn.IFS(AND(U359&gt;=25,U359&lt;28),"26-27 days",AND(U359&gt;27,U359&lt;29),"28 to 29 days",U359=30, "30 days"),"Not Needed")</f>
        <v>Not Needed</v>
      </c>
      <c r="X359">
        <f t="shared" si="35"/>
        <v>2015</v>
      </c>
    </row>
    <row r="360" spans="1:24" ht="4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 t="shared" si="30"/>
        <v>103</v>
      </c>
      <c r="R360">
        <f t="shared" si="31"/>
        <v>193.05</v>
      </c>
      <c r="S360" s="15">
        <f t="shared" si="32"/>
        <v>42507.860196759255</v>
      </c>
      <c r="T360" s="15">
        <f t="shared" si="33"/>
        <v>42536.625</v>
      </c>
      <c r="U360">
        <f t="shared" si="34"/>
        <v>29</v>
      </c>
      <c r="V360" t="str" cm="1">
        <f t="array" ref="V360">_xlfn.IFS(U360&lt;=10,"Less than 10 days",AND(U360&gt;10,U360&lt;=20),"11 to 20 days",AND(U360&gt;20,U360&lt;=25),"21 to 25 days",U360&gt;=51,"Greater than 40 days",AND(U360&gt;25,U360&lt;=30),"26 to 30 days",AND(U360&gt;30,U360&lt;=40),"31 to 40 days",AND(U360&gt;40,U360&lt;=50),"41 to 50 days")</f>
        <v>26 to 30 days</v>
      </c>
      <c r="W360" t="str" cm="1">
        <f t="array" ref="W360">_xlfn.IFNA(_xlfn.IFS(AND(U360&gt;=25,U360&lt;28),"26-27 days",AND(U360&gt;27,U360&lt;29),"28 to 29 days",U360=30, "30 days"),"Not Needed")</f>
        <v>Not Needed</v>
      </c>
      <c r="X360">
        <f t="shared" si="35"/>
        <v>2016</v>
      </c>
    </row>
    <row r="361" spans="1:24" ht="4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 t="shared" si="30"/>
        <v>105</v>
      </c>
      <c r="R361">
        <f t="shared" si="31"/>
        <v>84.02</v>
      </c>
      <c r="S361" s="15">
        <f t="shared" si="32"/>
        <v>41935.070486111108</v>
      </c>
      <c r="T361" s="15">
        <f t="shared" si="33"/>
        <v>41957.216666666667</v>
      </c>
      <c r="U361">
        <f t="shared" si="34"/>
        <v>22</v>
      </c>
      <c r="V361" t="str" cm="1">
        <f t="array" ref="V361">_xlfn.IFS(U361&lt;=10,"Less than 10 days",AND(U361&gt;10,U361&lt;=20),"11 to 20 days",AND(U361&gt;20,U361&lt;=25),"21 to 25 days",U361&gt;=51,"Greater than 40 days",AND(U361&gt;25,U361&lt;=30),"26 to 30 days",AND(U361&gt;30,U361&lt;=40),"31 to 40 days",AND(U361&gt;40,U361&lt;=50),"41 to 50 days")</f>
        <v>21 to 25 days</v>
      </c>
      <c r="W361" t="str" cm="1">
        <f t="array" ref="W361">_xlfn.IFNA(_xlfn.IFS(AND(U361&gt;=25,U361&lt;28),"26-27 days",AND(U361&gt;27,U361&lt;29),"28 to 29 days",U361=30, "30 days"),"Not Needed")</f>
        <v>Not Needed</v>
      </c>
      <c r="X361">
        <f t="shared" si="35"/>
        <v>2014</v>
      </c>
    </row>
    <row r="362" spans="1:24" ht="4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 t="shared" si="30"/>
        <v>101</v>
      </c>
      <c r="R362">
        <f t="shared" si="31"/>
        <v>139.83000000000001</v>
      </c>
      <c r="S362" s="15">
        <f t="shared" si="32"/>
        <v>42163.897916666669</v>
      </c>
      <c r="T362" s="15">
        <f t="shared" si="33"/>
        <v>42208.132638888885</v>
      </c>
      <c r="U362">
        <f t="shared" si="34"/>
        <v>45</v>
      </c>
      <c r="V362" t="str" cm="1">
        <f t="array" ref="V362">_xlfn.IFS(U362&lt;=10,"Less than 10 days",AND(U362&gt;10,U362&lt;=20),"11 to 20 days",AND(U362&gt;20,U362&lt;=25),"21 to 25 days",U362&gt;=51,"Greater than 40 days",AND(U362&gt;25,U362&lt;=30),"26 to 30 days",AND(U362&gt;30,U362&lt;=40),"31 to 40 days",AND(U362&gt;40,U362&lt;=50),"41 to 50 days")</f>
        <v>41 to 50 days</v>
      </c>
      <c r="W362" t="str" cm="1">
        <f t="array" ref="W362">_xlfn.IFNA(_xlfn.IFS(AND(U362&gt;=25,U362&lt;28),"26-27 days",AND(U362&gt;27,U362&lt;29),"28 to 29 days",U362=30, "30 days"),"Not Needed")</f>
        <v>Not Needed</v>
      </c>
      <c r="X362">
        <f t="shared" si="35"/>
        <v>2015</v>
      </c>
    </row>
    <row r="363" spans="1:24" ht="4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 t="shared" si="30"/>
        <v>111</v>
      </c>
      <c r="R363">
        <f t="shared" si="31"/>
        <v>109.82</v>
      </c>
      <c r="S363" s="15">
        <f t="shared" si="32"/>
        <v>41936.001226851848</v>
      </c>
      <c r="T363" s="15">
        <f t="shared" si="33"/>
        <v>41966.042893518519</v>
      </c>
      <c r="U363">
        <f t="shared" si="34"/>
        <v>30</v>
      </c>
      <c r="V363" t="str" cm="1">
        <f t="array" ref="V363">_xlfn.IFS(U363&lt;=10,"Less than 10 days",AND(U363&gt;10,U363&lt;=20),"11 to 20 days",AND(U363&gt;20,U363&lt;=25),"21 to 25 days",U363&gt;=51,"Greater than 40 days",AND(U363&gt;25,U363&lt;=30),"26 to 30 days",AND(U363&gt;30,U363&lt;=40),"31 to 40 days",AND(U363&gt;40,U363&lt;=50),"41 to 50 days")</f>
        <v>26 to 30 days</v>
      </c>
      <c r="W363" t="str" cm="1">
        <f t="array" ref="W363">_xlfn.IFNA(_xlfn.IFS(AND(U363&gt;=25,U363&lt;28),"26-27 days",AND(U363&gt;27,U363&lt;29),"28 to 29 days",U363=30, "30 days"),"Not Needed")</f>
        <v>30 days</v>
      </c>
      <c r="X363">
        <f t="shared" si="35"/>
        <v>2014</v>
      </c>
    </row>
    <row r="364" spans="1:24" ht="58">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 t="shared" si="30"/>
        <v>124</v>
      </c>
      <c r="R364">
        <f t="shared" si="31"/>
        <v>139.53</v>
      </c>
      <c r="S364" s="15">
        <f t="shared" si="32"/>
        <v>41837.210543981484</v>
      </c>
      <c r="T364" s="15">
        <f t="shared" si="33"/>
        <v>41859</v>
      </c>
      <c r="U364">
        <f t="shared" si="34"/>
        <v>22</v>
      </c>
      <c r="V364" t="str" cm="1">
        <f t="array" ref="V364">_xlfn.IFS(U364&lt;=10,"Less than 10 days",AND(U364&gt;10,U364&lt;=20),"11 to 20 days",AND(U364&gt;20,U364&lt;=25),"21 to 25 days",U364&gt;=51,"Greater than 40 days",AND(U364&gt;25,U364&lt;=30),"26 to 30 days",AND(U364&gt;30,U364&lt;=40),"31 to 40 days",AND(U364&gt;40,U364&lt;=50),"41 to 50 days")</f>
        <v>21 to 25 days</v>
      </c>
      <c r="W364" t="str" cm="1">
        <f t="array" ref="W364">_xlfn.IFNA(_xlfn.IFS(AND(U364&gt;=25,U364&lt;28),"26-27 days",AND(U364&gt;27,U364&lt;29),"28 to 29 days",U364=30, "30 days"),"Not Needed")</f>
        <v>Not Needed</v>
      </c>
      <c r="X364">
        <f t="shared" si="35"/>
        <v>2014</v>
      </c>
    </row>
    <row r="365" spans="1:24" ht="58">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 t="shared" si="30"/>
        <v>101</v>
      </c>
      <c r="R365">
        <f t="shared" si="31"/>
        <v>347.85</v>
      </c>
      <c r="S365" s="15">
        <f t="shared" si="32"/>
        <v>40255.744629629626</v>
      </c>
      <c r="T365" s="15">
        <f t="shared" si="33"/>
        <v>40300.806944444441</v>
      </c>
      <c r="U365">
        <f t="shared" si="34"/>
        <v>45</v>
      </c>
      <c r="V365" t="str" cm="1">
        <f t="array" ref="V365">_xlfn.IFS(U365&lt;=10,"Less than 10 days",AND(U365&gt;10,U365&lt;=20),"11 to 20 days",AND(U365&gt;20,U365&lt;=25),"21 to 25 days",U365&gt;=51,"Greater than 40 days",AND(U365&gt;25,U365&lt;=30),"26 to 30 days",AND(U365&gt;30,U365&lt;=40),"31 to 40 days",AND(U365&gt;40,U365&lt;=50),"41 to 50 days")</f>
        <v>41 to 50 days</v>
      </c>
      <c r="W365" t="str" cm="1">
        <f t="array" ref="W365">_xlfn.IFNA(_xlfn.IFS(AND(U365&gt;=25,U365&lt;28),"26-27 days",AND(U365&gt;27,U365&lt;29),"28 to 29 days",U365=30, "30 days"),"Not Needed")</f>
        <v>Not Needed</v>
      </c>
      <c r="X365">
        <f t="shared" si="35"/>
        <v>2010</v>
      </c>
    </row>
    <row r="366" spans="1:24" ht="4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 t="shared" si="30"/>
        <v>110</v>
      </c>
      <c r="R366">
        <f t="shared" si="31"/>
        <v>68.239999999999995</v>
      </c>
      <c r="S366" s="15">
        <f t="shared" si="32"/>
        <v>41780.859629629631</v>
      </c>
      <c r="T366" s="15">
        <f t="shared" si="33"/>
        <v>41811.165972222225</v>
      </c>
      <c r="U366">
        <f t="shared" si="34"/>
        <v>31</v>
      </c>
      <c r="V366" t="str" cm="1">
        <f t="array" ref="V366">_xlfn.IFS(U366&lt;=10,"Less than 10 days",AND(U366&gt;10,U366&lt;=20),"11 to 20 days",AND(U366&gt;20,U366&lt;=25),"21 to 25 days",U366&gt;=51,"Greater than 40 days",AND(U366&gt;25,U366&lt;=30),"26 to 30 days",AND(U366&gt;30,U366&lt;=40),"31 to 40 days",AND(U366&gt;40,U366&lt;=50),"41 to 50 days")</f>
        <v>31 to 40 days</v>
      </c>
      <c r="W366" t="str" cm="1">
        <f t="array" ref="W366">_xlfn.IFNA(_xlfn.IFS(AND(U366&gt;=25,U366&lt;28),"26-27 days",AND(U366&gt;27,U366&lt;29),"28 to 29 days",U366=30, "30 days"),"Not Needed")</f>
        <v>Not Needed</v>
      </c>
      <c r="X366">
        <f t="shared" si="35"/>
        <v>2014</v>
      </c>
    </row>
    <row r="367" spans="1:24" ht="4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 t="shared" si="30"/>
        <v>104</v>
      </c>
      <c r="R367">
        <f t="shared" si="31"/>
        <v>239.94</v>
      </c>
      <c r="S367" s="15">
        <f t="shared" si="32"/>
        <v>41668.606469907405</v>
      </c>
      <c r="T367" s="15">
        <f t="shared" si="33"/>
        <v>41698.606469907405</v>
      </c>
      <c r="U367">
        <f t="shared" si="34"/>
        <v>30</v>
      </c>
      <c r="V367" t="str" cm="1">
        <f t="array" ref="V367">_xlfn.IFS(U367&lt;=10,"Less than 10 days",AND(U367&gt;10,U367&lt;=20),"11 to 20 days",AND(U367&gt;20,U367&lt;=25),"21 to 25 days",U367&gt;=51,"Greater than 40 days",AND(U367&gt;25,U367&lt;=30),"26 to 30 days",AND(U367&gt;30,U367&lt;=40),"31 to 40 days",AND(U367&gt;40,U367&lt;=50),"41 to 50 days")</f>
        <v>26 to 30 days</v>
      </c>
      <c r="W367" t="str" cm="1">
        <f t="array" ref="W367">_xlfn.IFNA(_xlfn.IFS(AND(U367&gt;=25,U367&lt;28),"26-27 days",AND(U367&gt;27,U367&lt;29),"28 to 29 days",U367=30, "30 days"),"Not Needed")</f>
        <v>30 days</v>
      </c>
      <c r="X367">
        <f t="shared" si="35"/>
        <v>2014</v>
      </c>
    </row>
    <row r="368" spans="1:24" ht="4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 t="shared" si="30"/>
        <v>101</v>
      </c>
      <c r="R368">
        <f t="shared" si="31"/>
        <v>287.31</v>
      </c>
      <c r="S368" s="15">
        <f t="shared" si="32"/>
        <v>41019.793032407404</v>
      </c>
      <c r="T368" s="15">
        <f t="shared" si="33"/>
        <v>41049.793032407404</v>
      </c>
      <c r="U368">
        <f t="shared" si="34"/>
        <v>30</v>
      </c>
      <c r="V368" t="str" cm="1">
        <f t="array" ref="V368">_xlfn.IFS(U368&lt;=10,"Less than 10 days",AND(U368&gt;10,U368&lt;=20),"11 to 20 days",AND(U368&gt;20,U368&lt;=25),"21 to 25 days",U368&gt;=51,"Greater than 40 days",AND(U368&gt;25,U368&lt;=30),"26 to 30 days",AND(U368&gt;30,U368&lt;=40),"31 to 40 days",AND(U368&gt;40,U368&lt;=50),"41 to 50 days")</f>
        <v>26 to 30 days</v>
      </c>
      <c r="W368" t="str" cm="1">
        <f t="array" ref="W368">_xlfn.IFNA(_xlfn.IFS(AND(U368&gt;=25,U368&lt;28),"26-27 days",AND(U368&gt;27,U368&lt;29),"28 to 29 days",U368=30, "30 days"),"Not Needed")</f>
        <v>30 days</v>
      </c>
      <c r="X368">
        <f t="shared" si="35"/>
        <v>2012</v>
      </c>
    </row>
    <row r="369" spans="1:24" ht="4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 t="shared" si="30"/>
        <v>103</v>
      </c>
      <c r="R369">
        <f t="shared" si="31"/>
        <v>86.85</v>
      </c>
      <c r="S369" s="15">
        <f t="shared" si="32"/>
        <v>41355.577291666668</v>
      </c>
      <c r="T369" s="15">
        <f t="shared" si="33"/>
        <v>41395.207638888889</v>
      </c>
      <c r="U369">
        <f t="shared" si="34"/>
        <v>40</v>
      </c>
      <c r="V369" t="str" cm="1">
        <f t="array" ref="V369">_xlfn.IFS(U369&lt;=10,"Less than 10 days",AND(U369&gt;10,U369&lt;=20),"11 to 20 days",AND(U369&gt;20,U369&lt;=25),"21 to 25 days",U369&gt;=51,"Greater than 40 days",AND(U369&gt;25,U369&lt;=30),"26 to 30 days",AND(U369&gt;30,U369&lt;=40),"31 to 40 days",AND(U369&gt;40,U369&lt;=50),"41 to 50 days")</f>
        <v>31 to 40 days</v>
      </c>
      <c r="W369" t="str" cm="1">
        <f t="array" ref="W369">_xlfn.IFNA(_xlfn.IFS(AND(U369&gt;=25,U369&lt;28),"26-27 days",AND(U369&gt;27,U369&lt;29),"28 to 29 days",U369=30, "30 days"),"Not Needed")</f>
        <v>Not Needed</v>
      </c>
      <c r="X369">
        <f t="shared" si="35"/>
        <v>2013</v>
      </c>
    </row>
    <row r="370" spans="1:24" ht="4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 t="shared" si="30"/>
        <v>104</v>
      </c>
      <c r="R370">
        <f t="shared" si="31"/>
        <v>81.849999999999994</v>
      </c>
      <c r="S370" s="15">
        <f t="shared" si="32"/>
        <v>42043.605578703704</v>
      </c>
      <c r="T370" s="15">
        <f t="shared" si="33"/>
        <v>42078.563912037032</v>
      </c>
      <c r="U370">
        <f t="shared" si="34"/>
        <v>35</v>
      </c>
      <c r="V370" t="str" cm="1">
        <f t="array" ref="V370">_xlfn.IFS(U370&lt;=10,"Less than 10 days",AND(U370&gt;10,U370&lt;=20),"11 to 20 days",AND(U370&gt;20,U370&lt;=25),"21 to 25 days",U370&gt;=51,"Greater than 40 days",AND(U370&gt;25,U370&lt;=30),"26 to 30 days",AND(U370&gt;30,U370&lt;=40),"31 to 40 days",AND(U370&gt;40,U370&lt;=50),"41 to 50 days")</f>
        <v>31 to 40 days</v>
      </c>
      <c r="W370" t="str" cm="1">
        <f t="array" ref="W370">_xlfn.IFNA(_xlfn.IFS(AND(U370&gt;=25,U370&lt;28),"26-27 days",AND(U370&gt;27,U370&lt;29),"28 to 29 days",U370=30, "30 days"),"Not Needed")</f>
        <v>Not Needed</v>
      </c>
      <c r="X370">
        <f t="shared" si="35"/>
        <v>2015</v>
      </c>
    </row>
    <row r="371" spans="1:24" ht="4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 t="shared" si="30"/>
        <v>110</v>
      </c>
      <c r="R371">
        <f t="shared" si="31"/>
        <v>42.87</v>
      </c>
      <c r="S371" s="15">
        <f t="shared" si="32"/>
        <v>40893.551724537036</v>
      </c>
      <c r="T371" s="15">
        <f t="shared" si="33"/>
        <v>40923.551724537036</v>
      </c>
      <c r="U371">
        <f t="shared" si="34"/>
        <v>30</v>
      </c>
      <c r="V371" t="str" cm="1">
        <f t="array" ref="V371">_xlfn.IFS(U371&lt;=10,"Less than 10 days",AND(U371&gt;10,U371&lt;=20),"11 to 20 days",AND(U371&gt;20,U371&lt;=25),"21 to 25 days",U371&gt;=51,"Greater than 40 days",AND(U371&gt;25,U371&lt;=30),"26 to 30 days",AND(U371&gt;30,U371&lt;=40),"31 to 40 days",AND(U371&gt;40,U371&lt;=50),"41 to 50 days")</f>
        <v>26 to 30 days</v>
      </c>
      <c r="W371" t="str" cm="1">
        <f t="array" ref="W371">_xlfn.IFNA(_xlfn.IFS(AND(U371&gt;=25,U371&lt;28),"26-27 days",AND(U371&gt;27,U371&lt;29),"28 to 29 days",U371=30, "30 days"),"Not Needed")</f>
        <v>30 days</v>
      </c>
      <c r="X371">
        <f t="shared" si="35"/>
        <v>2011</v>
      </c>
    </row>
    <row r="372" spans="1:24" ht="4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 t="shared" si="30"/>
        <v>122</v>
      </c>
      <c r="R372">
        <f t="shared" si="31"/>
        <v>709.42</v>
      </c>
      <c r="S372" s="15">
        <f t="shared" si="32"/>
        <v>42711.795138888891</v>
      </c>
      <c r="T372" s="15">
        <f t="shared" si="33"/>
        <v>42741.795138888891</v>
      </c>
      <c r="U372">
        <f t="shared" si="34"/>
        <v>30</v>
      </c>
      <c r="V372" t="str" cm="1">
        <f t="array" ref="V372">_xlfn.IFS(U372&lt;=10,"Less than 10 days",AND(U372&gt;10,U372&lt;=20),"11 to 20 days",AND(U372&gt;20,U372&lt;=25),"21 to 25 days",U372&gt;=51,"Greater than 40 days",AND(U372&gt;25,U372&lt;=30),"26 to 30 days",AND(U372&gt;30,U372&lt;=40),"31 to 40 days",AND(U372&gt;40,U372&lt;=50),"41 to 50 days")</f>
        <v>26 to 30 days</v>
      </c>
      <c r="W372" t="str" cm="1">
        <f t="array" ref="W372">_xlfn.IFNA(_xlfn.IFS(AND(U372&gt;=25,U372&lt;28),"26-27 days",AND(U372&gt;27,U372&lt;29),"28 to 29 days",U372=30, "30 days"),"Not Needed")</f>
        <v>30 days</v>
      </c>
      <c r="X372">
        <f t="shared" si="35"/>
        <v>2016</v>
      </c>
    </row>
    <row r="373" spans="1:24" ht="4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 t="shared" si="30"/>
        <v>114</v>
      </c>
      <c r="R373">
        <f t="shared" si="31"/>
        <v>161.26</v>
      </c>
      <c r="S373" s="15">
        <f t="shared" si="32"/>
        <v>41261.767812500002</v>
      </c>
      <c r="T373" s="15">
        <f t="shared" si="33"/>
        <v>41306.767812500002</v>
      </c>
      <c r="U373">
        <f t="shared" si="34"/>
        <v>45</v>
      </c>
      <c r="V373" t="str" cm="1">
        <f t="array" ref="V373">_xlfn.IFS(U373&lt;=10,"Less than 10 days",AND(U373&gt;10,U373&lt;=20),"11 to 20 days",AND(U373&gt;20,U373&lt;=25),"21 to 25 days",U373&gt;=51,"Greater than 40 days",AND(U373&gt;25,U373&lt;=30),"26 to 30 days",AND(U373&gt;30,U373&lt;=40),"31 to 40 days",AND(U373&gt;40,U373&lt;=50),"41 to 50 days")</f>
        <v>41 to 50 days</v>
      </c>
      <c r="W373" t="str" cm="1">
        <f t="array" ref="W373">_xlfn.IFNA(_xlfn.IFS(AND(U373&gt;=25,U373&lt;28),"26-27 days",AND(U373&gt;27,U373&lt;29),"28 to 29 days",U373=30, "30 days"),"Not Needed")</f>
        <v>Not Needed</v>
      </c>
      <c r="X373">
        <f t="shared" si="35"/>
        <v>2012</v>
      </c>
    </row>
    <row r="374" spans="1:24" ht="29">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 t="shared" si="30"/>
        <v>125</v>
      </c>
      <c r="R374">
        <f t="shared" si="31"/>
        <v>41.78</v>
      </c>
      <c r="S374" s="15">
        <f t="shared" si="32"/>
        <v>42425.576898148152</v>
      </c>
      <c r="T374" s="15">
        <f t="shared" si="33"/>
        <v>42465.666666666672</v>
      </c>
      <c r="U374">
        <f t="shared" si="34"/>
        <v>40</v>
      </c>
      <c r="V374" t="str" cm="1">
        <f t="array" ref="V374">_xlfn.IFS(U374&lt;=10,"Less than 10 days",AND(U374&gt;10,U374&lt;=20),"11 to 20 days",AND(U374&gt;20,U374&lt;=25),"21 to 25 days",U374&gt;=51,"Greater than 40 days",AND(U374&gt;25,U374&lt;=30),"26 to 30 days",AND(U374&gt;30,U374&lt;=40),"31 to 40 days",AND(U374&gt;40,U374&lt;=50),"41 to 50 days")</f>
        <v>31 to 40 days</v>
      </c>
      <c r="W374" t="str" cm="1">
        <f t="array" ref="W374">_xlfn.IFNA(_xlfn.IFS(AND(U374&gt;=25,U374&lt;28),"26-27 days",AND(U374&gt;27,U374&lt;29),"28 to 29 days",U374=30, "30 days"),"Not Needed")</f>
        <v>Not Needed</v>
      </c>
      <c r="X374">
        <f t="shared" si="35"/>
        <v>2016</v>
      </c>
    </row>
    <row r="375" spans="1:24" ht="4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 t="shared" si="30"/>
        <v>107</v>
      </c>
      <c r="R375">
        <f t="shared" si="31"/>
        <v>89.89</v>
      </c>
      <c r="S375" s="15">
        <f t="shared" si="32"/>
        <v>41078.91201388889</v>
      </c>
      <c r="T375" s="15">
        <f t="shared" si="33"/>
        <v>41108.91201388889</v>
      </c>
      <c r="U375">
        <f t="shared" si="34"/>
        <v>30</v>
      </c>
      <c r="V375" t="str" cm="1">
        <f t="array" ref="V375">_xlfn.IFS(U375&lt;=10,"Less than 10 days",AND(U375&gt;10,U375&lt;=20),"11 to 20 days",AND(U375&gt;20,U375&lt;=25),"21 to 25 days",U375&gt;=51,"Greater than 40 days",AND(U375&gt;25,U375&lt;=30),"26 to 30 days",AND(U375&gt;30,U375&lt;=40),"31 to 40 days",AND(U375&gt;40,U375&lt;=50),"41 to 50 days")</f>
        <v>26 to 30 days</v>
      </c>
      <c r="W375" t="str" cm="1">
        <f t="array" ref="W375">_xlfn.IFNA(_xlfn.IFS(AND(U375&gt;=25,U375&lt;28),"26-27 days",AND(U375&gt;27,U375&lt;29),"28 to 29 days",U375=30, "30 days"),"Not Needed")</f>
        <v>30 days</v>
      </c>
      <c r="X375">
        <f t="shared" si="35"/>
        <v>2012</v>
      </c>
    </row>
    <row r="376" spans="1:24" ht="4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 t="shared" si="30"/>
        <v>131</v>
      </c>
      <c r="R376">
        <f t="shared" si="31"/>
        <v>45.05</v>
      </c>
      <c r="S376" s="15">
        <f t="shared" si="32"/>
        <v>40757.889247685183</v>
      </c>
      <c r="T376" s="15">
        <f t="shared" si="33"/>
        <v>40802.889247685183</v>
      </c>
      <c r="U376">
        <f t="shared" si="34"/>
        <v>45</v>
      </c>
      <c r="V376" t="str" cm="1">
        <f t="array" ref="V376">_xlfn.IFS(U376&lt;=10,"Less than 10 days",AND(U376&gt;10,U376&lt;=20),"11 to 20 days",AND(U376&gt;20,U376&lt;=25),"21 to 25 days",U376&gt;=51,"Greater than 40 days",AND(U376&gt;25,U376&lt;=30),"26 to 30 days",AND(U376&gt;30,U376&lt;=40),"31 to 40 days",AND(U376&gt;40,U376&lt;=50),"41 to 50 days")</f>
        <v>41 to 50 days</v>
      </c>
      <c r="W376" t="str" cm="1">
        <f t="array" ref="W376">_xlfn.IFNA(_xlfn.IFS(AND(U376&gt;=25,U376&lt;28),"26-27 days",AND(U376&gt;27,U376&lt;29),"28 to 29 days",U376=30, "30 days"),"Not Needed")</f>
        <v>Not Needed</v>
      </c>
      <c r="X376">
        <f t="shared" si="35"/>
        <v>2011</v>
      </c>
    </row>
    <row r="377" spans="1:24" ht="4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 t="shared" si="30"/>
        <v>120</v>
      </c>
      <c r="R377">
        <f t="shared" si="31"/>
        <v>42.86</v>
      </c>
      <c r="S377" s="15">
        <f t="shared" si="32"/>
        <v>41657.985081018516</v>
      </c>
      <c r="T377" s="15">
        <f t="shared" si="33"/>
        <v>41699.720833333333</v>
      </c>
      <c r="U377">
        <f t="shared" si="34"/>
        <v>42</v>
      </c>
      <c r="V377" t="str" cm="1">
        <f t="array" ref="V377">_xlfn.IFS(U377&lt;=10,"Less than 10 days",AND(U377&gt;10,U377&lt;=20),"11 to 20 days",AND(U377&gt;20,U377&lt;=25),"21 to 25 days",U377&gt;=51,"Greater than 40 days",AND(U377&gt;25,U377&lt;=30),"26 to 30 days",AND(U377&gt;30,U377&lt;=40),"31 to 40 days",AND(U377&gt;40,U377&lt;=50),"41 to 50 days")</f>
        <v>41 to 50 days</v>
      </c>
      <c r="W377" t="str" cm="1">
        <f t="array" ref="W377">_xlfn.IFNA(_xlfn.IFS(AND(U377&gt;=25,U377&lt;28),"26-27 days",AND(U377&gt;27,U377&lt;29),"28 to 29 days",U377=30, "30 days"),"Not Needed")</f>
        <v>Not Needed</v>
      </c>
      <c r="X377">
        <f t="shared" si="35"/>
        <v>2014</v>
      </c>
    </row>
    <row r="378" spans="1:24" ht="4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 t="shared" si="30"/>
        <v>106</v>
      </c>
      <c r="R378">
        <f t="shared" si="31"/>
        <v>54.08</v>
      </c>
      <c r="S378" s="15">
        <f t="shared" si="32"/>
        <v>42576.452731481477</v>
      </c>
      <c r="T378" s="15">
        <f t="shared" si="33"/>
        <v>42607.452731481477</v>
      </c>
      <c r="U378">
        <f t="shared" si="34"/>
        <v>31</v>
      </c>
      <c r="V378" t="str" cm="1">
        <f t="array" ref="V378">_xlfn.IFS(U378&lt;=10,"Less than 10 days",AND(U378&gt;10,U378&lt;=20),"11 to 20 days",AND(U378&gt;20,U378&lt;=25),"21 to 25 days",U378&gt;=51,"Greater than 40 days",AND(U378&gt;25,U378&lt;=30),"26 to 30 days",AND(U378&gt;30,U378&lt;=40),"31 to 40 days",AND(U378&gt;40,U378&lt;=50),"41 to 50 days")</f>
        <v>31 to 40 days</v>
      </c>
      <c r="W378" t="str" cm="1">
        <f t="array" ref="W378">_xlfn.IFNA(_xlfn.IFS(AND(U378&gt;=25,U378&lt;28),"26-27 days",AND(U378&gt;27,U378&lt;29),"28 to 29 days",U378=30, "30 days"),"Not Needed")</f>
        <v>Not Needed</v>
      </c>
      <c r="X378">
        <f t="shared" si="35"/>
        <v>2016</v>
      </c>
    </row>
    <row r="379" spans="1:24" ht="4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 t="shared" si="30"/>
        <v>114</v>
      </c>
      <c r="R379">
        <f t="shared" si="31"/>
        <v>103.22</v>
      </c>
      <c r="S379" s="15">
        <f t="shared" si="32"/>
        <v>42292.250787037032</v>
      </c>
      <c r="T379" s="15">
        <f t="shared" si="33"/>
        <v>42322.292361111111</v>
      </c>
      <c r="U379">
        <f t="shared" si="34"/>
        <v>30</v>
      </c>
      <c r="V379" t="str" cm="1">
        <f t="array" ref="V379">_xlfn.IFS(U379&lt;=10,"Less than 10 days",AND(U379&gt;10,U379&lt;=20),"11 to 20 days",AND(U379&gt;20,U379&lt;=25),"21 to 25 days",U379&gt;=51,"Greater than 40 days",AND(U379&gt;25,U379&lt;=30),"26 to 30 days",AND(U379&gt;30,U379&lt;=40),"31 to 40 days",AND(U379&gt;40,U379&lt;=50),"41 to 50 days")</f>
        <v>26 to 30 days</v>
      </c>
      <c r="W379" t="str" cm="1">
        <f t="array" ref="W379">_xlfn.IFNA(_xlfn.IFS(AND(U379&gt;=25,U379&lt;28),"26-27 days",AND(U379&gt;27,U379&lt;29),"28 to 29 days",U379=30, "30 days"),"Not Needed")</f>
        <v>30 days</v>
      </c>
      <c r="X379">
        <f t="shared" si="35"/>
        <v>2015</v>
      </c>
    </row>
    <row r="380" spans="1:24" ht="58">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 t="shared" si="30"/>
        <v>112</v>
      </c>
      <c r="R380">
        <f t="shared" si="31"/>
        <v>40.4</v>
      </c>
      <c r="S380" s="15">
        <f t="shared" si="32"/>
        <v>42370.571851851855</v>
      </c>
      <c r="T380" s="15">
        <f t="shared" si="33"/>
        <v>42394.994444444441</v>
      </c>
      <c r="U380">
        <f t="shared" si="34"/>
        <v>24</v>
      </c>
      <c r="V380" t="str" cm="1">
        <f t="array" ref="V380">_xlfn.IFS(U380&lt;=10,"Less than 10 days",AND(U380&gt;10,U380&lt;=20),"11 to 20 days",AND(U380&gt;20,U380&lt;=25),"21 to 25 days",U380&gt;=51,"Greater than 40 days",AND(U380&gt;25,U380&lt;=30),"26 to 30 days",AND(U380&gt;30,U380&lt;=40),"31 to 40 days",AND(U380&gt;40,U380&lt;=50),"41 to 50 days")</f>
        <v>21 to 25 days</v>
      </c>
      <c r="W380" t="str" cm="1">
        <f t="array" ref="W380">_xlfn.IFNA(_xlfn.IFS(AND(U380&gt;=25,U380&lt;28),"26-27 days",AND(U380&gt;27,U380&lt;29),"28 to 29 days",U380=30, "30 days"),"Not Needed")</f>
        <v>Not Needed</v>
      </c>
      <c r="X380">
        <f t="shared" si="35"/>
        <v>2016</v>
      </c>
    </row>
    <row r="381" spans="1:24" ht="4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 t="shared" si="30"/>
        <v>116</v>
      </c>
      <c r="R381">
        <f t="shared" si="31"/>
        <v>116.86</v>
      </c>
      <c r="S381" s="15">
        <f t="shared" si="32"/>
        <v>40987.688333333332</v>
      </c>
      <c r="T381" s="15">
        <f t="shared" si="33"/>
        <v>41032.688333333332</v>
      </c>
      <c r="U381">
        <f t="shared" si="34"/>
        <v>45</v>
      </c>
      <c r="V381" t="str" cm="1">
        <f t="array" ref="V381">_xlfn.IFS(U381&lt;=10,"Less than 10 days",AND(U381&gt;10,U381&lt;=20),"11 to 20 days",AND(U381&gt;20,U381&lt;=25),"21 to 25 days",U381&gt;=51,"Greater than 40 days",AND(U381&gt;25,U381&lt;=30),"26 to 30 days",AND(U381&gt;30,U381&lt;=40),"31 to 40 days",AND(U381&gt;40,U381&lt;=50),"41 to 50 days")</f>
        <v>41 to 50 days</v>
      </c>
      <c r="W381" t="str" cm="1">
        <f t="array" ref="W381">_xlfn.IFNA(_xlfn.IFS(AND(U381&gt;=25,U381&lt;28),"26-27 days",AND(U381&gt;27,U381&lt;29),"28 to 29 days",U381=30, "30 days"),"Not Needed")</f>
        <v>Not Needed</v>
      </c>
      <c r="X381">
        <f t="shared" si="35"/>
        <v>2012</v>
      </c>
    </row>
    <row r="382" spans="1:24" ht="58">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 t="shared" si="30"/>
        <v>142</v>
      </c>
      <c r="R382">
        <f t="shared" si="31"/>
        <v>115.51</v>
      </c>
      <c r="S382" s="15">
        <f t="shared" si="32"/>
        <v>42367.719814814816</v>
      </c>
      <c r="T382" s="15">
        <f t="shared" si="33"/>
        <v>42392.719814814816</v>
      </c>
      <c r="U382">
        <f t="shared" si="34"/>
        <v>25</v>
      </c>
      <c r="V382" t="str" cm="1">
        <f t="array" ref="V382">_xlfn.IFS(U382&lt;=10,"Less than 10 days",AND(U382&gt;10,U382&lt;=20),"11 to 20 days",AND(U382&gt;20,U382&lt;=25),"21 to 25 days",U382&gt;=51,"Greater than 40 days",AND(U382&gt;25,U382&lt;=30),"26 to 30 days",AND(U382&gt;30,U382&lt;=40),"31 to 40 days",AND(U382&gt;40,U382&lt;=50),"41 to 50 days")</f>
        <v>21 to 25 days</v>
      </c>
      <c r="W382" t="str" cm="1">
        <f t="array" ref="W382">_xlfn.IFNA(_xlfn.IFS(AND(U382&gt;=25,U382&lt;28),"26-27 days",AND(U382&gt;27,U382&lt;29),"28 to 29 days",U382=30, "30 days"),"Not Needed")</f>
        <v>26-27 days</v>
      </c>
      <c r="X382">
        <f t="shared" si="35"/>
        <v>2015</v>
      </c>
    </row>
    <row r="383" spans="1:24" ht="4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 t="shared" si="30"/>
        <v>105</v>
      </c>
      <c r="R383">
        <f t="shared" si="31"/>
        <v>104.31</v>
      </c>
      <c r="S383" s="15">
        <f t="shared" si="32"/>
        <v>41085.698113425926</v>
      </c>
      <c r="T383" s="15">
        <f t="shared" si="33"/>
        <v>41120.208333333336</v>
      </c>
      <c r="U383">
        <f t="shared" si="34"/>
        <v>35</v>
      </c>
      <c r="V383" t="str" cm="1">
        <f t="array" ref="V383">_xlfn.IFS(U383&lt;=10,"Less than 10 days",AND(U383&gt;10,U383&lt;=20),"11 to 20 days",AND(U383&gt;20,U383&lt;=25),"21 to 25 days",U383&gt;=51,"Greater than 40 days",AND(U383&gt;25,U383&lt;=30),"26 to 30 days",AND(U383&gt;30,U383&lt;=40),"31 to 40 days",AND(U383&gt;40,U383&lt;=50),"41 to 50 days")</f>
        <v>31 to 40 days</v>
      </c>
      <c r="W383" t="str" cm="1">
        <f t="array" ref="W383">_xlfn.IFNA(_xlfn.IFS(AND(U383&gt;=25,U383&lt;28),"26-27 days",AND(U383&gt;27,U383&lt;29),"28 to 29 days",U383=30, "30 days"),"Not Needed")</f>
        <v>Not Needed</v>
      </c>
      <c r="X383">
        <f t="shared" si="35"/>
        <v>2012</v>
      </c>
    </row>
    <row r="384" spans="1:24" ht="58">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 t="shared" si="30"/>
        <v>256</v>
      </c>
      <c r="R384">
        <f t="shared" si="31"/>
        <v>69.77</v>
      </c>
      <c r="S384" s="15">
        <f t="shared" si="32"/>
        <v>41144.709490740745</v>
      </c>
      <c r="T384" s="15">
        <f t="shared" si="33"/>
        <v>41158.709490740745</v>
      </c>
      <c r="U384">
        <f t="shared" si="34"/>
        <v>14</v>
      </c>
      <c r="V384" t="str" cm="1">
        <f t="array" ref="V384">_xlfn.IFS(U384&lt;=10,"Less than 10 days",AND(U384&gt;10,U384&lt;=20),"11 to 20 days",AND(U384&gt;20,U384&lt;=25),"21 to 25 days",U384&gt;=51,"Greater than 40 days",AND(U384&gt;25,U384&lt;=30),"26 to 30 days",AND(U384&gt;30,U384&lt;=40),"31 to 40 days",AND(U384&gt;40,U384&lt;=50),"41 to 50 days")</f>
        <v>11 to 20 days</v>
      </c>
      <c r="W384" t="str" cm="1">
        <f t="array" ref="W384">_xlfn.IFNA(_xlfn.IFS(AND(U384&gt;=25,U384&lt;28),"26-27 days",AND(U384&gt;27,U384&lt;29),"28 to 29 days",U384=30, "30 days"),"Not Needed")</f>
        <v>Not Needed</v>
      </c>
      <c r="X384">
        <f t="shared" si="35"/>
        <v>2012</v>
      </c>
    </row>
    <row r="385" spans="1:24" ht="4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 t="shared" si="30"/>
        <v>207</v>
      </c>
      <c r="R385">
        <f t="shared" si="31"/>
        <v>43.02</v>
      </c>
      <c r="S385" s="15">
        <f t="shared" si="32"/>
        <v>41755.117581018516</v>
      </c>
      <c r="T385" s="15">
        <f t="shared" si="33"/>
        <v>41778.117581018516</v>
      </c>
      <c r="U385">
        <f t="shared" si="34"/>
        <v>23</v>
      </c>
      <c r="V385" t="str" cm="1">
        <f t="array" ref="V385">_xlfn.IFS(U385&lt;=10,"Less than 10 days",AND(U385&gt;10,U385&lt;=20),"11 to 20 days",AND(U385&gt;20,U385&lt;=25),"21 to 25 days",U385&gt;=51,"Greater than 40 days",AND(U385&gt;25,U385&lt;=30),"26 to 30 days",AND(U385&gt;30,U385&lt;=40),"31 to 40 days",AND(U385&gt;40,U385&lt;=50),"41 to 50 days")</f>
        <v>21 to 25 days</v>
      </c>
      <c r="W385" t="str" cm="1">
        <f t="array" ref="W385">_xlfn.IFNA(_xlfn.IFS(AND(U385&gt;=25,U385&lt;28),"26-27 days",AND(U385&gt;27,U385&lt;29),"28 to 29 days",U385=30, "30 days"),"Not Needed")</f>
        <v>Not Needed</v>
      </c>
      <c r="X385">
        <f t="shared" si="35"/>
        <v>2014</v>
      </c>
    </row>
    <row r="386" spans="1:24" ht="4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 t="shared" ref="Q386:Q449" si="36">ROUND(E386/D386*100,0)</f>
        <v>112</v>
      </c>
      <c r="R386">
        <f t="shared" si="31"/>
        <v>58.54</v>
      </c>
      <c r="S386" s="15">
        <f t="shared" si="32"/>
        <v>41980.781793981485</v>
      </c>
      <c r="T386" s="15">
        <f t="shared" si="33"/>
        <v>42010.781793981485</v>
      </c>
      <c r="U386">
        <f t="shared" si="34"/>
        <v>30</v>
      </c>
      <c r="V386" t="str" cm="1">
        <f t="array" ref="V386">_xlfn.IFS(U386&lt;=10,"Less than 10 days",AND(U386&gt;10,U386&lt;=20),"11 to 20 days",AND(U386&gt;20,U386&lt;=25),"21 to 25 days",U386&gt;=51,"Greater than 40 days",AND(U386&gt;25,U386&lt;=30),"26 to 30 days",AND(U386&gt;30,U386&lt;=40),"31 to 40 days",AND(U386&gt;40,U386&lt;=50),"41 to 50 days")</f>
        <v>26 to 30 days</v>
      </c>
      <c r="W386" t="str" cm="1">
        <f t="array" ref="W386">_xlfn.IFNA(_xlfn.IFS(AND(U386&gt;=25,U386&lt;28),"26-27 days",AND(U386&gt;27,U386&lt;29),"28 to 29 days",U386=30, "30 days"),"Not Needed")</f>
        <v>30 days</v>
      </c>
      <c r="X386">
        <f t="shared" si="35"/>
        <v>2014</v>
      </c>
    </row>
    <row r="387" spans="1:24" ht="4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 t="shared" si="36"/>
        <v>106</v>
      </c>
      <c r="R387">
        <f t="shared" ref="R387:R450" si="37">IFERROR(ROUND(E387/L387,2),0)</f>
        <v>111.8</v>
      </c>
      <c r="S387" s="15">
        <f t="shared" ref="S387:S450" si="38">(((J387/60)/60)/24)+DATE(1970,1,1)</f>
        <v>41934.584502314814</v>
      </c>
      <c r="T387" s="15">
        <f t="shared" ref="T387:T450" si="39">(((I387/60)/60)/24)+DATE(1970,1,1)</f>
        <v>41964.626168981486</v>
      </c>
      <c r="U387">
        <f t="shared" ref="U387:U450" si="40">_xlfn.DAYS(T387,S387)</f>
        <v>30</v>
      </c>
      <c r="V387" t="str" cm="1">
        <f t="array" ref="V387">_xlfn.IFS(U387&lt;=10,"Less than 10 days",AND(U387&gt;10,U387&lt;=20),"11 to 20 days",AND(U387&gt;20,U387&lt;=25),"21 to 25 days",U387&gt;=51,"Greater than 40 days",AND(U387&gt;25,U387&lt;=30),"26 to 30 days",AND(U387&gt;30,U387&lt;=40),"31 to 40 days",AND(U387&gt;40,U387&lt;=50),"41 to 50 days")</f>
        <v>26 to 30 days</v>
      </c>
      <c r="W387" t="str" cm="1">
        <f t="array" ref="W387">_xlfn.IFNA(_xlfn.IFS(AND(U387&gt;=25,U387&lt;28),"26-27 days",AND(U387&gt;27,U387&lt;29),"28 to 29 days",U387=30, "30 days"),"Not Needed")</f>
        <v>30 days</v>
      </c>
      <c r="X387">
        <f t="shared" ref="X387:X450" si="41">YEAR(S387)</f>
        <v>2014</v>
      </c>
    </row>
    <row r="388" spans="1:24" ht="4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 t="shared" si="36"/>
        <v>100</v>
      </c>
      <c r="R388">
        <f t="shared" si="37"/>
        <v>46.23</v>
      </c>
      <c r="S388" s="15">
        <f t="shared" si="38"/>
        <v>42211.951284722221</v>
      </c>
      <c r="T388" s="15">
        <f t="shared" si="39"/>
        <v>42226.951284722221</v>
      </c>
      <c r="U388">
        <f t="shared" si="40"/>
        <v>15</v>
      </c>
      <c r="V388" t="str" cm="1">
        <f t="array" ref="V388">_xlfn.IFS(U388&lt;=10,"Less than 10 days",AND(U388&gt;10,U388&lt;=20),"11 to 20 days",AND(U388&gt;20,U388&lt;=25),"21 to 25 days",U388&gt;=51,"Greater than 40 days",AND(U388&gt;25,U388&lt;=30),"26 to 30 days",AND(U388&gt;30,U388&lt;=40),"31 to 40 days",AND(U388&gt;40,U388&lt;=50),"41 to 50 days")</f>
        <v>11 to 20 days</v>
      </c>
      <c r="W388" t="str" cm="1">
        <f t="array" ref="W388">_xlfn.IFNA(_xlfn.IFS(AND(U388&gt;=25,U388&lt;28),"26-27 days",AND(U388&gt;27,U388&lt;29),"28 to 29 days",U388=30, "30 days"),"Not Needed")</f>
        <v>Not Needed</v>
      </c>
      <c r="X388">
        <f t="shared" si="41"/>
        <v>2015</v>
      </c>
    </row>
    <row r="389" spans="1:24" ht="58">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 t="shared" si="36"/>
        <v>214</v>
      </c>
      <c r="R389">
        <f t="shared" si="37"/>
        <v>144.69</v>
      </c>
      <c r="S389" s="15">
        <f t="shared" si="38"/>
        <v>42200.67659722222</v>
      </c>
      <c r="T389" s="15">
        <f t="shared" si="39"/>
        <v>42231.25</v>
      </c>
      <c r="U389">
        <f t="shared" si="40"/>
        <v>31</v>
      </c>
      <c r="V389" t="str" cm="1">
        <f t="array" ref="V389">_xlfn.IFS(U389&lt;=10,"Less than 10 days",AND(U389&gt;10,U389&lt;=20),"11 to 20 days",AND(U389&gt;20,U389&lt;=25),"21 to 25 days",U389&gt;=51,"Greater than 40 days",AND(U389&gt;25,U389&lt;=30),"26 to 30 days",AND(U389&gt;30,U389&lt;=40),"31 to 40 days",AND(U389&gt;40,U389&lt;=50),"41 to 50 days")</f>
        <v>31 to 40 days</v>
      </c>
      <c r="W389" t="str" cm="1">
        <f t="array" ref="W389">_xlfn.IFNA(_xlfn.IFS(AND(U389&gt;=25,U389&lt;28),"26-27 days",AND(U389&gt;27,U389&lt;29),"28 to 29 days",U389=30, "30 days"),"Not Needed")</f>
        <v>Not Needed</v>
      </c>
      <c r="X389">
        <f t="shared" si="41"/>
        <v>2015</v>
      </c>
    </row>
    <row r="390" spans="1:24" ht="4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 t="shared" si="36"/>
        <v>126</v>
      </c>
      <c r="R390">
        <f t="shared" si="37"/>
        <v>88.85</v>
      </c>
      <c r="S390" s="15">
        <f t="shared" si="38"/>
        <v>42549.076157407413</v>
      </c>
      <c r="T390" s="15">
        <f t="shared" si="39"/>
        <v>42579.076157407413</v>
      </c>
      <c r="U390">
        <f t="shared" si="40"/>
        <v>30</v>
      </c>
      <c r="V390" t="str" cm="1">
        <f t="array" ref="V390">_xlfn.IFS(U390&lt;=10,"Less than 10 days",AND(U390&gt;10,U390&lt;=20),"11 to 20 days",AND(U390&gt;20,U390&lt;=25),"21 to 25 days",U390&gt;=51,"Greater than 40 days",AND(U390&gt;25,U390&lt;=30),"26 to 30 days",AND(U390&gt;30,U390&lt;=40),"31 to 40 days",AND(U390&gt;40,U390&lt;=50),"41 to 50 days")</f>
        <v>26 to 30 days</v>
      </c>
      <c r="W390" t="str" cm="1">
        <f t="array" ref="W390">_xlfn.IFNA(_xlfn.IFS(AND(U390&gt;=25,U390&lt;28),"26-27 days",AND(U390&gt;27,U390&lt;29),"28 to 29 days",U390=30, "30 days"),"Not Needed")</f>
        <v>30 days</v>
      </c>
      <c r="X390">
        <f t="shared" si="41"/>
        <v>2016</v>
      </c>
    </row>
    <row r="391" spans="1:24" ht="58">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 t="shared" si="36"/>
        <v>182</v>
      </c>
      <c r="R391">
        <f t="shared" si="37"/>
        <v>81.75</v>
      </c>
      <c r="S391" s="15">
        <f t="shared" si="38"/>
        <v>41674.063078703701</v>
      </c>
      <c r="T391" s="15">
        <f t="shared" si="39"/>
        <v>41705.957638888889</v>
      </c>
      <c r="U391">
        <f t="shared" si="40"/>
        <v>31</v>
      </c>
      <c r="V391" t="str" cm="1">
        <f t="array" ref="V391">_xlfn.IFS(U391&lt;=10,"Less than 10 days",AND(U391&gt;10,U391&lt;=20),"11 to 20 days",AND(U391&gt;20,U391&lt;=25),"21 to 25 days",U391&gt;=51,"Greater than 40 days",AND(U391&gt;25,U391&lt;=30),"26 to 30 days",AND(U391&gt;30,U391&lt;=40),"31 to 40 days",AND(U391&gt;40,U391&lt;=50),"41 to 50 days")</f>
        <v>31 to 40 days</v>
      </c>
      <c r="W391" t="str" cm="1">
        <f t="array" ref="W391">_xlfn.IFNA(_xlfn.IFS(AND(U391&gt;=25,U391&lt;28),"26-27 days",AND(U391&gt;27,U391&lt;29),"28 to 29 days",U391=30, "30 days"),"Not Needed")</f>
        <v>Not Needed</v>
      </c>
      <c r="X391">
        <f t="shared" si="41"/>
        <v>2014</v>
      </c>
    </row>
    <row r="392" spans="1:24" ht="4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 t="shared" si="36"/>
        <v>100</v>
      </c>
      <c r="R392">
        <f t="shared" si="37"/>
        <v>71.430000000000007</v>
      </c>
      <c r="S392" s="15">
        <f t="shared" si="38"/>
        <v>42112.036712962959</v>
      </c>
      <c r="T392" s="15">
        <f t="shared" si="39"/>
        <v>42132.036712962959</v>
      </c>
      <c r="U392">
        <f t="shared" si="40"/>
        <v>20</v>
      </c>
      <c r="V392" t="str" cm="1">
        <f t="array" ref="V392">_xlfn.IFS(U392&lt;=10,"Less than 10 days",AND(U392&gt;10,U392&lt;=20),"11 to 20 days",AND(U392&gt;20,U392&lt;=25),"21 to 25 days",U392&gt;=51,"Greater than 40 days",AND(U392&gt;25,U392&lt;=30),"26 to 30 days",AND(U392&gt;30,U392&lt;=40),"31 to 40 days",AND(U392&gt;40,U392&lt;=50),"41 to 50 days")</f>
        <v>11 to 20 days</v>
      </c>
      <c r="W392" t="str" cm="1">
        <f t="array" ref="W392">_xlfn.IFNA(_xlfn.IFS(AND(U392&gt;=25,U392&lt;28),"26-27 days",AND(U392&gt;27,U392&lt;29),"28 to 29 days",U392=30, "30 days"),"Not Needed")</f>
        <v>Not Needed</v>
      </c>
      <c r="X392">
        <f t="shared" si="41"/>
        <v>2015</v>
      </c>
    </row>
    <row r="393" spans="1:24" ht="4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 t="shared" si="36"/>
        <v>101</v>
      </c>
      <c r="R393">
        <f t="shared" si="37"/>
        <v>104.26</v>
      </c>
      <c r="S393" s="15">
        <f t="shared" si="38"/>
        <v>40865.042256944449</v>
      </c>
      <c r="T393" s="15">
        <f t="shared" si="39"/>
        <v>40895.040972222225</v>
      </c>
      <c r="U393">
        <f t="shared" si="40"/>
        <v>30</v>
      </c>
      <c r="V393" t="str" cm="1">
        <f t="array" ref="V393">_xlfn.IFS(U393&lt;=10,"Less than 10 days",AND(U393&gt;10,U393&lt;=20),"11 to 20 days",AND(U393&gt;20,U393&lt;=25),"21 to 25 days",U393&gt;=51,"Greater than 40 days",AND(U393&gt;25,U393&lt;=30),"26 to 30 days",AND(U393&gt;30,U393&lt;=40),"31 to 40 days",AND(U393&gt;40,U393&lt;=50),"41 to 50 days")</f>
        <v>26 to 30 days</v>
      </c>
      <c r="W393" t="str" cm="1">
        <f t="array" ref="W393">_xlfn.IFNA(_xlfn.IFS(AND(U393&gt;=25,U393&lt;28),"26-27 days",AND(U393&gt;27,U393&lt;29),"28 to 29 days",U393=30, "30 days"),"Not Needed")</f>
        <v>30 days</v>
      </c>
      <c r="X393">
        <f t="shared" si="41"/>
        <v>2011</v>
      </c>
    </row>
    <row r="394" spans="1:24" ht="4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 t="shared" si="36"/>
        <v>101</v>
      </c>
      <c r="R394">
        <f t="shared" si="37"/>
        <v>90.62</v>
      </c>
      <c r="S394" s="15">
        <f t="shared" si="38"/>
        <v>40763.717256944445</v>
      </c>
      <c r="T394" s="15">
        <f t="shared" si="39"/>
        <v>40794.125</v>
      </c>
      <c r="U394">
        <f t="shared" si="40"/>
        <v>31</v>
      </c>
      <c r="V394" t="str" cm="1">
        <f t="array" ref="V394">_xlfn.IFS(U394&lt;=10,"Less than 10 days",AND(U394&gt;10,U394&lt;=20),"11 to 20 days",AND(U394&gt;20,U394&lt;=25),"21 to 25 days",U394&gt;=51,"Greater than 40 days",AND(U394&gt;25,U394&lt;=30),"26 to 30 days",AND(U394&gt;30,U394&lt;=40),"31 to 40 days",AND(U394&gt;40,U394&lt;=50),"41 to 50 days")</f>
        <v>31 to 40 days</v>
      </c>
      <c r="W394" t="str" cm="1">
        <f t="array" ref="W394">_xlfn.IFNA(_xlfn.IFS(AND(U394&gt;=25,U394&lt;28),"26-27 days",AND(U394&gt;27,U394&lt;29),"28 to 29 days",U394=30, "30 days"),"Not Needed")</f>
        <v>Not Needed</v>
      </c>
      <c r="X394">
        <f t="shared" si="41"/>
        <v>2011</v>
      </c>
    </row>
    <row r="395" spans="1:24" ht="4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 t="shared" si="36"/>
        <v>110</v>
      </c>
      <c r="R395">
        <f t="shared" si="37"/>
        <v>157.33000000000001</v>
      </c>
      <c r="S395" s="15">
        <f t="shared" si="38"/>
        <v>41526.708935185183</v>
      </c>
      <c r="T395" s="15">
        <f t="shared" si="39"/>
        <v>41557.708935185183</v>
      </c>
      <c r="U395">
        <f t="shared" si="40"/>
        <v>31</v>
      </c>
      <c r="V395" t="str" cm="1">
        <f t="array" ref="V395">_xlfn.IFS(U395&lt;=10,"Less than 10 days",AND(U395&gt;10,U395&lt;=20),"11 to 20 days",AND(U395&gt;20,U395&lt;=25),"21 to 25 days",U395&gt;=51,"Greater than 40 days",AND(U395&gt;25,U395&lt;=30),"26 to 30 days",AND(U395&gt;30,U395&lt;=40),"31 to 40 days",AND(U395&gt;40,U395&lt;=50),"41 to 50 days")</f>
        <v>31 to 40 days</v>
      </c>
      <c r="W395" t="str" cm="1">
        <f t="array" ref="W395">_xlfn.IFNA(_xlfn.IFS(AND(U395&gt;=25,U395&lt;28),"26-27 days",AND(U395&gt;27,U395&lt;29),"28 to 29 days",U395=30, "30 days"),"Not Needed")</f>
        <v>Not Needed</v>
      </c>
      <c r="X395">
        <f t="shared" si="41"/>
        <v>2013</v>
      </c>
    </row>
    <row r="396" spans="1:24" ht="4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 t="shared" si="36"/>
        <v>112</v>
      </c>
      <c r="R396">
        <f t="shared" si="37"/>
        <v>105.18</v>
      </c>
      <c r="S396" s="15">
        <f t="shared" si="38"/>
        <v>42417.818078703705</v>
      </c>
      <c r="T396" s="15">
        <f t="shared" si="39"/>
        <v>42477.776412037041</v>
      </c>
      <c r="U396">
        <f t="shared" si="40"/>
        <v>60</v>
      </c>
      <c r="V396" t="str" cm="1">
        <f t="array" ref="V396">_xlfn.IFS(U396&lt;=10,"Less than 10 days",AND(U396&gt;10,U396&lt;=20),"11 to 20 days",AND(U396&gt;20,U396&lt;=25),"21 to 25 days",U396&gt;=51,"Greater than 40 days",AND(U396&gt;25,U396&lt;=30),"26 to 30 days",AND(U396&gt;30,U396&lt;=40),"31 to 40 days",AND(U396&gt;40,U396&lt;=50),"41 to 50 days")</f>
        <v>Greater than 40 days</v>
      </c>
      <c r="W396" t="str" cm="1">
        <f t="array" ref="W396">_xlfn.IFNA(_xlfn.IFS(AND(U396&gt;=25,U396&lt;28),"26-27 days",AND(U396&gt;27,U396&lt;29),"28 to 29 days",U396=30, "30 days"),"Not Needed")</f>
        <v>Not Needed</v>
      </c>
      <c r="X396">
        <f t="shared" si="41"/>
        <v>2016</v>
      </c>
    </row>
    <row r="397" spans="1:24" ht="4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 t="shared" si="36"/>
        <v>108</v>
      </c>
      <c r="R397">
        <f t="shared" si="37"/>
        <v>58.72</v>
      </c>
      <c r="S397" s="15">
        <f t="shared" si="38"/>
        <v>40990.909259259257</v>
      </c>
      <c r="T397" s="15">
        <f t="shared" si="39"/>
        <v>41026.897222222222</v>
      </c>
      <c r="U397">
        <f t="shared" si="40"/>
        <v>36</v>
      </c>
      <c r="V397" t="str" cm="1">
        <f t="array" ref="V397">_xlfn.IFS(U397&lt;=10,"Less than 10 days",AND(U397&gt;10,U397&lt;=20),"11 to 20 days",AND(U397&gt;20,U397&lt;=25),"21 to 25 days",U397&gt;=51,"Greater than 40 days",AND(U397&gt;25,U397&lt;=30),"26 to 30 days",AND(U397&gt;30,U397&lt;=40),"31 to 40 days",AND(U397&gt;40,U397&lt;=50),"41 to 50 days")</f>
        <v>31 to 40 days</v>
      </c>
      <c r="W397" t="str" cm="1">
        <f t="array" ref="W397">_xlfn.IFNA(_xlfn.IFS(AND(U397&gt;=25,U397&lt;28),"26-27 days",AND(U397&gt;27,U397&lt;29),"28 to 29 days",U397=30, "30 days"),"Not Needed")</f>
        <v>Not Needed</v>
      </c>
      <c r="X397">
        <f t="shared" si="41"/>
        <v>2012</v>
      </c>
    </row>
    <row r="398" spans="1:24" ht="4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 t="shared" si="36"/>
        <v>107</v>
      </c>
      <c r="R398">
        <f t="shared" si="37"/>
        <v>81.63</v>
      </c>
      <c r="S398" s="15">
        <f t="shared" si="38"/>
        <v>41082.564884259256</v>
      </c>
      <c r="T398" s="15">
        <f t="shared" si="39"/>
        <v>41097.564884259256</v>
      </c>
      <c r="U398">
        <f t="shared" si="40"/>
        <v>15</v>
      </c>
      <c r="V398" t="str" cm="1">
        <f t="array" ref="V398">_xlfn.IFS(U398&lt;=10,"Less than 10 days",AND(U398&gt;10,U398&lt;=20),"11 to 20 days",AND(U398&gt;20,U398&lt;=25),"21 to 25 days",U398&gt;=51,"Greater than 40 days",AND(U398&gt;25,U398&lt;=30),"26 to 30 days",AND(U398&gt;30,U398&lt;=40),"31 to 40 days",AND(U398&gt;40,U398&lt;=50),"41 to 50 days")</f>
        <v>11 to 20 days</v>
      </c>
      <c r="W398" t="str" cm="1">
        <f t="array" ref="W398">_xlfn.IFNA(_xlfn.IFS(AND(U398&gt;=25,U398&lt;28),"26-27 days",AND(U398&gt;27,U398&lt;29),"28 to 29 days",U398=30, "30 days"),"Not Needed")</f>
        <v>Not Needed</v>
      </c>
      <c r="X398">
        <f t="shared" si="41"/>
        <v>2012</v>
      </c>
    </row>
    <row r="399" spans="1:24" ht="58">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 t="shared" si="36"/>
        <v>104</v>
      </c>
      <c r="R399">
        <f t="shared" si="37"/>
        <v>56.46</v>
      </c>
      <c r="S399" s="15">
        <f t="shared" si="38"/>
        <v>40379.776435185187</v>
      </c>
      <c r="T399" s="15">
        <f t="shared" si="39"/>
        <v>40422.155555555553</v>
      </c>
      <c r="U399">
        <f t="shared" si="40"/>
        <v>43</v>
      </c>
      <c r="V399" t="str" cm="1">
        <f t="array" ref="V399">_xlfn.IFS(U399&lt;=10,"Less than 10 days",AND(U399&gt;10,U399&lt;=20),"11 to 20 days",AND(U399&gt;20,U399&lt;=25),"21 to 25 days",U399&gt;=51,"Greater than 40 days",AND(U399&gt;25,U399&lt;=30),"26 to 30 days",AND(U399&gt;30,U399&lt;=40),"31 to 40 days",AND(U399&gt;40,U399&lt;=50),"41 to 50 days")</f>
        <v>41 to 50 days</v>
      </c>
      <c r="W399" t="str" cm="1">
        <f t="array" ref="W399">_xlfn.IFNA(_xlfn.IFS(AND(U399&gt;=25,U399&lt;28),"26-27 days",AND(U399&gt;27,U399&lt;29),"28 to 29 days",U399=30, "30 days"),"Not Needed")</f>
        <v>Not Needed</v>
      </c>
      <c r="X399">
        <f t="shared" si="41"/>
        <v>2010</v>
      </c>
    </row>
    <row r="400" spans="1:24" ht="4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 t="shared" si="36"/>
        <v>125</v>
      </c>
      <c r="R400">
        <f t="shared" si="37"/>
        <v>140.1</v>
      </c>
      <c r="S400" s="15">
        <f t="shared" si="38"/>
        <v>42078.793124999997</v>
      </c>
      <c r="T400" s="15">
        <f t="shared" si="39"/>
        <v>42123.793124999997</v>
      </c>
      <c r="U400">
        <f t="shared" si="40"/>
        <v>45</v>
      </c>
      <c r="V400" t="str" cm="1">
        <f t="array" ref="V400">_xlfn.IFS(U400&lt;=10,"Less than 10 days",AND(U400&gt;10,U400&lt;=20),"11 to 20 days",AND(U400&gt;20,U400&lt;=25),"21 to 25 days",U400&gt;=51,"Greater than 40 days",AND(U400&gt;25,U400&lt;=30),"26 to 30 days",AND(U400&gt;30,U400&lt;=40),"31 to 40 days",AND(U400&gt;40,U400&lt;=50),"41 to 50 days")</f>
        <v>41 to 50 days</v>
      </c>
      <c r="W400" t="str" cm="1">
        <f t="array" ref="W400">_xlfn.IFNA(_xlfn.IFS(AND(U400&gt;=25,U400&lt;28),"26-27 days",AND(U400&gt;27,U400&lt;29),"28 to 29 days",U400=30, "30 days"),"Not Needed")</f>
        <v>Not Needed</v>
      </c>
      <c r="X400">
        <f t="shared" si="41"/>
        <v>2015</v>
      </c>
    </row>
    <row r="401" spans="1:24" ht="58">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 t="shared" si="36"/>
        <v>107</v>
      </c>
      <c r="R401">
        <f t="shared" si="37"/>
        <v>224.85</v>
      </c>
      <c r="S401" s="15">
        <f t="shared" si="38"/>
        <v>42687.875775462962</v>
      </c>
      <c r="T401" s="15">
        <f t="shared" si="39"/>
        <v>42718.5</v>
      </c>
      <c r="U401">
        <f t="shared" si="40"/>
        <v>31</v>
      </c>
      <c r="V401" t="str" cm="1">
        <f t="array" ref="V401">_xlfn.IFS(U401&lt;=10,"Less than 10 days",AND(U401&gt;10,U401&lt;=20),"11 to 20 days",AND(U401&gt;20,U401&lt;=25),"21 to 25 days",U401&gt;=51,"Greater than 40 days",AND(U401&gt;25,U401&lt;=30),"26 to 30 days",AND(U401&gt;30,U401&lt;=40),"31 to 40 days",AND(U401&gt;40,U401&lt;=50),"41 to 50 days")</f>
        <v>31 to 40 days</v>
      </c>
      <c r="W401" t="str" cm="1">
        <f t="array" ref="W401">_xlfn.IFNA(_xlfn.IFS(AND(U401&gt;=25,U401&lt;28),"26-27 days",AND(U401&gt;27,U401&lt;29),"28 to 29 days",U401=30, "30 days"),"Not Needed")</f>
        <v>Not Needed</v>
      </c>
      <c r="X401">
        <f t="shared" si="41"/>
        <v>2016</v>
      </c>
    </row>
    <row r="402" spans="1:24" ht="4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 t="shared" si="36"/>
        <v>112</v>
      </c>
      <c r="R402">
        <f t="shared" si="37"/>
        <v>181.13</v>
      </c>
      <c r="S402" s="15">
        <f t="shared" si="38"/>
        <v>41745.635960648149</v>
      </c>
      <c r="T402" s="15">
        <f t="shared" si="39"/>
        <v>41776.145833333336</v>
      </c>
      <c r="U402">
        <f t="shared" si="40"/>
        <v>31</v>
      </c>
      <c r="V402" t="str" cm="1">
        <f t="array" ref="V402">_xlfn.IFS(U402&lt;=10,"Less than 10 days",AND(U402&gt;10,U402&lt;=20),"11 to 20 days",AND(U402&gt;20,U402&lt;=25),"21 to 25 days",U402&gt;=51,"Greater than 40 days",AND(U402&gt;25,U402&lt;=30),"26 to 30 days",AND(U402&gt;30,U402&lt;=40),"31 to 40 days",AND(U402&gt;40,U402&lt;=50),"41 to 50 days")</f>
        <v>31 to 40 days</v>
      </c>
      <c r="W402" t="str" cm="1">
        <f t="array" ref="W402">_xlfn.IFNA(_xlfn.IFS(AND(U402&gt;=25,U402&lt;28),"26-27 days",AND(U402&gt;27,U402&lt;29),"28 to 29 days",U402=30, "30 days"),"Not Needed")</f>
        <v>Not Needed</v>
      </c>
      <c r="X402">
        <f t="shared" si="41"/>
        <v>2014</v>
      </c>
    </row>
    <row r="403" spans="1:24" ht="4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 t="shared" si="36"/>
        <v>104</v>
      </c>
      <c r="R403">
        <f t="shared" si="37"/>
        <v>711.04</v>
      </c>
      <c r="S403" s="15">
        <f t="shared" si="38"/>
        <v>40732.842245370368</v>
      </c>
      <c r="T403" s="15">
        <f t="shared" si="39"/>
        <v>40762.842245370368</v>
      </c>
      <c r="U403">
        <f t="shared" si="40"/>
        <v>30</v>
      </c>
      <c r="V403" t="str" cm="1">
        <f t="array" ref="V403">_xlfn.IFS(U403&lt;=10,"Less than 10 days",AND(U403&gt;10,U403&lt;=20),"11 to 20 days",AND(U403&gt;20,U403&lt;=25),"21 to 25 days",U403&gt;=51,"Greater than 40 days",AND(U403&gt;25,U403&lt;=30),"26 to 30 days",AND(U403&gt;30,U403&lt;=40),"31 to 40 days",AND(U403&gt;40,U403&lt;=50),"41 to 50 days")</f>
        <v>26 to 30 days</v>
      </c>
      <c r="W403" t="str" cm="1">
        <f t="array" ref="W403">_xlfn.IFNA(_xlfn.IFS(AND(U403&gt;=25,U403&lt;28),"26-27 days",AND(U403&gt;27,U403&lt;29),"28 to 29 days",U403=30, "30 days"),"Not Needed")</f>
        <v>30 days</v>
      </c>
      <c r="X403">
        <f t="shared" si="41"/>
        <v>2011</v>
      </c>
    </row>
    <row r="404" spans="1:24" ht="4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 t="shared" si="36"/>
        <v>142</v>
      </c>
      <c r="R404">
        <f t="shared" si="37"/>
        <v>65.88</v>
      </c>
      <c r="S404" s="15">
        <f t="shared" si="38"/>
        <v>42292.539548611108</v>
      </c>
      <c r="T404" s="15">
        <f t="shared" si="39"/>
        <v>42313.58121527778</v>
      </c>
      <c r="U404">
        <f t="shared" si="40"/>
        <v>21</v>
      </c>
      <c r="V404" t="str" cm="1">
        <f t="array" ref="V404">_xlfn.IFS(U404&lt;=10,"Less than 10 days",AND(U404&gt;10,U404&lt;=20),"11 to 20 days",AND(U404&gt;20,U404&lt;=25),"21 to 25 days",U404&gt;=51,"Greater than 40 days",AND(U404&gt;25,U404&lt;=30),"26 to 30 days",AND(U404&gt;30,U404&lt;=40),"31 to 40 days",AND(U404&gt;40,U404&lt;=50),"41 to 50 days")</f>
        <v>21 to 25 days</v>
      </c>
      <c r="W404" t="str" cm="1">
        <f t="array" ref="W404">_xlfn.IFNA(_xlfn.IFS(AND(U404&gt;=25,U404&lt;28),"26-27 days",AND(U404&gt;27,U404&lt;29),"28 to 29 days",U404=30, "30 days"),"Not Needed")</f>
        <v>Not Needed</v>
      </c>
      <c r="X404">
        <f t="shared" si="41"/>
        <v>2015</v>
      </c>
    </row>
    <row r="405" spans="1:24" ht="4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 t="shared" si="36"/>
        <v>105</v>
      </c>
      <c r="R405">
        <f t="shared" si="37"/>
        <v>75.19</v>
      </c>
      <c r="S405" s="15">
        <f t="shared" si="38"/>
        <v>40718.310659722221</v>
      </c>
      <c r="T405" s="15">
        <f t="shared" si="39"/>
        <v>40765.297222222223</v>
      </c>
      <c r="U405">
        <f t="shared" si="40"/>
        <v>47</v>
      </c>
      <c r="V405" t="str" cm="1">
        <f t="array" ref="V405">_xlfn.IFS(U405&lt;=10,"Less than 10 days",AND(U405&gt;10,U405&lt;=20),"11 to 20 days",AND(U405&gt;20,U405&lt;=25),"21 to 25 days",U405&gt;=51,"Greater than 40 days",AND(U405&gt;25,U405&lt;=30),"26 to 30 days",AND(U405&gt;30,U405&lt;=40),"31 to 40 days",AND(U405&gt;40,U405&lt;=50),"41 to 50 days")</f>
        <v>41 to 50 days</v>
      </c>
      <c r="W405" t="str" cm="1">
        <f t="array" ref="W405">_xlfn.IFNA(_xlfn.IFS(AND(U405&gt;=25,U405&lt;28),"26-27 days",AND(U405&gt;27,U405&lt;29),"28 to 29 days",U405=30, "30 days"),"Not Needed")</f>
        <v>Not Needed</v>
      </c>
      <c r="X405">
        <f t="shared" si="41"/>
        <v>2011</v>
      </c>
    </row>
    <row r="406" spans="1:24" ht="4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 t="shared" si="36"/>
        <v>103</v>
      </c>
      <c r="R406">
        <f t="shared" si="37"/>
        <v>133.13999999999999</v>
      </c>
      <c r="S406" s="15">
        <f t="shared" si="38"/>
        <v>41646.628032407411</v>
      </c>
      <c r="T406" s="15">
        <f t="shared" si="39"/>
        <v>41675.961111111108</v>
      </c>
      <c r="U406">
        <f t="shared" si="40"/>
        <v>29</v>
      </c>
      <c r="V406" t="str" cm="1">
        <f t="array" ref="V406">_xlfn.IFS(U406&lt;=10,"Less than 10 days",AND(U406&gt;10,U406&lt;=20),"11 to 20 days",AND(U406&gt;20,U406&lt;=25),"21 to 25 days",U406&gt;=51,"Greater than 40 days",AND(U406&gt;25,U406&lt;=30),"26 to 30 days",AND(U406&gt;30,U406&lt;=40),"31 to 40 days",AND(U406&gt;40,U406&lt;=50),"41 to 50 days")</f>
        <v>26 to 30 days</v>
      </c>
      <c r="W406" t="str" cm="1">
        <f t="array" ref="W406">_xlfn.IFNA(_xlfn.IFS(AND(U406&gt;=25,U406&lt;28),"26-27 days",AND(U406&gt;27,U406&lt;29),"28 to 29 days",U406=30, "30 days"),"Not Needed")</f>
        <v>Not Needed</v>
      </c>
      <c r="X406">
        <f t="shared" si="41"/>
        <v>2014</v>
      </c>
    </row>
    <row r="407" spans="1:24" ht="4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 t="shared" si="36"/>
        <v>108</v>
      </c>
      <c r="R407">
        <f t="shared" si="37"/>
        <v>55.2</v>
      </c>
      <c r="S407" s="15">
        <f t="shared" si="38"/>
        <v>41674.08494212963</v>
      </c>
      <c r="T407" s="15">
        <f t="shared" si="39"/>
        <v>41704.08494212963</v>
      </c>
      <c r="U407">
        <f t="shared" si="40"/>
        <v>30</v>
      </c>
      <c r="V407" t="str" cm="1">
        <f t="array" ref="V407">_xlfn.IFS(U407&lt;=10,"Less than 10 days",AND(U407&gt;10,U407&lt;=20),"11 to 20 days",AND(U407&gt;20,U407&lt;=25),"21 to 25 days",U407&gt;=51,"Greater than 40 days",AND(U407&gt;25,U407&lt;=30),"26 to 30 days",AND(U407&gt;30,U407&lt;=40),"31 to 40 days",AND(U407&gt;40,U407&lt;=50),"41 to 50 days")</f>
        <v>26 to 30 days</v>
      </c>
      <c r="W407" t="str" cm="1">
        <f t="array" ref="W407">_xlfn.IFNA(_xlfn.IFS(AND(U407&gt;=25,U407&lt;28),"26-27 days",AND(U407&gt;27,U407&lt;29),"28 to 29 days",U407=30, "30 days"),"Not Needed")</f>
        <v>30 days</v>
      </c>
      <c r="X407">
        <f t="shared" si="41"/>
        <v>2014</v>
      </c>
    </row>
    <row r="408" spans="1:24" ht="4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 t="shared" si="36"/>
        <v>108</v>
      </c>
      <c r="R408">
        <f t="shared" si="37"/>
        <v>86.16</v>
      </c>
      <c r="S408" s="15">
        <f t="shared" si="38"/>
        <v>40638.162465277775</v>
      </c>
      <c r="T408" s="15">
        <f t="shared" si="39"/>
        <v>40672.249305555553</v>
      </c>
      <c r="U408">
        <f t="shared" si="40"/>
        <v>34</v>
      </c>
      <c r="V408" t="str" cm="1">
        <f t="array" ref="V408">_xlfn.IFS(U408&lt;=10,"Less than 10 days",AND(U408&gt;10,U408&lt;=20),"11 to 20 days",AND(U408&gt;20,U408&lt;=25),"21 to 25 days",U408&gt;=51,"Greater than 40 days",AND(U408&gt;25,U408&lt;=30),"26 to 30 days",AND(U408&gt;30,U408&lt;=40),"31 to 40 days",AND(U408&gt;40,U408&lt;=50),"41 to 50 days")</f>
        <v>31 to 40 days</v>
      </c>
      <c r="W408" t="str" cm="1">
        <f t="array" ref="W408">_xlfn.IFNA(_xlfn.IFS(AND(U408&gt;=25,U408&lt;28),"26-27 days",AND(U408&gt;27,U408&lt;29),"28 to 29 days",U408=30, "30 days"),"Not Needed")</f>
        <v>Not Needed</v>
      </c>
      <c r="X408">
        <f t="shared" si="41"/>
        <v>2011</v>
      </c>
    </row>
    <row r="409" spans="1:24" ht="4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 t="shared" si="36"/>
        <v>102</v>
      </c>
      <c r="R409">
        <f t="shared" si="37"/>
        <v>92.32</v>
      </c>
      <c r="S409" s="15">
        <f t="shared" si="38"/>
        <v>40806.870949074073</v>
      </c>
      <c r="T409" s="15">
        <f t="shared" si="39"/>
        <v>40866.912615740745</v>
      </c>
      <c r="U409">
        <f t="shared" si="40"/>
        <v>60</v>
      </c>
      <c r="V409" t="str" cm="1">
        <f t="array" ref="V409">_xlfn.IFS(U409&lt;=10,"Less than 10 days",AND(U409&gt;10,U409&lt;=20),"11 to 20 days",AND(U409&gt;20,U409&lt;=25),"21 to 25 days",U409&gt;=51,"Greater than 40 days",AND(U409&gt;25,U409&lt;=30),"26 to 30 days",AND(U409&gt;30,U409&lt;=40),"31 to 40 days",AND(U409&gt;40,U409&lt;=50),"41 to 50 days")</f>
        <v>Greater than 40 days</v>
      </c>
      <c r="W409" t="str" cm="1">
        <f t="array" ref="W409">_xlfn.IFNA(_xlfn.IFS(AND(U409&gt;=25,U409&lt;28),"26-27 days",AND(U409&gt;27,U409&lt;29),"28 to 29 days",U409=30, "30 days"),"Not Needed")</f>
        <v>Not Needed</v>
      </c>
      <c r="X409">
        <f t="shared" si="41"/>
        <v>2011</v>
      </c>
    </row>
    <row r="410" spans="1:24" ht="4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 t="shared" si="36"/>
        <v>101</v>
      </c>
      <c r="R410">
        <f t="shared" si="37"/>
        <v>160.16</v>
      </c>
      <c r="S410" s="15">
        <f t="shared" si="38"/>
        <v>41543.735995370371</v>
      </c>
      <c r="T410" s="15">
        <f t="shared" si="39"/>
        <v>41583.777662037035</v>
      </c>
      <c r="U410">
        <f t="shared" si="40"/>
        <v>40</v>
      </c>
      <c r="V410" t="str" cm="1">
        <f t="array" ref="V410">_xlfn.IFS(U410&lt;=10,"Less than 10 days",AND(U410&gt;10,U410&lt;=20),"11 to 20 days",AND(U410&gt;20,U410&lt;=25),"21 to 25 days",U410&gt;=51,"Greater than 40 days",AND(U410&gt;25,U410&lt;=30),"26 to 30 days",AND(U410&gt;30,U410&lt;=40),"31 to 40 days",AND(U410&gt;40,U410&lt;=50),"41 to 50 days")</f>
        <v>31 to 40 days</v>
      </c>
      <c r="W410" t="str" cm="1">
        <f t="array" ref="W410">_xlfn.IFNA(_xlfn.IFS(AND(U410&gt;=25,U410&lt;28),"26-27 days",AND(U410&gt;27,U410&lt;29),"28 to 29 days",U410=30, "30 days"),"Not Needed")</f>
        <v>Not Needed</v>
      </c>
      <c r="X410">
        <f t="shared" si="41"/>
        <v>2013</v>
      </c>
    </row>
    <row r="411" spans="1:24" ht="4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 t="shared" si="36"/>
        <v>137</v>
      </c>
      <c r="R411">
        <f t="shared" si="37"/>
        <v>45.6</v>
      </c>
      <c r="S411" s="15">
        <f t="shared" si="38"/>
        <v>42543.862777777773</v>
      </c>
      <c r="T411" s="15">
        <f t="shared" si="39"/>
        <v>42573.862777777773</v>
      </c>
      <c r="U411">
        <f t="shared" si="40"/>
        <v>30</v>
      </c>
      <c r="V411" t="str" cm="1">
        <f t="array" ref="V411">_xlfn.IFS(U411&lt;=10,"Less than 10 days",AND(U411&gt;10,U411&lt;=20),"11 to 20 days",AND(U411&gt;20,U411&lt;=25),"21 to 25 days",U411&gt;=51,"Greater than 40 days",AND(U411&gt;25,U411&lt;=30),"26 to 30 days",AND(U411&gt;30,U411&lt;=40),"31 to 40 days",AND(U411&gt;40,U411&lt;=50),"41 to 50 days")</f>
        <v>26 to 30 days</v>
      </c>
      <c r="W411" t="str" cm="1">
        <f t="array" ref="W411">_xlfn.IFNA(_xlfn.IFS(AND(U411&gt;=25,U411&lt;28),"26-27 days",AND(U411&gt;27,U411&lt;29),"28 to 29 days",U411=30, "30 days"),"Not Needed")</f>
        <v>30 days</v>
      </c>
      <c r="X411">
        <f t="shared" si="41"/>
        <v>2016</v>
      </c>
    </row>
    <row r="412" spans="1:24" ht="4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 t="shared" si="36"/>
        <v>128</v>
      </c>
      <c r="R412">
        <f t="shared" si="37"/>
        <v>183.29</v>
      </c>
      <c r="S412" s="15">
        <f t="shared" si="38"/>
        <v>42113.981446759266</v>
      </c>
      <c r="T412" s="15">
        <f t="shared" si="39"/>
        <v>42173.981446759266</v>
      </c>
      <c r="U412">
        <f t="shared" si="40"/>
        <v>60</v>
      </c>
      <c r="V412" t="str" cm="1">
        <f t="array" ref="V412">_xlfn.IFS(U412&lt;=10,"Less than 10 days",AND(U412&gt;10,U412&lt;=20),"11 to 20 days",AND(U412&gt;20,U412&lt;=25),"21 to 25 days",U412&gt;=51,"Greater than 40 days",AND(U412&gt;25,U412&lt;=30),"26 to 30 days",AND(U412&gt;30,U412&lt;=40),"31 to 40 days",AND(U412&gt;40,U412&lt;=50),"41 to 50 days")</f>
        <v>Greater than 40 days</v>
      </c>
      <c r="W412" t="str" cm="1">
        <f t="array" ref="W412">_xlfn.IFNA(_xlfn.IFS(AND(U412&gt;=25,U412&lt;28),"26-27 days",AND(U412&gt;27,U412&lt;29),"28 to 29 days",U412=30, "30 days"),"Not Needed")</f>
        <v>Not Needed</v>
      </c>
      <c r="X412">
        <f t="shared" si="41"/>
        <v>2015</v>
      </c>
    </row>
    <row r="413" spans="1:24" ht="4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 t="shared" si="36"/>
        <v>101</v>
      </c>
      <c r="R413">
        <f t="shared" si="37"/>
        <v>125.79</v>
      </c>
      <c r="S413" s="15">
        <f t="shared" si="38"/>
        <v>41598.17597222222</v>
      </c>
      <c r="T413" s="15">
        <f t="shared" si="39"/>
        <v>41630.208333333336</v>
      </c>
      <c r="U413">
        <f t="shared" si="40"/>
        <v>32</v>
      </c>
      <c r="V413" t="str" cm="1">
        <f t="array" ref="V413">_xlfn.IFS(U413&lt;=10,"Less than 10 days",AND(U413&gt;10,U413&lt;=20),"11 to 20 days",AND(U413&gt;20,U413&lt;=25),"21 to 25 days",U413&gt;=51,"Greater than 40 days",AND(U413&gt;25,U413&lt;=30),"26 to 30 days",AND(U413&gt;30,U413&lt;=40),"31 to 40 days",AND(U413&gt;40,U413&lt;=50),"41 to 50 days")</f>
        <v>31 to 40 days</v>
      </c>
      <c r="W413" t="str" cm="1">
        <f t="array" ref="W413">_xlfn.IFNA(_xlfn.IFS(AND(U413&gt;=25,U413&lt;28),"26-27 days",AND(U413&gt;27,U413&lt;29),"28 to 29 days",U413=30, "30 days"),"Not Needed")</f>
        <v>Not Needed</v>
      </c>
      <c r="X413">
        <f t="shared" si="41"/>
        <v>2013</v>
      </c>
    </row>
    <row r="414" spans="1:24" ht="4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 t="shared" si="36"/>
        <v>127</v>
      </c>
      <c r="R414">
        <f t="shared" si="37"/>
        <v>57.65</v>
      </c>
      <c r="S414" s="15">
        <f t="shared" si="38"/>
        <v>41099.742800925924</v>
      </c>
      <c r="T414" s="15">
        <f t="shared" si="39"/>
        <v>41115.742800925924</v>
      </c>
      <c r="U414">
        <f t="shared" si="40"/>
        <v>16</v>
      </c>
      <c r="V414" t="str" cm="1">
        <f t="array" ref="V414">_xlfn.IFS(U414&lt;=10,"Less than 10 days",AND(U414&gt;10,U414&lt;=20),"11 to 20 days",AND(U414&gt;20,U414&lt;=25),"21 to 25 days",U414&gt;=51,"Greater than 40 days",AND(U414&gt;25,U414&lt;=30),"26 to 30 days",AND(U414&gt;30,U414&lt;=40),"31 to 40 days",AND(U414&gt;40,U414&lt;=50),"41 to 50 days")</f>
        <v>11 to 20 days</v>
      </c>
      <c r="W414" t="str" cm="1">
        <f t="array" ref="W414">_xlfn.IFNA(_xlfn.IFS(AND(U414&gt;=25,U414&lt;28),"26-27 days",AND(U414&gt;27,U414&lt;29),"28 to 29 days",U414=30, "30 days"),"Not Needed")</f>
        <v>Not Needed</v>
      </c>
      <c r="X414">
        <f t="shared" si="41"/>
        <v>2012</v>
      </c>
    </row>
    <row r="415" spans="1:24" ht="4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 t="shared" si="36"/>
        <v>105</v>
      </c>
      <c r="R415">
        <f t="shared" si="37"/>
        <v>78.66</v>
      </c>
      <c r="S415" s="15">
        <f t="shared" si="38"/>
        <v>41079.877442129626</v>
      </c>
      <c r="T415" s="15">
        <f t="shared" si="39"/>
        <v>41109.877442129626</v>
      </c>
      <c r="U415">
        <f t="shared" si="40"/>
        <v>30</v>
      </c>
      <c r="V415" t="str" cm="1">
        <f t="array" ref="V415">_xlfn.IFS(U415&lt;=10,"Less than 10 days",AND(U415&gt;10,U415&lt;=20),"11 to 20 days",AND(U415&gt;20,U415&lt;=25),"21 to 25 days",U415&gt;=51,"Greater than 40 days",AND(U415&gt;25,U415&lt;=30),"26 to 30 days",AND(U415&gt;30,U415&lt;=40),"31 to 40 days",AND(U415&gt;40,U415&lt;=50),"41 to 50 days")</f>
        <v>26 to 30 days</v>
      </c>
      <c r="W415" t="str" cm="1">
        <f t="array" ref="W415">_xlfn.IFNA(_xlfn.IFS(AND(U415&gt;=25,U415&lt;28),"26-27 days",AND(U415&gt;27,U415&lt;29),"28 to 29 days",U415=30, "30 days"),"Not Needed")</f>
        <v>30 days</v>
      </c>
      <c r="X415">
        <f t="shared" si="41"/>
        <v>2012</v>
      </c>
    </row>
    <row r="416" spans="1:24" ht="4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 t="shared" si="36"/>
        <v>103</v>
      </c>
      <c r="R416">
        <f t="shared" si="37"/>
        <v>91.48</v>
      </c>
      <c r="S416" s="15">
        <f t="shared" si="38"/>
        <v>41529.063252314816</v>
      </c>
      <c r="T416" s="15">
        <f t="shared" si="39"/>
        <v>41559.063252314816</v>
      </c>
      <c r="U416">
        <f t="shared" si="40"/>
        <v>30</v>
      </c>
      <c r="V416" t="str" cm="1">
        <f t="array" ref="V416">_xlfn.IFS(U416&lt;=10,"Less than 10 days",AND(U416&gt;10,U416&lt;=20),"11 to 20 days",AND(U416&gt;20,U416&lt;=25),"21 to 25 days",U416&gt;=51,"Greater than 40 days",AND(U416&gt;25,U416&lt;=30),"26 to 30 days",AND(U416&gt;30,U416&lt;=40),"31 to 40 days",AND(U416&gt;40,U416&lt;=50),"41 to 50 days")</f>
        <v>26 to 30 days</v>
      </c>
      <c r="W416" t="str" cm="1">
        <f t="array" ref="W416">_xlfn.IFNA(_xlfn.IFS(AND(U416&gt;=25,U416&lt;28),"26-27 days",AND(U416&gt;27,U416&lt;29),"28 to 29 days",U416=30, "30 days"),"Not Needed")</f>
        <v>30 days</v>
      </c>
      <c r="X416">
        <f t="shared" si="41"/>
        <v>2013</v>
      </c>
    </row>
    <row r="417" spans="1:24" ht="58">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 t="shared" si="36"/>
        <v>102</v>
      </c>
      <c r="R417">
        <f t="shared" si="37"/>
        <v>68.099999999999994</v>
      </c>
      <c r="S417" s="15">
        <f t="shared" si="38"/>
        <v>41904.851875</v>
      </c>
      <c r="T417" s="15">
        <f t="shared" si="39"/>
        <v>41929.5</v>
      </c>
      <c r="U417">
        <f t="shared" si="40"/>
        <v>25</v>
      </c>
      <c r="V417" t="str" cm="1">
        <f t="array" ref="V417">_xlfn.IFS(U417&lt;=10,"Less than 10 days",AND(U417&gt;10,U417&lt;=20),"11 to 20 days",AND(U417&gt;20,U417&lt;=25),"21 to 25 days",U417&gt;=51,"Greater than 40 days",AND(U417&gt;25,U417&lt;=30),"26 to 30 days",AND(U417&gt;30,U417&lt;=40),"31 to 40 days",AND(U417&gt;40,U417&lt;=50),"41 to 50 days")</f>
        <v>21 to 25 days</v>
      </c>
      <c r="W417" t="str" cm="1">
        <f t="array" ref="W417">_xlfn.IFNA(_xlfn.IFS(AND(U417&gt;=25,U417&lt;28),"26-27 days",AND(U417&gt;27,U417&lt;29),"28 to 29 days",U417=30, "30 days"),"Not Needed")</f>
        <v>26-27 days</v>
      </c>
      <c r="X417">
        <f t="shared" si="41"/>
        <v>2014</v>
      </c>
    </row>
    <row r="418" spans="1:24" ht="4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 t="shared" si="36"/>
        <v>120</v>
      </c>
      <c r="R418">
        <f t="shared" si="37"/>
        <v>48.09</v>
      </c>
      <c r="S418" s="15">
        <f t="shared" si="38"/>
        <v>41648.396192129629</v>
      </c>
      <c r="T418" s="15">
        <f t="shared" si="39"/>
        <v>41678.396192129629</v>
      </c>
      <c r="U418">
        <f t="shared" si="40"/>
        <v>30</v>
      </c>
      <c r="V418" t="str" cm="1">
        <f t="array" ref="V418">_xlfn.IFS(U418&lt;=10,"Less than 10 days",AND(U418&gt;10,U418&lt;=20),"11 to 20 days",AND(U418&gt;20,U418&lt;=25),"21 to 25 days",U418&gt;=51,"Greater than 40 days",AND(U418&gt;25,U418&lt;=30),"26 to 30 days",AND(U418&gt;30,U418&lt;=40),"31 to 40 days",AND(U418&gt;40,U418&lt;=50),"41 to 50 days")</f>
        <v>26 to 30 days</v>
      </c>
      <c r="W418" t="str" cm="1">
        <f t="array" ref="W418">_xlfn.IFNA(_xlfn.IFS(AND(U418&gt;=25,U418&lt;28),"26-27 days",AND(U418&gt;27,U418&lt;29),"28 to 29 days",U418=30, "30 days"),"Not Needed")</f>
        <v>30 days</v>
      </c>
      <c r="X418">
        <f t="shared" si="41"/>
        <v>2014</v>
      </c>
    </row>
    <row r="419" spans="1:24" ht="4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 t="shared" si="36"/>
        <v>100</v>
      </c>
      <c r="R419">
        <f t="shared" si="37"/>
        <v>202.42</v>
      </c>
      <c r="S419" s="15">
        <f t="shared" si="38"/>
        <v>41360.970601851855</v>
      </c>
      <c r="T419" s="15">
        <f t="shared" si="39"/>
        <v>41372.189583333333</v>
      </c>
      <c r="U419">
        <f t="shared" si="40"/>
        <v>12</v>
      </c>
      <c r="V419" t="str" cm="1">
        <f t="array" ref="V419">_xlfn.IFS(U419&lt;=10,"Less than 10 days",AND(U419&gt;10,U419&lt;=20),"11 to 20 days",AND(U419&gt;20,U419&lt;=25),"21 to 25 days",U419&gt;=51,"Greater than 40 days",AND(U419&gt;25,U419&lt;=30),"26 to 30 days",AND(U419&gt;30,U419&lt;=40),"31 to 40 days",AND(U419&gt;40,U419&lt;=50),"41 to 50 days")</f>
        <v>11 to 20 days</v>
      </c>
      <c r="W419" t="str" cm="1">
        <f t="array" ref="W419">_xlfn.IFNA(_xlfn.IFS(AND(U419&gt;=25,U419&lt;28),"26-27 days",AND(U419&gt;27,U419&lt;29),"28 to 29 days",U419=30, "30 days"),"Not Needed")</f>
        <v>Not Needed</v>
      </c>
      <c r="X419">
        <f t="shared" si="41"/>
        <v>2013</v>
      </c>
    </row>
    <row r="420" spans="1:24" ht="4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 t="shared" si="36"/>
        <v>101</v>
      </c>
      <c r="R420">
        <f t="shared" si="37"/>
        <v>216.75</v>
      </c>
      <c r="S420" s="15">
        <f t="shared" si="38"/>
        <v>42178.282372685186</v>
      </c>
      <c r="T420" s="15">
        <f t="shared" si="39"/>
        <v>42208.282372685186</v>
      </c>
      <c r="U420">
        <f t="shared" si="40"/>
        <v>30</v>
      </c>
      <c r="V420" t="str" cm="1">
        <f t="array" ref="V420">_xlfn.IFS(U420&lt;=10,"Less than 10 days",AND(U420&gt;10,U420&lt;=20),"11 to 20 days",AND(U420&gt;20,U420&lt;=25),"21 to 25 days",U420&gt;=51,"Greater than 40 days",AND(U420&gt;25,U420&lt;=30),"26 to 30 days",AND(U420&gt;30,U420&lt;=40),"31 to 40 days",AND(U420&gt;40,U420&lt;=50),"41 to 50 days")</f>
        <v>26 to 30 days</v>
      </c>
      <c r="W420" t="str" cm="1">
        <f t="array" ref="W420">_xlfn.IFNA(_xlfn.IFS(AND(U420&gt;=25,U420&lt;28),"26-27 days",AND(U420&gt;27,U420&lt;29),"28 to 29 days",U420=30, "30 days"),"Not Needed")</f>
        <v>30 days</v>
      </c>
      <c r="X420">
        <f t="shared" si="41"/>
        <v>2015</v>
      </c>
    </row>
    <row r="421" spans="1:24" ht="4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 t="shared" si="36"/>
        <v>100</v>
      </c>
      <c r="R421">
        <f t="shared" si="37"/>
        <v>110.07</v>
      </c>
      <c r="S421" s="15">
        <f t="shared" si="38"/>
        <v>41394.842442129629</v>
      </c>
      <c r="T421" s="15">
        <f t="shared" si="39"/>
        <v>41454.842442129629</v>
      </c>
      <c r="U421">
        <f t="shared" si="40"/>
        <v>60</v>
      </c>
      <c r="V421" t="str" cm="1">
        <f t="array" ref="V421">_xlfn.IFS(U421&lt;=10,"Less than 10 days",AND(U421&gt;10,U421&lt;=20),"11 to 20 days",AND(U421&gt;20,U421&lt;=25),"21 to 25 days",U421&gt;=51,"Greater than 40 days",AND(U421&gt;25,U421&lt;=30),"26 to 30 days",AND(U421&gt;30,U421&lt;=40),"31 to 40 days",AND(U421&gt;40,U421&lt;=50),"41 to 50 days")</f>
        <v>Greater than 40 days</v>
      </c>
      <c r="W421" t="str" cm="1">
        <f t="array" ref="W421">_xlfn.IFNA(_xlfn.IFS(AND(U421&gt;=25,U421&lt;28),"26-27 days",AND(U421&gt;27,U421&lt;29),"28 to 29 days",U421=30, "30 days"),"Not Needed")</f>
        <v>Not Needed</v>
      </c>
      <c r="X421">
        <f t="shared" si="41"/>
        <v>2013</v>
      </c>
    </row>
    <row r="422" spans="1:24" ht="4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 t="shared" si="36"/>
        <v>0</v>
      </c>
      <c r="R422">
        <f t="shared" si="37"/>
        <v>4.83</v>
      </c>
      <c r="S422" s="15">
        <f t="shared" si="38"/>
        <v>41682.23646990741</v>
      </c>
      <c r="T422" s="15">
        <f t="shared" si="39"/>
        <v>41712.194803240738</v>
      </c>
      <c r="U422">
        <f t="shared" si="40"/>
        <v>30</v>
      </c>
      <c r="V422" t="str" cm="1">
        <f t="array" ref="V422">_xlfn.IFS(U422&lt;=10,"Less than 10 days",AND(U422&gt;10,U422&lt;=20),"11 to 20 days",AND(U422&gt;20,U422&lt;=25),"21 to 25 days",U422&gt;=51,"Greater than 40 days",AND(U422&gt;25,U422&lt;=30),"26 to 30 days",AND(U422&gt;30,U422&lt;=40),"31 to 40 days",AND(U422&gt;40,U422&lt;=50),"41 to 50 days")</f>
        <v>26 to 30 days</v>
      </c>
      <c r="W422" t="str" cm="1">
        <f t="array" ref="W422">_xlfn.IFNA(_xlfn.IFS(AND(U422&gt;=25,U422&lt;28),"26-27 days",AND(U422&gt;27,U422&lt;29),"28 to 29 days",U422=30, "30 days"),"Not Needed")</f>
        <v>30 days</v>
      </c>
      <c r="X422">
        <f t="shared" si="41"/>
        <v>2014</v>
      </c>
    </row>
    <row r="423" spans="1:24" ht="58">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 t="shared" si="36"/>
        <v>2</v>
      </c>
      <c r="R423">
        <f t="shared" si="37"/>
        <v>50.17</v>
      </c>
      <c r="S423" s="15">
        <f t="shared" si="38"/>
        <v>42177.491388888884</v>
      </c>
      <c r="T423" s="15">
        <f t="shared" si="39"/>
        <v>42237.491388888884</v>
      </c>
      <c r="U423">
        <f t="shared" si="40"/>
        <v>60</v>
      </c>
      <c r="V423" t="str" cm="1">
        <f t="array" ref="V423">_xlfn.IFS(U423&lt;=10,"Less than 10 days",AND(U423&gt;10,U423&lt;=20),"11 to 20 days",AND(U423&gt;20,U423&lt;=25),"21 to 25 days",U423&gt;=51,"Greater than 40 days",AND(U423&gt;25,U423&lt;=30),"26 to 30 days",AND(U423&gt;30,U423&lt;=40),"31 to 40 days",AND(U423&gt;40,U423&lt;=50),"41 to 50 days")</f>
        <v>Greater than 40 days</v>
      </c>
      <c r="W423" t="str" cm="1">
        <f t="array" ref="W423">_xlfn.IFNA(_xlfn.IFS(AND(U423&gt;=25,U423&lt;28),"26-27 days",AND(U423&gt;27,U423&lt;29),"28 to 29 days",U423=30, "30 days"),"Not Needed")</f>
        <v>Not Needed</v>
      </c>
      <c r="X423">
        <f t="shared" si="41"/>
        <v>2015</v>
      </c>
    </row>
    <row r="424" spans="1:24" ht="4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 t="shared" si="36"/>
        <v>1</v>
      </c>
      <c r="R424">
        <f t="shared" si="37"/>
        <v>35.83</v>
      </c>
      <c r="S424" s="15">
        <f t="shared" si="38"/>
        <v>41863.260381944441</v>
      </c>
      <c r="T424" s="15">
        <f t="shared" si="39"/>
        <v>41893.260381944441</v>
      </c>
      <c r="U424">
        <f t="shared" si="40"/>
        <v>30</v>
      </c>
      <c r="V424" t="str" cm="1">
        <f t="array" ref="V424">_xlfn.IFS(U424&lt;=10,"Less than 10 days",AND(U424&gt;10,U424&lt;=20),"11 to 20 days",AND(U424&gt;20,U424&lt;=25),"21 to 25 days",U424&gt;=51,"Greater than 40 days",AND(U424&gt;25,U424&lt;=30),"26 to 30 days",AND(U424&gt;30,U424&lt;=40),"31 to 40 days",AND(U424&gt;40,U424&lt;=50),"41 to 50 days")</f>
        <v>26 to 30 days</v>
      </c>
      <c r="W424" t="str" cm="1">
        <f t="array" ref="W424">_xlfn.IFNA(_xlfn.IFS(AND(U424&gt;=25,U424&lt;28),"26-27 days",AND(U424&gt;27,U424&lt;29),"28 to 29 days",U424=30, "30 days"),"Not Needed")</f>
        <v>30 days</v>
      </c>
      <c r="X424">
        <f t="shared" si="41"/>
        <v>2014</v>
      </c>
    </row>
    <row r="425" spans="1:24" ht="4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 t="shared" si="36"/>
        <v>1</v>
      </c>
      <c r="R425">
        <f t="shared" si="37"/>
        <v>11.77</v>
      </c>
      <c r="S425" s="15">
        <f t="shared" si="38"/>
        <v>41400.92627314815</v>
      </c>
      <c r="T425" s="15">
        <f t="shared" si="39"/>
        <v>41430.92627314815</v>
      </c>
      <c r="U425">
        <f t="shared" si="40"/>
        <v>30</v>
      </c>
      <c r="V425" t="str" cm="1">
        <f t="array" ref="V425">_xlfn.IFS(U425&lt;=10,"Less than 10 days",AND(U425&gt;10,U425&lt;=20),"11 to 20 days",AND(U425&gt;20,U425&lt;=25),"21 to 25 days",U425&gt;=51,"Greater than 40 days",AND(U425&gt;25,U425&lt;=30),"26 to 30 days",AND(U425&gt;30,U425&lt;=40),"31 to 40 days",AND(U425&gt;40,U425&lt;=50),"41 to 50 days")</f>
        <v>26 to 30 days</v>
      </c>
      <c r="W425" t="str" cm="1">
        <f t="array" ref="W425">_xlfn.IFNA(_xlfn.IFS(AND(U425&gt;=25,U425&lt;28),"26-27 days",AND(U425&gt;27,U425&lt;29),"28 to 29 days",U425=30, "30 days"),"Not Needed")</f>
        <v>30 days</v>
      </c>
      <c r="X425">
        <f t="shared" si="41"/>
        <v>2013</v>
      </c>
    </row>
    <row r="426" spans="1:24" ht="4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 t="shared" si="36"/>
        <v>7</v>
      </c>
      <c r="R426">
        <f t="shared" si="37"/>
        <v>40.78</v>
      </c>
      <c r="S426" s="15">
        <f t="shared" si="38"/>
        <v>40934.376145833332</v>
      </c>
      <c r="T426" s="15">
        <f t="shared" si="39"/>
        <v>40994.334479166668</v>
      </c>
      <c r="U426">
        <f t="shared" si="40"/>
        <v>60</v>
      </c>
      <c r="V426" t="str" cm="1">
        <f t="array" ref="V426">_xlfn.IFS(U426&lt;=10,"Less than 10 days",AND(U426&gt;10,U426&lt;=20),"11 to 20 days",AND(U426&gt;20,U426&lt;=25),"21 to 25 days",U426&gt;=51,"Greater than 40 days",AND(U426&gt;25,U426&lt;=30),"26 to 30 days",AND(U426&gt;30,U426&lt;=40),"31 to 40 days",AND(U426&gt;40,U426&lt;=50),"41 to 50 days")</f>
        <v>Greater than 40 days</v>
      </c>
      <c r="W426" t="str" cm="1">
        <f t="array" ref="W426">_xlfn.IFNA(_xlfn.IFS(AND(U426&gt;=25,U426&lt;28),"26-27 days",AND(U426&gt;27,U426&lt;29),"28 to 29 days",U426=30, "30 days"),"Not Needed")</f>
        <v>Not Needed</v>
      </c>
      <c r="X426">
        <f t="shared" si="41"/>
        <v>2012</v>
      </c>
    </row>
    <row r="427" spans="1:24" ht="4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 t="shared" si="36"/>
        <v>0</v>
      </c>
      <c r="R427">
        <f t="shared" si="37"/>
        <v>3</v>
      </c>
      <c r="S427" s="15">
        <f t="shared" si="38"/>
        <v>42275.861157407402</v>
      </c>
      <c r="T427" s="15">
        <f t="shared" si="39"/>
        <v>42335.902824074074</v>
      </c>
      <c r="U427">
        <f t="shared" si="40"/>
        <v>60</v>
      </c>
      <c r="V427" t="str" cm="1">
        <f t="array" ref="V427">_xlfn.IFS(U427&lt;=10,"Less than 10 days",AND(U427&gt;10,U427&lt;=20),"11 to 20 days",AND(U427&gt;20,U427&lt;=25),"21 to 25 days",U427&gt;=51,"Greater than 40 days",AND(U427&gt;25,U427&lt;=30),"26 to 30 days",AND(U427&gt;30,U427&lt;=40),"31 to 40 days",AND(U427&gt;40,U427&lt;=50),"41 to 50 days")</f>
        <v>Greater than 40 days</v>
      </c>
      <c r="W427" t="str" cm="1">
        <f t="array" ref="W427">_xlfn.IFNA(_xlfn.IFS(AND(U427&gt;=25,U427&lt;28),"26-27 days",AND(U427&gt;27,U427&lt;29),"28 to 29 days",U427=30, "30 days"),"Not Needed")</f>
        <v>Not Needed</v>
      </c>
      <c r="X427">
        <f t="shared" si="41"/>
        <v>2015</v>
      </c>
    </row>
    <row r="428" spans="1:24" ht="4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 t="shared" si="36"/>
        <v>1</v>
      </c>
      <c r="R428">
        <f t="shared" si="37"/>
        <v>16.63</v>
      </c>
      <c r="S428" s="15">
        <f t="shared" si="38"/>
        <v>42400.711967592593</v>
      </c>
      <c r="T428" s="15">
        <f t="shared" si="39"/>
        <v>42430.711967592593</v>
      </c>
      <c r="U428">
        <f t="shared" si="40"/>
        <v>30</v>
      </c>
      <c r="V428" t="str" cm="1">
        <f t="array" ref="V428">_xlfn.IFS(U428&lt;=10,"Less than 10 days",AND(U428&gt;10,U428&lt;=20),"11 to 20 days",AND(U428&gt;20,U428&lt;=25),"21 to 25 days",U428&gt;=51,"Greater than 40 days",AND(U428&gt;25,U428&lt;=30),"26 to 30 days",AND(U428&gt;30,U428&lt;=40),"31 to 40 days",AND(U428&gt;40,U428&lt;=50),"41 to 50 days")</f>
        <v>26 to 30 days</v>
      </c>
      <c r="W428" t="str" cm="1">
        <f t="array" ref="W428">_xlfn.IFNA(_xlfn.IFS(AND(U428&gt;=25,U428&lt;28),"26-27 days",AND(U428&gt;27,U428&lt;29),"28 to 29 days",U428=30, "30 days"),"Not Needed")</f>
        <v>30 days</v>
      </c>
      <c r="X428">
        <f t="shared" si="41"/>
        <v>2016</v>
      </c>
    </row>
    <row r="429" spans="1:24" ht="58">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 t="shared" si="36"/>
        <v>0</v>
      </c>
      <c r="R429">
        <f t="shared" si="37"/>
        <v>0</v>
      </c>
      <c r="S429" s="15">
        <f t="shared" si="38"/>
        <v>42285.909027777772</v>
      </c>
      <c r="T429" s="15">
        <f t="shared" si="39"/>
        <v>42299.790972222225</v>
      </c>
      <c r="U429">
        <f t="shared" si="40"/>
        <v>14</v>
      </c>
      <c r="V429" t="str" cm="1">
        <f t="array" ref="V429">_xlfn.IFS(U429&lt;=10,"Less than 10 days",AND(U429&gt;10,U429&lt;=20),"11 to 20 days",AND(U429&gt;20,U429&lt;=25),"21 to 25 days",U429&gt;=51,"Greater than 40 days",AND(U429&gt;25,U429&lt;=30),"26 to 30 days",AND(U429&gt;30,U429&lt;=40),"31 to 40 days",AND(U429&gt;40,U429&lt;=50),"41 to 50 days")</f>
        <v>11 to 20 days</v>
      </c>
      <c r="W429" t="str" cm="1">
        <f t="array" ref="W429">_xlfn.IFNA(_xlfn.IFS(AND(U429&gt;=25,U429&lt;28),"26-27 days",AND(U429&gt;27,U429&lt;29),"28 to 29 days",U429=30, "30 days"),"Not Needed")</f>
        <v>Not Needed</v>
      </c>
      <c r="X429">
        <f t="shared" si="41"/>
        <v>2015</v>
      </c>
    </row>
    <row r="430" spans="1:24" ht="29">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 t="shared" si="36"/>
        <v>6</v>
      </c>
      <c r="R430">
        <f t="shared" si="37"/>
        <v>52</v>
      </c>
      <c r="S430" s="15">
        <f t="shared" si="38"/>
        <v>41778.766724537039</v>
      </c>
      <c r="T430" s="15">
        <f t="shared" si="39"/>
        <v>41806.916666666664</v>
      </c>
      <c r="U430">
        <f t="shared" si="40"/>
        <v>28</v>
      </c>
      <c r="V430" t="str" cm="1">
        <f t="array" ref="V430">_xlfn.IFS(U430&lt;=10,"Less than 10 days",AND(U430&gt;10,U430&lt;=20),"11 to 20 days",AND(U430&gt;20,U430&lt;=25),"21 to 25 days",U430&gt;=51,"Greater than 40 days",AND(U430&gt;25,U430&lt;=30),"26 to 30 days",AND(U430&gt;30,U430&lt;=40),"31 to 40 days",AND(U430&gt;40,U430&lt;=50),"41 to 50 days")</f>
        <v>26 to 30 days</v>
      </c>
      <c r="W430" t="str" cm="1">
        <f t="array" ref="W430">_xlfn.IFNA(_xlfn.IFS(AND(U430&gt;=25,U430&lt;28),"26-27 days",AND(U430&gt;27,U430&lt;29),"28 to 29 days",U430=30, "30 days"),"Not Needed")</f>
        <v>28 to 29 days</v>
      </c>
      <c r="X430">
        <f t="shared" si="41"/>
        <v>2014</v>
      </c>
    </row>
    <row r="431" spans="1:24" ht="58">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 t="shared" si="36"/>
        <v>0</v>
      </c>
      <c r="R431">
        <f t="shared" si="37"/>
        <v>0</v>
      </c>
      <c r="S431" s="15">
        <f t="shared" si="38"/>
        <v>40070.901412037041</v>
      </c>
      <c r="T431" s="15">
        <f t="shared" si="39"/>
        <v>40144.207638888889</v>
      </c>
      <c r="U431">
        <f t="shared" si="40"/>
        <v>74</v>
      </c>
      <c r="V431" t="str" cm="1">
        <f t="array" ref="V431">_xlfn.IFS(U431&lt;=10,"Less than 10 days",AND(U431&gt;10,U431&lt;=20),"11 to 20 days",AND(U431&gt;20,U431&lt;=25),"21 to 25 days",U431&gt;=51,"Greater than 40 days",AND(U431&gt;25,U431&lt;=30),"26 to 30 days",AND(U431&gt;30,U431&lt;=40),"31 to 40 days",AND(U431&gt;40,U431&lt;=50),"41 to 50 days")</f>
        <v>Greater than 40 days</v>
      </c>
      <c r="W431" t="str" cm="1">
        <f t="array" ref="W431">_xlfn.IFNA(_xlfn.IFS(AND(U431&gt;=25,U431&lt;28),"26-27 days",AND(U431&gt;27,U431&lt;29),"28 to 29 days",U431=30, "30 days"),"Not Needed")</f>
        <v>Not Needed</v>
      </c>
      <c r="X431">
        <f t="shared" si="41"/>
        <v>2009</v>
      </c>
    </row>
    <row r="432" spans="1:24" ht="4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 t="shared" si="36"/>
        <v>2</v>
      </c>
      <c r="R432">
        <f t="shared" si="37"/>
        <v>4.8</v>
      </c>
      <c r="S432" s="15">
        <f t="shared" si="38"/>
        <v>41513.107256944444</v>
      </c>
      <c r="T432" s="15">
        <f t="shared" si="39"/>
        <v>41528.107256944444</v>
      </c>
      <c r="U432">
        <f t="shared" si="40"/>
        <v>15</v>
      </c>
      <c r="V432" t="str" cm="1">
        <f t="array" ref="V432">_xlfn.IFS(U432&lt;=10,"Less than 10 days",AND(U432&gt;10,U432&lt;=20),"11 to 20 days",AND(U432&gt;20,U432&lt;=25),"21 to 25 days",U432&gt;=51,"Greater than 40 days",AND(U432&gt;25,U432&lt;=30),"26 to 30 days",AND(U432&gt;30,U432&lt;=40),"31 to 40 days",AND(U432&gt;40,U432&lt;=50),"41 to 50 days")</f>
        <v>11 to 20 days</v>
      </c>
      <c r="W432" t="str" cm="1">
        <f t="array" ref="W432">_xlfn.IFNA(_xlfn.IFS(AND(U432&gt;=25,U432&lt;28),"26-27 days",AND(U432&gt;27,U432&lt;29),"28 to 29 days",U432=30, "30 days"),"Not Needed")</f>
        <v>Not Needed</v>
      </c>
      <c r="X432">
        <f t="shared" si="41"/>
        <v>2013</v>
      </c>
    </row>
    <row r="433" spans="1:24" ht="4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 t="shared" si="36"/>
        <v>14</v>
      </c>
      <c r="R433">
        <f t="shared" si="37"/>
        <v>51.88</v>
      </c>
      <c r="S433" s="15">
        <f t="shared" si="38"/>
        <v>42526.871331018512</v>
      </c>
      <c r="T433" s="15">
        <f t="shared" si="39"/>
        <v>42556.871331018512</v>
      </c>
      <c r="U433">
        <f t="shared" si="40"/>
        <v>30</v>
      </c>
      <c r="V433" t="str" cm="1">
        <f t="array" ref="V433">_xlfn.IFS(U433&lt;=10,"Less than 10 days",AND(U433&gt;10,U433&lt;=20),"11 to 20 days",AND(U433&gt;20,U433&lt;=25),"21 to 25 days",U433&gt;=51,"Greater than 40 days",AND(U433&gt;25,U433&lt;=30),"26 to 30 days",AND(U433&gt;30,U433&lt;=40),"31 to 40 days",AND(U433&gt;40,U433&lt;=50),"41 to 50 days")</f>
        <v>26 to 30 days</v>
      </c>
      <c r="W433" t="str" cm="1">
        <f t="array" ref="W433">_xlfn.IFNA(_xlfn.IFS(AND(U433&gt;=25,U433&lt;28),"26-27 days",AND(U433&gt;27,U433&lt;29),"28 to 29 days",U433=30, "30 days"),"Not Needed")</f>
        <v>30 days</v>
      </c>
      <c r="X433">
        <f t="shared" si="41"/>
        <v>2016</v>
      </c>
    </row>
    <row r="434" spans="1:24" ht="58">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 t="shared" si="36"/>
        <v>10</v>
      </c>
      <c r="R434">
        <f t="shared" si="37"/>
        <v>71.25</v>
      </c>
      <c r="S434" s="15">
        <f t="shared" si="38"/>
        <v>42238.726631944446</v>
      </c>
      <c r="T434" s="15">
        <f t="shared" si="39"/>
        <v>42298.726631944446</v>
      </c>
      <c r="U434">
        <f t="shared" si="40"/>
        <v>60</v>
      </c>
      <c r="V434" t="str" cm="1">
        <f t="array" ref="V434">_xlfn.IFS(U434&lt;=10,"Less than 10 days",AND(U434&gt;10,U434&lt;=20),"11 to 20 days",AND(U434&gt;20,U434&lt;=25),"21 to 25 days",U434&gt;=51,"Greater than 40 days",AND(U434&gt;25,U434&lt;=30),"26 to 30 days",AND(U434&gt;30,U434&lt;=40),"31 to 40 days",AND(U434&gt;40,U434&lt;=50),"41 to 50 days")</f>
        <v>Greater than 40 days</v>
      </c>
      <c r="W434" t="str" cm="1">
        <f t="array" ref="W434">_xlfn.IFNA(_xlfn.IFS(AND(U434&gt;=25,U434&lt;28),"26-27 days",AND(U434&gt;27,U434&lt;29),"28 to 29 days",U434=30, "30 days"),"Not Needed")</f>
        <v>Not Needed</v>
      </c>
      <c r="X434">
        <f t="shared" si="41"/>
        <v>2015</v>
      </c>
    </row>
    <row r="435" spans="1:24" ht="58">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 t="shared" si="36"/>
        <v>0</v>
      </c>
      <c r="R435">
        <f t="shared" si="37"/>
        <v>0</v>
      </c>
      <c r="S435" s="15">
        <f t="shared" si="38"/>
        <v>42228.629884259266</v>
      </c>
      <c r="T435" s="15">
        <f t="shared" si="39"/>
        <v>42288.629884259266</v>
      </c>
      <c r="U435">
        <f t="shared" si="40"/>
        <v>60</v>
      </c>
      <c r="V435" t="str" cm="1">
        <f t="array" ref="V435">_xlfn.IFS(U435&lt;=10,"Less than 10 days",AND(U435&gt;10,U435&lt;=20),"11 to 20 days",AND(U435&gt;20,U435&lt;=25),"21 to 25 days",U435&gt;=51,"Greater than 40 days",AND(U435&gt;25,U435&lt;=30),"26 to 30 days",AND(U435&gt;30,U435&lt;=40),"31 to 40 days",AND(U435&gt;40,U435&lt;=50),"41 to 50 days")</f>
        <v>Greater than 40 days</v>
      </c>
      <c r="W435" t="str" cm="1">
        <f t="array" ref="W435">_xlfn.IFNA(_xlfn.IFS(AND(U435&gt;=25,U435&lt;28),"26-27 days",AND(U435&gt;27,U435&lt;29),"28 to 29 days",U435=30, "30 days"),"Not Needed")</f>
        <v>Not Needed</v>
      </c>
      <c r="X435">
        <f t="shared" si="41"/>
        <v>2015</v>
      </c>
    </row>
    <row r="436" spans="1:24" ht="58">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 t="shared" si="36"/>
        <v>5</v>
      </c>
      <c r="R436">
        <f t="shared" si="37"/>
        <v>62.5</v>
      </c>
      <c r="S436" s="15">
        <f t="shared" si="38"/>
        <v>41576.834513888891</v>
      </c>
      <c r="T436" s="15">
        <f t="shared" si="39"/>
        <v>41609.876180555555</v>
      </c>
      <c r="U436">
        <f t="shared" si="40"/>
        <v>33</v>
      </c>
      <c r="V436" t="str" cm="1">
        <f t="array" ref="V436">_xlfn.IFS(U436&lt;=10,"Less than 10 days",AND(U436&gt;10,U436&lt;=20),"11 to 20 days",AND(U436&gt;20,U436&lt;=25),"21 to 25 days",U436&gt;=51,"Greater than 40 days",AND(U436&gt;25,U436&lt;=30),"26 to 30 days",AND(U436&gt;30,U436&lt;=40),"31 to 40 days",AND(U436&gt;40,U436&lt;=50),"41 to 50 days")</f>
        <v>31 to 40 days</v>
      </c>
      <c r="W436" t="str" cm="1">
        <f t="array" ref="W436">_xlfn.IFNA(_xlfn.IFS(AND(U436&gt;=25,U436&lt;28),"26-27 days",AND(U436&gt;27,U436&lt;29),"28 to 29 days",U436=30, "30 days"),"Not Needed")</f>
        <v>Not Needed</v>
      </c>
      <c r="X436">
        <f t="shared" si="41"/>
        <v>2013</v>
      </c>
    </row>
    <row r="437" spans="1:24" ht="58">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 t="shared" si="36"/>
        <v>0</v>
      </c>
      <c r="R437">
        <f t="shared" si="37"/>
        <v>1</v>
      </c>
      <c r="S437" s="15">
        <f t="shared" si="38"/>
        <v>41500.747453703705</v>
      </c>
      <c r="T437" s="15">
        <f t="shared" si="39"/>
        <v>41530.747453703705</v>
      </c>
      <c r="U437">
        <f t="shared" si="40"/>
        <v>30</v>
      </c>
      <c r="V437" t="str" cm="1">
        <f t="array" ref="V437">_xlfn.IFS(U437&lt;=10,"Less than 10 days",AND(U437&gt;10,U437&lt;=20),"11 to 20 days",AND(U437&gt;20,U437&lt;=25),"21 to 25 days",U437&gt;=51,"Greater than 40 days",AND(U437&gt;25,U437&lt;=30),"26 to 30 days",AND(U437&gt;30,U437&lt;=40),"31 to 40 days",AND(U437&gt;40,U437&lt;=50),"41 to 50 days")</f>
        <v>26 to 30 days</v>
      </c>
      <c r="W437" t="str" cm="1">
        <f t="array" ref="W437">_xlfn.IFNA(_xlfn.IFS(AND(U437&gt;=25,U437&lt;28),"26-27 days",AND(U437&gt;27,U437&lt;29),"28 to 29 days",U437=30, "30 days"),"Not Needed")</f>
        <v>30 days</v>
      </c>
      <c r="X437">
        <f t="shared" si="41"/>
        <v>2013</v>
      </c>
    </row>
    <row r="438" spans="1:24" ht="4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 t="shared" si="36"/>
        <v>0</v>
      </c>
      <c r="R438">
        <f t="shared" si="37"/>
        <v>0</v>
      </c>
      <c r="S438" s="15">
        <f t="shared" si="38"/>
        <v>41456.36241898148</v>
      </c>
      <c r="T438" s="15">
        <f t="shared" si="39"/>
        <v>41486.36241898148</v>
      </c>
      <c r="U438">
        <f t="shared" si="40"/>
        <v>30</v>
      </c>
      <c r="V438" t="str" cm="1">
        <f t="array" ref="V438">_xlfn.IFS(U438&lt;=10,"Less than 10 days",AND(U438&gt;10,U438&lt;=20),"11 to 20 days",AND(U438&gt;20,U438&lt;=25),"21 to 25 days",U438&gt;=51,"Greater than 40 days",AND(U438&gt;25,U438&lt;=30),"26 to 30 days",AND(U438&gt;30,U438&lt;=40),"31 to 40 days",AND(U438&gt;40,U438&lt;=50),"41 to 50 days")</f>
        <v>26 to 30 days</v>
      </c>
      <c r="W438" t="str" cm="1">
        <f t="array" ref="W438">_xlfn.IFNA(_xlfn.IFS(AND(U438&gt;=25,U438&lt;28),"26-27 days",AND(U438&gt;27,U438&lt;29),"28 to 29 days",U438=30, "30 days"),"Not Needed")</f>
        <v>30 days</v>
      </c>
      <c r="X438">
        <f t="shared" si="41"/>
        <v>2013</v>
      </c>
    </row>
    <row r="439" spans="1:24" ht="4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 t="shared" si="36"/>
        <v>0</v>
      </c>
      <c r="R439">
        <f t="shared" si="37"/>
        <v>0</v>
      </c>
      <c r="S439" s="15">
        <f t="shared" si="38"/>
        <v>42591.31858796296</v>
      </c>
      <c r="T439" s="15">
        <f t="shared" si="39"/>
        <v>42651.31858796296</v>
      </c>
      <c r="U439">
        <f t="shared" si="40"/>
        <v>60</v>
      </c>
      <c r="V439" t="str" cm="1">
        <f t="array" ref="V439">_xlfn.IFS(U439&lt;=10,"Less than 10 days",AND(U439&gt;10,U439&lt;=20),"11 to 20 days",AND(U439&gt;20,U439&lt;=25),"21 to 25 days",U439&gt;=51,"Greater than 40 days",AND(U439&gt;25,U439&lt;=30),"26 to 30 days",AND(U439&gt;30,U439&lt;=40),"31 to 40 days",AND(U439&gt;40,U439&lt;=50),"41 to 50 days")</f>
        <v>Greater than 40 days</v>
      </c>
      <c r="W439" t="str" cm="1">
        <f t="array" ref="W439">_xlfn.IFNA(_xlfn.IFS(AND(U439&gt;=25,U439&lt;28),"26-27 days",AND(U439&gt;27,U439&lt;29),"28 to 29 days",U439=30, "30 days"),"Not Needed")</f>
        <v>Not Needed</v>
      </c>
      <c r="X439">
        <f t="shared" si="41"/>
        <v>2016</v>
      </c>
    </row>
    <row r="440" spans="1:24" ht="4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 t="shared" si="36"/>
        <v>9</v>
      </c>
      <c r="R440">
        <f t="shared" si="37"/>
        <v>170.55</v>
      </c>
      <c r="S440" s="15">
        <f t="shared" si="38"/>
        <v>42296.261087962965</v>
      </c>
      <c r="T440" s="15">
        <f t="shared" si="39"/>
        <v>42326.302754629629</v>
      </c>
      <c r="U440">
        <f t="shared" si="40"/>
        <v>30</v>
      </c>
      <c r="V440" t="str" cm="1">
        <f t="array" ref="V440">_xlfn.IFS(U440&lt;=10,"Less than 10 days",AND(U440&gt;10,U440&lt;=20),"11 to 20 days",AND(U440&gt;20,U440&lt;=25),"21 to 25 days",U440&gt;=51,"Greater than 40 days",AND(U440&gt;25,U440&lt;=30),"26 to 30 days",AND(U440&gt;30,U440&lt;=40),"31 to 40 days",AND(U440&gt;40,U440&lt;=50),"41 to 50 days")</f>
        <v>26 to 30 days</v>
      </c>
      <c r="W440" t="str" cm="1">
        <f t="array" ref="W440">_xlfn.IFNA(_xlfn.IFS(AND(U440&gt;=25,U440&lt;28),"26-27 days",AND(U440&gt;27,U440&lt;29),"28 to 29 days",U440=30, "30 days"),"Not Needed")</f>
        <v>30 days</v>
      </c>
      <c r="X440">
        <f t="shared" si="41"/>
        <v>2015</v>
      </c>
    </row>
    <row r="441" spans="1:24" ht="4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 t="shared" si="36"/>
        <v>0</v>
      </c>
      <c r="R441">
        <f t="shared" si="37"/>
        <v>0</v>
      </c>
      <c r="S441" s="15">
        <f t="shared" si="38"/>
        <v>41919.761782407404</v>
      </c>
      <c r="T441" s="15">
        <f t="shared" si="39"/>
        <v>41929.761782407404</v>
      </c>
      <c r="U441">
        <f t="shared" si="40"/>
        <v>10</v>
      </c>
      <c r="V441" t="str" cm="1">
        <f t="array" ref="V441">_xlfn.IFS(U441&lt;=10,"Less than 10 days",AND(U441&gt;10,U441&lt;=20),"11 to 20 days",AND(U441&gt;20,U441&lt;=25),"21 to 25 days",U441&gt;=51,"Greater than 40 days",AND(U441&gt;25,U441&lt;=30),"26 to 30 days",AND(U441&gt;30,U441&lt;=40),"31 to 40 days",AND(U441&gt;40,U441&lt;=50),"41 to 50 days")</f>
        <v>Less than 10 days</v>
      </c>
      <c r="W441" t="str" cm="1">
        <f t="array" ref="W441">_xlfn.IFNA(_xlfn.IFS(AND(U441&gt;=25,U441&lt;28),"26-27 days",AND(U441&gt;27,U441&lt;29),"28 to 29 days",U441=30, "30 days"),"Not Needed")</f>
        <v>Not Needed</v>
      </c>
      <c r="X441">
        <f t="shared" si="41"/>
        <v>2014</v>
      </c>
    </row>
    <row r="442" spans="1:24" ht="4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 t="shared" si="36"/>
        <v>0</v>
      </c>
      <c r="R442">
        <f t="shared" si="37"/>
        <v>5</v>
      </c>
      <c r="S442" s="15">
        <f t="shared" si="38"/>
        <v>42423.985567129625</v>
      </c>
      <c r="T442" s="15">
        <f t="shared" si="39"/>
        <v>42453.943900462968</v>
      </c>
      <c r="U442">
        <f t="shared" si="40"/>
        <v>30</v>
      </c>
      <c r="V442" t="str" cm="1">
        <f t="array" ref="V442">_xlfn.IFS(U442&lt;=10,"Less than 10 days",AND(U442&gt;10,U442&lt;=20),"11 to 20 days",AND(U442&gt;20,U442&lt;=25),"21 to 25 days",U442&gt;=51,"Greater than 40 days",AND(U442&gt;25,U442&lt;=30),"26 to 30 days",AND(U442&gt;30,U442&lt;=40),"31 to 40 days",AND(U442&gt;40,U442&lt;=50),"41 to 50 days")</f>
        <v>26 to 30 days</v>
      </c>
      <c r="W442" t="str" cm="1">
        <f t="array" ref="W442">_xlfn.IFNA(_xlfn.IFS(AND(U442&gt;=25,U442&lt;28),"26-27 days",AND(U442&gt;27,U442&lt;29),"28 to 29 days",U442=30, "30 days"),"Not Needed")</f>
        <v>30 days</v>
      </c>
      <c r="X442">
        <f t="shared" si="41"/>
        <v>2016</v>
      </c>
    </row>
    <row r="443" spans="1:24" ht="4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 t="shared" si="36"/>
        <v>0</v>
      </c>
      <c r="R443">
        <f t="shared" si="37"/>
        <v>0</v>
      </c>
      <c r="S443" s="15">
        <f t="shared" si="38"/>
        <v>41550.793935185182</v>
      </c>
      <c r="T443" s="15">
        <f t="shared" si="39"/>
        <v>41580.793935185182</v>
      </c>
      <c r="U443">
        <f t="shared" si="40"/>
        <v>30</v>
      </c>
      <c r="V443" t="str" cm="1">
        <f t="array" ref="V443">_xlfn.IFS(U443&lt;=10,"Less than 10 days",AND(U443&gt;10,U443&lt;=20),"11 to 20 days",AND(U443&gt;20,U443&lt;=25),"21 to 25 days",U443&gt;=51,"Greater than 40 days",AND(U443&gt;25,U443&lt;=30),"26 to 30 days",AND(U443&gt;30,U443&lt;=40),"31 to 40 days",AND(U443&gt;40,U443&lt;=50),"41 to 50 days")</f>
        <v>26 to 30 days</v>
      </c>
      <c r="W443" t="str" cm="1">
        <f t="array" ref="W443">_xlfn.IFNA(_xlfn.IFS(AND(U443&gt;=25,U443&lt;28),"26-27 days",AND(U443&gt;27,U443&lt;29),"28 to 29 days",U443=30, "30 days"),"Not Needed")</f>
        <v>30 days</v>
      </c>
      <c r="X443">
        <f t="shared" si="41"/>
        <v>2013</v>
      </c>
    </row>
    <row r="444" spans="1:24">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 t="shared" si="36"/>
        <v>39</v>
      </c>
      <c r="R444">
        <f t="shared" si="37"/>
        <v>393.59</v>
      </c>
      <c r="S444" s="15">
        <f t="shared" si="38"/>
        <v>42024.888692129629</v>
      </c>
      <c r="T444" s="15">
        <f t="shared" si="39"/>
        <v>42054.888692129629</v>
      </c>
      <c r="U444">
        <f t="shared" si="40"/>
        <v>30</v>
      </c>
      <c r="V444" t="str" cm="1">
        <f t="array" ref="V444">_xlfn.IFS(U444&lt;=10,"Less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_xlfn.IFNA(_xlfn.IFS(AND(U444&gt;=25,U444&lt;28),"26-27 days",AND(U444&gt;27,U444&lt;29),"28 to 29 days",U444=30, "30 days"),"Not Needed")</f>
        <v>30 days</v>
      </c>
      <c r="X444">
        <f t="shared" si="41"/>
        <v>2015</v>
      </c>
    </row>
    <row r="445" spans="1:24" ht="4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 t="shared" si="36"/>
        <v>0</v>
      </c>
      <c r="R445">
        <f t="shared" si="37"/>
        <v>5</v>
      </c>
      <c r="S445" s="15">
        <f t="shared" si="38"/>
        <v>41650.015057870369</v>
      </c>
      <c r="T445" s="15">
        <f t="shared" si="39"/>
        <v>41680.015057870369</v>
      </c>
      <c r="U445">
        <f t="shared" si="40"/>
        <v>30</v>
      </c>
      <c r="V445" t="str" cm="1">
        <f t="array" ref="V445">_xlfn.IFS(U445&lt;=10,"Less than 10 days",AND(U445&gt;10,U445&lt;=20),"11 to 20 days",AND(U445&gt;20,U445&lt;=25),"21 to 25 days",U445&gt;=51,"Greater than 40 days",AND(U445&gt;25,U445&lt;=30),"26 to 30 days",AND(U445&gt;30,U445&lt;=40),"31 to 40 days",AND(U445&gt;40,U445&lt;=50),"41 to 50 days")</f>
        <v>26 to 30 days</v>
      </c>
      <c r="W445" t="str" cm="1">
        <f t="array" ref="W445">_xlfn.IFNA(_xlfn.IFS(AND(U445&gt;=25,U445&lt;28),"26-27 days",AND(U445&gt;27,U445&lt;29),"28 to 29 days",U445=30, "30 days"),"Not Needed")</f>
        <v>30 days</v>
      </c>
      <c r="X445">
        <f t="shared" si="41"/>
        <v>2014</v>
      </c>
    </row>
    <row r="446" spans="1:24" ht="4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 t="shared" si="36"/>
        <v>5</v>
      </c>
      <c r="R446">
        <f t="shared" si="37"/>
        <v>50</v>
      </c>
      <c r="S446" s="15">
        <f t="shared" si="38"/>
        <v>40894.906956018516</v>
      </c>
      <c r="T446" s="15">
        <f t="shared" si="39"/>
        <v>40954.906956018516</v>
      </c>
      <c r="U446">
        <f t="shared" si="40"/>
        <v>60</v>
      </c>
      <c r="V446" t="str" cm="1">
        <f t="array" ref="V446">_xlfn.IFS(U446&lt;=10,"Less than 10 days",AND(U446&gt;10,U446&lt;=20),"11 to 20 days",AND(U446&gt;20,U446&lt;=25),"21 to 25 days",U446&gt;=51,"Greater than 40 days",AND(U446&gt;25,U446&lt;=30),"26 to 30 days",AND(U446&gt;30,U446&lt;=40),"31 to 40 days",AND(U446&gt;40,U446&lt;=50),"41 to 50 days")</f>
        <v>Greater than 40 days</v>
      </c>
      <c r="W446" t="str" cm="1">
        <f t="array" ref="W446">_xlfn.IFNA(_xlfn.IFS(AND(U446&gt;=25,U446&lt;28),"26-27 days",AND(U446&gt;27,U446&lt;29),"28 to 29 days",U446=30, "30 days"),"Not Needed")</f>
        <v>Not Needed</v>
      </c>
      <c r="X446">
        <f t="shared" si="41"/>
        <v>2011</v>
      </c>
    </row>
    <row r="447" spans="1:24" ht="4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 t="shared" si="36"/>
        <v>0</v>
      </c>
      <c r="R447">
        <f t="shared" si="37"/>
        <v>1</v>
      </c>
      <c r="S447" s="15">
        <f t="shared" si="38"/>
        <v>42130.335358796292</v>
      </c>
      <c r="T447" s="15">
        <f t="shared" si="39"/>
        <v>42145.335358796292</v>
      </c>
      <c r="U447">
        <f t="shared" si="40"/>
        <v>15</v>
      </c>
      <c r="V447" t="str" cm="1">
        <f t="array" ref="V447">_xlfn.IFS(U447&lt;=10,"Less than 10 days",AND(U447&gt;10,U447&lt;=20),"11 to 20 days",AND(U447&gt;20,U447&lt;=25),"21 to 25 days",U447&gt;=51,"Greater than 40 days",AND(U447&gt;25,U447&lt;=30),"26 to 30 days",AND(U447&gt;30,U447&lt;=40),"31 to 40 days",AND(U447&gt;40,U447&lt;=50),"41 to 50 days")</f>
        <v>11 to 20 days</v>
      </c>
      <c r="W447" t="str" cm="1">
        <f t="array" ref="W447">_xlfn.IFNA(_xlfn.IFS(AND(U447&gt;=25,U447&lt;28),"26-27 days",AND(U447&gt;27,U447&lt;29),"28 to 29 days",U447=30, "30 days"),"Not Needed")</f>
        <v>Not Needed</v>
      </c>
      <c r="X447">
        <f t="shared" si="41"/>
        <v>2015</v>
      </c>
    </row>
    <row r="448" spans="1:24" ht="4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 t="shared" si="36"/>
        <v>7</v>
      </c>
      <c r="R448">
        <f t="shared" si="37"/>
        <v>47.88</v>
      </c>
      <c r="S448" s="15">
        <f t="shared" si="38"/>
        <v>42037.083564814813</v>
      </c>
      <c r="T448" s="15">
        <f t="shared" si="39"/>
        <v>42067.083564814813</v>
      </c>
      <c r="U448">
        <f t="shared" si="40"/>
        <v>30</v>
      </c>
      <c r="V448" t="str" cm="1">
        <f t="array" ref="V448">_xlfn.IFS(U448&lt;=10,"Less than 10 days",AND(U448&gt;10,U448&lt;=20),"11 to 20 days",AND(U448&gt;20,U448&lt;=25),"21 to 25 days",U448&gt;=51,"Greater than 40 days",AND(U448&gt;25,U448&lt;=30),"26 to 30 days",AND(U448&gt;30,U448&lt;=40),"31 to 40 days",AND(U448&gt;40,U448&lt;=50),"41 to 50 days")</f>
        <v>26 to 30 days</v>
      </c>
      <c r="W448" t="str" cm="1">
        <f t="array" ref="W448">_xlfn.IFNA(_xlfn.IFS(AND(U448&gt;=25,U448&lt;28),"26-27 days",AND(U448&gt;27,U448&lt;29),"28 to 29 days",U448=30, "30 days"),"Not Needed")</f>
        <v>30 days</v>
      </c>
      <c r="X448">
        <f t="shared" si="41"/>
        <v>2015</v>
      </c>
    </row>
    <row r="449" spans="1:24" ht="58">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 t="shared" si="36"/>
        <v>0</v>
      </c>
      <c r="R449">
        <f t="shared" si="37"/>
        <v>5</v>
      </c>
      <c r="S449" s="15">
        <f t="shared" si="38"/>
        <v>41331.555127314816</v>
      </c>
      <c r="T449" s="15">
        <f t="shared" si="39"/>
        <v>41356.513460648144</v>
      </c>
      <c r="U449">
        <f t="shared" si="40"/>
        <v>25</v>
      </c>
      <c r="V449" t="str" cm="1">
        <f t="array" ref="V449">_xlfn.IFS(U449&lt;=10,"Less than 10 days",AND(U449&gt;10,U449&lt;=20),"11 to 20 days",AND(U449&gt;20,U449&lt;=25),"21 to 25 days",U449&gt;=51,"Greater than 40 days",AND(U449&gt;25,U449&lt;=30),"26 to 30 days",AND(U449&gt;30,U449&lt;=40),"31 to 40 days",AND(U449&gt;40,U449&lt;=50),"41 to 50 days")</f>
        <v>21 to 25 days</v>
      </c>
      <c r="W449" t="str" cm="1">
        <f t="array" ref="W449">_xlfn.IFNA(_xlfn.IFS(AND(U449&gt;=25,U449&lt;28),"26-27 days",AND(U449&gt;27,U449&lt;29),"28 to 29 days",U449=30, "30 days"),"Not Needed")</f>
        <v>26-27 days</v>
      </c>
      <c r="X449">
        <f t="shared" si="41"/>
        <v>2013</v>
      </c>
    </row>
    <row r="450" spans="1:24" ht="4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 t="shared" ref="Q450:Q513" si="42">ROUND(E450/D450*100,0)</f>
        <v>3</v>
      </c>
      <c r="R450">
        <f t="shared" si="37"/>
        <v>20.5</v>
      </c>
      <c r="S450" s="15">
        <f t="shared" si="38"/>
        <v>41753.758043981477</v>
      </c>
      <c r="T450" s="15">
        <f t="shared" si="39"/>
        <v>41773.758043981477</v>
      </c>
      <c r="U450">
        <f t="shared" si="40"/>
        <v>20</v>
      </c>
      <c r="V450" t="str" cm="1">
        <f t="array" ref="V450">_xlfn.IFS(U450&lt;=10,"Less than 10 days",AND(U450&gt;10,U450&lt;=20),"11 to 20 days",AND(U450&gt;20,U450&lt;=25),"21 to 25 days",U450&gt;=51,"Greater than 40 days",AND(U450&gt;25,U450&lt;=30),"26 to 30 days",AND(U450&gt;30,U450&lt;=40),"31 to 40 days",AND(U450&gt;40,U450&lt;=50),"41 to 50 days")</f>
        <v>11 to 20 days</v>
      </c>
      <c r="W450" t="str" cm="1">
        <f t="array" ref="W450">_xlfn.IFNA(_xlfn.IFS(AND(U450&gt;=25,U450&lt;28),"26-27 days",AND(U450&gt;27,U450&lt;29),"28 to 29 days",U450=30, "30 days"),"Not Needed")</f>
        <v>Not Needed</v>
      </c>
      <c r="X450">
        <f t="shared" si="41"/>
        <v>2014</v>
      </c>
    </row>
    <row r="451" spans="1:24" ht="4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 t="shared" si="42"/>
        <v>2</v>
      </c>
      <c r="R451">
        <f t="shared" ref="R451:R514" si="43">IFERROR(ROUND(E451/L451,2),0)</f>
        <v>9</v>
      </c>
      <c r="S451" s="15">
        <f t="shared" ref="S451:S514" si="44">(((J451/60)/60)/24)+DATE(1970,1,1)</f>
        <v>41534.568113425928</v>
      </c>
      <c r="T451" s="15">
        <f t="shared" ref="T451:T514" si="45">(((I451/60)/60)/24)+DATE(1970,1,1)</f>
        <v>41564.568113425928</v>
      </c>
      <c r="U451">
        <f t="shared" ref="U451:U514" si="46">_xlfn.DAYS(T451,S451)</f>
        <v>30</v>
      </c>
      <c r="V451" t="str" cm="1">
        <f t="array" ref="V451">_xlfn.IFS(U451&lt;=10,"Less than 10 days",AND(U451&gt;10,U451&lt;=20),"11 to 20 days",AND(U451&gt;20,U451&lt;=25),"21 to 25 days",U451&gt;=51,"Greater than 40 days",AND(U451&gt;25,U451&lt;=30),"26 to 30 days",AND(U451&gt;30,U451&lt;=40),"31 to 40 days",AND(U451&gt;40,U451&lt;=50),"41 to 50 days")</f>
        <v>26 to 30 days</v>
      </c>
      <c r="W451" t="str" cm="1">
        <f t="array" ref="W451">_xlfn.IFNA(_xlfn.IFS(AND(U451&gt;=25,U451&lt;28),"26-27 days",AND(U451&gt;27,U451&lt;29),"28 to 29 days",U451=30, "30 days"),"Not Needed")</f>
        <v>30 days</v>
      </c>
      <c r="X451">
        <f t="shared" ref="X451:X514" si="47">YEAR(S451)</f>
        <v>2013</v>
      </c>
    </row>
    <row r="452" spans="1:24" ht="4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 t="shared" si="42"/>
        <v>1</v>
      </c>
      <c r="R452">
        <f t="shared" si="43"/>
        <v>56.57</v>
      </c>
      <c r="S452" s="15">
        <f t="shared" si="44"/>
        <v>41654.946759259255</v>
      </c>
      <c r="T452" s="15">
        <f t="shared" si="45"/>
        <v>41684.946759259255</v>
      </c>
      <c r="U452">
        <f t="shared" si="46"/>
        <v>30</v>
      </c>
      <c r="V452" t="str" cm="1">
        <f t="array" ref="V452">_xlfn.IFS(U452&lt;=10,"Less than 10 days",AND(U452&gt;10,U452&lt;=20),"11 to 20 days",AND(U452&gt;20,U452&lt;=25),"21 to 25 days",U452&gt;=51,"Greater than 40 days",AND(U452&gt;25,U452&lt;=30),"26 to 30 days",AND(U452&gt;30,U452&lt;=40),"31 to 40 days",AND(U452&gt;40,U452&lt;=50),"41 to 50 days")</f>
        <v>26 to 30 days</v>
      </c>
      <c r="W452" t="str" cm="1">
        <f t="array" ref="W452">_xlfn.IFNA(_xlfn.IFS(AND(U452&gt;=25,U452&lt;28),"26-27 days",AND(U452&gt;27,U452&lt;29),"28 to 29 days",U452=30, "30 days"),"Not Needed")</f>
        <v>30 days</v>
      </c>
      <c r="X452">
        <f t="shared" si="47"/>
        <v>2014</v>
      </c>
    </row>
    <row r="453" spans="1:24" ht="4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 t="shared" si="42"/>
        <v>0</v>
      </c>
      <c r="R453">
        <f t="shared" si="43"/>
        <v>0</v>
      </c>
      <c r="S453" s="15">
        <f t="shared" si="44"/>
        <v>41634.715173611112</v>
      </c>
      <c r="T453" s="15">
        <f t="shared" si="45"/>
        <v>41664.715173611112</v>
      </c>
      <c r="U453">
        <f t="shared" si="46"/>
        <v>30</v>
      </c>
      <c r="V453" t="str" cm="1">
        <f t="array" ref="V453">_xlfn.IFS(U453&lt;=10,"Less than 10 days",AND(U453&gt;10,U453&lt;=20),"11 to 20 days",AND(U453&gt;20,U453&lt;=25),"21 to 25 days",U453&gt;=51,"Greater than 40 days",AND(U453&gt;25,U453&lt;=30),"26 to 30 days",AND(U453&gt;30,U453&lt;=40),"31 to 40 days",AND(U453&gt;40,U453&lt;=50),"41 to 50 days")</f>
        <v>26 to 30 days</v>
      </c>
      <c r="W453" t="str" cm="1">
        <f t="array" ref="W453">_xlfn.IFNA(_xlfn.IFS(AND(U453&gt;=25,U453&lt;28),"26-27 days",AND(U453&gt;27,U453&lt;29),"28 to 29 days",U453=30, "30 days"),"Not Needed")</f>
        <v>30 days</v>
      </c>
      <c r="X453">
        <f t="shared" si="47"/>
        <v>2013</v>
      </c>
    </row>
    <row r="454" spans="1:24" ht="29">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 t="shared" si="42"/>
        <v>64</v>
      </c>
      <c r="R454">
        <f t="shared" si="43"/>
        <v>40</v>
      </c>
      <c r="S454" s="15">
        <f t="shared" si="44"/>
        <v>42107.703877314809</v>
      </c>
      <c r="T454" s="15">
        <f t="shared" si="45"/>
        <v>42137.703877314809</v>
      </c>
      <c r="U454">
        <f t="shared" si="46"/>
        <v>30</v>
      </c>
      <c r="V454" t="str" cm="1">
        <f t="array" ref="V454">_xlfn.IFS(U454&lt;=10,"Less than 10 days",AND(U454&gt;10,U454&lt;=20),"11 to 20 days",AND(U454&gt;20,U454&lt;=25),"21 to 25 days",U454&gt;=51,"Greater than 40 days",AND(U454&gt;25,U454&lt;=30),"26 to 30 days",AND(U454&gt;30,U454&lt;=40),"31 to 40 days",AND(U454&gt;40,U454&lt;=50),"41 to 50 days")</f>
        <v>26 to 30 days</v>
      </c>
      <c r="W454" t="str" cm="1">
        <f t="array" ref="W454">_xlfn.IFNA(_xlfn.IFS(AND(U454&gt;=25,U454&lt;28),"26-27 days",AND(U454&gt;27,U454&lt;29),"28 to 29 days",U454=30, "30 days"),"Not Needed")</f>
        <v>30 days</v>
      </c>
      <c r="X454">
        <f t="shared" si="47"/>
        <v>2015</v>
      </c>
    </row>
    <row r="455" spans="1:24" ht="4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 t="shared" si="42"/>
        <v>0</v>
      </c>
      <c r="R455">
        <f t="shared" si="43"/>
        <v>13</v>
      </c>
      <c r="S455" s="15">
        <f t="shared" si="44"/>
        <v>42038.824988425928</v>
      </c>
      <c r="T455" s="15">
        <f t="shared" si="45"/>
        <v>42054.824988425928</v>
      </c>
      <c r="U455">
        <f t="shared" si="46"/>
        <v>16</v>
      </c>
      <c r="V455" t="str" cm="1">
        <f t="array" ref="V455">_xlfn.IFS(U455&lt;=10,"Less than 10 days",AND(U455&gt;10,U455&lt;=20),"11 to 20 days",AND(U455&gt;20,U455&lt;=25),"21 to 25 days",U455&gt;=51,"Greater than 40 days",AND(U455&gt;25,U455&lt;=30),"26 to 30 days",AND(U455&gt;30,U455&lt;=40),"31 to 40 days",AND(U455&gt;40,U455&lt;=50),"41 to 50 days")</f>
        <v>11 to 20 days</v>
      </c>
      <c r="W455" t="str" cm="1">
        <f t="array" ref="W455">_xlfn.IFNA(_xlfn.IFS(AND(U455&gt;=25,U455&lt;28),"26-27 days",AND(U455&gt;27,U455&lt;29),"28 to 29 days",U455=30, "30 days"),"Not Needed")</f>
        <v>Not Needed</v>
      </c>
      <c r="X455">
        <f t="shared" si="47"/>
        <v>2015</v>
      </c>
    </row>
    <row r="456" spans="1:24" ht="4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 t="shared" si="42"/>
        <v>1</v>
      </c>
      <c r="R456">
        <f t="shared" si="43"/>
        <v>16.399999999999999</v>
      </c>
      <c r="S456" s="15">
        <f t="shared" si="44"/>
        <v>41938.717256944445</v>
      </c>
      <c r="T456" s="15">
        <f t="shared" si="45"/>
        <v>41969.551388888889</v>
      </c>
      <c r="U456">
        <f t="shared" si="46"/>
        <v>31</v>
      </c>
      <c r="V456" t="str" cm="1">
        <f t="array" ref="V456">_xlfn.IFS(U456&lt;=10,"Less than 10 days",AND(U456&gt;10,U456&lt;=20),"11 to 20 days",AND(U456&gt;20,U456&lt;=25),"21 to 25 days",U456&gt;=51,"Greater than 40 days",AND(U456&gt;25,U456&lt;=30),"26 to 30 days",AND(U456&gt;30,U456&lt;=40),"31 to 40 days",AND(U456&gt;40,U456&lt;=50),"41 to 50 days")</f>
        <v>31 to 40 days</v>
      </c>
      <c r="W456" t="str" cm="1">
        <f t="array" ref="W456">_xlfn.IFNA(_xlfn.IFS(AND(U456&gt;=25,U456&lt;28),"26-27 days",AND(U456&gt;27,U456&lt;29),"28 to 29 days",U456=30, "30 days"),"Not Needed")</f>
        <v>Not Needed</v>
      </c>
      <c r="X456">
        <f t="shared" si="47"/>
        <v>2014</v>
      </c>
    </row>
    <row r="457" spans="1:24" ht="4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 t="shared" si="42"/>
        <v>0</v>
      </c>
      <c r="R457">
        <f t="shared" si="43"/>
        <v>22.5</v>
      </c>
      <c r="S457" s="15">
        <f t="shared" si="44"/>
        <v>40971.002569444441</v>
      </c>
      <c r="T457" s="15">
        <f t="shared" si="45"/>
        <v>41016.021527777775</v>
      </c>
      <c r="U457">
        <f t="shared" si="46"/>
        <v>45</v>
      </c>
      <c r="V457" t="str" cm="1">
        <f t="array" ref="V457">_xlfn.IFS(U457&lt;=10,"Less than 10 days",AND(U457&gt;10,U457&lt;=20),"11 to 20 days",AND(U457&gt;20,U457&lt;=25),"21 to 25 days",U457&gt;=51,"Greater than 40 days",AND(U457&gt;25,U457&lt;=30),"26 to 30 days",AND(U457&gt;30,U457&lt;=40),"31 to 40 days",AND(U457&gt;40,U457&lt;=50),"41 to 50 days")</f>
        <v>41 to 50 days</v>
      </c>
      <c r="W457" t="str" cm="1">
        <f t="array" ref="W457">_xlfn.IFNA(_xlfn.IFS(AND(U457&gt;=25,U457&lt;28),"26-27 days",AND(U457&gt;27,U457&lt;29),"28 to 29 days",U457=30, "30 days"),"Not Needed")</f>
        <v>Not Needed</v>
      </c>
      <c r="X457">
        <f t="shared" si="47"/>
        <v>2012</v>
      </c>
    </row>
    <row r="458" spans="1:24" ht="58">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 t="shared" si="42"/>
        <v>1</v>
      </c>
      <c r="R458">
        <f t="shared" si="43"/>
        <v>20.329999999999998</v>
      </c>
      <c r="S458" s="15">
        <f t="shared" si="44"/>
        <v>41547.694456018515</v>
      </c>
      <c r="T458" s="15">
        <f t="shared" si="45"/>
        <v>41569.165972222225</v>
      </c>
      <c r="U458">
        <f t="shared" si="46"/>
        <v>22</v>
      </c>
      <c r="V458" t="str" cm="1">
        <f t="array" ref="V458">_xlfn.IFS(U458&lt;=10,"Less than 10 days",AND(U458&gt;10,U458&lt;=20),"11 to 20 days",AND(U458&gt;20,U458&lt;=25),"21 to 25 days",U458&gt;=51,"Greater than 40 days",AND(U458&gt;25,U458&lt;=30),"26 to 30 days",AND(U458&gt;30,U458&lt;=40),"31 to 40 days",AND(U458&gt;40,U458&lt;=50),"41 to 50 days")</f>
        <v>21 to 25 days</v>
      </c>
      <c r="W458" t="str" cm="1">
        <f t="array" ref="W458">_xlfn.IFNA(_xlfn.IFS(AND(U458&gt;=25,U458&lt;28),"26-27 days",AND(U458&gt;27,U458&lt;29),"28 to 29 days",U458=30, "30 days"),"Not Needed")</f>
        <v>Not Needed</v>
      </c>
      <c r="X458">
        <f t="shared" si="47"/>
        <v>2013</v>
      </c>
    </row>
    <row r="459" spans="1:24" ht="4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 t="shared" si="42"/>
        <v>0</v>
      </c>
      <c r="R459">
        <f t="shared" si="43"/>
        <v>0</v>
      </c>
      <c r="S459" s="15">
        <f t="shared" si="44"/>
        <v>41837.767500000002</v>
      </c>
      <c r="T459" s="15">
        <f t="shared" si="45"/>
        <v>41867.767500000002</v>
      </c>
      <c r="U459">
        <f t="shared" si="46"/>
        <v>30</v>
      </c>
      <c r="V459" t="str" cm="1">
        <f t="array" ref="V459">_xlfn.IFS(U459&lt;=10,"Less than 10 days",AND(U459&gt;10,U459&lt;=20),"11 to 20 days",AND(U459&gt;20,U459&lt;=25),"21 to 25 days",U459&gt;=51,"Greater than 40 days",AND(U459&gt;25,U459&lt;=30),"26 to 30 days",AND(U459&gt;30,U459&lt;=40),"31 to 40 days",AND(U459&gt;40,U459&lt;=50),"41 to 50 days")</f>
        <v>26 to 30 days</v>
      </c>
      <c r="W459" t="str" cm="1">
        <f t="array" ref="W459">_xlfn.IFNA(_xlfn.IFS(AND(U459&gt;=25,U459&lt;28),"26-27 days",AND(U459&gt;27,U459&lt;29),"28 to 29 days",U459=30, "30 days"),"Not Needed")</f>
        <v>30 days</v>
      </c>
      <c r="X459">
        <f t="shared" si="47"/>
        <v>2014</v>
      </c>
    </row>
    <row r="460" spans="1:24" ht="4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 t="shared" si="42"/>
        <v>8</v>
      </c>
      <c r="R460">
        <f t="shared" si="43"/>
        <v>16.760000000000002</v>
      </c>
      <c r="S460" s="15">
        <f t="shared" si="44"/>
        <v>41378.69976851852</v>
      </c>
      <c r="T460" s="15">
        <f t="shared" si="45"/>
        <v>41408.69976851852</v>
      </c>
      <c r="U460">
        <f t="shared" si="46"/>
        <v>30</v>
      </c>
      <c r="V460" t="str" cm="1">
        <f t="array" ref="V460">_xlfn.IFS(U460&lt;=10,"Less than 10 days",AND(U460&gt;10,U460&lt;=20),"11 to 20 days",AND(U460&gt;20,U460&lt;=25),"21 to 25 days",U460&gt;=51,"Greater than 40 days",AND(U460&gt;25,U460&lt;=30),"26 to 30 days",AND(U460&gt;30,U460&lt;=40),"31 to 40 days",AND(U460&gt;40,U460&lt;=50),"41 to 50 days")</f>
        <v>26 to 30 days</v>
      </c>
      <c r="W460" t="str" cm="1">
        <f t="array" ref="W460">_xlfn.IFNA(_xlfn.IFS(AND(U460&gt;=25,U460&lt;28),"26-27 days",AND(U460&gt;27,U460&lt;29),"28 to 29 days",U460=30, "30 days"),"Not Needed")</f>
        <v>30 days</v>
      </c>
      <c r="X460">
        <f t="shared" si="47"/>
        <v>2013</v>
      </c>
    </row>
    <row r="461" spans="1:24" ht="4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 t="shared" si="42"/>
        <v>0</v>
      </c>
      <c r="R461">
        <f t="shared" si="43"/>
        <v>25</v>
      </c>
      <c r="S461" s="15">
        <f t="shared" si="44"/>
        <v>40800.6403587963</v>
      </c>
      <c r="T461" s="15">
        <f t="shared" si="45"/>
        <v>40860.682025462964</v>
      </c>
      <c r="U461">
        <f t="shared" si="46"/>
        <v>60</v>
      </c>
      <c r="V461" t="str" cm="1">
        <f t="array" ref="V461">_xlfn.IFS(U461&lt;=10,"Less than 10 days",AND(U461&gt;10,U461&lt;=20),"11 to 20 days",AND(U461&gt;20,U461&lt;=25),"21 to 25 days",U461&gt;=51,"Greater than 40 days",AND(U461&gt;25,U461&lt;=30),"26 to 30 days",AND(U461&gt;30,U461&lt;=40),"31 to 40 days",AND(U461&gt;40,U461&lt;=50),"41 to 50 days")</f>
        <v>Greater than 40 days</v>
      </c>
      <c r="W461" t="str" cm="1">
        <f t="array" ref="W461">_xlfn.IFNA(_xlfn.IFS(AND(U461&gt;=25,U461&lt;28),"26-27 days",AND(U461&gt;27,U461&lt;29),"28 to 29 days",U461=30, "30 days"),"Not Needed")</f>
        <v>Not Needed</v>
      </c>
      <c r="X461">
        <f t="shared" si="47"/>
        <v>2011</v>
      </c>
    </row>
    <row r="462" spans="1:24" ht="29">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 t="shared" si="42"/>
        <v>0</v>
      </c>
      <c r="R462">
        <f t="shared" si="43"/>
        <v>12.5</v>
      </c>
      <c r="S462" s="15">
        <f t="shared" si="44"/>
        <v>41759.542534722219</v>
      </c>
      <c r="T462" s="15">
        <f t="shared" si="45"/>
        <v>41791.166666666664</v>
      </c>
      <c r="U462">
        <f t="shared" si="46"/>
        <v>32</v>
      </c>
      <c r="V462" t="str" cm="1">
        <f t="array" ref="V462">_xlfn.IFS(U462&lt;=10,"Less than 10 days",AND(U462&gt;10,U462&lt;=20),"11 to 20 days",AND(U462&gt;20,U462&lt;=25),"21 to 25 days",U462&gt;=51,"Greater than 40 days",AND(U462&gt;25,U462&lt;=30),"26 to 30 days",AND(U462&gt;30,U462&lt;=40),"31 to 40 days",AND(U462&gt;40,U462&lt;=50),"41 to 50 days")</f>
        <v>31 to 40 days</v>
      </c>
      <c r="W462" t="str" cm="1">
        <f t="array" ref="W462">_xlfn.IFNA(_xlfn.IFS(AND(U462&gt;=25,U462&lt;28),"26-27 days",AND(U462&gt;27,U462&lt;29),"28 to 29 days",U462=30, "30 days"),"Not Needed")</f>
        <v>Not Needed</v>
      </c>
      <c r="X462">
        <f t="shared" si="47"/>
        <v>2014</v>
      </c>
    </row>
    <row r="463" spans="1:24" ht="4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 t="shared" si="42"/>
        <v>0</v>
      </c>
      <c r="R463">
        <f t="shared" si="43"/>
        <v>0</v>
      </c>
      <c r="S463" s="15">
        <f t="shared" si="44"/>
        <v>41407.84684027778</v>
      </c>
      <c r="T463" s="15">
        <f t="shared" si="45"/>
        <v>41427.84684027778</v>
      </c>
      <c r="U463">
        <f t="shared" si="46"/>
        <v>20</v>
      </c>
      <c r="V463" t="str" cm="1">
        <f t="array" ref="V463">_xlfn.IFS(U463&lt;=10,"Less than 10 days",AND(U463&gt;10,U463&lt;=20),"11 to 20 days",AND(U463&gt;20,U463&lt;=25),"21 to 25 days",U463&gt;=51,"Greater than 40 days",AND(U463&gt;25,U463&lt;=30),"26 to 30 days",AND(U463&gt;30,U463&lt;=40),"31 to 40 days",AND(U463&gt;40,U463&lt;=50),"41 to 50 days")</f>
        <v>11 to 20 days</v>
      </c>
      <c r="W463" t="str" cm="1">
        <f t="array" ref="W463">_xlfn.IFNA(_xlfn.IFS(AND(U463&gt;=25,U463&lt;28),"26-27 days",AND(U463&gt;27,U463&lt;29),"28 to 29 days",U463=30, "30 days"),"Not Needed")</f>
        <v>Not Needed</v>
      </c>
      <c r="X463">
        <f t="shared" si="47"/>
        <v>2013</v>
      </c>
    </row>
    <row r="464" spans="1:24" ht="58">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 t="shared" si="42"/>
        <v>0</v>
      </c>
      <c r="R464">
        <f t="shared" si="43"/>
        <v>0</v>
      </c>
      <c r="S464" s="15">
        <f t="shared" si="44"/>
        <v>40705.126631944448</v>
      </c>
      <c r="T464" s="15">
        <f t="shared" si="45"/>
        <v>40765.126631944448</v>
      </c>
      <c r="U464">
        <f t="shared" si="46"/>
        <v>60</v>
      </c>
      <c r="V464" t="str" cm="1">
        <f t="array" ref="V464">_xlfn.IFS(U464&lt;=10,"Less than 10 days",AND(U464&gt;10,U464&lt;=20),"11 to 20 days",AND(U464&gt;20,U464&lt;=25),"21 to 25 days",U464&gt;=51,"Greater than 40 days",AND(U464&gt;25,U464&lt;=30),"26 to 30 days",AND(U464&gt;30,U464&lt;=40),"31 to 40 days",AND(U464&gt;40,U464&lt;=50),"41 to 50 days")</f>
        <v>Greater than 40 days</v>
      </c>
      <c r="W464" t="str" cm="1">
        <f t="array" ref="W464">_xlfn.IFNA(_xlfn.IFS(AND(U464&gt;=25,U464&lt;28),"26-27 days",AND(U464&gt;27,U464&lt;29),"28 to 29 days",U464=30, "30 days"),"Not Needed")</f>
        <v>Not Needed</v>
      </c>
      <c r="X464">
        <f t="shared" si="47"/>
        <v>2011</v>
      </c>
    </row>
    <row r="465" spans="1:24" ht="4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 t="shared" si="42"/>
        <v>2</v>
      </c>
      <c r="R465">
        <f t="shared" si="43"/>
        <v>113.64</v>
      </c>
      <c r="S465" s="15">
        <f t="shared" si="44"/>
        <v>40750.710104166668</v>
      </c>
      <c r="T465" s="15">
        <f t="shared" si="45"/>
        <v>40810.710104166668</v>
      </c>
      <c r="U465">
        <f t="shared" si="46"/>
        <v>60</v>
      </c>
      <c r="V465" t="str" cm="1">
        <f t="array" ref="V465">_xlfn.IFS(U465&lt;=10,"Less than 10 days",AND(U465&gt;10,U465&lt;=20),"11 to 20 days",AND(U465&gt;20,U465&lt;=25),"21 to 25 days",U465&gt;=51,"Greater than 40 days",AND(U465&gt;25,U465&lt;=30),"26 to 30 days",AND(U465&gt;30,U465&lt;=40),"31 to 40 days",AND(U465&gt;40,U465&lt;=50),"41 to 50 days")</f>
        <v>Greater than 40 days</v>
      </c>
      <c r="W465" t="str" cm="1">
        <f t="array" ref="W465">_xlfn.IFNA(_xlfn.IFS(AND(U465&gt;=25,U465&lt;28),"26-27 days",AND(U465&gt;27,U465&lt;29),"28 to 29 days",U465=30, "30 days"),"Not Needed")</f>
        <v>Not Needed</v>
      </c>
      <c r="X465">
        <f t="shared" si="47"/>
        <v>2011</v>
      </c>
    </row>
    <row r="466" spans="1:24" ht="29">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 t="shared" si="42"/>
        <v>0</v>
      </c>
      <c r="R466">
        <f t="shared" si="43"/>
        <v>1</v>
      </c>
      <c r="S466" s="15">
        <f t="shared" si="44"/>
        <v>42488.848784722228</v>
      </c>
      <c r="T466" s="15">
        <f t="shared" si="45"/>
        <v>42508.848784722228</v>
      </c>
      <c r="U466">
        <f t="shared" si="46"/>
        <v>20</v>
      </c>
      <c r="V466" t="str" cm="1">
        <f t="array" ref="V466">_xlfn.IFS(U466&lt;=10,"Less than 10 days",AND(U466&gt;10,U466&lt;=20),"11 to 20 days",AND(U466&gt;20,U466&lt;=25),"21 to 25 days",U466&gt;=51,"Greater than 40 days",AND(U466&gt;25,U466&lt;=30),"26 to 30 days",AND(U466&gt;30,U466&lt;=40),"31 to 40 days",AND(U466&gt;40,U466&lt;=50),"41 to 50 days")</f>
        <v>11 to 20 days</v>
      </c>
      <c r="W466" t="str" cm="1">
        <f t="array" ref="W466">_xlfn.IFNA(_xlfn.IFS(AND(U466&gt;=25,U466&lt;28),"26-27 days",AND(U466&gt;27,U466&lt;29),"28 to 29 days",U466=30, "30 days"),"Not Needed")</f>
        <v>Not Needed</v>
      </c>
      <c r="X466">
        <f t="shared" si="47"/>
        <v>2016</v>
      </c>
    </row>
    <row r="467" spans="1:24" ht="29">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 t="shared" si="42"/>
        <v>27</v>
      </c>
      <c r="R467">
        <f t="shared" si="43"/>
        <v>17.25</v>
      </c>
      <c r="S467" s="15">
        <f t="shared" si="44"/>
        <v>41801.120069444441</v>
      </c>
      <c r="T467" s="15">
        <f t="shared" si="45"/>
        <v>41817.120069444441</v>
      </c>
      <c r="U467">
        <f t="shared" si="46"/>
        <v>16</v>
      </c>
      <c r="V467" t="str" cm="1">
        <f t="array" ref="V467">_xlfn.IFS(U467&lt;=10,"Less than 10 days",AND(U467&gt;10,U467&lt;=20),"11 to 20 days",AND(U467&gt;20,U467&lt;=25),"21 to 25 days",U467&gt;=51,"Greater than 40 days",AND(U467&gt;25,U467&lt;=30),"26 to 30 days",AND(U467&gt;30,U467&lt;=40),"31 to 40 days",AND(U467&gt;40,U467&lt;=50),"41 to 50 days")</f>
        <v>11 to 20 days</v>
      </c>
      <c r="W467" t="str" cm="1">
        <f t="array" ref="W467">_xlfn.IFNA(_xlfn.IFS(AND(U467&gt;=25,U467&lt;28),"26-27 days",AND(U467&gt;27,U467&lt;29),"28 to 29 days",U467=30, "30 days"),"Not Needed")</f>
        <v>Not Needed</v>
      </c>
      <c r="X467">
        <f t="shared" si="47"/>
        <v>2014</v>
      </c>
    </row>
    <row r="468" spans="1:24" ht="4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 t="shared" si="42"/>
        <v>1</v>
      </c>
      <c r="R468">
        <f t="shared" si="43"/>
        <v>15.2</v>
      </c>
      <c r="S468" s="15">
        <f t="shared" si="44"/>
        <v>41129.942870370374</v>
      </c>
      <c r="T468" s="15">
        <f t="shared" si="45"/>
        <v>41159.942870370374</v>
      </c>
      <c r="U468">
        <f t="shared" si="46"/>
        <v>30</v>
      </c>
      <c r="V468" t="str" cm="1">
        <f t="array" ref="V468">_xlfn.IFS(U468&lt;=10,"Less than 10 days",AND(U468&gt;10,U468&lt;=20),"11 to 20 days",AND(U468&gt;20,U468&lt;=25),"21 to 25 days",U468&gt;=51,"Greater than 40 days",AND(U468&gt;25,U468&lt;=30),"26 to 30 days",AND(U468&gt;30,U468&lt;=40),"31 to 40 days",AND(U468&gt;40,U468&lt;=50),"41 to 50 days")</f>
        <v>26 to 30 days</v>
      </c>
      <c r="W468" t="str" cm="1">
        <f t="array" ref="W468">_xlfn.IFNA(_xlfn.IFS(AND(U468&gt;=25,U468&lt;28),"26-27 days",AND(U468&gt;27,U468&lt;29),"28 to 29 days",U468=30, "30 days"),"Not Needed")</f>
        <v>30 days</v>
      </c>
      <c r="X468">
        <f t="shared" si="47"/>
        <v>2012</v>
      </c>
    </row>
    <row r="469" spans="1:24" ht="58">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 t="shared" si="42"/>
        <v>22</v>
      </c>
      <c r="R469">
        <f t="shared" si="43"/>
        <v>110.64</v>
      </c>
      <c r="S469" s="15">
        <f t="shared" si="44"/>
        <v>41135.679791666669</v>
      </c>
      <c r="T469" s="15">
        <f t="shared" si="45"/>
        <v>41180.679791666669</v>
      </c>
      <c r="U469">
        <f t="shared" si="46"/>
        <v>45</v>
      </c>
      <c r="V469" t="str" cm="1">
        <f t="array" ref="V469">_xlfn.IFS(U469&lt;=10,"Less than 10 days",AND(U469&gt;10,U469&lt;=20),"11 to 20 days",AND(U469&gt;20,U469&lt;=25),"21 to 25 days",U469&gt;=51,"Greater than 40 days",AND(U469&gt;25,U469&lt;=30),"26 to 30 days",AND(U469&gt;30,U469&lt;=40),"31 to 40 days",AND(U469&gt;40,U469&lt;=50),"41 to 50 days")</f>
        <v>41 to 50 days</v>
      </c>
      <c r="W469" t="str" cm="1">
        <f t="array" ref="W469">_xlfn.IFNA(_xlfn.IFS(AND(U469&gt;=25,U469&lt;28),"26-27 days",AND(U469&gt;27,U469&lt;29),"28 to 29 days",U469=30, "30 days"),"Not Needed")</f>
        <v>Not Needed</v>
      </c>
      <c r="X469">
        <f t="shared" si="47"/>
        <v>2012</v>
      </c>
    </row>
    <row r="470" spans="1:24" ht="4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 t="shared" si="42"/>
        <v>0</v>
      </c>
      <c r="R470">
        <f t="shared" si="43"/>
        <v>0</v>
      </c>
      <c r="S470" s="15">
        <f t="shared" si="44"/>
        <v>41041.167627314811</v>
      </c>
      <c r="T470" s="15">
        <f t="shared" si="45"/>
        <v>41101.160474537035</v>
      </c>
      <c r="U470">
        <f t="shared" si="46"/>
        <v>60</v>
      </c>
      <c r="V470" t="str" cm="1">
        <f t="array" ref="V470">_xlfn.IFS(U470&lt;=10,"Less than 10 days",AND(U470&gt;10,U470&lt;=20),"11 to 20 days",AND(U470&gt;20,U470&lt;=25),"21 to 25 days",U470&gt;=51,"Greater than 40 days",AND(U470&gt;25,U470&lt;=30),"26 to 30 days",AND(U470&gt;30,U470&lt;=40),"31 to 40 days",AND(U470&gt;40,U470&lt;=50),"41 to 50 days")</f>
        <v>Greater than 40 days</v>
      </c>
      <c r="W470" t="str" cm="1">
        <f t="array" ref="W470">_xlfn.IFNA(_xlfn.IFS(AND(U470&gt;=25,U470&lt;28),"26-27 days",AND(U470&gt;27,U470&lt;29),"28 to 29 days",U470=30, "30 days"),"Not Needed")</f>
        <v>Not Needed</v>
      </c>
      <c r="X470">
        <f t="shared" si="47"/>
        <v>2012</v>
      </c>
    </row>
    <row r="471" spans="1:24" ht="29">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 t="shared" si="42"/>
        <v>0</v>
      </c>
      <c r="R471">
        <f t="shared" si="43"/>
        <v>0</v>
      </c>
      <c r="S471" s="15">
        <f t="shared" si="44"/>
        <v>41827.989861111113</v>
      </c>
      <c r="T471" s="15">
        <f t="shared" si="45"/>
        <v>41887.989861111113</v>
      </c>
      <c r="U471">
        <f t="shared" si="46"/>
        <v>60</v>
      </c>
      <c r="V471" t="str" cm="1">
        <f t="array" ref="V471">_xlfn.IFS(U471&lt;=10,"Less than 10 days",AND(U471&gt;10,U471&lt;=20),"11 to 20 days",AND(U471&gt;20,U471&lt;=25),"21 to 25 days",U471&gt;=51,"Greater than 40 days",AND(U471&gt;25,U471&lt;=30),"26 to 30 days",AND(U471&gt;30,U471&lt;=40),"31 to 40 days",AND(U471&gt;40,U471&lt;=50),"41 to 50 days")</f>
        <v>Greater than 40 days</v>
      </c>
      <c r="W471" t="str" cm="1">
        <f t="array" ref="W471">_xlfn.IFNA(_xlfn.IFS(AND(U471&gt;=25,U471&lt;28),"26-27 days",AND(U471&gt;27,U471&lt;29),"28 to 29 days",U471=30, "30 days"),"Not Needed")</f>
        <v>Not Needed</v>
      </c>
      <c r="X471">
        <f t="shared" si="47"/>
        <v>2014</v>
      </c>
    </row>
    <row r="472" spans="1:24" ht="4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 t="shared" si="42"/>
        <v>1</v>
      </c>
      <c r="R472">
        <f t="shared" si="43"/>
        <v>25.5</v>
      </c>
      <c r="S472" s="15">
        <f t="shared" si="44"/>
        <v>41605.167696759258</v>
      </c>
      <c r="T472" s="15">
        <f t="shared" si="45"/>
        <v>41655.166666666664</v>
      </c>
      <c r="U472">
        <f t="shared" si="46"/>
        <v>50</v>
      </c>
      <c r="V472" t="str" cm="1">
        <f t="array" ref="V472">_xlfn.IFS(U472&lt;=10,"Less than 10 days",AND(U472&gt;10,U472&lt;=20),"11 to 20 days",AND(U472&gt;20,U472&lt;=25),"21 to 25 days",U472&gt;=51,"Greater than 40 days",AND(U472&gt;25,U472&lt;=30),"26 to 30 days",AND(U472&gt;30,U472&lt;=40),"31 to 40 days",AND(U472&gt;40,U472&lt;=50),"41 to 50 days")</f>
        <v>41 to 50 days</v>
      </c>
      <c r="W472" t="str" cm="1">
        <f t="array" ref="W472">_xlfn.IFNA(_xlfn.IFS(AND(U472&gt;=25,U472&lt;28),"26-27 days",AND(U472&gt;27,U472&lt;29),"28 to 29 days",U472=30, "30 days"),"Not Needed")</f>
        <v>Not Needed</v>
      </c>
      <c r="X472">
        <f t="shared" si="47"/>
        <v>2013</v>
      </c>
    </row>
    <row r="473" spans="1:24" ht="58">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 t="shared" si="42"/>
        <v>12</v>
      </c>
      <c r="R473">
        <f t="shared" si="43"/>
        <v>38.479999999999997</v>
      </c>
      <c r="S473" s="15">
        <f t="shared" si="44"/>
        <v>41703.721979166665</v>
      </c>
      <c r="T473" s="15">
        <f t="shared" si="45"/>
        <v>41748.680312500001</v>
      </c>
      <c r="U473">
        <f t="shared" si="46"/>
        <v>45</v>
      </c>
      <c r="V473" t="str" cm="1">
        <f t="array" ref="V473">_xlfn.IFS(U473&lt;=10,"Less than 10 days",AND(U473&gt;10,U473&lt;=20),"11 to 20 days",AND(U473&gt;20,U473&lt;=25),"21 to 25 days",U473&gt;=51,"Greater than 40 days",AND(U473&gt;25,U473&lt;=30),"26 to 30 days",AND(U473&gt;30,U473&lt;=40),"31 to 40 days",AND(U473&gt;40,U473&lt;=50),"41 to 50 days")</f>
        <v>41 to 50 days</v>
      </c>
      <c r="W473" t="str" cm="1">
        <f t="array" ref="W473">_xlfn.IFNA(_xlfn.IFS(AND(U473&gt;=25,U473&lt;28),"26-27 days",AND(U473&gt;27,U473&lt;29),"28 to 29 days",U473=30, "30 days"),"Not Needed")</f>
        <v>Not Needed</v>
      </c>
      <c r="X473">
        <f t="shared" si="47"/>
        <v>2014</v>
      </c>
    </row>
    <row r="474" spans="1:24" ht="4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 t="shared" si="42"/>
        <v>18</v>
      </c>
      <c r="R474">
        <f t="shared" si="43"/>
        <v>28.2</v>
      </c>
      <c r="S474" s="15">
        <f t="shared" si="44"/>
        <v>41844.922662037039</v>
      </c>
      <c r="T474" s="15">
        <f t="shared" si="45"/>
        <v>41874.922662037039</v>
      </c>
      <c r="U474">
        <f t="shared" si="46"/>
        <v>30</v>
      </c>
      <c r="V474" t="str" cm="1">
        <f t="array" ref="V474">_xlfn.IFS(U474&lt;=10,"Less than 10 days",AND(U474&gt;10,U474&lt;=20),"11 to 20 days",AND(U474&gt;20,U474&lt;=25),"21 to 25 days",U474&gt;=51,"Greater than 40 days",AND(U474&gt;25,U474&lt;=30),"26 to 30 days",AND(U474&gt;30,U474&lt;=40),"31 to 40 days",AND(U474&gt;40,U474&lt;=50),"41 to 50 days")</f>
        <v>26 to 30 days</v>
      </c>
      <c r="W474" t="str" cm="1">
        <f t="array" ref="W474">_xlfn.IFNA(_xlfn.IFS(AND(U474&gt;=25,U474&lt;28),"26-27 days",AND(U474&gt;27,U474&lt;29),"28 to 29 days",U474=30, "30 days"),"Not Needed")</f>
        <v>30 days</v>
      </c>
      <c r="X474">
        <f t="shared" si="47"/>
        <v>2014</v>
      </c>
    </row>
    <row r="475" spans="1:24" ht="4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 t="shared" si="42"/>
        <v>3</v>
      </c>
      <c r="R475">
        <f t="shared" si="43"/>
        <v>61.5</v>
      </c>
      <c r="S475" s="15">
        <f t="shared" si="44"/>
        <v>41869.698136574072</v>
      </c>
      <c r="T475" s="15">
        <f t="shared" si="45"/>
        <v>41899.698136574072</v>
      </c>
      <c r="U475">
        <f t="shared" si="46"/>
        <v>30</v>
      </c>
      <c r="V475" t="str" cm="1">
        <f t="array" ref="V475">_xlfn.IFS(U475&lt;=10,"Less than 10 days",AND(U475&gt;10,U475&lt;=20),"11 to 20 days",AND(U475&gt;20,U475&lt;=25),"21 to 25 days",U475&gt;=51,"Greater than 40 days",AND(U475&gt;25,U475&lt;=30),"26 to 30 days",AND(U475&gt;30,U475&lt;=40),"31 to 40 days",AND(U475&gt;40,U475&lt;=50),"41 to 50 days")</f>
        <v>26 to 30 days</v>
      </c>
      <c r="W475" t="str" cm="1">
        <f t="array" ref="W475">_xlfn.IFNA(_xlfn.IFS(AND(U475&gt;=25,U475&lt;28),"26-27 days",AND(U475&gt;27,U475&lt;29),"28 to 29 days",U475=30, "30 days"),"Not Needed")</f>
        <v>30 days</v>
      </c>
      <c r="X475">
        <f t="shared" si="47"/>
        <v>2014</v>
      </c>
    </row>
    <row r="476" spans="1:24" ht="4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 t="shared" si="42"/>
        <v>0</v>
      </c>
      <c r="R476">
        <f t="shared" si="43"/>
        <v>1</v>
      </c>
      <c r="S476" s="15">
        <f t="shared" si="44"/>
        <v>42753.329039351855</v>
      </c>
      <c r="T476" s="15">
        <f t="shared" si="45"/>
        <v>42783.329039351855</v>
      </c>
      <c r="U476">
        <f t="shared" si="46"/>
        <v>30</v>
      </c>
      <c r="V476" t="str" cm="1">
        <f t="array" ref="V476">_xlfn.IFS(U476&lt;=10,"Less than 10 days",AND(U476&gt;10,U476&lt;=20),"11 to 20 days",AND(U476&gt;20,U476&lt;=25),"21 to 25 days",U476&gt;=51,"Greater than 40 days",AND(U476&gt;25,U476&lt;=30),"26 to 30 days",AND(U476&gt;30,U476&lt;=40),"31 to 40 days",AND(U476&gt;40,U476&lt;=50),"41 to 50 days")</f>
        <v>26 to 30 days</v>
      </c>
      <c r="W476" t="str" cm="1">
        <f t="array" ref="W476">_xlfn.IFNA(_xlfn.IFS(AND(U476&gt;=25,U476&lt;28),"26-27 days",AND(U476&gt;27,U476&lt;29),"28 to 29 days",U476=30, "30 days"),"Not Needed")</f>
        <v>30 days</v>
      </c>
      <c r="X476">
        <f t="shared" si="47"/>
        <v>2017</v>
      </c>
    </row>
    <row r="477" spans="1:24" ht="58">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 t="shared" si="42"/>
        <v>0</v>
      </c>
      <c r="R477">
        <f t="shared" si="43"/>
        <v>0</v>
      </c>
      <c r="S477" s="15">
        <f t="shared" si="44"/>
        <v>42100.086145833338</v>
      </c>
      <c r="T477" s="15">
        <f t="shared" si="45"/>
        <v>42130.086145833338</v>
      </c>
      <c r="U477">
        <f t="shared" si="46"/>
        <v>30</v>
      </c>
      <c r="V477" t="str" cm="1">
        <f t="array" ref="V477">_xlfn.IFS(U477&lt;=10,"Less than 10 days",AND(U477&gt;10,U477&lt;=20),"11 to 20 days",AND(U477&gt;20,U477&lt;=25),"21 to 25 days",U477&gt;=51,"Greater than 40 days",AND(U477&gt;25,U477&lt;=30),"26 to 30 days",AND(U477&gt;30,U477&lt;=40),"31 to 40 days",AND(U477&gt;40,U477&lt;=50),"41 to 50 days")</f>
        <v>26 to 30 days</v>
      </c>
      <c r="W477" t="str" cm="1">
        <f t="array" ref="W477">_xlfn.IFNA(_xlfn.IFS(AND(U477&gt;=25,U477&lt;28),"26-27 days",AND(U477&gt;27,U477&lt;29),"28 to 29 days",U477=30, "30 days"),"Not Needed")</f>
        <v>30 days</v>
      </c>
      <c r="X477">
        <f t="shared" si="47"/>
        <v>2015</v>
      </c>
    </row>
    <row r="478" spans="1:24" ht="29">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 t="shared" si="42"/>
        <v>2</v>
      </c>
      <c r="R478">
        <f t="shared" si="43"/>
        <v>39.57</v>
      </c>
      <c r="S478" s="15">
        <f t="shared" si="44"/>
        <v>41757.975011574075</v>
      </c>
      <c r="T478" s="15">
        <f t="shared" si="45"/>
        <v>41793.165972222225</v>
      </c>
      <c r="U478">
        <f t="shared" si="46"/>
        <v>36</v>
      </c>
      <c r="V478" t="str" cm="1">
        <f t="array" ref="V478">_xlfn.IFS(U478&lt;=10,"Less than 10 days",AND(U478&gt;10,U478&lt;=20),"11 to 20 days",AND(U478&gt;20,U478&lt;=25),"21 to 25 days",U478&gt;=51,"Greater than 40 days",AND(U478&gt;25,U478&lt;=30),"26 to 30 days",AND(U478&gt;30,U478&lt;=40),"31 to 40 days",AND(U478&gt;40,U478&lt;=50),"41 to 50 days")</f>
        <v>31 to 40 days</v>
      </c>
      <c r="W478" t="str" cm="1">
        <f t="array" ref="W478">_xlfn.IFNA(_xlfn.IFS(AND(U478&gt;=25,U478&lt;28),"26-27 days",AND(U478&gt;27,U478&lt;29),"28 to 29 days",U478=30, "30 days"),"Not Needed")</f>
        <v>Not Needed</v>
      </c>
      <c r="X478">
        <f t="shared" si="47"/>
        <v>2014</v>
      </c>
    </row>
    <row r="479" spans="1:24" ht="58">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 t="shared" si="42"/>
        <v>0</v>
      </c>
      <c r="R479">
        <f t="shared" si="43"/>
        <v>0</v>
      </c>
      <c r="S479" s="15">
        <f t="shared" si="44"/>
        <v>40987.83488425926</v>
      </c>
      <c r="T479" s="15">
        <f t="shared" si="45"/>
        <v>41047.83488425926</v>
      </c>
      <c r="U479">
        <f t="shared" si="46"/>
        <v>60</v>
      </c>
      <c r="V479" t="str" cm="1">
        <f t="array" ref="V479">_xlfn.IFS(U479&lt;=10,"Less than 10 days",AND(U479&gt;10,U479&lt;=20),"11 to 20 days",AND(U479&gt;20,U479&lt;=25),"21 to 25 days",U479&gt;=51,"Greater than 40 days",AND(U479&gt;25,U479&lt;=30),"26 to 30 days",AND(U479&gt;30,U479&lt;=40),"31 to 40 days",AND(U479&gt;40,U479&lt;=50),"41 to 50 days")</f>
        <v>Greater than 40 days</v>
      </c>
      <c r="W479" t="str" cm="1">
        <f t="array" ref="W479">_xlfn.IFNA(_xlfn.IFS(AND(U479&gt;=25,U479&lt;28),"26-27 days",AND(U479&gt;27,U479&lt;29),"28 to 29 days",U479=30, "30 days"),"Not Needed")</f>
        <v>Not Needed</v>
      </c>
      <c r="X479">
        <f t="shared" si="47"/>
        <v>2012</v>
      </c>
    </row>
    <row r="480" spans="1:24" ht="4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 t="shared" si="42"/>
        <v>0</v>
      </c>
      <c r="R480">
        <f t="shared" si="43"/>
        <v>0</v>
      </c>
      <c r="S480" s="15">
        <f t="shared" si="44"/>
        <v>42065.910983796297</v>
      </c>
      <c r="T480" s="15">
        <f t="shared" si="45"/>
        <v>42095.869317129633</v>
      </c>
      <c r="U480">
        <f t="shared" si="46"/>
        <v>30</v>
      </c>
      <c r="V480" t="str" cm="1">
        <f t="array" ref="V480">_xlfn.IFS(U480&lt;=10,"Less than 10 days",AND(U480&gt;10,U480&lt;=20),"11 to 20 days",AND(U480&gt;20,U480&lt;=25),"21 to 25 days",U480&gt;=51,"Greater than 40 days",AND(U480&gt;25,U480&lt;=30),"26 to 30 days",AND(U480&gt;30,U480&lt;=40),"31 to 40 days",AND(U480&gt;40,U480&lt;=50),"41 to 50 days")</f>
        <v>26 to 30 days</v>
      </c>
      <c r="W480" t="str" cm="1">
        <f t="array" ref="W480">_xlfn.IFNA(_xlfn.IFS(AND(U480&gt;=25,U480&lt;28),"26-27 days",AND(U480&gt;27,U480&lt;29),"28 to 29 days",U480=30, "30 days"),"Not Needed")</f>
        <v>30 days</v>
      </c>
      <c r="X480">
        <f t="shared" si="47"/>
        <v>2015</v>
      </c>
    </row>
    <row r="481" spans="1:24" ht="4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 t="shared" si="42"/>
        <v>33</v>
      </c>
      <c r="R481">
        <f t="shared" si="43"/>
        <v>88.8</v>
      </c>
      <c r="S481" s="15">
        <f t="shared" si="44"/>
        <v>41904.407812500001</v>
      </c>
      <c r="T481" s="15">
        <f t="shared" si="45"/>
        <v>41964.449479166666</v>
      </c>
      <c r="U481">
        <f t="shared" si="46"/>
        <v>60</v>
      </c>
      <c r="V481" t="str" cm="1">
        <f t="array" ref="V481">_xlfn.IFS(U481&lt;=10,"Less than 10 days",AND(U481&gt;10,U481&lt;=20),"11 to 20 days",AND(U481&gt;20,U481&lt;=25),"21 to 25 days",U481&gt;=51,"Greater than 40 days",AND(U481&gt;25,U481&lt;=30),"26 to 30 days",AND(U481&gt;30,U481&lt;=40),"31 to 40 days",AND(U481&gt;40,U481&lt;=50),"41 to 50 days")</f>
        <v>Greater than 40 days</v>
      </c>
      <c r="W481" t="str" cm="1">
        <f t="array" ref="W481">_xlfn.IFNA(_xlfn.IFS(AND(U481&gt;=25,U481&lt;28),"26-27 days",AND(U481&gt;27,U481&lt;29),"28 to 29 days",U481=30, "30 days"),"Not Needed")</f>
        <v>Not Needed</v>
      </c>
      <c r="X481">
        <f t="shared" si="47"/>
        <v>2014</v>
      </c>
    </row>
    <row r="482" spans="1:24" ht="4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 t="shared" si="42"/>
        <v>19</v>
      </c>
      <c r="R482">
        <f t="shared" si="43"/>
        <v>55.46</v>
      </c>
      <c r="S482" s="15">
        <f t="shared" si="44"/>
        <v>41465.500173611108</v>
      </c>
      <c r="T482" s="15">
        <f t="shared" si="45"/>
        <v>41495.500173611108</v>
      </c>
      <c r="U482">
        <f t="shared" si="46"/>
        <v>30</v>
      </c>
      <c r="V482" t="str" cm="1">
        <f t="array" ref="V482">_xlfn.IFS(U482&lt;=10,"Less than 10 days",AND(U482&gt;10,U482&lt;=20),"11 to 20 days",AND(U482&gt;20,U482&lt;=25),"21 to 25 days",U482&gt;=51,"Greater than 40 days",AND(U482&gt;25,U482&lt;=30),"26 to 30 days",AND(U482&gt;30,U482&lt;=40),"31 to 40 days",AND(U482&gt;40,U482&lt;=50),"41 to 50 days")</f>
        <v>26 to 30 days</v>
      </c>
      <c r="W482" t="str" cm="1">
        <f t="array" ref="W482">_xlfn.IFNA(_xlfn.IFS(AND(U482&gt;=25,U482&lt;28),"26-27 days",AND(U482&gt;27,U482&lt;29),"28 to 29 days",U482=30, "30 days"),"Not Needed")</f>
        <v>30 days</v>
      </c>
      <c r="X482">
        <f t="shared" si="47"/>
        <v>2013</v>
      </c>
    </row>
    <row r="483" spans="1:24" ht="4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 t="shared" si="42"/>
        <v>6</v>
      </c>
      <c r="R483">
        <f t="shared" si="43"/>
        <v>87.14</v>
      </c>
      <c r="S483" s="15">
        <f t="shared" si="44"/>
        <v>41162.672326388885</v>
      </c>
      <c r="T483" s="15">
        <f t="shared" si="45"/>
        <v>41192.672326388885</v>
      </c>
      <c r="U483">
        <f t="shared" si="46"/>
        <v>30</v>
      </c>
      <c r="V483" t="str" cm="1">
        <f t="array" ref="V483">_xlfn.IFS(U483&lt;=10,"Less than 10 days",AND(U483&gt;10,U483&lt;=20),"11 to 20 days",AND(U483&gt;20,U483&lt;=25),"21 to 25 days",U483&gt;=51,"Greater than 40 days",AND(U483&gt;25,U483&lt;=30),"26 to 30 days",AND(U483&gt;30,U483&lt;=40),"31 to 40 days",AND(U483&gt;40,U483&lt;=50),"41 to 50 days")</f>
        <v>26 to 30 days</v>
      </c>
      <c r="W483" t="str" cm="1">
        <f t="array" ref="W483">_xlfn.IFNA(_xlfn.IFS(AND(U483&gt;=25,U483&lt;28),"26-27 days",AND(U483&gt;27,U483&lt;29),"28 to 29 days",U483=30, "30 days"),"Not Needed")</f>
        <v>30 days</v>
      </c>
      <c r="X483">
        <f t="shared" si="47"/>
        <v>2012</v>
      </c>
    </row>
    <row r="484" spans="1:24" ht="4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 t="shared" si="42"/>
        <v>0</v>
      </c>
      <c r="R484">
        <f t="shared" si="43"/>
        <v>10</v>
      </c>
      <c r="S484" s="15">
        <f t="shared" si="44"/>
        <v>42447.896875000006</v>
      </c>
      <c r="T484" s="15">
        <f t="shared" si="45"/>
        <v>42474.606944444444</v>
      </c>
      <c r="U484">
        <f t="shared" si="46"/>
        <v>27</v>
      </c>
      <c r="V484" t="str" cm="1">
        <f t="array" ref="V484">_xlfn.IFS(U484&lt;=10,"Less than 10 days",AND(U484&gt;10,U484&lt;=20),"11 to 20 days",AND(U484&gt;20,U484&lt;=25),"21 to 25 days",U484&gt;=51,"Greater than 40 days",AND(U484&gt;25,U484&lt;=30),"26 to 30 days",AND(U484&gt;30,U484&lt;=40),"31 to 40 days",AND(U484&gt;40,U484&lt;=50),"41 to 50 days")</f>
        <v>26 to 30 days</v>
      </c>
      <c r="W484" t="str" cm="1">
        <f t="array" ref="W484">_xlfn.IFNA(_xlfn.IFS(AND(U484&gt;=25,U484&lt;28),"26-27 days",AND(U484&gt;27,U484&lt;29),"28 to 29 days",U484=30, "30 days"),"Not Needed")</f>
        <v>26-27 days</v>
      </c>
      <c r="X484">
        <f t="shared" si="47"/>
        <v>2016</v>
      </c>
    </row>
    <row r="485" spans="1:24" ht="58">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 t="shared" si="42"/>
        <v>50</v>
      </c>
      <c r="R485">
        <f t="shared" si="43"/>
        <v>51.22</v>
      </c>
      <c r="S485" s="15">
        <f t="shared" si="44"/>
        <v>41243.197592592594</v>
      </c>
      <c r="T485" s="15">
        <f t="shared" si="45"/>
        <v>41303.197592592594</v>
      </c>
      <c r="U485">
        <f t="shared" si="46"/>
        <v>60</v>
      </c>
      <c r="V485" t="str" cm="1">
        <f t="array" ref="V485">_xlfn.IFS(U485&lt;=10,"Less than 10 days",AND(U485&gt;10,U485&lt;=20),"11 to 20 days",AND(U485&gt;20,U485&lt;=25),"21 to 25 days",U485&gt;=51,"Greater than 40 days",AND(U485&gt;25,U485&lt;=30),"26 to 30 days",AND(U485&gt;30,U485&lt;=40),"31 to 40 days",AND(U485&gt;40,U485&lt;=50),"41 to 50 days")</f>
        <v>Greater than 40 days</v>
      </c>
      <c r="W485" t="str" cm="1">
        <f t="array" ref="W485">_xlfn.IFNA(_xlfn.IFS(AND(U485&gt;=25,U485&lt;28),"26-27 days",AND(U485&gt;27,U485&lt;29),"28 to 29 days",U485=30, "30 days"),"Not Needed")</f>
        <v>Not Needed</v>
      </c>
      <c r="X485">
        <f t="shared" si="47"/>
        <v>2012</v>
      </c>
    </row>
    <row r="486" spans="1:24" ht="58">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 t="shared" si="42"/>
        <v>0</v>
      </c>
      <c r="R486">
        <f t="shared" si="43"/>
        <v>13.55</v>
      </c>
      <c r="S486" s="15">
        <f t="shared" si="44"/>
        <v>42272.93949074074</v>
      </c>
      <c r="T486" s="15">
        <f t="shared" si="45"/>
        <v>42313.981157407412</v>
      </c>
      <c r="U486">
        <f t="shared" si="46"/>
        <v>41</v>
      </c>
      <c r="V486" t="str" cm="1">
        <f t="array" ref="V486">_xlfn.IFS(U486&lt;=10,"Less than 10 days",AND(U486&gt;10,U486&lt;=20),"11 to 20 days",AND(U486&gt;20,U486&lt;=25),"21 to 25 days",U486&gt;=51,"Greater than 40 days",AND(U486&gt;25,U486&lt;=30),"26 to 30 days",AND(U486&gt;30,U486&lt;=40),"31 to 40 days",AND(U486&gt;40,U486&lt;=50),"41 to 50 days")</f>
        <v>41 to 50 days</v>
      </c>
      <c r="W486" t="str" cm="1">
        <f t="array" ref="W486">_xlfn.IFNA(_xlfn.IFS(AND(U486&gt;=25,U486&lt;28),"26-27 days",AND(U486&gt;27,U486&lt;29),"28 to 29 days",U486=30, "30 days"),"Not Needed")</f>
        <v>Not Needed</v>
      </c>
      <c r="X486">
        <f t="shared" si="47"/>
        <v>2015</v>
      </c>
    </row>
    <row r="487" spans="1:24" ht="4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 t="shared" si="42"/>
        <v>22</v>
      </c>
      <c r="R487">
        <f t="shared" si="43"/>
        <v>66.52</v>
      </c>
      <c r="S487" s="15">
        <f t="shared" si="44"/>
        <v>41381.50577546296</v>
      </c>
      <c r="T487" s="15">
        <f t="shared" si="45"/>
        <v>41411.50577546296</v>
      </c>
      <c r="U487">
        <f t="shared" si="46"/>
        <v>30</v>
      </c>
      <c r="V487" t="str" cm="1">
        <f t="array" ref="V487">_xlfn.IFS(U487&lt;=10,"Less than 10 days",AND(U487&gt;10,U487&lt;=20),"11 to 20 days",AND(U487&gt;20,U487&lt;=25),"21 to 25 days",U487&gt;=51,"Greater than 40 days",AND(U487&gt;25,U487&lt;=30),"26 to 30 days",AND(U487&gt;30,U487&lt;=40),"31 to 40 days",AND(U487&gt;40,U487&lt;=50),"41 to 50 days")</f>
        <v>26 to 30 days</v>
      </c>
      <c r="W487" t="str" cm="1">
        <f t="array" ref="W487">_xlfn.IFNA(_xlfn.IFS(AND(U487&gt;=25,U487&lt;28),"26-27 days",AND(U487&gt;27,U487&lt;29),"28 to 29 days",U487=30, "30 days"),"Not Needed")</f>
        <v>30 days</v>
      </c>
      <c r="X487">
        <f t="shared" si="47"/>
        <v>2013</v>
      </c>
    </row>
    <row r="488" spans="1:24" ht="4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 t="shared" si="42"/>
        <v>0</v>
      </c>
      <c r="R488">
        <f t="shared" si="43"/>
        <v>50</v>
      </c>
      <c r="S488" s="15">
        <f t="shared" si="44"/>
        <v>41761.94258101852</v>
      </c>
      <c r="T488" s="15">
        <f t="shared" si="45"/>
        <v>41791.94258101852</v>
      </c>
      <c r="U488">
        <f t="shared" si="46"/>
        <v>30</v>
      </c>
      <c r="V488" t="str" cm="1">
        <f t="array" ref="V488">_xlfn.IFS(U488&lt;=10,"Less than 10 days",AND(U488&gt;10,U488&lt;=20),"11 to 20 days",AND(U488&gt;20,U488&lt;=25),"21 to 25 days",U488&gt;=51,"Greater than 40 days",AND(U488&gt;25,U488&lt;=30),"26 to 30 days",AND(U488&gt;30,U488&lt;=40),"31 to 40 days",AND(U488&gt;40,U488&lt;=50),"41 to 50 days")</f>
        <v>26 to 30 days</v>
      </c>
      <c r="W488" t="str" cm="1">
        <f t="array" ref="W488">_xlfn.IFNA(_xlfn.IFS(AND(U488&gt;=25,U488&lt;28),"26-27 days",AND(U488&gt;27,U488&lt;29),"28 to 29 days",U488=30, "30 days"),"Not Needed")</f>
        <v>30 days</v>
      </c>
      <c r="X488">
        <f t="shared" si="47"/>
        <v>2014</v>
      </c>
    </row>
    <row r="489" spans="1:24" ht="4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 t="shared" si="42"/>
        <v>0</v>
      </c>
      <c r="R489">
        <f t="shared" si="43"/>
        <v>0</v>
      </c>
      <c r="S489" s="15">
        <f t="shared" si="44"/>
        <v>42669.594837962963</v>
      </c>
      <c r="T489" s="15">
        <f t="shared" si="45"/>
        <v>42729.636504629627</v>
      </c>
      <c r="U489">
        <f t="shared" si="46"/>
        <v>60</v>
      </c>
      <c r="V489" t="str" cm="1">
        <f t="array" ref="V489">_xlfn.IFS(U489&lt;=10,"Less than 10 days",AND(U489&gt;10,U489&lt;=20),"11 to 20 days",AND(U489&gt;20,U489&lt;=25),"21 to 25 days",U489&gt;=51,"Greater than 40 days",AND(U489&gt;25,U489&lt;=30),"26 to 30 days",AND(U489&gt;30,U489&lt;=40),"31 to 40 days",AND(U489&gt;40,U489&lt;=50),"41 to 50 days")</f>
        <v>Greater than 40 days</v>
      </c>
      <c r="W489" t="str" cm="1">
        <f t="array" ref="W489">_xlfn.IFNA(_xlfn.IFS(AND(U489&gt;=25,U489&lt;28),"26-27 days",AND(U489&gt;27,U489&lt;29),"28 to 29 days",U489=30, "30 days"),"Not Needed")</f>
        <v>Not Needed</v>
      </c>
      <c r="X489">
        <f t="shared" si="47"/>
        <v>2016</v>
      </c>
    </row>
    <row r="490" spans="1:24" ht="4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 t="shared" si="42"/>
        <v>0</v>
      </c>
      <c r="R490">
        <f t="shared" si="43"/>
        <v>0</v>
      </c>
      <c r="S490" s="15">
        <f t="shared" si="44"/>
        <v>42714.054398148146</v>
      </c>
      <c r="T490" s="15">
        <f t="shared" si="45"/>
        <v>42744.054398148146</v>
      </c>
      <c r="U490">
        <f t="shared" si="46"/>
        <v>30</v>
      </c>
      <c r="V490" t="str" cm="1">
        <f t="array" ref="V490">_xlfn.IFS(U490&lt;=10,"Less than 10 days",AND(U490&gt;10,U490&lt;=20),"11 to 20 days",AND(U490&gt;20,U490&lt;=25),"21 to 25 days",U490&gt;=51,"Greater than 40 days",AND(U490&gt;25,U490&lt;=30),"26 to 30 days",AND(U490&gt;30,U490&lt;=40),"31 to 40 days",AND(U490&gt;40,U490&lt;=50),"41 to 50 days")</f>
        <v>26 to 30 days</v>
      </c>
      <c r="W490" t="str" cm="1">
        <f t="array" ref="W490">_xlfn.IFNA(_xlfn.IFS(AND(U490&gt;=25,U490&lt;28),"26-27 days",AND(U490&gt;27,U490&lt;29),"28 to 29 days",U490=30, "30 days"),"Not Needed")</f>
        <v>30 days</v>
      </c>
      <c r="X490">
        <f t="shared" si="47"/>
        <v>2016</v>
      </c>
    </row>
    <row r="491" spans="1:24" ht="4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 t="shared" si="42"/>
        <v>0</v>
      </c>
      <c r="R491">
        <f t="shared" si="43"/>
        <v>71.67</v>
      </c>
      <c r="S491" s="15">
        <f t="shared" si="44"/>
        <v>40882.481666666667</v>
      </c>
      <c r="T491" s="15">
        <f t="shared" si="45"/>
        <v>40913.481249999997</v>
      </c>
      <c r="U491">
        <f t="shared" si="46"/>
        <v>31</v>
      </c>
      <c r="V491" t="str" cm="1">
        <f t="array" ref="V491">_xlfn.IFS(U491&lt;=10,"Less than 10 days",AND(U491&gt;10,U491&lt;=20),"11 to 20 days",AND(U491&gt;20,U491&lt;=25),"21 to 25 days",U491&gt;=51,"Greater than 40 days",AND(U491&gt;25,U491&lt;=30),"26 to 30 days",AND(U491&gt;30,U491&lt;=40),"31 to 40 days",AND(U491&gt;40,U491&lt;=50),"41 to 50 days")</f>
        <v>31 to 40 days</v>
      </c>
      <c r="W491" t="str" cm="1">
        <f t="array" ref="W491">_xlfn.IFNA(_xlfn.IFS(AND(U491&gt;=25,U491&lt;28),"26-27 days",AND(U491&gt;27,U491&lt;29),"28 to 29 days",U491=30, "30 days"),"Not Needed")</f>
        <v>Not Needed</v>
      </c>
      <c r="X491">
        <f t="shared" si="47"/>
        <v>2011</v>
      </c>
    </row>
    <row r="492" spans="1:24">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 t="shared" si="42"/>
        <v>0</v>
      </c>
      <c r="R492">
        <f t="shared" si="43"/>
        <v>0</v>
      </c>
      <c r="S492" s="15">
        <f t="shared" si="44"/>
        <v>41113.968576388892</v>
      </c>
      <c r="T492" s="15">
        <f t="shared" si="45"/>
        <v>41143.968576388892</v>
      </c>
      <c r="U492">
        <f t="shared" si="46"/>
        <v>30</v>
      </c>
      <c r="V492" t="str" cm="1">
        <f t="array" ref="V492">_xlfn.IFS(U492&lt;=10,"Less than 10 days",AND(U492&gt;10,U492&lt;=20),"11 to 20 days",AND(U492&gt;20,U492&lt;=25),"21 to 25 days",U492&gt;=51,"Greater than 40 days",AND(U492&gt;25,U492&lt;=30),"26 to 30 days",AND(U492&gt;30,U492&lt;=40),"31 to 40 days",AND(U492&gt;40,U492&lt;=50),"41 to 50 days")</f>
        <v>26 to 30 days</v>
      </c>
      <c r="W492" t="str" cm="1">
        <f t="array" ref="W492">_xlfn.IFNA(_xlfn.IFS(AND(U492&gt;=25,U492&lt;28),"26-27 days",AND(U492&gt;27,U492&lt;29),"28 to 29 days",U492=30, "30 days"),"Not Needed")</f>
        <v>30 days</v>
      </c>
      <c r="X492">
        <f t="shared" si="47"/>
        <v>2012</v>
      </c>
    </row>
    <row r="493" spans="1:24" ht="4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 t="shared" si="42"/>
        <v>0</v>
      </c>
      <c r="R493">
        <f t="shared" si="43"/>
        <v>0</v>
      </c>
      <c r="S493" s="15">
        <f t="shared" si="44"/>
        <v>42366.982627314821</v>
      </c>
      <c r="T493" s="15">
        <f t="shared" si="45"/>
        <v>42396.982627314821</v>
      </c>
      <c r="U493">
        <f t="shared" si="46"/>
        <v>30</v>
      </c>
      <c r="V493" t="str" cm="1">
        <f t="array" ref="V493">_xlfn.IFS(U493&lt;=10,"Less than 10 days",AND(U493&gt;10,U493&lt;=20),"11 to 20 days",AND(U493&gt;20,U493&lt;=25),"21 to 25 days",U493&gt;=51,"Greater than 40 days",AND(U493&gt;25,U493&lt;=30),"26 to 30 days",AND(U493&gt;30,U493&lt;=40),"31 to 40 days",AND(U493&gt;40,U493&lt;=50),"41 to 50 days")</f>
        <v>26 to 30 days</v>
      </c>
      <c r="W493" t="str" cm="1">
        <f t="array" ref="W493">_xlfn.IFNA(_xlfn.IFS(AND(U493&gt;=25,U493&lt;28),"26-27 days",AND(U493&gt;27,U493&lt;29),"28 to 29 days",U493=30, "30 days"),"Not Needed")</f>
        <v>30 days</v>
      </c>
      <c r="X493">
        <f t="shared" si="47"/>
        <v>2015</v>
      </c>
    </row>
    <row r="494" spans="1:24" ht="4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 t="shared" si="42"/>
        <v>0</v>
      </c>
      <c r="R494">
        <f t="shared" si="43"/>
        <v>0</v>
      </c>
      <c r="S494" s="15">
        <f t="shared" si="44"/>
        <v>42596.03506944445</v>
      </c>
      <c r="T494" s="15">
        <f t="shared" si="45"/>
        <v>42656.03506944445</v>
      </c>
      <c r="U494">
        <f t="shared" si="46"/>
        <v>60</v>
      </c>
      <c r="V494" t="str" cm="1">
        <f t="array" ref="V494">_xlfn.IFS(U494&lt;=10,"Less than 10 days",AND(U494&gt;10,U494&lt;=20),"11 to 20 days",AND(U494&gt;20,U494&lt;=25),"21 to 25 days",U494&gt;=51,"Greater than 40 days",AND(U494&gt;25,U494&lt;=30),"26 to 30 days",AND(U494&gt;30,U494&lt;=40),"31 to 40 days",AND(U494&gt;40,U494&lt;=50),"41 to 50 days")</f>
        <v>Greater than 40 days</v>
      </c>
      <c r="W494" t="str" cm="1">
        <f t="array" ref="W494">_xlfn.IFNA(_xlfn.IFS(AND(U494&gt;=25,U494&lt;28),"26-27 days",AND(U494&gt;27,U494&lt;29),"28 to 29 days",U494=30, "30 days"),"Not Needed")</f>
        <v>Not Needed</v>
      </c>
      <c r="X494">
        <f t="shared" si="47"/>
        <v>2016</v>
      </c>
    </row>
    <row r="495" spans="1:24" ht="4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 t="shared" si="42"/>
        <v>0</v>
      </c>
      <c r="R495">
        <f t="shared" si="43"/>
        <v>0</v>
      </c>
      <c r="S495" s="15">
        <f t="shared" si="44"/>
        <v>42114.726134259254</v>
      </c>
      <c r="T495" s="15">
        <f t="shared" si="45"/>
        <v>42144.726134259254</v>
      </c>
      <c r="U495">
        <f t="shared" si="46"/>
        <v>30</v>
      </c>
      <c r="V495" t="str" cm="1">
        <f t="array" ref="V495">_xlfn.IFS(U495&lt;=10,"Less than 10 days",AND(U495&gt;10,U495&lt;=20),"11 to 20 days",AND(U495&gt;20,U495&lt;=25),"21 to 25 days",U495&gt;=51,"Greater than 40 days",AND(U495&gt;25,U495&lt;=30),"26 to 30 days",AND(U495&gt;30,U495&lt;=40),"31 to 40 days",AND(U495&gt;40,U495&lt;=50),"41 to 50 days")</f>
        <v>26 to 30 days</v>
      </c>
      <c r="W495" t="str" cm="1">
        <f t="array" ref="W495">_xlfn.IFNA(_xlfn.IFS(AND(U495&gt;=25,U495&lt;28),"26-27 days",AND(U495&gt;27,U495&lt;29),"28 to 29 days",U495=30, "30 days"),"Not Needed")</f>
        <v>30 days</v>
      </c>
      <c r="X495">
        <f t="shared" si="47"/>
        <v>2015</v>
      </c>
    </row>
    <row r="496" spans="1:24" ht="58">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 t="shared" si="42"/>
        <v>0</v>
      </c>
      <c r="R496">
        <f t="shared" si="43"/>
        <v>10.33</v>
      </c>
      <c r="S496" s="15">
        <f t="shared" si="44"/>
        <v>41799.830613425926</v>
      </c>
      <c r="T496" s="15">
        <f t="shared" si="45"/>
        <v>41823.125</v>
      </c>
      <c r="U496">
        <f t="shared" si="46"/>
        <v>24</v>
      </c>
      <c r="V496" t="str" cm="1">
        <f t="array" ref="V496">_xlfn.IFS(U496&lt;=10,"Less than 10 days",AND(U496&gt;10,U496&lt;=20),"11 to 20 days",AND(U496&gt;20,U496&lt;=25),"21 to 25 days",U496&gt;=51,"Greater than 40 days",AND(U496&gt;25,U496&lt;=30),"26 to 30 days",AND(U496&gt;30,U496&lt;=40),"31 to 40 days",AND(U496&gt;40,U496&lt;=50),"41 to 50 days")</f>
        <v>21 to 25 days</v>
      </c>
      <c r="W496" t="str" cm="1">
        <f t="array" ref="W496">_xlfn.IFNA(_xlfn.IFS(AND(U496&gt;=25,U496&lt;28),"26-27 days",AND(U496&gt;27,U496&lt;29),"28 to 29 days",U496=30, "30 days"),"Not Needed")</f>
        <v>Not Needed</v>
      </c>
      <c r="X496">
        <f t="shared" si="47"/>
        <v>2014</v>
      </c>
    </row>
    <row r="497" spans="1:24" ht="4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 t="shared" si="42"/>
        <v>0</v>
      </c>
      <c r="R497">
        <f t="shared" si="43"/>
        <v>0</v>
      </c>
      <c r="S497" s="15">
        <f t="shared" si="44"/>
        <v>42171.827604166669</v>
      </c>
      <c r="T497" s="15">
        <f t="shared" si="45"/>
        <v>42201.827604166669</v>
      </c>
      <c r="U497">
        <f t="shared" si="46"/>
        <v>30</v>
      </c>
      <c r="V497" t="str" cm="1">
        <f t="array" ref="V497">_xlfn.IFS(U497&lt;=10,"Less than 10 days",AND(U497&gt;10,U497&lt;=20),"11 to 20 days",AND(U497&gt;20,U497&lt;=25),"21 to 25 days",U497&gt;=51,"Greater than 40 days",AND(U497&gt;25,U497&lt;=30),"26 to 30 days",AND(U497&gt;30,U497&lt;=40),"31 to 40 days",AND(U497&gt;40,U497&lt;=50),"41 to 50 days")</f>
        <v>26 to 30 days</v>
      </c>
      <c r="W497" t="str" cm="1">
        <f t="array" ref="W497">_xlfn.IFNA(_xlfn.IFS(AND(U497&gt;=25,U497&lt;28),"26-27 days",AND(U497&gt;27,U497&lt;29),"28 to 29 days",U497=30, "30 days"),"Not Needed")</f>
        <v>30 days</v>
      </c>
      <c r="X497">
        <f t="shared" si="47"/>
        <v>2015</v>
      </c>
    </row>
    <row r="498" spans="1:24" ht="29">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 t="shared" si="42"/>
        <v>0</v>
      </c>
      <c r="R498">
        <f t="shared" si="43"/>
        <v>1</v>
      </c>
      <c r="S498" s="15">
        <f t="shared" si="44"/>
        <v>41620.93141203704</v>
      </c>
      <c r="T498" s="15">
        <f t="shared" si="45"/>
        <v>41680.93141203704</v>
      </c>
      <c r="U498">
        <f t="shared" si="46"/>
        <v>60</v>
      </c>
      <c r="V498" t="str" cm="1">
        <f t="array" ref="V498">_xlfn.IFS(U498&lt;=10,"Less than 10 days",AND(U498&gt;10,U498&lt;=20),"11 to 20 days",AND(U498&gt;20,U498&lt;=25),"21 to 25 days",U498&gt;=51,"Greater than 40 days",AND(U498&gt;25,U498&lt;=30),"26 to 30 days",AND(U498&gt;30,U498&lt;=40),"31 to 40 days",AND(U498&gt;40,U498&lt;=50),"41 to 50 days")</f>
        <v>Greater than 40 days</v>
      </c>
      <c r="W498" t="str" cm="1">
        <f t="array" ref="W498">_xlfn.IFNA(_xlfn.IFS(AND(U498&gt;=25,U498&lt;28),"26-27 days",AND(U498&gt;27,U498&lt;29),"28 to 29 days",U498=30, "30 days"),"Not Needed")</f>
        <v>Not Needed</v>
      </c>
      <c r="X498">
        <f t="shared" si="47"/>
        <v>2013</v>
      </c>
    </row>
    <row r="499" spans="1:24">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 t="shared" si="42"/>
        <v>1</v>
      </c>
      <c r="R499">
        <f t="shared" si="43"/>
        <v>10</v>
      </c>
      <c r="S499" s="15">
        <f t="shared" si="44"/>
        <v>41945.037789351853</v>
      </c>
      <c r="T499" s="15">
        <f t="shared" si="45"/>
        <v>41998.208333333328</v>
      </c>
      <c r="U499">
        <f t="shared" si="46"/>
        <v>53</v>
      </c>
      <c r="V499" t="str" cm="1">
        <f t="array" ref="V499">_xlfn.IFS(U499&lt;=10,"Less than 10 days",AND(U499&gt;10,U499&lt;=20),"11 to 20 days",AND(U499&gt;20,U499&lt;=25),"21 to 25 days",U499&gt;=51,"Greater than 40 days",AND(U499&gt;25,U499&lt;=30),"26 to 30 days",AND(U499&gt;30,U499&lt;=40),"31 to 40 days",AND(U499&gt;40,U499&lt;=50),"41 to 50 days")</f>
        <v>Greater than 40 days</v>
      </c>
      <c r="W499" t="str" cm="1">
        <f t="array" ref="W499">_xlfn.IFNA(_xlfn.IFS(AND(U499&gt;=25,U499&lt;28),"26-27 days",AND(U499&gt;27,U499&lt;29),"28 to 29 days",U499=30, "30 days"),"Not Needed")</f>
        <v>Not Needed</v>
      </c>
      <c r="X499">
        <f t="shared" si="47"/>
        <v>2014</v>
      </c>
    </row>
    <row r="500" spans="1:24" ht="4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 t="shared" si="42"/>
        <v>5</v>
      </c>
      <c r="R500">
        <f t="shared" si="43"/>
        <v>136.09</v>
      </c>
      <c r="S500" s="15">
        <f t="shared" si="44"/>
        <v>40858.762141203704</v>
      </c>
      <c r="T500" s="15">
        <f t="shared" si="45"/>
        <v>40900.762141203704</v>
      </c>
      <c r="U500">
        <f t="shared" si="46"/>
        <v>42</v>
      </c>
      <c r="V500" t="str" cm="1">
        <f t="array" ref="V500">_xlfn.IFS(U500&lt;=10,"Less than 10 days",AND(U500&gt;10,U500&lt;=20),"11 to 20 days",AND(U500&gt;20,U500&lt;=25),"21 to 25 days",U500&gt;=51,"Greater than 40 days",AND(U500&gt;25,U500&lt;=30),"26 to 30 days",AND(U500&gt;30,U500&lt;=40),"31 to 40 days",AND(U500&gt;40,U500&lt;=50),"41 to 50 days")</f>
        <v>41 to 50 days</v>
      </c>
      <c r="W500" t="str" cm="1">
        <f t="array" ref="W500">_xlfn.IFNA(_xlfn.IFS(AND(U500&gt;=25,U500&lt;28),"26-27 days",AND(U500&gt;27,U500&lt;29),"28 to 29 days",U500=30, "30 days"),"Not Needed")</f>
        <v>Not Needed</v>
      </c>
      <c r="X500">
        <f t="shared" si="47"/>
        <v>2011</v>
      </c>
    </row>
    <row r="501" spans="1:24" ht="58">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 t="shared" si="42"/>
        <v>10</v>
      </c>
      <c r="R501">
        <f t="shared" si="43"/>
        <v>73.459999999999994</v>
      </c>
      <c r="S501" s="15">
        <f t="shared" si="44"/>
        <v>40043.895462962959</v>
      </c>
      <c r="T501" s="15">
        <f t="shared" si="45"/>
        <v>40098.874305555553</v>
      </c>
      <c r="U501">
        <f t="shared" si="46"/>
        <v>55</v>
      </c>
      <c r="V501" t="str" cm="1">
        <f t="array" ref="V501">_xlfn.IFS(U501&lt;=10,"Less than 10 days",AND(U501&gt;10,U501&lt;=20),"11 to 20 days",AND(U501&gt;20,U501&lt;=25),"21 to 25 days",U501&gt;=51,"Greater than 40 days",AND(U501&gt;25,U501&lt;=30),"26 to 30 days",AND(U501&gt;30,U501&lt;=40),"31 to 40 days",AND(U501&gt;40,U501&lt;=50),"41 to 50 days")</f>
        <v>Greater than 40 days</v>
      </c>
      <c r="W501" t="str" cm="1">
        <f t="array" ref="W501">_xlfn.IFNA(_xlfn.IFS(AND(U501&gt;=25,U501&lt;28),"26-27 days",AND(U501&gt;27,U501&lt;29),"28 to 29 days",U501=30, "30 days"),"Not Needed")</f>
        <v>Not Needed</v>
      </c>
      <c r="X501">
        <f t="shared" si="47"/>
        <v>2009</v>
      </c>
    </row>
    <row r="502" spans="1:24" ht="58">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 t="shared" si="42"/>
        <v>3</v>
      </c>
      <c r="R502">
        <f t="shared" si="43"/>
        <v>53.75</v>
      </c>
      <c r="S502" s="15">
        <f t="shared" si="44"/>
        <v>40247.886006944449</v>
      </c>
      <c r="T502" s="15">
        <f t="shared" si="45"/>
        <v>40306.927777777775</v>
      </c>
      <c r="U502">
        <f t="shared" si="46"/>
        <v>59</v>
      </c>
      <c r="V502" t="str" cm="1">
        <f t="array" ref="V502">_xlfn.IFS(U502&lt;=10,"Less than 10 days",AND(U502&gt;10,U502&lt;=20),"11 to 20 days",AND(U502&gt;20,U502&lt;=25),"21 to 25 days",U502&gt;=51,"Greater than 40 days",AND(U502&gt;25,U502&lt;=30),"26 to 30 days",AND(U502&gt;30,U502&lt;=40),"31 to 40 days",AND(U502&gt;40,U502&lt;=50),"41 to 50 days")</f>
        <v>Greater than 40 days</v>
      </c>
      <c r="W502" t="str" cm="1">
        <f t="array" ref="W502">_xlfn.IFNA(_xlfn.IFS(AND(U502&gt;=25,U502&lt;28),"26-27 days",AND(U502&gt;27,U502&lt;29),"28 to 29 days",U502=30, "30 days"),"Not Needed")</f>
        <v>Not Needed</v>
      </c>
      <c r="X502">
        <f t="shared" si="47"/>
        <v>2010</v>
      </c>
    </row>
    <row r="503" spans="1:24" ht="4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 t="shared" si="42"/>
        <v>0</v>
      </c>
      <c r="R503">
        <f t="shared" si="43"/>
        <v>0</v>
      </c>
      <c r="S503" s="15">
        <f t="shared" si="44"/>
        <v>40703.234386574077</v>
      </c>
      <c r="T503" s="15">
        <f t="shared" si="45"/>
        <v>40733.234386574077</v>
      </c>
      <c r="U503">
        <f t="shared" si="46"/>
        <v>30</v>
      </c>
      <c r="V503" t="str" cm="1">
        <f t="array" ref="V503">_xlfn.IFS(U503&lt;=10,"Less than 10 days",AND(U503&gt;10,U503&lt;=20),"11 to 20 days",AND(U503&gt;20,U503&lt;=25),"21 to 25 days",U503&gt;=51,"Greater than 40 days",AND(U503&gt;25,U503&lt;=30),"26 to 30 days",AND(U503&gt;30,U503&lt;=40),"31 to 40 days",AND(U503&gt;40,U503&lt;=50),"41 to 50 days")</f>
        <v>26 to 30 days</v>
      </c>
      <c r="W503" t="str" cm="1">
        <f t="array" ref="W503">_xlfn.IFNA(_xlfn.IFS(AND(U503&gt;=25,U503&lt;28),"26-27 days",AND(U503&gt;27,U503&lt;29),"28 to 29 days",U503=30, "30 days"),"Not Needed")</f>
        <v>30 days</v>
      </c>
      <c r="X503">
        <f t="shared" si="47"/>
        <v>2011</v>
      </c>
    </row>
    <row r="504" spans="1:24" ht="58">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 t="shared" si="42"/>
        <v>1</v>
      </c>
      <c r="R504">
        <f t="shared" si="43"/>
        <v>57.5</v>
      </c>
      <c r="S504" s="15">
        <f t="shared" si="44"/>
        <v>40956.553530092591</v>
      </c>
      <c r="T504" s="15">
        <f t="shared" si="45"/>
        <v>40986.511863425927</v>
      </c>
      <c r="U504">
        <f t="shared" si="46"/>
        <v>30</v>
      </c>
      <c r="V504" t="str" cm="1">
        <f t="array" ref="V504">_xlfn.IFS(U504&lt;=10,"Less than 10 days",AND(U504&gt;10,U504&lt;=20),"11 to 20 days",AND(U504&gt;20,U504&lt;=25),"21 to 25 days",U504&gt;=51,"Greater than 40 days",AND(U504&gt;25,U504&lt;=30),"26 to 30 days",AND(U504&gt;30,U504&lt;=40),"31 to 40 days",AND(U504&gt;40,U504&lt;=50),"41 to 50 days")</f>
        <v>26 to 30 days</v>
      </c>
      <c r="W504" t="str" cm="1">
        <f t="array" ref="W504">_xlfn.IFNA(_xlfn.IFS(AND(U504&gt;=25,U504&lt;28),"26-27 days",AND(U504&gt;27,U504&lt;29),"28 to 29 days",U504=30, "30 days"),"Not Needed")</f>
        <v>30 days</v>
      </c>
      <c r="X504">
        <f t="shared" si="47"/>
        <v>2012</v>
      </c>
    </row>
    <row r="505" spans="1:24" ht="4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 t="shared" si="42"/>
        <v>2</v>
      </c>
      <c r="R505">
        <f t="shared" si="43"/>
        <v>12.67</v>
      </c>
      <c r="S505" s="15">
        <f t="shared" si="44"/>
        <v>41991.526655092588</v>
      </c>
      <c r="T505" s="15">
        <f t="shared" si="45"/>
        <v>42021.526655092588</v>
      </c>
      <c r="U505">
        <f t="shared" si="46"/>
        <v>30</v>
      </c>
      <c r="V505" t="str" cm="1">
        <f t="array" ref="V505">_xlfn.IFS(U505&lt;=10,"Less than 10 days",AND(U505&gt;10,U505&lt;=20),"11 to 20 days",AND(U505&gt;20,U505&lt;=25),"21 to 25 days",U505&gt;=51,"Greater than 40 days",AND(U505&gt;25,U505&lt;=30),"26 to 30 days",AND(U505&gt;30,U505&lt;=40),"31 to 40 days",AND(U505&gt;40,U505&lt;=50),"41 to 50 days")</f>
        <v>26 to 30 days</v>
      </c>
      <c r="W505" t="str" cm="1">
        <f t="array" ref="W505">_xlfn.IFNA(_xlfn.IFS(AND(U505&gt;=25,U505&lt;28),"26-27 days",AND(U505&gt;27,U505&lt;29),"28 to 29 days",U505=30, "30 days"),"Not Needed")</f>
        <v>30 days</v>
      </c>
      <c r="X505">
        <f t="shared" si="47"/>
        <v>2014</v>
      </c>
    </row>
    <row r="506" spans="1:24" ht="4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 t="shared" si="42"/>
        <v>1</v>
      </c>
      <c r="R506">
        <f t="shared" si="43"/>
        <v>67</v>
      </c>
      <c r="S506" s="15">
        <f t="shared" si="44"/>
        <v>40949.98364583333</v>
      </c>
      <c r="T506" s="15">
        <f t="shared" si="45"/>
        <v>41009.941979166666</v>
      </c>
      <c r="U506">
        <f t="shared" si="46"/>
        <v>60</v>
      </c>
      <c r="V506" t="str" cm="1">
        <f t="array" ref="V506">_xlfn.IFS(U506&lt;=10,"Less than 10 days",AND(U506&gt;10,U506&lt;=20),"11 to 20 days",AND(U506&gt;20,U506&lt;=25),"21 to 25 days",U506&gt;=51,"Greater than 40 days",AND(U506&gt;25,U506&lt;=30),"26 to 30 days",AND(U506&gt;30,U506&lt;=40),"31 to 40 days",AND(U506&gt;40,U506&lt;=50),"41 to 50 days")</f>
        <v>Greater than 40 days</v>
      </c>
      <c r="W506" t="str" cm="1">
        <f t="array" ref="W506">_xlfn.IFNA(_xlfn.IFS(AND(U506&gt;=25,U506&lt;28),"26-27 days",AND(U506&gt;27,U506&lt;29),"28 to 29 days",U506=30, "30 days"),"Not Needed")</f>
        <v>Not Needed</v>
      </c>
      <c r="X506">
        <f t="shared" si="47"/>
        <v>2012</v>
      </c>
    </row>
    <row r="507" spans="1:24" ht="4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 t="shared" si="42"/>
        <v>0</v>
      </c>
      <c r="R507">
        <f t="shared" si="43"/>
        <v>3.71</v>
      </c>
      <c r="S507" s="15">
        <f t="shared" si="44"/>
        <v>42318.098217592589</v>
      </c>
      <c r="T507" s="15">
        <f t="shared" si="45"/>
        <v>42363.098217592589</v>
      </c>
      <c r="U507">
        <f t="shared" si="46"/>
        <v>45</v>
      </c>
      <c r="V507" t="str" cm="1">
        <f t="array" ref="V507">_xlfn.IFS(U507&lt;=10,"Less than 10 days",AND(U507&gt;10,U507&lt;=20),"11 to 20 days",AND(U507&gt;20,U507&lt;=25),"21 to 25 days",U507&gt;=51,"Greater than 40 days",AND(U507&gt;25,U507&lt;=30),"26 to 30 days",AND(U507&gt;30,U507&lt;=40),"31 to 40 days",AND(U507&gt;40,U507&lt;=50),"41 to 50 days")</f>
        <v>41 to 50 days</v>
      </c>
      <c r="W507" t="str" cm="1">
        <f t="array" ref="W507">_xlfn.IFNA(_xlfn.IFS(AND(U507&gt;=25,U507&lt;28),"26-27 days",AND(U507&gt;27,U507&lt;29),"28 to 29 days",U507=30, "30 days"),"Not Needed")</f>
        <v>Not Needed</v>
      </c>
      <c r="X507">
        <f t="shared" si="47"/>
        <v>2015</v>
      </c>
    </row>
    <row r="508" spans="1:24" ht="4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 t="shared" si="42"/>
        <v>0</v>
      </c>
      <c r="R508">
        <f t="shared" si="43"/>
        <v>250</v>
      </c>
      <c r="S508" s="15">
        <f t="shared" si="44"/>
        <v>41466.552314814813</v>
      </c>
      <c r="T508" s="15">
        <f t="shared" si="45"/>
        <v>41496.552314814813</v>
      </c>
      <c r="U508">
        <f t="shared" si="46"/>
        <v>30</v>
      </c>
      <c r="V508" t="str" cm="1">
        <f t="array" ref="V508">_xlfn.IFS(U508&lt;=10,"Less than 10 days",AND(U508&gt;10,U508&lt;=20),"11 to 20 days",AND(U508&gt;20,U508&lt;=25),"21 to 25 days",U508&gt;=51,"Greater than 40 days",AND(U508&gt;25,U508&lt;=30),"26 to 30 days",AND(U508&gt;30,U508&lt;=40),"31 to 40 days",AND(U508&gt;40,U508&lt;=50),"41 to 50 days")</f>
        <v>26 to 30 days</v>
      </c>
      <c r="W508" t="str" cm="1">
        <f t="array" ref="W508">_xlfn.IFNA(_xlfn.IFS(AND(U508&gt;=25,U508&lt;28),"26-27 days",AND(U508&gt;27,U508&lt;29),"28 to 29 days",U508=30, "30 days"),"Not Needed")</f>
        <v>30 days</v>
      </c>
      <c r="X508">
        <f t="shared" si="47"/>
        <v>2013</v>
      </c>
    </row>
    <row r="509" spans="1:24" ht="4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 t="shared" si="42"/>
        <v>3</v>
      </c>
      <c r="R509">
        <f t="shared" si="43"/>
        <v>64</v>
      </c>
      <c r="S509" s="15">
        <f t="shared" si="44"/>
        <v>41156.958993055552</v>
      </c>
      <c r="T509" s="15">
        <f t="shared" si="45"/>
        <v>41201.958993055552</v>
      </c>
      <c r="U509">
        <f t="shared" si="46"/>
        <v>45</v>
      </c>
      <c r="V509" t="str" cm="1">
        <f t="array" ref="V509">_xlfn.IFS(U509&lt;=10,"Less than 10 days",AND(U509&gt;10,U509&lt;=20),"11 to 20 days",AND(U509&gt;20,U509&lt;=25),"21 to 25 days",U509&gt;=51,"Greater than 40 days",AND(U509&gt;25,U509&lt;=30),"26 to 30 days",AND(U509&gt;30,U509&lt;=40),"31 to 40 days",AND(U509&gt;40,U509&lt;=50),"41 to 50 days")</f>
        <v>41 to 50 days</v>
      </c>
      <c r="W509" t="str" cm="1">
        <f t="array" ref="W509">_xlfn.IFNA(_xlfn.IFS(AND(U509&gt;=25,U509&lt;28),"26-27 days",AND(U509&gt;27,U509&lt;29),"28 to 29 days",U509=30, "30 days"),"Not Needed")</f>
        <v>Not Needed</v>
      </c>
      <c r="X509">
        <f t="shared" si="47"/>
        <v>2012</v>
      </c>
    </row>
    <row r="510" spans="1:24" ht="58">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 t="shared" si="42"/>
        <v>1</v>
      </c>
      <c r="R510">
        <f t="shared" si="43"/>
        <v>133.33000000000001</v>
      </c>
      <c r="S510" s="15">
        <f t="shared" si="44"/>
        <v>40995.024317129632</v>
      </c>
      <c r="T510" s="15">
        <f t="shared" si="45"/>
        <v>41054.593055555553</v>
      </c>
      <c r="U510">
        <f t="shared" si="46"/>
        <v>59</v>
      </c>
      <c r="V510" t="str" cm="1">
        <f t="array" ref="V510">_xlfn.IFS(U510&lt;=10,"Less than 10 days",AND(U510&gt;10,U510&lt;=20),"11 to 20 days",AND(U510&gt;20,U510&lt;=25),"21 to 25 days",U510&gt;=51,"Greater than 40 days",AND(U510&gt;25,U510&lt;=30),"26 to 30 days",AND(U510&gt;30,U510&lt;=40),"31 to 40 days",AND(U510&gt;40,U510&lt;=50),"41 to 50 days")</f>
        <v>Greater than 40 days</v>
      </c>
      <c r="W510" t="str" cm="1">
        <f t="array" ref="W510">_xlfn.IFNA(_xlfn.IFS(AND(U510&gt;=25,U510&lt;28),"26-27 days",AND(U510&gt;27,U510&lt;29),"28 to 29 days",U510=30, "30 days"),"Not Needed")</f>
        <v>Not Needed</v>
      </c>
      <c r="X510">
        <f t="shared" si="47"/>
        <v>2012</v>
      </c>
    </row>
    <row r="511" spans="1:24" ht="4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 t="shared" si="42"/>
        <v>0</v>
      </c>
      <c r="R511">
        <f t="shared" si="43"/>
        <v>10</v>
      </c>
      <c r="S511" s="15">
        <f t="shared" si="44"/>
        <v>42153.631597222222</v>
      </c>
      <c r="T511" s="15">
        <f t="shared" si="45"/>
        <v>42183.631597222222</v>
      </c>
      <c r="U511">
        <f t="shared" si="46"/>
        <v>30</v>
      </c>
      <c r="V511" t="str" cm="1">
        <f t="array" ref="V511">_xlfn.IFS(U511&lt;=10,"Less than 10 days",AND(U511&gt;10,U511&lt;=20),"11 to 20 days",AND(U511&gt;20,U511&lt;=25),"21 to 25 days",U511&gt;=51,"Greater than 40 days",AND(U511&gt;25,U511&lt;=30),"26 to 30 days",AND(U511&gt;30,U511&lt;=40),"31 to 40 days",AND(U511&gt;40,U511&lt;=50),"41 to 50 days")</f>
        <v>26 to 30 days</v>
      </c>
      <c r="W511" t="str" cm="1">
        <f t="array" ref="W511">_xlfn.IFNA(_xlfn.IFS(AND(U511&gt;=25,U511&lt;28),"26-27 days",AND(U511&gt;27,U511&lt;29),"28 to 29 days",U511=30, "30 days"),"Not Needed")</f>
        <v>30 days</v>
      </c>
      <c r="X511">
        <f t="shared" si="47"/>
        <v>2015</v>
      </c>
    </row>
    <row r="512" spans="1:24" ht="4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 t="shared" si="42"/>
        <v>0</v>
      </c>
      <c r="R512">
        <f t="shared" si="43"/>
        <v>0</v>
      </c>
      <c r="S512" s="15">
        <f t="shared" si="44"/>
        <v>42400.176377314812</v>
      </c>
      <c r="T512" s="15">
        <f t="shared" si="45"/>
        <v>42430.176377314812</v>
      </c>
      <c r="U512">
        <f t="shared" si="46"/>
        <v>30</v>
      </c>
      <c r="V512" t="str" cm="1">
        <f t="array" ref="V512">_xlfn.IFS(U512&lt;=10,"Less than 10 days",AND(U512&gt;10,U512&lt;=20),"11 to 20 days",AND(U512&gt;20,U512&lt;=25),"21 to 25 days",U512&gt;=51,"Greater than 40 days",AND(U512&gt;25,U512&lt;=30),"26 to 30 days",AND(U512&gt;30,U512&lt;=40),"31 to 40 days",AND(U512&gt;40,U512&lt;=50),"41 to 50 days")</f>
        <v>26 to 30 days</v>
      </c>
      <c r="W512" t="str" cm="1">
        <f t="array" ref="W512">_xlfn.IFNA(_xlfn.IFS(AND(U512&gt;=25,U512&lt;28),"26-27 days",AND(U512&gt;27,U512&lt;29),"28 to 29 days",U512=30, "30 days"),"Not Needed")</f>
        <v>30 days</v>
      </c>
      <c r="X512">
        <f t="shared" si="47"/>
        <v>2016</v>
      </c>
    </row>
    <row r="513" spans="1:24" ht="4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 t="shared" si="42"/>
        <v>3</v>
      </c>
      <c r="R513">
        <f t="shared" si="43"/>
        <v>30</v>
      </c>
      <c r="S513" s="15">
        <f t="shared" si="44"/>
        <v>41340.303032407406</v>
      </c>
      <c r="T513" s="15">
        <f t="shared" si="45"/>
        <v>41370.261365740742</v>
      </c>
      <c r="U513">
        <f t="shared" si="46"/>
        <v>30</v>
      </c>
      <c r="V513" t="str" cm="1">
        <f t="array" ref="V513">_xlfn.IFS(U513&lt;=10,"Less than 10 days",AND(U513&gt;10,U513&lt;=20),"11 to 20 days",AND(U513&gt;20,U513&lt;=25),"21 to 25 days",U513&gt;=51,"Greater than 40 days",AND(U513&gt;25,U513&lt;=30),"26 to 30 days",AND(U513&gt;30,U513&lt;=40),"31 to 40 days",AND(U513&gt;40,U513&lt;=50),"41 to 50 days")</f>
        <v>26 to 30 days</v>
      </c>
      <c r="W513" t="str" cm="1">
        <f t="array" ref="W513">_xlfn.IFNA(_xlfn.IFS(AND(U513&gt;=25,U513&lt;28),"26-27 days",AND(U513&gt;27,U513&lt;29),"28 to 29 days",U513=30, "30 days"),"Not Needed")</f>
        <v>30 days</v>
      </c>
      <c r="X513">
        <f t="shared" si="47"/>
        <v>2013</v>
      </c>
    </row>
    <row r="514" spans="1:24" ht="4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 t="shared" ref="Q514:Q577" si="48">ROUND(E514/D514*100,0)</f>
        <v>0</v>
      </c>
      <c r="R514">
        <f t="shared" si="43"/>
        <v>5.5</v>
      </c>
      <c r="S514" s="15">
        <f t="shared" si="44"/>
        <v>42649.742210648154</v>
      </c>
      <c r="T514" s="15">
        <f t="shared" si="45"/>
        <v>42694.783877314811</v>
      </c>
      <c r="U514">
        <f t="shared" si="46"/>
        <v>45</v>
      </c>
      <c r="V514" t="str" cm="1">
        <f t="array" ref="V514">_xlfn.IFS(U514&lt;=10,"Less than 10 days",AND(U514&gt;10,U514&lt;=20),"11 to 20 days",AND(U514&gt;20,U514&lt;=25),"21 to 25 days",U514&gt;=51,"Greater than 40 days",AND(U514&gt;25,U514&lt;=30),"26 to 30 days",AND(U514&gt;30,U514&lt;=40),"31 to 40 days",AND(U514&gt;40,U514&lt;=50),"41 to 50 days")</f>
        <v>41 to 50 days</v>
      </c>
      <c r="W514" t="str" cm="1">
        <f t="array" ref="W514">_xlfn.IFNA(_xlfn.IFS(AND(U514&gt;=25,U514&lt;28),"26-27 days",AND(U514&gt;27,U514&lt;29),"28 to 29 days",U514=30, "30 days"),"Not Needed")</f>
        <v>Not Needed</v>
      </c>
      <c r="X514">
        <f t="shared" si="47"/>
        <v>2016</v>
      </c>
    </row>
    <row r="515" spans="1:24" ht="29">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 t="shared" si="48"/>
        <v>14</v>
      </c>
      <c r="R515">
        <f t="shared" ref="R515:R578" si="49">IFERROR(ROUND(E515/L515,2),0)</f>
        <v>102.38</v>
      </c>
      <c r="S515" s="15">
        <f t="shared" ref="S515:S578" si="50">(((J515/60)/60)/24)+DATE(1970,1,1)</f>
        <v>42552.653993055559</v>
      </c>
      <c r="T515" s="15">
        <f t="shared" ref="T515:T578" si="51">(((I515/60)/60)/24)+DATE(1970,1,1)</f>
        <v>42597.291666666672</v>
      </c>
      <c r="U515">
        <f t="shared" ref="U515:U578" si="52">_xlfn.DAYS(T515,S515)</f>
        <v>45</v>
      </c>
      <c r="V515" t="str" cm="1">
        <f t="array" ref="V515">_xlfn.IFS(U515&lt;=10,"Less than 10 days",AND(U515&gt;10,U515&lt;=20),"11 to 20 days",AND(U515&gt;20,U515&lt;=25),"21 to 25 days",U515&gt;=51,"Greater than 40 days",AND(U515&gt;25,U515&lt;=30),"26 to 30 days",AND(U515&gt;30,U515&lt;=40),"31 to 40 days",AND(U515&gt;40,U515&lt;=50),"41 to 50 days")</f>
        <v>41 to 50 days</v>
      </c>
      <c r="W515" t="str" cm="1">
        <f t="array" ref="W515">_xlfn.IFNA(_xlfn.IFS(AND(U515&gt;=25,U515&lt;28),"26-27 days",AND(U515&gt;27,U515&lt;29),"28 to 29 days",U515=30, "30 days"),"Not Needed")</f>
        <v>Not Needed</v>
      </c>
      <c r="X515">
        <f t="shared" ref="X515:X578" si="53">YEAR(S515)</f>
        <v>2016</v>
      </c>
    </row>
    <row r="516" spans="1:24" ht="4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 t="shared" si="48"/>
        <v>3</v>
      </c>
      <c r="R516">
        <f t="shared" si="49"/>
        <v>16.670000000000002</v>
      </c>
      <c r="S516" s="15">
        <f t="shared" si="50"/>
        <v>41830.613969907405</v>
      </c>
      <c r="T516" s="15">
        <f t="shared" si="51"/>
        <v>41860.613969907405</v>
      </c>
      <c r="U516">
        <f t="shared" si="52"/>
        <v>30</v>
      </c>
      <c r="V516" t="str" cm="1">
        <f t="array" ref="V516">_xlfn.IFS(U516&lt;=10,"Less than 10 days",AND(U516&gt;10,U516&lt;=20),"11 to 20 days",AND(U516&gt;20,U516&lt;=25),"21 to 25 days",U516&gt;=51,"Greater than 40 days",AND(U516&gt;25,U516&lt;=30),"26 to 30 days",AND(U516&gt;30,U516&lt;=40),"31 to 40 days",AND(U516&gt;40,U516&lt;=50),"41 to 50 days")</f>
        <v>26 to 30 days</v>
      </c>
      <c r="W516" t="str" cm="1">
        <f t="array" ref="W516">_xlfn.IFNA(_xlfn.IFS(AND(U516&gt;=25,U516&lt;28),"26-27 days",AND(U516&gt;27,U516&lt;29),"28 to 29 days",U516=30, "30 days"),"Not Needed")</f>
        <v>30 days</v>
      </c>
      <c r="X516">
        <f t="shared" si="53"/>
        <v>2014</v>
      </c>
    </row>
    <row r="517" spans="1:24" ht="4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 t="shared" si="48"/>
        <v>25</v>
      </c>
      <c r="R517">
        <f t="shared" si="49"/>
        <v>725.03</v>
      </c>
      <c r="S517" s="15">
        <f t="shared" si="50"/>
        <v>42327.490752314814</v>
      </c>
      <c r="T517" s="15">
        <f t="shared" si="51"/>
        <v>42367.490752314814</v>
      </c>
      <c r="U517">
        <f t="shared" si="52"/>
        <v>40</v>
      </c>
      <c r="V517" t="str" cm="1">
        <f t="array" ref="V517">_xlfn.IFS(U517&lt;=10,"Less than 10 days",AND(U517&gt;10,U517&lt;=20),"11 to 20 days",AND(U517&gt;20,U517&lt;=25),"21 to 25 days",U517&gt;=51,"Greater than 40 days",AND(U517&gt;25,U517&lt;=30),"26 to 30 days",AND(U517&gt;30,U517&lt;=40),"31 to 40 days",AND(U517&gt;40,U517&lt;=50),"41 to 50 days")</f>
        <v>31 to 40 days</v>
      </c>
      <c r="W517" t="str" cm="1">
        <f t="array" ref="W517">_xlfn.IFNA(_xlfn.IFS(AND(U517&gt;=25,U517&lt;28),"26-27 days",AND(U517&gt;27,U517&lt;29),"28 to 29 days",U517=30, "30 days"),"Not Needed")</f>
        <v>Not Needed</v>
      </c>
      <c r="X517">
        <f t="shared" si="53"/>
        <v>2015</v>
      </c>
    </row>
    <row r="518" spans="1:24" ht="29">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 t="shared" si="48"/>
        <v>0</v>
      </c>
      <c r="R518">
        <f t="shared" si="49"/>
        <v>0</v>
      </c>
      <c r="S518" s="15">
        <f t="shared" si="50"/>
        <v>42091.778703703705</v>
      </c>
      <c r="T518" s="15">
        <f t="shared" si="51"/>
        <v>42151.778703703705</v>
      </c>
      <c r="U518">
        <f t="shared" si="52"/>
        <v>60</v>
      </c>
      <c r="V518" t="str" cm="1">
        <f t="array" ref="V518">_xlfn.IFS(U518&lt;=10,"Less than 10 days",AND(U518&gt;10,U518&lt;=20),"11 to 20 days",AND(U518&gt;20,U518&lt;=25),"21 to 25 days",U518&gt;=51,"Greater than 40 days",AND(U518&gt;25,U518&lt;=30),"26 to 30 days",AND(U518&gt;30,U518&lt;=40),"31 to 40 days",AND(U518&gt;40,U518&lt;=50),"41 to 50 days")</f>
        <v>Greater than 40 days</v>
      </c>
      <c r="W518" t="str" cm="1">
        <f t="array" ref="W518">_xlfn.IFNA(_xlfn.IFS(AND(U518&gt;=25,U518&lt;28),"26-27 days",AND(U518&gt;27,U518&lt;29),"28 to 29 days",U518=30, "30 days"),"Not Needed")</f>
        <v>Not Needed</v>
      </c>
      <c r="X518">
        <f t="shared" si="53"/>
        <v>2015</v>
      </c>
    </row>
    <row r="519" spans="1:24" ht="4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 t="shared" si="48"/>
        <v>1</v>
      </c>
      <c r="R519">
        <f t="shared" si="49"/>
        <v>68.33</v>
      </c>
      <c r="S519" s="15">
        <f t="shared" si="50"/>
        <v>42738.615289351852</v>
      </c>
      <c r="T519" s="15">
        <f t="shared" si="51"/>
        <v>42768.615289351852</v>
      </c>
      <c r="U519">
        <f t="shared" si="52"/>
        <v>30</v>
      </c>
      <c r="V519" t="str" cm="1">
        <f t="array" ref="V519">_xlfn.IFS(U519&lt;=10,"Less than 10 days",AND(U519&gt;10,U519&lt;=20),"11 to 20 days",AND(U519&gt;20,U519&lt;=25),"21 to 25 days",U519&gt;=51,"Greater than 40 days",AND(U519&gt;25,U519&lt;=30),"26 to 30 days",AND(U519&gt;30,U519&lt;=40),"31 to 40 days",AND(U519&gt;40,U519&lt;=50),"41 to 50 days")</f>
        <v>26 to 30 days</v>
      </c>
      <c r="W519" t="str" cm="1">
        <f t="array" ref="W519">_xlfn.IFNA(_xlfn.IFS(AND(U519&gt;=25,U519&lt;28),"26-27 days",AND(U519&gt;27,U519&lt;29),"28 to 29 days",U519=30, "30 days"),"Not Needed")</f>
        <v>30 days</v>
      </c>
      <c r="X519">
        <f t="shared" si="53"/>
        <v>2017</v>
      </c>
    </row>
    <row r="520" spans="1:24" ht="58">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 t="shared" si="48"/>
        <v>0</v>
      </c>
      <c r="R520">
        <f t="shared" si="49"/>
        <v>0</v>
      </c>
      <c r="S520" s="15">
        <f t="shared" si="50"/>
        <v>42223.616018518514</v>
      </c>
      <c r="T520" s="15">
        <f t="shared" si="51"/>
        <v>42253.615277777775</v>
      </c>
      <c r="U520">
        <f t="shared" si="52"/>
        <v>30</v>
      </c>
      <c r="V520" t="str" cm="1">
        <f t="array" ref="V520">_xlfn.IFS(U520&lt;=10,"Less than 10 days",AND(U520&gt;10,U520&lt;=20),"11 to 20 days",AND(U520&gt;20,U520&lt;=25),"21 to 25 days",U520&gt;=51,"Greater than 40 days",AND(U520&gt;25,U520&lt;=30),"26 to 30 days",AND(U520&gt;30,U520&lt;=40),"31 to 40 days",AND(U520&gt;40,U520&lt;=50),"41 to 50 days")</f>
        <v>26 to 30 days</v>
      </c>
      <c r="W520" t="str" cm="1">
        <f t="array" ref="W520">_xlfn.IFNA(_xlfn.IFS(AND(U520&gt;=25,U520&lt;28),"26-27 days",AND(U520&gt;27,U520&lt;29),"28 to 29 days",U520=30, "30 days"),"Not Needed")</f>
        <v>30 days</v>
      </c>
      <c r="X520">
        <f t="shared" si="53"/>
        <v>2015</v>
      </c>
    </row>
    <row r="521" spans="1:24" ht="4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 t="shared" si="48"/>
        <v>23</v>
      </c>
      <c r="R521">
        <f t="shared" si="49"/>
        <v>39.229999999999997</v>
      </c>
      <c r="S521" s="15">
        <f t="shared" si="50"/>
        <v>41218.391446759262</v>
      </c>
      <c r="T521" s="15">
        <f t="shared" si="51"/>
        <v>41248.391446759262</v>
      </c>
      <c r="U521">
        <f t="shared" si="52"/>
        <v>30</v>
      </c>
      <c r="V521" t="str" cm="1">
        <f t="array" ref="V521">_xlfn.IFS(U521&lt;=10,"Less than 10 days",AND(U521&gt;10,U521&lt;=20),"11 to 20 days",AND(U521&gt;20,U521&lt;=25),"21 to 25 days",U521&gt;=51,"Greater than 40 days",AND(U521&gt;25,U521&lt;=30),"26 to 30 days",AND(U521&gt;30,U521&lt;=40),"31 to 40 days",AND(U521&gt;40,U521&lt;=50),"41 to 50 days")</f>
        <v>26 to 30 days</v>
      </c>
      <c r="W521" t="str" cm="1">
        <f t="array" ref="W521">_xlfn.IFNA(_xlfn.IFS(AND(U521&gt;=25,U521&lt;28),"26-27 days",AND(U521&gt;27,U521&lt;29),"28 to 29 days",U521=30, "30 days"),"Not Needed")</f>
        <v>30 days</v>
      </c>
      <c r="X521">
        <f t="shared" si="53"/>
        <v>2012</v>
      </c>
    </row>
    <row r="522" spans="1:24" ht="4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 t="shared" si="48"/>
        <v>102</v>
      </c>
      <c r="R522">
        <f t="shared" si="49"/>
        <v>150.15</v>
      </c>
      <c r="S522" s="15">
        <f t="shared" si="50"/>
        <v>42318.702094907407</v>
      </c>
      <c r="T522" s="15">
        <f t="shared" si="51"/>
        <v>42348.702094907407</v>
      </c>
      <c r="U522">
        <f t="shared" si="52"/>
        <v>30</v>
      </c>
      <c r="V522" t="str" cm="1">
        <f t="array" ref="V522">_xlfn.IFS(U522&lt;=10,"Less than 10 days",AND(U522&gt;10,U522&lt;=20),"11 to 20 days",AND(U522&gt;20,U522&lt;=25),"21 to 25 days",U522&gt;=51,"Greater than 40 days",AND(U522&gt;25,U522&lt;=30),"26 to 30 days",AND(U522&gt;30,U522&lt;=40),"31 to 40 days",AND(U522&gt;40,U522&lt;=50),"41 to 50 days")</f>
        <v>26 to 30 days</v>
      </c>
      <c r="W522" t="str" cm="1">
        <f t="array" ref="W522">_xlfn.IFNA(_xlfn.IFS(AND(U522&gt;=25,U522&lt;28),"26-27 days",AND(U522&gt;27,U522&lt;29),"28 to 29 days",U522=30, "30 days"),"Not Needed")</f>
        <v>30 days</v>
      </c>
      <c r="X522">
        <f t="shared" si="53"/>
        <v>2015</v>
      </c>
    </row>
    <row r="523" spans="1:24" ht="4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 t="shared" si="48"/>
        <v>105</v>
      </c>
      <c r="R523">
        <f t="shared" si="49"/>
        <v>93.43</v>
      </c>
      <c r="S523" s="15">
        <f t="shared" si="50"/>
        <v>42646.092812499999</v>
      </c>
      <c r="T523" s="15">
        <f t="shared" si="51"/>
        <v>42675.207638888889</v>
      </c>
      <c r="U523">
        <f t="shared" si="52"/>
        <v>29</v>
      </c>
      <c r="V523" t="str" cm="1">
        <f t="array" ref="V523">_xlfn.IFS(U523&lt;=10,"Less than 10 days",AND(U523&gt;10,U523&lt;=20),"11 to 20 days",AND(U523&gt;20,U523&lt;=25),"21 to 25 days",U523&gt;=51,"Greater than 40 days",AND(U523&gt;25,U523&lt;=30),"26 to 30 days",AND(U523&gt;30,U523&lt;=40),"31 to 40 days",AND(U523&gt;40,U523&lt;=50),"41 to 50 days")</f>
        <v>26 to 30 days</v>
      </c>
      <c r="W523" t="str" cm="1">
        <f t="array" ref="W523">_xlfn.IFNA(_xlfn.IFS(AND(U523&gt;=25,U523&lt;28),"26-27 days",AND(U523&gt;27,U523&lt;29),"28 to 29 days",U523=30, "30 days"),"Not Needed")</f>
        <v>Not Needed</v>
      </c>
      <c r="X523">
        <f t="shared" si="53"/>
        <v>2016</v>
      </c>
    </row>
    <row r="524" spans="1:24" ht="4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 t="shared" si="48"/>
        <v>115</v>
      </c>
      <c r="R524">
        <f t="shared" si="49"/>
        <v>110.97</v>
      </c>
      <c r="S524" s="15">
        <f t="shared" si="50"/>
        <v>42430.040798611109</v>
      </c>
      <c r="T524" s="15">
        <f t="shared" si="51"/>
        <v>42449.999131944445</v>
      </c>
      <c r="U524">
        <f t="shared" si="52"/>
        <v>19</v>
      </c>
      <c r="V524" t="str" cm="1">
        <f t="array" ref="V524">_xlfn.IFS(U524&lt;=10,"Less than 10 days",AND(U524&gt;10,U524&lt;=20),"11 to 20 days",AND(U524&gt;20,U524&lt;=25),"21 to 25 days",U524&gt;=51,"Greater than 40 days",AND(U524&gt;25,U524&lt;=30),"26 to 30 days",AND(U524&gt;30,U524&lt;=40),"31 to 40 days",AND(U524&gt;40,U524&lt;=50),"41 to 50 days")</f>
        <v>11 to 20 days</v>
      </c>
      <c r="W524" t="str" cm="1">
        <f t="array" ref="W524">_xlfn.IFNA(_xlfn.IFS(AND(U524&gt;=25,U524&lt;28),"26-27 days",AND(U524&gt;27,U524&lt;29),"28 to 29 days",U524=30, "30 days"),"Not Needed")</f>
        <v>Not Needed</v>
      </c>
      <c r="X524">
        <f t="shared" si="53"/>
        <v>2016</v>
      </c>
    </row>
    <row r="525" spans="1:24" ht="4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 t="shared" si="48"/>
        <v>121</v>
      </c>
      <c r="R525">
        <f t="shared" si="49"/>
        <v>71.790000000000006</v>
      </c>
      <c r="S525" s="15">
        <f t="shared" si="50"/>
        <v>42238.13282407407</v>
      </c>
      <c r="T525" s="15">
        <f t="shared" si="51"/>
        <v>42268.13282407407</v>
      </c>
      <c r="U525">
        <f t="shared" si="52"/>
        <v>30</v>
      </c>
      <c r="V525" t="str" cm="1">
        <f t="array" ref="V525">_xlfn.IFS(U525&lt;=10,"Less than 10 days",AND(U525&gt;10,U525&lt;=20),"11 to 20 days",AND(U525&gt;20,U525&lt;=25),"21 to 25 days",U525&gt;=51,"Greater than 40 days",AND(U525&gt;25,U525&lt;=30),"26 to 30 days",AND(U525&gt;30,U525&lt;=40),"31 to 40 days",AND(U525&gt;40,U525&lt;=50),"41 to 50 days")</f>
        <v>26 to 30 days</v>
      </c>
      <c r="W525" t="str" cm="1">
        <f t="array" ref="W525">_xlfn.IFNA(_xlfn.IFS(AND(U525&gt;=25,U525&lt;28),"26-27 days",AND(U525&gt;27,U525&lt;29),"28 to 29 days",U525=30, "30 days"),"Not Needed")</f>
        <v>30 days</v>
      </c>
      <c r="X525">
        <f t="shared" si="53"/>
        <v>2015</v>
      </c>
    </row>
    <row r="526" spans="1:24" ht="4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 t="shared" si="48"/>
        <v>109</v>
      </c>
      <c r="R526">
        <f t="shared" si="49"/>
        <v>29.26</v>
      </c>
      <c r="S526" s="15">
        <f t="shared" si="50"/>
        <v>42492.717233796298</v>
      </c>
      <c r="T526" s="15">
        <f t="shared" si="51"/>
        <v>42522.717233796298</v>
      </c>
      <c r="U526">
        <f t="shared" si="52"/>
        <v>30</v>
      </c>
      <c r="V526" t="str" cm="1">
        <f t="array" ref="V526">_xlfn.IFS(U526&lt;=10,"Less than 10 days",AND(U526&gt;10,U526&lt;=20),"11 to 20 days",AND(U526&gt;20,U526&lt;=25),"21 to 25 days",U526&gt;=51,"Greater than 40 days",AND(U526&gt;25,U526&lt;=30),"26 to 30 days",AND(U526&gt;30,U526&lt;=40),"31 to 40 days",AND(U526&gt;40,U526&lt;=50),"41 to 50 days")</f>
        <v>26 to 30 days</v>
      </c>
      <c r="W526" t="str" cm="1">
        <f t="array" ref="W526">_xlfn.IFNA(_xlfn.IFS(AND(U526&gt;=25,U526&lt;28),"26-27 days",AND(U526&gt;27,U526&lt;29),"28 to 29 days",U526=30, "30 days"),"Not Needed")</f>
        <v>30 days</v>
      </c>
      <c r="X526">
        <f t="shared" si="53"/>
        <v>2016</v>
      </c>
    </row>
    <row r="527" spans="1:24" ht="58">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 t="shared" si="48"/>
        <v>100</v>
      </c>
      <c r="R527">
        <f t="shared" si="49"/>
        <v>1000</v>
      </c>
      <c r="S527" s="15">
        <f t="shared" si="50"/>
        <v>41850.400937500002</v>
      </c>
      <c r="T527" s="15">
        <f t="shared" si="51"/>
        <v>41895.400937500002</v>
      </c>
      <c r="U527">
        <f t="shared" si="52"/>
        <v>45</v>
      </c>
      <c r="V527" t="str" cm="1">
        <f t="array" ref="V527">_xlfn.IFS(U527&lt;=10,"Less than 10 days",AND(U527&gt;10,U527&lt;=20),"11 to 20 days",AND(U527&gt;20,U527&lt;=25),"21 to 25 days",U527&gt;=51,"Greater than 40 days",AND(U527&gt;25,U527&lt;=30),"26 to 30 days",AND(U527&gt;30,U527&lt;=40),"31 to 40 days",AND(U527&gt;40,U527&lt;=50),"41 to 50 days")</f>
        <v>41 to 50 days</v>
      </c>
      <c r="W527" t="str" cm="1">
        <f t="array" ref="W527">_xlfn.IFNA(_xlfn.IFS(AND(U527&gt;=25,U527&lt;28),"26-27 days",AND(U527&gt;27,U527&lt;29),"28 to 29 days",U527=30, "30 days"),"Not Needed")</f>
        <v>Not Needed</v>
      </c>
      <c r="X527">
        <f t="shared" si="53"/>
        <v>2014</v>
      </c>
    </row>
    <row r="528" spans="1:24" ht="4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 t="shared" si="48"/>
        <v>114</v>
      </c>
      <c r="R528">
        <f t="shared" si="49"/>
        <v>74.349999999999994</v>
      </c>
      <c r="S528" s="15">
        <f t="shared" si="50"/>
        <v>42192.591944444444</v>
      </c>
      <c r="T528" s="15">
        <f t="shared" si="51"/>
        <v>42223.708333333328</v>
      </c>
      <c r="U528">
        <f t="shared" si="52"/>
        <v>31</v>
      </c>
      <c r="V528" t="str" cm="1">
        <f t="array" ref="V528">_xlfn.IFS(U528&lt;=10,"Less than 10 days",AND(U528&gt;10,U528&lt;=20),"11 to 20 days",AND(U528&gt;20,U528&lt;=25),"21 to 25 days",U528&gt;=51,"Greater than 40 days",AND(U528&gt;25,U528&lt;=30),"26 to 30 days",AND(U528&gt;30,U528&lt;=40),"31 to 40 days",AND(U528&gt;40,U528&lt;=50),"41 to 50 days")</f>
        <v>31 to 40 days</v>
      </c>
      <c r="W528" t="str" cm="1">
        <f t="array" ref="W528">_xlfn.IFNA(_xlfn.IFS(AND(U528&gt;=25,U528&lt;28),"26-27 days",AND(U528&gt;27,U528&lt;29),"28 to 29 days",U528=30, "30 days"),"Not Needed")</f>
        <v>Not Needed</v>
      </c>
      <c r="X528">
        <f t="shared" si="53"/>
        <v>2015</v>
      </c>
    </row>
    <row r="529" spans="1:24" ht="58">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 t="shared" si="48"/>
        <v>101</v>
      </c>
      <c r="R529">
        <f t="shared" si="49"/>
        <v>63.83</v>
      </c>
      <c r="S529" s="15">
        <f t="shared" si="50"/>
        <v>42753.205625000002</v>
      </c>
      <c r="T529" s="15">
        <f t="shared" si="51"/>
        <v>42783.670138888891</v>
      </c>
      <c r="U529">
        <f t="shared" si="52"/>
        <v>30</v>
      </c>
      <c r="V529" t="str" cm="1">
        <f t="array" ref="V529">_xlfn.IFS(U529&lt;=10,"Less than 10 days",AND(U529&gt;10,U529&lt;=20),"11 to 20 days",AND(U529&gt;20,U529&lt;=25),"21 to 25 days",U529&gt;=51,"Greater than 40 days",AND(U529&gt;25,U529&lt;=30),"26 to 30 days",AND(U529&gt;30,U529&lt;=40),"31 to 40 days",AND(U529&gt;40,U529&lt;=50),"41 to 50 days")</f>
        <v>26 to 30 days</v>
      </c>
      <c r="W529" t="str" cm="1">
        <f t="array" ref="W529">_xlfn.IFNA(_xlfn.IFS(AND(U529&gt;=25,U529&lt;28),"26-27 days",AND(U529&gt;27,U529&lt;29),"28 to 29 days",U529=30, "30 days"),"Not Needed")</f>
        <v>30 days</v>
      </c>
      <c r="X529">
        <f t="shared" si="53"/>
        <v>2017</v>
      </c>
    </row>
    <row r="530" spans="1:24" ht="29">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 t="shared" si="48"/>
        <v>116</v>
      </c>
      <c r="R530">
        <f t="shared" si="49"/>
        <v>44.33</v>
      </c>
      <c r="S530" s="15">
        <f t="shared" si="50"/>
        <v>42155.920219907406</v>
      </c>
      <c r="T530" s="15">
        <f t="shared" si="51"/>
        <v>42176.888888888891</v>
      </c>
      <c r="U530">
        <f t="shared" si="52"/>
        <v>21</v>
      </c>
      <c r="V530" t="str" cm="1">
        <f t="array" ref="V530">_xlfn.IFS(U530&lt;=10,"Less than 10 days",AND(U530&gt;10,U530&lt;=20),"11 to 20 days",AND(U530&gt;20,U530&lt;=25),"21 to 25 days",U530&gt;=51,"Greater than 40 days",AND(U530&gt;25,U530&lt;=30),"26 to 30 days",AND(U530&gt;30,U530&lt;=40),"31 to 40 days",AND(U530&gt;40,U530&lt;=50),"41 to 50 days")</f>
        <v>21 to 25 days</v>
      </c>
      <c r="W530" t="str" cm="1">
        <f t="array" ref="W530">_xlfn.IFNA(_xlfn.IFS(AND(U530&gt;=25,U530&lt;28),"26-27 days",AND(U530&gt;27,U530&lt;29),"28 to 29 days",U530=30, "30 days"),"Not Needed")</f>
        <v>Not Needed</v>
      </c>
      <c r="X530">
        <f t="shared" si="53"/>
        <v>2015</v>
      </c>
    </row>
    <row r="531" spans="1:24" ht="4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 t="shared" si="48"/>
        <v>130</v>
      </c>
      <c r="R531">
        <f t="shared" si="49"/>
        <v>86.94</v>
      </c>
      <c r="S531" s="15">
        <f t="shared" si="50"/>
        <v>42725.031180555554</v>
      </c>
      <c r="T531" s="15">
        <f t="shared" si="51"/>
        <v>42746.208333333328</v>
      </c>
      <c r="U531">
        <f t="shared" si="52"/>
        <v>21</v>
      </c>
      <c r="V531" t="str" cm="1">
        <f t="array" ref="V531">_xlfn.IFS(U531&lt;=10,"Less than 10 days",AND(U531&gt;10,U531&lt;=20),"11 to 20 days",AND(U531&gt;20,U531&lt;=25),"21 to 25 days",U531&gt;=51,"Greater than 40 days",AND(U531&gt;25,U531&lt;=30),"26 to 30 days",AND(U531&gt;30,U531&lt;=40),"31 to 40 days",AND(U531&gt;40,U531&lt;=50),"41 to 50 days")</f>
        <v>21 to 25 days</v>
      </c>
      <c r="W531" t="str" cm="1">
        <f t="array" ref="W531">_xlfn.IFNA(_xlfn.IFS(AND(U531&gt;=25,U531&lt;28),"26-27 days",AND(U531&gt;27,U531&lt;29),"28 to 29 days",U531=30, "30 days"),"Not Needed")</f>
        <v>Not Needed</v>
      </c>
      <c r="X531">
        <f t="shared" si="53"/>
        <v>2016</v>
      </c>
    </row>
    <row r="532" spans="1:24" ht="4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 t="shared" si="48"/>
        <v>108</v>
      </c>
      <c r="R532">
        <f t="shared" si="49"/>
        <v>126.55</v>
      </c>
      <c r="S532" s="15">
        <f t="shared" si="50"/>
        <v>42157.591064814813</v>
      </c>
      <c r="T532" s="15">
        <f t="shared" si="51"/>
        <v>42179.083333333328</v>
      </c>
      <c r="U532">
        <f t="shared" si="52"/>
        <v>22</v>
      </c>
      <c r="V532" t="str" cm="1">
        <f t="array" ref="V532">_xlfn.IFS(U532&lt;=10,"Less than 10 days",AND(U532&gt;10,U532&lt;=20),"11 to 20 days",AND(U532&gt;20,U532&lt;=25),"21 to 25 days",U532&gt;=51,"Greater than 40 days",AND(U532&gt;25,U532&lt;=30),"26 to 30 days",AND(U532&gt;30,U532&lt;=40),"31 to 40 days",AND(U532&gt;40,U532&lt;=50),"41 to 50 days")</f>
        <v>21 to 25 days</v>
      </c>
      <c r="W532" t="str" cm="1">
        <f t="array" ref="W532">_xlfn.IFNA(_xlfn.IFS(AND(U532&gt;=25,U532&lt;28),"26-27 days",AND(U532&gt;27,U532&lt;29),"28 to 29 days",U532=30, "30 days"),"Not Needed")</f>
        <v>Not Needed</v>
      </c>
      <c r="X532">
        <f t="shared" si="53"/>
        <v>2015</v>
      </c>
    </row>
    <row r="533" spans="1:24" ht="4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 t="shared" si="48"/>
        <v>100</v>
      </c>
      <c r="R533">
        <f t="shared" si="49"/>
        <v>129.03</v>
      </c>
      <c r="S533" s="15">
        <f t="shared" si="50"/>
        <v>42676.065150462964</v>
      </c>
      <c r="T533" s="15">
        <f t="shared" si="51"/>
        <v>42721.290972222225</v>
      </c>
      <c r="U533">
        <f t="shared" si="52"/>
        <v>45</v>
      </c>
      <c r="V533" t="str" cm="1">
        <f t="array" ref="V533">_xlfn.IFS(U533&lt;=10,"Less than 10 days",AND(U533&gt;10,U533&lt;=20),"11 to 20 days",AND(U533&gt;20,U533&lt;=25),"21 to 25 days",U533&gt;=51,"Greater than 40 days",AND(U533&gt;25,U533&lt;=30),"26 to 30 days",AND(U533&gt;30,U533&lt;=40),"31 to 40 days",AND(U533&gt;40,U533&lt;=50),"41 to 50 days")</f>
        <v>41 to 50 days</v>
      </c>
      <c r="W533" t="str" cm="1">
        <f t="array" ref="W533">_xlfn.IFNA(_xlfn.IFS(AND(U533&gt;=25,U533&lt;28),"26-27 days",AND(U533&gt;27,U533&lt;29),"28 to 29 days",U533=30, "30 days"),"Not Needed")</f>
        <v>Not Needed</v>
      </c>
      <c r="X533">
        <f t="shared" si="53"/>
        <v>2016</v>
      </c>
    </row>
    <row r="534" spans="1:24" ht="4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 t="shared" si="48"/>
        <v>123</v>
      </c>
      <c r="R534">
        <f t="shared" si="49"/>
        <v>71.239999999999995</v>
      </c>
      <c r="S534" s="15">
        <f t="shared" si="50"/>
        <v>42473.007037037038</v>
      </c>
      <c r="T534" s="15">
        <f t="shared" si="51"/>
        <v>42503.007037037038</v>
      </c>
      <c r="U534">
        <f t="shared" si="52"/>
        <v>30</v>
      </c>
      <c r="V534" t="str" cm="1">
        <f t="array" ref="V534">_xlfn.IFS(U534&lt;=10,"Less than 10 days",AND(U534&gt;10,U534&lt;=20),"11 to 20 days",AND(U534&gt;20,U534&lt;=25),"21 to 25 days",U534&gt;=51,"Greater than 40 days",AND(U534&gt;25,U534&lt;=30),"26 to 30 days",AND(U534&gt;30,U534&lt;=40),"31 to 40 days",AND(U534&gt;40,U534&lt;=50),"41 to 50 days")</f>
        <v>26 to 30 days</v>
      </c>
      <c r="W534" t="str" cm="1">
        <f t="array" ref="W534">_xlfn.IFNA(_xlfn.IFS(AND(U534&gt;=25,U534&lt;28),"26-27 days",AND(U534&gt;27,U534&lt;29),"28 to 29 days",U534=30, "30 days"),"Not Needed")</f>
        <v>30 days</v>
      </c>
      <c r="X534">
        <f t="shared" si="53"/>
        <v>2016</v>
      </c>
    </row>
    <row r="535" spans="1:24" ht="4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 t="shared" si="48"/>
        <v>100</v>
      </c>
      <c r="R535">
        <f t="shared" si="49"/>
        <v>117.88</v>
      </c>
      <c r="S535" s="15">
        <f t="shared" si="50"/>
        <v>42482.43478009259</v>
      </c>
      <c r="T535" s="15">
        <f t="shared" si="51"/>
        <v>42506.43478009259</v>
      </c>
      <c r="U535">
        <f t="shared" si="52"/>
        <v>24</v>
      </c>
      <c r="V535" t="str" cm="1">
        <f t="array" ref="V535">_xlfn.IFS(U535&lt;=10,"Less than 10 days",AND(U535&gt;10,U535&lt;=20),"11 to 20 days",AND(U535&gt;20,U535&lt;=25),"21 to 25 days",U535&gt;=51,"Greater than 40 days",AND(U535&gt;25,U535&lt;=30),"26 to 30 days",AND(U535&gt;30,U535&lt;=40),"31 to 40 days",AND(U535&gt;40,U535&lt;=50),"41 to 50 days")</f>
        <v>21 to 25 days</v>
      </c>
      <c r="W535" t="str" cm="1">
        <f t="array" ref="W535">_xlfn.IFNA(_xlfn.IFS(AND(U535&gt;=25,U535&lt;28),"26-27 days",AND(U535&gt;27,U535&lt;29),"28 to 29 days",U535=30, "30 days"),"Not Needed")</f>
        <v>Not Needed</v>
      </c>
      <c r="X535">
        <f t="shared" si="53"/>
        <v>2016</v>
      </c>
    </row>
    <row r="536" spans="1:24" ht="4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 t="shared" si="48"/>
        <v>105</v>
      </c>
      <c r="R536">
        <f t="shared" si="49"/>
        <v>327.08</v>
      </c>
      <c r="S536" s="15">
        <f t="shared" si="50"/>
        <v>42270.810995370368</v>
      </c>
      <c r="T536" s="15">
        <f t="shared" si="51"/>
        <v>42309.958333333328</v>
      </c>
      <c r="U536">
        <f t="shared" si="52"/>
        <v>39</v>
      </c>
      <c r="V536" t="str" cm="1">
        <f t="array" ref="V536">_xlfn.IFS(U536&lt;=10,"Less than 10 days",AND(U536&gt;10,U536&lt;=20),"11 to 20 days",AND(U536&gt;20,U536&lt;=25),"21 to 25 days",U536&gt;=51,"Greater than 40 days",AND(U536&gt;25,U536&lt;=30),"26 to 30 days",AND(U536&gt;30,U536&lt;=40),"31 to 40 days",AND(U536&gt;40,U536&lt;=50),"41 to 50 days")</f>
        <v>31 to 40 days</v>
      </c>
      <c r="W536" t="str" cm="1">
        <f t="array" ref="W536">_xlfn.IFNA(_xlfn.IFS(AND(U536&gt;=25,U536&lt;28),"26-27 days",AND(U536&gt;27,U536&lt;29),"28 to 29 days",U536=30, "30 days"),"Not Needed")</f>
        <v>Not Needed</v>
      </c>
      <c r="X536">
        <f t="shared" si="53"/>
        <v>2015</v>
      </c>
    </row>
    <row r="537" spans="1:24" ht="4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 t="shared" si="48"/>
        <v>103</v>
      </c>
      <c r="R537">
        <f t="shared" si="49"/>
        <v>34.75</v>
      </c>
      <c r="S537" s="15">
        <f t="shared" si="50"/>
        <v>42711.545196759253</v>
      </c>
      <c r="T537" s="15">
        <f t="shared" si="51"/>
        <v>42741.545196759253</v>
      </c>
      <c r="U537">
        <f t="shared" si="52"/>
        <v>30</v>
      </c>
      <c r="V537" t="str" cm="1">
        <f t="array" ref="V537">_xlfn.IFS(U537&lt;=10,"Less than 10 days",AND(U537&gt;10,U537&lt;=20),"11 to 20 days",AND(U537&gt;20,U537&lt;=25),"21 to 25 days",U537&gt;=51,"Greater than 40 days",AND(U537&gt;25,U537&lt;=30),"26 to 30 days",AND(U537&gt;30,U537&lt;=40),"31 to 40 days",AND(U537&gt;40,U537&lt;=50),"41 to 50 days")</f>
        <v>26 to 30 days</v>
      </c>
      <c r="W537" t="str" cm="1">
        <f t="array" ref="W537">_xlfn.IFNA(_xlfn.IFS(AND(U537&gt;=25,U537&lt;28),"26-27 days",AND(U537&gt;27,U537&lt;29),"28 to 29 days",U537=30, "30 days"),"Not Needed")</f>
        <v>30 days</v>
      </c>
      <c r="X537">
        <f t="shared" si="53"/>
        <v>2016</v>
      </c>
    </row>
    <row r="538" spans="1:24" ht="58">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 t="shared" si="48"/>
        <v>118</v>
      </c>
      <c r="R538">
        <f t="shared" si="49"/>
        <v>100.06</v>
      </c>
      <c r="S538" s="15">
        <f t="shared" si="50"/>
        <v>42179.344988425932</v>
      </c>
      <c r="T538" s="15">
        <f t="shared" si="51"/>
        <v>42219.75</v>
      </c>
      <c r="U538">
        <f t="shared" si="52"/>
        <v>40</v>
      </c>
      <c r="V538" t="str" cm="1">
        <f t="array" ref="V538">_xlfn.IFS(U538&lt;=10,"Less than 10 days",AND(U538&gt;10,U538&lt;=20),"11 to 20 days",AND(U538&gt;20,U538&lt;=25),"21 to 25 days",U538&gt;=51,"Greater than 40 days",AND(U538&gt;25,U538&lt;=30),"26 to 30 days",AND(U538&gt;30,U538&lt;=40),"31 to 40 days",AND(U538&gt;40,U538&lt;=50),"41 to 50 days")</f>
        <v>31 to 40 days</v>
      </c>
      <c r="W538" t="str" cm="1">
        <f t="array" ref="W538">_xlfn.IFNA(_xlfn.IFS(AND(U538&gt;=25,U538&lt;28),"26-27 days",AND(U538&gt;27,U538&lt;29),"28 to 29 days",U538=30, "30 days"),"Not Needed")</f>
        <v>Not Needed</v>
      </c>
      <c r="X538">
        <f t="shared" si="53"/>
        <v>2015</v>
      </c>
    </row>
    <row r="539" spans="1:24" ht="4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 t="shared" si="48"/>
        <v>121</v>
      </c>
      <c r="R539">
        <f t="shared" si="49"/>
        <v>40.85</v>
      </c>
      <c r="S539" s="15">
        <f t="shared" si="50"/>
        <v>42282.768414351856</v>
      </c>
      <c r="T539" s="15">
        <f t="shared" si="51"/>
        <v>42312.810081018513</v>
      </c>
      <c r="U539">
        <f t="shared" si="52"/>
        <v>30</v>
      </c>
      <c r="V539" t="str" cm="1">
        <f t="array" ref="V539">_xlfn.IFS(U539&lt;=10,"Less than 10 days",AND(U539&gt;10,U539&lt;=20),"11 to 20 days",AND(U539&gt;20,U539&lt;=25),"21 to 25 days",U539&gt;=51,"Greater than 40 days",AND(U539&gt;25,U539&lt;=30),"26 to 30 days",AND(U539&gt;30,U539&lt;=40),"31 to 40 days",AND(U539&gt;40,U539&lt;=50),"41 to 50 days")</f>
        <v>26 to 30 days</v>
      </c>
      <c r="W539" t="str" cm="1">
        <f t="array" ref="W539">_xlfn.IFNA(_xlfn.IFS(AND(U539&gt;=25,U539&lt;28),"26-27 days",AND(U539&gt;27,U539&lt;29),"28 to 29 days",U539=30, "30 days"),"Not Needed")</f>
        <v>30 days</v>
      </c>
      <c r="X539">
        <f t="shared" si="53"/>
        <v>2015</v>
      </c>
    </row>
    <row r="540" spans="1:24" ht="4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 t="shared" si="48"/>
        <v>302</v>
      </c>
      <c r="R540">
        <f t="shared" si="49"/>
        <v>252.02</v>
      </c>
      <c r="S540" s="15">
        <f t="shared" si="50"/>
        <v>42473.794710648144</v>
      </c>
      <c r="T540" s="15">
        <f t="shared" si="51"/>
        <v>42503.794710648144</v>
      </c>
      <c r="U540">
        <f t="shared" si="52"/>
        <v>30</v>
      </c>
      <c r="V540" t="str" cm="1">
        <f t="array" ref="V540">_xlfn.IFS(U540&lt;=10,"Less than 10 days",AND(U540&gt;10,U540&lt;=20),"11 to 20 days",AND(U540&gt;20,U540&lt;=25),"21 to 25 days",U540&gt;=51,"Greater than 40 days",AND(U540&gt;25,U540&lt;=30),"26 to 30 days",AND(U540&gt;30,U540&lt;=40),"31 to 40 days",AND(U540&gt;40,U540&lt;=50),"41 to 50 days")</f>
        <v>26 to 30 days</v>
      </c>
      <c r="W540" t="str" cm="1">
        <f t="array" ref="W540">_xlfn.IFNA(_xlfn.IFS(AND(U540&gt;=25,U540&lt;28),"26-27 days",AND(U540&gt;27,U540&lt;29),"28 to 29 days",U540=30, "30 days"),"Not Needed")</f>
        <v>30 days</v>
      </c>
      <c r="X540">
        <f t="shared" si="53"/>
        <v>2016</v>
      </c>
    </row>
    <row r="541" spans="1:24" ht="4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 t="shared" si="48"/>
        <v>101</v>
      </c>
      <c r="R541">
        <f t="shared" si="49"/>
        <v>25.16</v>
      </c>
      <c r="S541" s="15">
        <f t="shared" si="50"/>
        <v>42535.049849537041</v>
      </c>
      <c r="T541" s="15">
        <f t="shared" si="51"/>
        <v>42556.049849537041</v>
      </c>
      <c r="U541">
        <f t="shared" si="52"/>
        <v>21</v>
      </c>
      <c r="V541" t="str" cm="1">
        <f t="array" ref="V541">_xlfn.IFS(U541&lt;=10,"Less than 10 days",AND(U541&gt;10,U541&lt;=20),"11 to 20 days",AND(U541&gt;20,U541&lt;=25),"21 to 25 days",U541&gt;=51,"Greater than 40 days",AND(U541&gt;25,U541&lt;=30),"26 to 30 days",AND(U541&gt;30,U541&lt;=40),"31 to 40 days",AND(U541&gt;40,U541&lt;=50),"41 to 50 days")</f>
        <v>21 to 25 days</v>
      </c>
      <c r="W541" t="str" cm="1">
        <f t="array" ref="W541">_xlfn.IFNA(_xlfn.IFS(AND(U541&gt;=25,U541&lt;28),"26-27 days",AND(U541&gt;27,U541&lt;29),"28 to 29 days",U541=30, "30 days"),"Not Needed")</f>
        <v>Not Needed</v>
      </c>
      <c r="X541">
        <f t="shared" si="53"/>
        <v>2016</v>
      </c>
    </row>
    <row r="542" spans="1:24" ht="58">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 t="shared" si="48"/>
        <v>0</v>
      </c>
      <c r="R542">
        <f t="shared" si="49"/>
        <v>1</v>
      </c>
      <c r="S542" s="15">
        <f t="shared" si="50"/>
        <v>42009.817199074074</v>
      </c>
      <c r="T542" s="15">
        <f t="shared" si="51"/>
        <v>42039.817199074074</v>
      </c>
      <c r="U542">
        <f t="shared" si="52"/>
        <v>30</v>
      </c>
      <c r="V542" t="str" cm="1">
        <f t="array" ref="V542">_xlfn.IFS(U542&lt;=10,"Less than 10 days",AND(U542&gt;10,U542&lt;=20),"11 to 20 days",AND(U542&gt;20,U542&lt;=25),"21 to 25 days",U542&gt;=51,"Greater than 40 days",AND(U542&gt;25,U542&lt;=30),"26 to 30 days",AND(U542&gt;30,U542&lt;=40),"31 to 40 days",AND(U542&gt;40,U542&lt;=50),"41 to 50 days")</f>
        <v>26 to 30 days</v>
      </c>
      <c r="W542" t="str" cm="1">
        <f t="array" ref="W542">_xlfn.IFNA(_xlfn.IFS(AND(U542&gt;=25,U542&lt;28),"26-27 days",AND(U542&gt;27,U542&lt;29),"28 to 29 days",U542=30, "30 days"),"Not Needed")</f>
        <v>30 days</v>
      </c>
      <c r="X542">
        <f t="shared" si="53"/>
        <v>2015</v>
      </c>
    </row>
    <row r="543" spans="1:24" ht="4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 t="shared" si="48"/>
        <v>1</v>
      </c>
      <c r="R543">
        <f t="shared" si="49"/>
        <v>25</v>
      </c>
      <c r="S543" s="15">
        <f t="shared" si="50"/>
        <v>42276.046689814815</v>
      </c>
      <c r="T543" s="15">
        <f t="shared" si="51"/>
        <v>42306.046689814815</v>
      </c>
      <c r="U543">
        <f t="shared" si="52"/>
        <v>30</v>
      </c>
      <c r="V543" t="str" cm="1">
        <f t="array" ref="V543">_xlfn.IFS(U543&lt;=10,"Less than 10 days",AND(U543&gt;10,U543&lt;=20),"11 to 20 days",AND(U543&gt;20,U543&lt;=25),"21 to 25 days",U543&gt;=51,"Greater than 40 days",AND(U543&gt;25,U543&lt;=30),"26 to 30 days",AND(U543&gt;30,U543&lt;=40),"31 to 40 days",AND(U543&gt;40,U543&lt;=50),"41 to 50 days")</f>
        <v>26 to 30 days</v>
      </c>
      <c r="W543" t="str" cm="1">
        <f t="array" ref="W543">_xlfn.IFNA(_xlfn.IFS(AND(U543&gt;=25,U543&lt;28),"26-27 days",AND(U543&gt;27,U543&lt;29),"28 to 29 days",U543=30, "30 days"),"Not Needed")</f>
        <v>30 days</v>
      </c>
      <c r="X543">
        <f t="shared" si="53"/>
        <v>2015</v>
      </c>
    </row>
    <row r="544" spans="1:24" ht="4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 t="shared" si="48"/>
        <v>0</v>
      </c>
      <c r="R544">
        <f t="shared" si="49"/>
        <v>1</v>
      </c>
      <c r="S544" s="15">
        <f t="shared" si="50"/>
        <v>42433.737453703703</v>
      </c>
      <c r="T544" s="15">
        <f t="shared" si="51"/>
        <v>42493.695787037039</v>
      </c>
      <c r="U544">
        <f t="shared" si="52"/>
        <v>60</v>
      </c>
      <c r="V544" t="str" cm="1">
        <f t="array" ref="V544">_xlfn.IFS(U544&lt;=10,"Less than 10 days",AND(U544&gt;10,U544&lt;=20),"11 to 20 days",AND(U544&gt;20,U544&lt;=25),"21 to 25 days",U544&gt;=51,"Greater than 40 days",AND(U544&gt;25,U544&lt;=30),"26 to 30 days",AND(U544&gt;30,U544&lt;=40),"31 to 40 days",AND(U544&gt;40,U544&lt;=50),"41 to 50 days")</f>
        <v>Greater than 40 days</v>
      </c>
      <c r="W544" t="str" cm="1">
        <f t="array" ref="W544">_xlfn.IFNA(_xlfn.IFS(AND(U544&gt;=25,U544&lt;28),"26-27 days",AND(U544&gt;27,U544&lt;29),"28 to 29 days",U544=30, "30 days"),"Not Needed")</f>
        <v>Not Needed</v>
      </c>
      <c r="X544">
        <f t="shared" si="53"/>
        <v>2016</v>
      </c>
    </row>
    <row r="545" spans="1:24" ht="4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 t="shared" si="48"/>
        <v>0</v>
      </c>
      <c r="R545">
        <f t="shared" si="49"/>
        <v>35</v>
      </c>
      <c r="S545" s="15">
        <f t="shared" si="50"/>
        <v>41914.092152777775</v>
      </c>
      <c r="T545" s="15">
        <f t="shared" si="51"/>
        <v>41944.092152777775</v>
      </c>
      <c r="U545">
        <f t="shared" si="52"/>
        <v>30</v>
      </c>
      <c r="V545" t="str" cm="1">
        <f t="array" ref="V545">_xlfn.IFS(U545&lt;=10,"Less than 10 days",AND(U545&gt;10,U545&lt;=20),"11 to 20 days",AND(U545&gt;20,U545&lt;=25),"21 to 25 days",U545&gt;=51,"Greater than 40 days",AND(U545&gt;25,U545&lt;=30),"26 to 30 days",AND(U545&gt;30,U545&lt;=40),"31 to 40 days",AND(U545&gt;40,U545&lt;=50),"41 to 50 days")</f>
        <v>26 to 30 days</v>
      </c>
      <c r="W545" t="str" cm="1">
        <f t="array" ref="W545">_xlfn.IFNA(_xlfn.IFS(AND(U545&gt;=25,U545&lt;28),"26-27 days",AND(U545&gt;27,U545&lt;29),"28 to 29 days",U545=30, "30 days"),"Not Needed")</f>
        <v>30 days</v>
      </c>
      <c r="X545">
        <f t="shared" si="53"/>
        <v>2014</v>
      </c>
    </row>
    <row r="546" spans="1:24" ht="4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 t="shared" si="48"/>
        <v>1</v>
      </c>
      <c r="R546">
        <f t="shared" si="49"/>
        <v>3</v>
      </c>
      <c r="S546" s="15">
        <f t="shared" si="50"/>
        <v>42525.656944444447</v>
      </c>
      <c r="T546" s="15">
        <f t="shared" si="51"/>
        <v>42555.656944444447</v>
      </c>
      <c r="U546">
        <f t="shared" si="52"/>
        <v>30</v>
      </c>
      <c r="V546" t="str" cm="1">
        <f t="array" ref="V546">_xlfn.IFS(U546&lt;=10,"Less than 10 days",AND(U546&gt;10,U546&lt;=20),"11 to 20 days",AND(U546&gt;20,U546&lt;=25),"21 to 25 days",U546&gt;=51,"Greater than 40 days",AND(U546&gt;25,U546&lt;=30),"26 to 30 days",AND(U546&gt;30,U546&lt;=40),"31 to 40 days",AND(U546&gt;40,U546&lt;=50),"41 to 50 days")</f>
        <v>26 to 30 days</v>
      </c>
      <c r="W546" t="str" cm="1">
        <f t="array" ref="W546">_xlfn.IFNA(_xlfn.IFS(AND(U546&gt;=25,U546&lt;28),"26-27 days",AND(U546&gt;27,U546&lt;29),"28 to 29 days",U546=30, "30 days"),"Not Needed")</f>
        <v>30 days</v>
      </c>
      <c r="X546">
        <f t="shared" si="53"/>
        <v>2016</v>
      </c>
    </row>
    <row r="547" spans="1:24" ht="58">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 t="shared" si="48"/>
        <v>27</v>
      </c>
      <c r="R547">
        <f t="shared" si="49"/>
        <v>402.71</v>
      </c>
      <c r="S547" s="15">
        <f t="shared" si="50"/>
        <v>42283.592465277776</v>
      </c>
      <c r="T547" s="15">
        <f t="shared" si="51"/>
        <v>42323.634131944447</v>
      </c>
      <c r="U547">
        <f t="shared" si="52"/>
        <v>40</v>
      </c>
      <c r="V547" t="str" cm="1">
        <f t="array" ref="V547">_xlfn.IFS(U547&lt;=10,"Less than 10 days",AND(U547&gt;10,U547&lt;=20),"11 to 20 days",AND(U547&gt;20,U547&lt;=25),"21 to 25 days",U547&gt;=51,"Greater than 40 days",AND(U547&gt;25,U547&lt;=30),"26 to 30 days",AND(U547&gt;30,U547&lt;=40),"31 to 40 days",AND(U547&gt;40,U547&lt;=50),"41 to 50 days")</f>
        <v>31 to 40 days</v>
      </c>
      <c r="W547" t="str" cm="1">
        <f t="array" ref="W547">_xlfn.IFNA(_xlfn.IFS(AND(U547&gt;=25,U547&lt;28),"26-27 days",AND(U547&gt;27,U547&lt;29),"28 to 29 days",U547=30, "30 days"),"Not Needed")</f>
        <v>Not Needed</v>
      </c>
      <c r="X547">
        <f t="shared" si="53"/>
        <v>2015</v>
      </c>
    </row>
    <row r="548" spans="1:24" ht="4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 t="shared" si="48"/>
        <v>0</v>
      </c>
      <c r="R548">
        <f t="shared" si="49"/>
        <v>26</v>
      </c>
      <c r="S548" s="15">
        <f t="shared" si="50"/>
        <v>42249.667997685188</v>
      </c>
      <c r="T548" s="15">
        <f t="shared" si="51"/>
        <v>42294.667997685188</v>
      </c>
      <c r="U548">
        <f t="shared" si="52"/>
        <v>45</v>
      </c>
      <c r="V548" t="str" cm="1">
        <f t="array" ref="V548">_xlfn.IFS(U548&lt;=10,"Less than 10 days",AND(U548&gt;10,U548&lt;=20),"11 to 20 days",AND(U548&gt;20,U548&lt;=25),"21 to 25 days",U548&gt;=51,"Greater than 40 days",AND(U548&gt;25,U548&lt;=30),"26 to 30 days",AND(U548&gt;30,U548&lt;=40),"31 to 40 days",AND(U548&gt;40,U548&lt;=50),"41 to 50 days")</f>
        <v>41 to 50 days</v>
      </c>
      <c r="W548" t="str" cm="1">
        <f t="array" ref="W548">_xlfn.IFNA(_xlfn.IFS(AND(U548&gt;=25,U548&lt;28),"26-27 days",AND(U548&gt;27,U548&lt;29),"28 to 29 days",U548=30, "30 days"),"Not Needed")</f>
        <v>Not Needed</v>
      </c>
      <c r="X548">
        <f t="shared" si="53"/>
        <v>2015</v>
      </c>
    </row>
    <row r="549" spans="1:24" ht="58">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 t="shared" si="48"/>
        <v>0</v>
      </c>
      <c r="R549">
        <f t="shared" si="49"/>
        <v>0</v>
      </c>
      <c r="S549" s="15">
        <f t="shared" si="50"/>
        <v>42380.696342592593</v>
      </c>
      <c r="T549" s="15">
        <f t="shared" si="51"/>
        <v>42410.696342592593</v>
      </c>
      <c r="U549">
        <f t="shared" si="52"/>
        <v>30</v>
      </c>
      <c r="V549" t="str" cm="1">
        <f t="array" ref="V549">_xlfn.IFS(U549&lt;=10,"Less than 10 days",AND(U549&gt;10,U549&lt;=20),"11 to 20 days",AND(U549&gt;20,U549&lt;=25),"21 to 25 days",U549&gt;=51,"Greater than 40 days",AND(U549&gt;25,U549&lt;=30),"26 to 30 days",AND(U549&gt;30,U549&lt;=40),"31 to 40 days",AND(U549&gt;40,U549&lt;=50),"41 to 50 days")</f>
        <v>26 to 30 days</v>
      </c>
      <c r="W549" t="str" cm="1">
        <f t="array" ref="W549">_xlfn.IFNA(_xlfn.IFS(AND(U549&gt;=25,U549&lt;28),"26-27 days",AND(U549&gt;27,U549&lt;29),"28 to 29 days",U549=30, "30 days"),"Not Needed")</f>
        <v>30 days</v>
      </c>
      <c r="X549">
        <f t="shared" si="53"/>
        <v>2016</v>
      </c>
    </row>
    <row r="550" spans="1:24" ht="4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 t="shared" si="48"/>
        <v>0</v>
      </c>
      <c r="R550">
        <f t="shared" si="49"/>
        <v>9</v>
      </c>
      <c r="S550" s="15">
        <f t="shared" si="50"/>
        <v>42276.903333333335</v>
      </c>
      <c r="T550" s="15">
        <f t="shared" si="51"/>
        <v>42306.903333333335</v>
      </c>
      <c r="U550">
        <f t="shared" si="52"/>
        <v>30</v>
      </c>
      <c r="V550" t="str" cm="1">
        <f t="array" ref="V550">_xlfn.IFS(U550&lt;=10,"Less than 10 days",AND(U550&gt;10,U550&lt;=20),"11 to 20 days",AND(U550&gt;20,U550&lt;=25),"21 to 25 days",U550&gt;=51,"Greater than 40 days",AND(U550&gt;25,U550&lt;=30),"26 to 30 days",AND(U550&gt;30,U550&lt;=40),"31 to 40 days",AND(U550&gt;40,U550&lt;=50),"41 to 50 days")</f>
        <v>26 to 30 days</v>
      </c>
      <c r="W550" t="str" cm="1">
        <f t="array" ref="W550">_xlfn.IFNA(_xlfn.IFS(AND(U550&gt;=25,U550&lt;28),"26-27 days",AND(U550&gt;27,U550&lt;29),"28 to 29 days",U550=30, "30 days"),"Not Needed")</f>
        <v>30 days</v>
      </c>
      <c r="X550">
        <f t="shared" si="53"/>
        <v>2015</v>
      </c>
    </row>
    <row r="551" spans="1:24" ht="58">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 t="shared" si="48"/>
        <v>3</v>
      </c>
      <c r="R551">
        <f t="shared" si="49"/>
        <v>8.5</v>
      </c>
      <c r="S551" s="15">
        <f t="shared" si="50"/>
        <v>42163.636828703704</v>
      </c>
      <c r="T551" s="15">
        <f t="shared" si="51"/>
        <v>42193.636828703704</v>
      </c>
      <c r="U551">
        <f t="shared" si="52"/>
        <v>30</v>
      </c>
      <c r="V551" t="str" cm="1">
        <f t="array" ref="V551">_xlfn.IFS(U551&lt;=10,"Less than 10 days",AND(U551&gt;10,U551&lt;=20),"11 to 20 days",AND(U551&gt;20,U551&lt;=25),"21 to 25 days",U551&gt;=51,"Greater than 40 days",AND(U551&gt;25,U551&lt;=30),"26 to 30 days",AND(U551&gt;30,U551&lt;=40),"31 to 40 days",AND(U551&gt;40,U551&lt;=50),"41 to 50 days")</f>
        <v>26 to 30 days</v>
      </c>
      <c r="W551" t="str" cm="1">
        <f t="array" ref="W551">_xlfn.IFNA(_xlfn.IFS(AND(U551&gt;=25,U551&lt;28),"26-27 days",AND(U551&gt;27,U551&lt;29),"28 to 29 days",U551=30, "30 days"),"Not Needed")</f>
        <v>30 days</v>
      </c>
      <c r="X551">
        <f t="shared" si="53"/>
        <v>2015</v>
      </c>
    </row>
    <row r="552" spans="1:24" ht="4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 t="shared" si="48"/>
        <v>1</v>
      </c>
      <c r="R552">
        <f t="shared" si="49"/>
        <v>8.75</v>
      </c>
      <c r="S552" s="15">
        <f t="shared" si="50"/>
        <v>42753.678761574076</v>
      </c>
      <c r="T552" s="15">
        <f t="shared" si="51"/>
        <v>42766.208333333328</v>
      </c>
      <c r="U552">
        <f t="shared" si="52"/>
        <v>13</v>
      </c>
      <c r="V552" t="str" cm="1">
        <f t="array" ref="V552">_xlfn.IFS(U552&lt;=10,"Less than 10 days",AND(U552&gt;10,U552&lt;=20),"11 to 20 days",AND(U552&gt;20,U552&lt;=25),"21 to 25 days",U552&gt;=51,"Greater than 40 days",AND(U552&gt;25,U552&lt;=30),"26 to 30 days",AND(U552&gt;30,U552&lt;=40),"31 to 40 days",AND(U552&gt;40,U552&lt;=50),"41 to 50 days")</f>
        <v>11 to 20 days</v>
      </c>
      <c r="W552" t="str" cm="1">
        <f t="array" ref="W552">_xlfn.IFNA(_xlfn.IFS(AND(U552&gt;=25,U552&lt;28),"26-27 days",AND(U552&gt;27,U552&lt;29),"28 to 29 days",U552=30, "30 days"),"Not Needed")</f>
        <v>Not Needed</v>
      </c>
      <c r="X552">
        <f t="shared" si="53"/>
        <v>2017</v>
      </c>
    </row>
    <row r="553" spans="1:24" ht="4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 t="shared" si="48"/>
        <v>5</v>
      </c>
      <c r="R553">
        <f t="shared" si="49"/>
        <v>135.04</v>
      </c>
      <c r="S553" s="15">
        <f t="shared" si="50"/>
        <v>42173.275740740741</v>
      </c>
      <c r="T553" s="15">
        <f t="shared" si="51"/>
        <v>42217.745138888888</v>
      </c>
      <c r="U553">
        <f t="shared" si="52"/>
        <v>44</v>
      </c>
      <c r="V553" t="str" cm="1">
        <f t="array" ref="V553">_xlfn.IFS(U553&lt;=10,"Less than 10 days",AND(U553&gt;10,U553&lt;=20),"11 to 20 days",AND(U553&gt;20,U553&lt;=25),"21 to 25 days",U553&gt;=51,"Greater than 40 days",AND(U553&gt;25,U553&lt;=30),"26 to 30 days",AND(U553&gt;30,U553&lt;=40),"31 to 40 days",AND(U553&gt;40,U553&lt;=50),"41 to 50 days")</f>
        <v>41 to 50 days</v>
      </c>
      <c r="W553" t="str" cm="1">
        <f t="array" ref="W553">_xlfn.IFNA(_xlfn.IFS(AND(U553&gt;=25,U553&lt;28),"26-27 days",AND(U553&gt;27,U553&lt;29),"28 to 29 days",U553=30, "30 days"),"Not Needed")</f>
        <v>Not Needed</v>
      </c>
      <c r="X553">
        <f t="shared" si="53"/>
        <v>2015</v>
      </c>
    </row>
    <row r="554" spans="1:24" ht="4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 t="shared" si="48"/>
        <v>0</v>
      </c>
      <c r="R554">
        <f t="shared" si="49"/>
        <v>0</v>
      </c>
      <c r="S554" s="15">
        <f t="shared" si="50"/>
        <v>42318.616851851853</v>
      </c>
      <c r="T554" s="15">
        <f t="shared" si="51"/>
        <v>42378.616851851853</v>
      </c>
      <c r="U554">
        <f t="shared" si="52"/>
        <v>60</v>
      </c>
      <c r="V554" t="str" cm="1">
        <f t="array" ref="V554">_xlfn.IFS(U554&lt;=10,"Less than 10 days",AND(U554&gt;10,U554&lt;=20),"11 to 20 days",AND(U554&gt;20,U554&lt;=25),"21 to 25 days",U554&gt;=51,"Greater than 40 days",AND(U554&gt;25,U554&lt;=30),"26 to 30 days",AND(U554&gt;30,U554&lt;=40),"31 to 40 days",AND(U554&gt;40,U554&lt;=50),"41 to 50 days")</f>
        <v>Greater than 40 days</v>
      </c>
      <c r="W554" t="str" cm="1">
        <f t="array" ref="W554">_xlfn.IFNA(_xlfn.IFS(AND(U554&gt;=25,U554&lt;28),"26-27 days",AND(U554&gt;27,U554&lt;29),"28 to 29 days",U554=30, "30 days"),"Not Needed")</f>
        <v>Not Needed</v>
      </c>
      <c r="X554">
        <f t="shared" si="53"/>
        <v>2015</v>
      </c>
    </row>
    <row r="555" spans="1:24" ht="4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 t="shared" si="48"/>
        <v>0</v>
      </c>
      <c r="R555">
        <f t="shared" si="49"/>
        <v>20.5</v>
      </c>
      <c r="S555" s="15">
        <f t="shared" si="50"/>
        <v>41927.71980324074</v>
      </c>
      <c r="T555" s="15">
        <f t="shared" si="51"/>
        <v>41957.761469907404</v>
      </c>
      <c r="U555">
        <f t="shared" si="52"/>
        <v>30</v>
      </c>
      <c r="V555" t="str" cm="1">
        <f t="array" ref="V555">_xlfn.IFS(U555&lt;=10,"Less than 10 days",AND(U555&gt;10,U555&lt;=20),"11 to 20 days",AND(U555&gt;20,U555&lt;=25),"21 to 25 days",U555&gt;=51,"Greater than 40 days",AND(U555&gt;25,U555&lt;=30),"26 to 30 days",AND(U555&gt;30,U555&lt;=40),"31 to 40 days",AND(U555&gt;40,U555&lt;=50),"41 to 50 days")</f>
        <v>26 to 30 days</v>
      </c>
      <c r="W555" t="str" cm="1">
        <f t="array" ref="W555">_xlfn.IFNA(_xlfn.IFS(AND(U555&gt;=25,U555&lt;28),"26-27 days",AND(U555&gt;27,U555&lt;29),"28 to 29 days",U555=30, "30 days"),"Not Needed")</f>
        <v>30 days</v>
      </c>
      <c r="X555">
        <f t="shared" si="53"/>
        <v>2014</v>
      </c>
    </row>
    <row r="556" spans="1:24" ht="4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 t="shared" si="48"/>
        <v>37</v>
      </c>
      <c r="R556">
        <f t="shared" si="49"/>
        <v>64.36</v>
      </c>
      <c r="S556" s="15">
        <f t="shared" si="50"/>
        <v>41901.684861111113</v>
      </c>
      <c r="T556" s="15">
        <f t="shared" si="51"/>
        <v>41931.684861111113</v>
      </c>
      <c r="U556">
        <f t="shared" si="52"/>
        <v>30</v>
      </c>
      <c r="V556" t="str" cm="1">
        <f t="array" ref="V556">_xlfn.IFS(U556&lt;=10,"Less than 10 days",AND(U556&gt;10,U556&lt;=20),"11 to 20 days",AND(U556&gt;20,U556&lt;=25),"21 to 25 days",U556&gt;=51,"Greater than 40 days",AND(U556&gt;25,U556&lt;=30),"26 to 30 days",AND(U556&gt;30,U556&lt;=40),"31 to 40 days",AND(U556&gt;40,U556&lt;=50),"41 to 50 days")</f>
        <v>26 to 30 days</v>
      </c>
      <c r="W556" t="str" cm="1">
        <f t="array" ref="W556">_xlfn.IFNA(_xlfn.IFS(AND(U556&gt;=25,U556&lt;28),"26-27 days",AND(U556&gt;27,U556&lt;29),"28 to 29 days",U556=30, "30 days"),"Not Needed")</f>
        <v>30 days</v>
      </c>
      <c r="X556">
        <f t="shared" si="53"/>
        <v>2014</v>
      </c>
    </row>
    <row r="557" spans="1:24" ht="4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 t="shared" si="48"/>
        <v>0</v>
      </c>
      <c r="R557">
        <f t="shared" si="49"/>
        <v>0</v>
      </c>
      <c r="S557" s="15">
        <f t="shared" si="50"/>
        <v>42503.353506944448</v>
      </c>
      <c r="T557" s="15">
        <f t="shared" si="51"/>
        <v>42533.353506944448</v>
      </c>
      <c r="U557">
        <f t="shared" si="52"/>
        <v>30</v>
      </c>
      <c r="V557" t="str" cm="1">
        <f t="array" ref="V557">_xlfn.IFS(U557&lt;=10,"Less than 10 days",AND(U557&gt;10,U557&lt;=20),"11 to 20 days",AND(U557&gt;20,U557&lt;=25),"21 to 25 days",U557&gt;=51,"Greater than 40 days",AND(U557&gt;25,U557&lt;=30),"26 to 30 days",AND(U557&gt;30,U557&lt;=40),"31 to 40 days",AND(U557&gt;40,U557&lt;=50),"41 to 50 days")</f>
        <v>26 to 30 days</v>
      </c>
      <c r="W557" t="str" cm="1">
        <f t="array" ref="W557">_xlfn.IFNA(_xlfn.IFS(AND(U557&gt;=25,U557&lt;28),"26-27 days",AND(U557&gt;27,U557&lt;29),"28 to 29 days",U557=30, "30 days"),"Not Needed")</f>
        <v>30 days</v>
      </c>
      <c r="X557">
        <f t="shared" si="53"/>
        <v>2016</v>
      </c>
    </row>
    <row r="558" spans="1:24" ht="29">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 t="shared" si="48"/>
        <v>3</v>
      </c>
      <c r="R558">
        <f t="shared" si="49"/>
        <v>200</v>
      </c>
      <c r="S558" s="15">
        <f t="shared" si="50"/>
        <v>42345.860150462962</v>
      </c>
      <c r="T558" s="15">
        <f t="shared" si="51"/>
        <v>42375.860150462962</v>
      </c>
      <c r="U558">
        <f t="shared" si="52"/>
        <v>30</v>
      </c>
      <c r="V558" t="str" cm="1">
        <f t="array" ref="V558">_xlfn.IFS(U558&lt;=10,"Less than 10 days",AND(U558&gt;10,U558&lt;=20),"11 to 20 days",AND(U558&gt;20,U558&lt;=25),"21 to 25 days",U558&gt;=51,"Greater than 40 days",AND(U558&gt;25,U558&lt;=30),"26 to 30 days",AND(U558&gt;30,U558&lt;=40),"31 to 40 days",AND(U558&gt;40,U558&lt;=50),"41 to 50 days")</f>
        <v>26 to 30 days</v>
      </c>
      <c r="W558" t="str" cm="1">
        <f t="array" ref="W558">_xlfn.IFNA(_xlfn.IFS(AND(U558&gt;=25,U558&lt;28),"26-27 days",AND(U558&gt;27,U558&lt;29),"28 to 29 days",U558=30, "30 days"),"Not Needed")</f>
        <v>30 days</v>
      </c>
      <c r="X558">
        <f t="shared" si="53"/>
        <v>2015</v>
      </c>
    </row>
    <row r="559" spans="1:24" ht="4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 t="shared" si="48"/>
        <v>1</v>
      </c>
      <c r="R559">
        <f t="shared" si="49"/>
        <v>68.3</v>
      </c>
      <c r="S559" s="15">
        <f t="shared" si="50"/>
        <v>42676.942164351851</v>
      </c>
      <c r="T559" s="15">
        <f t="shared" si="51"/>
        <v>42706.983831018515</v>
      </c>
      <c r="U559">
        <f t="shared" si="52"/>
        <v>30</v>
      </c>
      <c r="V559" t="str" cm="1">
        <f t="array" ref="V559">_xlfn.IFS(U559&lt;=10,"Less than 10 days",AND(U559&gt;10,U559&lt;=20),"11 to 20 days",AND(U559&gt;20,U559&lt;=25),"21 to 25 days",U559&gt;=51,"Greater than 40 days",AND(U559&gt;25,U559&lt;=30),"26 to 30 days",AND(U559&gt;30,U559&lt;=40),"31 to 40 days",AND(U559&gt;40,U559&lt;=50),"41 to 50 days")</f>
        <v>26 to 30 days</v>
      </c>
      <c r="W559" t="str" cm="1">
        <f t="array" ref="W559">_xlfn.IFNA(_xlfn.IFS(AND(U559&gt;=25,U559&lt;28),"26-27 days",AND(U559&gt;27,U559&lt;29),"28 to 29 days",U559=30, "30 days"),"Not Needed")</f>
        <v>30 days</v>
      </c>
      <c r="X559">
        <f t="shared" si="53"/>
        <v>2016</v>
      </c>
    </row>
    <row r="560" spans="1:24" ht="4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 t="shared" si="48"/>
        <v>0</v>
      </c>
      <c r="R560">
        <f t="shared" si="49"/>
        <v>0</v>
      </c>
      <c r="S560" s="15">
        <f t="shared" si="50"/>
        <v>42057.883159722223</v>
      </c>
      <c r="T560" s="15">
        <f t="shared" si="51"/>
        <v>42087.841493055559</v>
      </c>
      <c r="U560">
        <f t="shared" si="52"/>
        <v>30</v>
      </c>
      <c r="V560" t="str" cm="1">
        <f t="array" ref="V560">_xlfn.IFS(U560&lt;=10,"Less than 10 days",AND(U560&gt;10,U560&lt;=20),"11 to 20 days",AND(U560&gt;20,U560&lt;=25),"21 to 25 days",U560&gt;=51,"Greater than 40 days",AND(U560&gt;25,U560&lt;=30),"26 to 30 days",AND(U560&gt;30,U560&lt;=40),"31 to 40 days",AND(U560&gt;40,U560&lt;=50),"41 to 50 days")</f>
        <v>26 to 30 days</v>
      </c>
      <c r="W560" t="str" cm="1">
        <f t="array" ref="W560">_xlfn.IFNA(_xlfn.IFS(AND(U560&gt;=25,U560&lt;28),"26-27 days",AND(U560&gt;27,U560&lt;29),"28 to 29 days",U560=30, "30 days"),"Not Needed")</f>
        <v>30 days</v>
      </c>
      <c r="X560">
        <f t="shared" si="53"/>
        <v>2015</v>
      </c>
    </row>
    <row r="561" spans="1:24" ht="58">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 t="shared" si="48"/>
        <v>0</v>
      </c>
      <c r="R561">
        <f t="shared" si="49"/>
        <v>50</v>
      </c>
      <c r="S561" s="15">
        <f t="shared" si="50"/>
        <v>42321.283101851848</v>
      </c>
      <c r="T561" s="15">
        <f t="shared" si="51"/>
        <v>42351.283101851848</v>
      </c>
      <c r="U561">
        <f t="shared" si="52"/>
        <v>30</v>
      </c>
      <c r="V561" t="str" cm="1">
        <f t="array" ref="V561">_xlfn.IFS(U561&lt;=10,"Less than 10 days",AND(U561&gt;10,U561&lt;=20),"11 to 20 days",AND(U561&gt;20,U561&lt;=25),"21 to 25 days",U561&gt;=51,"Greater than 40 days",AND(U561&gt;25,U561&lt;=30),"26 to 30 days",AND(U561&gt;30,U561&lt;=40),"31 to 40 days",AND(U561&gt;40,U561&lt;=50),"41 to 50 days")</f>
        <v>26 to 30 days</v>
      </c>
      <c r="W561" t="str" cm="1">
        <f t="array" ref="W561">_xlfn.IFNA(_xlfn.IFS(AND(U561&gt;=25,U561&lt;28),"26-27 days",AND(U561&gt;27,U561&lt;29),"28 to 29 days",U561=30, "30 days"),"Not Needed")</f>
        <v>30 days</v>
      </c>
      <c r="X561">
        <f t="shared" si="53"/>
        <v>2015</v>
      </c>
    </row>
    <row r="562" spans="1:24" ht="4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 t="shared" si="48"/>
        <v>0</v>
      </c>
      <c r="R562">
        <f t="shared" si="49"/>
        <v>4</v>
      </c>
      <c r="S562" s="15">
        <f t="shared" si="50"/>
        <v>41960.771354166667</v>
      </c>
      <c r="T562" s="15">
        <f t="shared" si="51"/>
        <v>41990.771354166667</v>
      </c>
      <c r="U562">
        <f t="shared" si="52"/>
        <v>30</v>
      </c>
      <c r="V562" t="str" cm="1">
        <f t="array" ref="V562">_xlfn.IFS(U562&lt;=10,"Less than 10 days",AND(U562&gt;10,U562&lt;=20),"11 to 20 days",AND(U562&gt;20,U562&lt;=25),"21 to 25 days",U562&gt;=51,"Greater than 40 days",AND(U562&gt;25,U562&lt;=30),"26 to 30 days",AND(U562&gt;30,U562&lt;=40),"31 to 40 days",AND(U562&gt;40,U562&lt;=50),"41 to 50 days")</f>
        <v>26 to 30 days</v>
      </c>
      <c r="W562" t="str" cm="1">
        <f t="array" ref="W562">_xlfn.IFNA(_xlfn.IFS(AND(U562&gt;=25,U562&lt;28),"26-27 days",AND(U562&gt;27,U562&lt;29),"28 to 29 days",U562=30, "30 days"),"Not Needed")</f>
        <v>30 days</v>
      </c>
      <c r="X562">
        <f t="shared" si="53"/>
        <v>2014</v>
      </c>
    </row>
    <row r="563" spans="1:24" ht="4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 t="shared" si="48"/>
        <v>0</v>
      </c>
      <c r="R563">
        <f t="shared" si="49"/>
        <v>27.5</v>
      </c>
      <c r="S563" s="15">
        <f t="shared" si="50"/>
        <v>42268.658715277779</v>
      </c>
      <c r="T563" s="15">
        <f t="shared" si="51"/>
        <v>42303.658715277779</v>
      </c>
      <c r="U563">
        <f t="shared" si="52"/>
        <v>35</v>
      </c>
      <c r="V563" t="str" cm="1">
        <f t="array" ref="V563">_xlfn.IFS(U563&lt;=10,"Less than 10 days",AND(U563&gt;10,U563&lt;=20),"11 to 20 days",AND(U563&gt;20,U563&lt;=25),"21 to 25 days",U563&gt;=51,"Greater than 40 days",AND(U563&gt;25,U563&lt;=30),"26 to 30 days",AND(U563&gt;30,U563&lt;=40),"31 to 40 days",AND(U563&gt;40,U563&lt;=50),"41 to 50 days")</f>
        <v>31 to 40 days</v>
      </c>
      <c r="W563" t="str" cm="1">
        <f t="array" ref="W563">_xlfn.IFNA(_xlfn.IFS(AND(U563&gt;=25,U563&lt;28),"26-27 days",AND(U563&gt;27,U563&lt;29),"28 to 29 days",U563=30, "30 days"),"Not Needed")</f>
        <v>Not Needed</v>
      </c>
      <c r="X563">
        <f t="shared" si="53"/>
        <v>2015</v>
      </c>
    </row>
    <row r="564" spans="1:24" ht="4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 t="shared" si="48"/>
        <v>0</v>
      </c>
      <c r="R564">
        <f t="shared" si="49"/>
        <v>0</v>
      </c>
      <c r="S564" s="15">
        <f t="shared" si="50"/>
        <v>42692.389062500006</v>
      </c>
      <c r="T564" s="15">
        <f t="shared" si="51"/>
        <v>42722.389062500006</v>
      </c>
      <c r="U564">
        <f t="shared" si="52"/>
        <v>30</v>
      </c>
      <c r="V564" t="str" cm="1">
        <f t="array" ref="V564">_xlfn.IFS(U564&lt;=10,"Less than 10 days",AND(U564&gt;10,U564&lt;=20),"11 to 20 days",AND(U564&gt;20,U564&lt;=25),"21 to 25 days",U564&gt;=51,"Greater than 40 days",AND(U564&gt;25,U564&lt;=30),"26 to 30 days",AND(U564&gt;30,U564&lt;=40),"31 to 40 days",AND(U564&gt;40,U564&lt;=50),"41 to 50 days")</f>
        <v>26 to 30 days</v>
      </c>
      <c r="W564" t="str" cm="1">
        <f t="array" ref="W564">_xlfn.IFNA(_xlfn.IFS(AND(U564&gt;=25,U564&lt;28),"26-27 days",AND(U564&gt;27,U564&lt;29),"28 to 29 days",U564=30, "30 days"),"Not Needed")</f>
        <v>30 days</v>
      </c>
      <c r="X564">
        <f t="shared" si="53"/>
        <v>2016</v>
      </c>
    </row>
    <row r="565" spans="1:24" ht="4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 t="shared" si="48"/>
        <v>0</v>
      </c>
      <c r="R565">
        <f t="shared" si="49"/>
        <v>34</v>
      </c>
      <c r="S565" s="15">
        <f t="shared" si="50"/>
        <v>42022.069988425923</v>
      </c>
      <c r="T565" s="15">
        <f t="shared" si="51"/>
        <v>42052.069988425923</v>
      </c>
      <c r="U565">
        <f t="shared" si="52"/>
        <v>30</v>
      </c>
      <c r="V565" t="str" cm="1">
        <f t="array" ref="V565">_xlfn.IFS(U565&lt;=10,"Less than 10 days",AND(U565&gt;10,U565&lt;=20),"11 to 20 days",AND(U565&gt;20,U565&lt;=25),"21 to 25 days",U565&gt;=51,"Greater than 40 days",AND(U565&gt;25,U565&lt;=30),"26 to 30 days",AND(U565&gt;30,U565&lt;=40),"31 to 40 days",AND(U565&gt;40,U565&lt;=50),"41 to 50 days")</f>
        <v>26 to 30 days</v>
      </c>
      <c r="W565" t="str" cm="1">
        <f t="array" ref="W565">_xlfn.IFNA(_xlfn.IFS(AND(U565&gt;=25,U565&lt;28),"26-27 days",AND(U565&gt;27,U565&lt;29),"28 to 29 days",U565=30, "30 days"),"Not Needed")</f>
        <v>30 days</v>
      </c>
      <c r="X565">
        <f t="shared" si="53"/>
        <v>2015</v>
      </c>
    </row>
    <row r="566" spans="1:24" ht="58">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 t="shared" si="48"/>
        <v>0</v>
      </c>
      <c r="R566">
        <f t="shared" si="49"/>
        <v>1</v>
      </c>
      <c r="S566" s="15">
        <f t="shared" si="50"/>
        <v>42411.942997685182</v>
      </c>
      <c r="T566" s="15">
        <f t="shared" si="51"/>
        <v>42441.942997685182</v>
      </c>
      <c r="U566">
        <f t="shared" si="52"/>
        <v>30</v>
      </c>
      <c r="V566" t="str" cm="1">
        <f t="array" ref="V566">_xlfn.IFS(U566&lt;=10,"Less than 10 days",AND(U566&gt;10,U566&lt;=20),"11 to 20 days",AND(U566&gt;20,U566&lt;=25),"21 to 25 days",U566&gt;=51,"Greater than 40 days",AND(U566&gt;25,U566&lt;=30),"26 to 30 days",AND(U566&gt;30,U566&lt;=40),"31 to 40 days",AND(U566&gt;40,U566&lt;=50),"41 to 50 days")</f>
        <v>26 to 30 days</v>
      </c>
      <c r="W566" t="str" cm="1">
        <f t="array" ref="W566">_xlfn.IFNA(_xlfn.IFS(AND(U566&gt;=25,U566&lt;28),"26-27 days",AND(U566&gt;27,U566&lt;29),"28 to 29 days",U566=30, "30 days"),"Not Needed")</f>
        <v>30 days</v>
      </c>
      <c r="X566">
        <f t="shared" si="53"/>
        <v>2016</v>
      </c>
    </row>
    <row r="567" spans="1:24" ht="4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 t="shared" si="48"/>
        <v>0</v>
      </c>
      <c r="R567">
        <f t="shared" si="49"/>
        <v>0</v>
      </c>
      <c r="S567" s="15">
        <f t="shared" si="50"/>
        <v>42165.785289351858</v>
      </c>
      <c r="T567" s="15">
        <f t="shared" si="51"/>
        <v>42195.785289351858</v>
      </c>
      <c r="U567">
        <f t="shared" si="52"/>
        <v>30</v>
      </c>
      <c r="V567" t="str" cm="1">
        <f t="array" ref="V567">_xlfn.IFS(U567&lt;=10,"Less than 10 days",AND(U567&gt;10,U567&lt;=20),"11 to 20 days",AND(U567&gt;20,U567&lt;=25),"21 to 25 days",U567&gt;=51,"Greater than 40 days",AND(U567&gt;25,U567&lt;=30),"26 to 30 days",AND(U567&gt;30,U567&lt;=40),"31 to 40 days",AND(U567&gt;40,U567&lt;=50),"41 to 50 days")</f>
        <v>26 to 30 days</v>
      </c>
      <c r="W567" t="str" cm="1">
        <f t="array" ref="W567">_xlfn.IFNA(_xlfn.IFS(AND(U567&gt;=25,U567&lt;28),"26-27 days",AND(U567&gt;27,U567&lt;29),"28 to 29 days",U567=30, "30 days"),"Not Needed")</f>
        <v>30 days</v>
      </c>
      <c r="X567">
        <f t="shared" si="53"/>
        <v>2015</v>
      </c>
    </row>
    <row r="568" spans="1:24" ht="4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 t="shared" si="48"/>
        <v>0</v>
      </c>
      <c r="R568">
        <f t="shared" si="49"/>
        <v>1</v>
      </c>
      <c r="S568" s="15">
        <f t="shared" si="50"/>
        <v>42535.68440972222</v>
      </c>
      <c r="T568" s="15">
        <f t="shared" si="51"/>
        <v>42565.68440972222</v>
      </c>
      <c r="U568">
        <f t="shared" si="52"/>
        <v>30</v>
      </c>
      <c r="V568" t="str" cm="1">
        <f t="array" ref="V568">_xlfn.IFS(U568&lt;=10,"Less than 10 days",AND(U568&gt;10,U568&lt;=20),"11 to 20 days",AND(U568&gt;20,U568&lt;=25),"21 to 25 days",U568&gt;=51,"Greater than 40 days",AND(U568&gt;25,U568&lt;=30),"26 to 30 days",AND(U568&gt;30,U568&lt;=40),"31 to 40 days",AND(U568&gt;40,U568&lt;=50),"41 to 50 days")</f>
        <v>26 to 30 days</v>
      </c>
      <c r="W568" t="str" cm="1">
        <f t="array" ref="W568">_xlfn.IFNA(_xlfn.IFS(AND(U568&gt;=25,U568&lt;28),"26-27 days",AND(U568&gt;27,U568&lt;29),"28 to 29 days",U568=30, "30 days"),"Not Needed")</f>
        <v>30 days</v>
      </c>
      <c r="X568">
        <f t="shared" si="53"/>
        <v>2016</v>
      </c>
    </row>
    <row r="569" spans="1:24" ht="4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 t="shared" si="48"/>
        <v>0</v>
      </c>
      <c r="R569">
        <f t="shared" si="49"/>
        <v>0</v>
      </c>
      <c r="S569" s="15">
        <f t="shared" si="50"/>
        <v>41975.842523148152</v>
      </c>
      <c r="T569" s="15">
        <f t="shared" si="51"/>
        <v>42005.842523148152</v>
      </c>
      <c r="U569">
        <f t="shared" si="52"/>
        <v>30</v>
      </c>
      <c r="V569" t="str" cm="1">
        <f t="array" ref="V569">_xlfn.IFS(U569&lt;=10,"Less than 10 days",AND(U569&gt;10,U569&lt;=20),"11 to 20 days",AND(U569&gt;20,U569&lt;=25),"21 to 25 days",U569&gt;=51,"Greater than 40 days",AND(U569&gt;25,U569&lt;=30),"26 to 30 days",AND(U569&gt;30,U569&lt;=40),"31 to 40 days",AND(U569&gt;40,U569&lt;=50),"41 to 50 days")</f>
        <v>26 to 30 days</v>
      </c>
      <c r="W569" t="str" cm="1">
        <f t="array" ref="W569">_xlfn.IFNA(_xlfn.IFS(AND(U569&gt;=25,U569&lt;28),"26-27 days",AND(U569&gt;27,U569&lt;29),"28 to 29 days",U569=30, "30 days"),"Not Needed")</f>
        <v>30 days</v>
      </c>
      <c r="X569">
        <f t="shared" si="53"/>
        <v>2014</v>
      </c>
    </row>
    <row r="570" spans="1:24" ht="58">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 t="shared" si="48"/>
        <v>1</v>
      </c>
      <c r="R570">
        <f t="shared" si="49"/>
        <v>49</v>
      </c>
      <c r="S570" s="15">
        <f t="shared" si="50"/>
        <v>42348.9215625</v>
      </c>
      <c r="T570" s="15">
        <f t="shared" si="51"/>
        <v>42385.458333333328</v>
      </c>
      <c r="U570">
        <f t="shared" si="52"/>
        <v>37</v>
      </c>
      <c r="V570" t="str" cm="1">
        <f t="array" ref="V570">_xlfn.IFS(U570&lt;=10,"Less than 10 days",AND(U570&gt;10,U570&lt;=20),"11 to 20 days",AND(U570&gt;20,U570&lt;=25),"21 to 25 days",U570&gt;=51,"Greater than 40 days",AND(U570&gt;25,U570&lt;=30),"26 to 30 days",AND(U570&gt;30,U570&lt;=40),"31 to 40 days",AND(U570&gt;40,U570&lt;=50),"41 to 50 days")</f>
        <v>31 to 40 days</v>
      </c>
      <c r="W570" t="str" cm="1">
        <f t="array" ref="W570">_xlfn.IFNA(_xlfn.IFS(AND(U570&gt;=25,U570&lt;28),"26-27 days",AND(U570&gt;27,U570&lt;29),"28 to 29 days",U570=30, "30 days"),"Not Needed")</f>
        <v>Not Needed</v>
      </c>
      <c r="X570">
        <f t="shared" si="53"/>
        <v>2015</v>
      </c>
    </row>
    <row r="571" spans="1:24" ht="4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 t="shared" si="48"/>
        <v>1</v>
      </c>
      <c r="R571">
        <f t="shared" si="49"/>
        <v>20</v>
      </c>
      <c r="S571" s="15">
        <f t="shared" si="50"/>
        <v>42340.847361111111</v>
      </c>
      <c r="T571" s="15">
        <f t="shared" si="51"/>
        <v>42370.847361111111</v>
      </c>
      <c r="U571">
        <f t="shared" si="52"/>
        <v>30</v>
      </c>
      <c r="V571" t="str" cm="1">
        <f t="array" ref="V571">_xlfn.IFS(U571&lt;=10,"Less than 10 days",AND(U571&gt;10,U571&lt;=20),"11 to 20 days",AND(U571&gt;20,U571&lt;=25),"21 to 25 days",U571&gt;=51,"Greater than 40 days",AND(U571&gt;25,U571&lt;=30),"26 to 30 days",AND(U571&gt;30,U571&lt;=40),"31 to 40 days",AND(U571&gt;40,U571&lt;=50),"41 to 50 days")</f>
        <v>26 to 30 days</v>
      </c>
      <c r="W571" t="str" cm="1">
        <f t="array" ref="W571">_xlfn.IFNA(_xlfn.IFS(AND(U571&gt;=25,U571&lt;28),"26-27 days",AND(U571&gt;27,U571&lt;29),"28 to 29 days",U571=30, "30 days"),"Not Needed")</f>
        <v>30 days</v>
      </c>
      <c r="X571">
        <f t="shared" si="53"/>
        <v>2015</v>
      </c>
    </row>
    <row r="572" spans="1:24" ht="29">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 t="shared" si="48"/>
        <v>0</v>
      </c>
      <c r="R572">
        <f t="shared" si="49"/>
        <v>142</v>
      </c>
      <c r="S572" s="15">
        <f t="shared" si="50"/>
        <v>42388.798252314817</v>
      </c>
      <c r="T572" s="15">
        <f t="shared" si="51"/>
        <v>42418.798252314817</v>
      </c>
      <c r="U572">
        <f t="shared" si="52"/>
        <v>30</v>
      </c>
      <c r="V572" t="str" cm="1">
        <f t="array" ref="V572">_xlfn.IFS(U572&lt;=10,"Less than 10 days",AND(U572&gt;10,U572&lt;=20),"11 to 20 days",AND(U572&gt;20,U572&lt;=25),"21 to 25 days",U572&gt;=51,"Greater than 40 days",AND(U572&gt;25,U572&lt;=30),"26 to 30 days",AND(U572&gt;30,U572&lt;=40),"31 to 40 days",AND(U572&gt;40,U572&lt;=50),"41 to 50 days")</f>
        <v>26 to 30 days</v>
      </c>
      <c r="W572" t="str" cm="1">
        <f t="array" ref="W572">_xlfn.IFNA(_xlfn.IFS(AND(U572&gt;=25,U572&lt;28),"26-27 days",AND(U572&gt;27,U572&lt;29),"28 to 29 days",U572=30, "30 days"),"Not Needed")</f>
        <v>30 days</v>
      </c>
      <c r="X572">
        <f t="shared" si="53"/>
        <v>2016</v>
      </c>
    </row>
    <row r="573" spans="1:24" ht="4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 t="shared" si="48"/>
        <v>0</v>
      </c>
      <c r="R573">
        <f t="shared" si="49"/>
        <v>53</v>
      </c>
      <c r="S573" s="15">
        <f t="shared" si="50"/>
        <v>42192.816238425927</v>
      </c>
      <c r="T573" s="15">
        <f t="shared" si="51"/>
        <v>42212.165972222225</v>
      </c>
      <c r="U573">
        <f t="shared" si="52"/>
        <v>20</v>
      </c>
      <c r="V573" t="str" cm="1">
        <f t="array" ref="V573">_xlfn.IFS(U573&lt;=10,"Less than 10 days",AND(U573&gt;10,U573&lt;=20),"11 to 20 days",AND(U573&gt;20,U573&lt;=25),"21 to 25 days",U573&gt;=51,"Greater than 40 days",AND(U573&gt;25,U573&lt;=30),"26 to 30 days",AND(U573&gt;30,U573&lt;=40),"31 to 40 days",AND(U573&gt;40,U573&lt;=50),"41 to 50 days")</f>
        <v>11 to 20 days</v>
      </c>
      <c r="W573" t="str" cm="1">
        <f t="array" ref="W573">_xlfn.IFNA(_xlfn.IFS(AND(U573&gt;=25,U573&lt;28),"26-27 days",AND(U573&gt;27,U573&lt;29),"28 to 29 days",U573=30, "30 days"),"Not Needed")</f>
        <v>Not Needed</v>
      </c>
      <c r="X573">
        <f t="shared" si="53"/>
        <v>2015</v>
      </c>
    </row>
    <row r="574" spans="1:24" ht="4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 t="shared" si="48"/>
        <v>0</v>
      </c>
      <c r="R574">
        <f t="shared" si="49"/>
        <v>0</v>
      </c>
      <c r="S574" s="15">
        <f t="shared" si="50"/>
        <v>42282.71629629629</v>
      </c>
      <c r="T574" s="15">
        <f t="shared" si="51"/>
        <v>42312.757962962962</v>
      </c>
      <c r="U574">
        <f t="shared" si="52"/>
        <v>30</v>
      </c>
      <c r="V574" t="str" cm="1">
        <f t="array" ref="V574">_xlfn.IFS(U574&lt;=10,"Less than 10 days",AND(U574&gt;10,U574&lt;=20),"11 to 20 days",AND(U574&gt;20,U574&lt;=25),"21 to 25 days",U574&gt;=51,"Greater than 40 days",AND(U574&gt;25,U574&lt;=30),"26 to 30 days",AND(U574&gt;30,U574&lt;=40),"31 to 40 days",AND(U574&gt;40,U574&lt;=50),"41 to 50 days")</f>
        <v>26 to 30 days</v>
      </c>
      <c r="W574" t="str" cm="1">
        <f t="array" ref="W574">_xlfn.IFNA(_xlfn.IFS(AND(U574&gt;=25,U574&lt;28),"26-27 days",AND(U574&gt;27,U574&lt;29),"28 to 29 days",U574=30, "30 days"),"Not Needed")</f>
        <v>30 days</v>
      </c>
      <c r="X574">
        <f t="shared" si="53"/>
        <v>2015</v>
      </c>
    </row>
    <row r="575" spans="1:24" ht="58">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 t="shared" si="48"/>
        <v>0</v>
      </c>
      <c r="R575">
        <f t="shared" si="49"/>
        <v>38.44</v>
      </c>
      <c r="S575" s="15">
        <f t="shared" si="50"/>
        <v>41963.050127314811</v>
      </c>
      <c r="T575" s="15">
        <f t="shared" si="51"/>
        <v>42022.05</v>
      </c>
      <c r="U575">
        <f t="shared" si="52"/>
        <v>59</v>
      </c>
      <c r="V575" t="str" cm="1">
        <f t="array" ref="V575">_xlfn.IFS(U575&lt;=10,"Less than 10 days",AND(U575&gt;10,U575&lt;=20),"11 to 20 days",AND(U575&gt;20,U575&lt;=25),"21 to 25 days",U575&gt;=51,"Greater than 40 days",AND(U575&gt;25,U575&lt;=30),"26 to 30 days",AND(U575&gt;30,U575&lt;=40),"31 to 40 days",AND(U575&gt;40,U575&lt;=50),"41 to 50 days")</f>
        <v>Greater than 40 days</v>
      </c>
      <c r="W575" t="str" cm="1">
        <f t="array" ref="W575">_xlfn.IFNA(_xlfn.IFS(AND(U575&gt;=25,U575&lt;28),"26-27 days",AND(U575&gt;27,U575&lt;29),"28 to 29 days",U575=30, "30 days"),"Not Needed")</f>
        <v>Not Needed</v>
      </c>
      <c r="X575">
        <f t="shared" si="53"/>
        <v>2014</v>
      </c>
    </row>
    <row r="576" spans="1:24" ht="4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 t="shared" si="48"/>
        <v>1</v>
      </c>
      <c r="R576">
        <f t="shared" si="49"/>
        <v>20</v>
      </c>
      <c r="S576" s="15">
        <f t="shared" si="50"/>
        <v>42632.443368055552</v>
      </c>
      <c r="T576" s="15">
        <f t="shared" si="51"/>
        <v>42662.443368055552</v>
      </c>
      <c r="U576">
        <f t="shared" si="52"/>
        <v>30</v>
      </c>
      <c r="V576" t="str" cm="1">
        <f t="array" ref="V576">_xlfn.IFS(U576&lt;=10,"Less than 10 days",AND(U576&gt;10,U576&lt;=20),"11 to 20 days",AND(U576&gt;20,U576&lt;=25),"21 to 25 days",U576&gt;=51,"Greater than 40 days",AND(U576&gt;25,U576&lt;=30),"26 to 30 days",AND(U576&gt;30,U576&lt;=40),"31 to 40 days",AND(U576&gt;40,U576&lt;=50),"41 to 50 days")</f>
        <v>26 to 30 days</v>
      </c>
      <c r="W576" t="str" cm="1">
        <f t="array" ref="W576">_xlfn.IFNA(_xlfn.IFS(AND(U576&gt;=25,U576&lt;28),"26-27 days",AND(U576&gt;27,U576&lt;29),"28 to 29 days",U576=30, "30 days"),"Not Needed")</f>
        <v>30 days</v>
      </c>
      <c r="X576">
        <f t="shared" si="53"/>
        <v>2016</v>
      </c>
    </row>
    <row r="577" spans="1:24" ht="58">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 t="shared" si="48"/>
        <v>0</v>
      </c>
      <c r="R577">
        <f t="shared" si="49"/>
        <v>64.75</v>
      </c>
      <c r="S577" s="15">
        <f t="shared" si="50"/>
        <v>42138.692627314813</v>
      </c>
      <c r="T577" s="15">
        <f t="shared" si="51"/>
        <v>42168.692627314813</v>
      </c>
      <c r="U577">
        <f t="shared" si="52"/>
        <v>30</v>
      </c>
      <c r="V577" t="str" cm="1">
        <f t="array" ref="V577">_xlfn.IFS(U577&lt;=10,"Less than 10 days",AND(U577&gt;10,U577&lt;=20),"11 to 20 days",AND(U577&gt;20,U577&lt;=25),"21 to 25 days",U577&gt;=51,"Greater than 40 days",AND(U577&gt;25,U577&lt;=30),"26 to 30 days",AND(U577&gt;30,U577&lt;=40),"31 to 40 days",AND(U577&gt;40,U577&lt;=50),"41 to 50 days")</f>
        <v>26 to 30 days</v>
      </c>
      <c r="W577" t="str" cm="1">
        <f t="array" ref="W577">_xlfn.IFNA(_xlfn.IFS(AND(U577&gt;=25,U577&lt;28),"26-27 days",AND(U577&gt;27,U577&lt;29),"28 to 29 days",U577=30, "30 days"),"Not Needed")</f>
        <v>30 days</v>
      </c>
      <c r="X577">
        <f t="shared" si="53"/>
        <v>2015</v>
      </c>
    </row>
    <row r="578" spans="1:24" ht="4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 t="shared" ref="Q578:Q641" si="54">ROUND(E578/D578*100,0)</f>
        <v>0</v>
      </c>
      <c r="R578">
        <f t="shared" si="49"/>
        <v>1</v>
      </c>
      <c r="S578" s="15">
        <f t="shared" si="50"/>
        <v>42031.471666666665</v>
      </c>
      <c r="T578" s="15">
        <f t="shared" si="51"/>
        <v>42091.43</v>
      </c>
      <c r="U578">
        <f t="shared" si="52"/>
        <v>60</v>
      </c>
      <c r="V578" t="str" cm="1">
        <f t="array" ref="V578">_xlfn.IFS(U578&lt;=10,"Less than 10 days",AND(U578&gt;10,U578&lt;=20),"11 to 20 days",AND(U578&gt;20,U578&lt;=25),"21 to 25 days",U578&gt;=51,"Greater than 40 days",AND(U578&gt;25,U578&lt;=30),"26 to 30 days",AND(U578&gt;30,U578&lt;=40),"31 to 40 days",AND(U578&gt;40,U578&lt;=50),"41 to 50 days")</f>
        <v>Greater than 40 days</v>
      </c>
      <c r="W578" t="str" cm="1">
        <f t="array" ref="W578">_xlfn.IFNA(_xlfn.IFS(AND(U578&gt;=25,U578&lt;28),"26-27 days",AND(U578&gt;27,U578&lt;29),"28 to 29 days",U578=30, "30 days"),"Not Needed")</f>
        <v>Not Needed</v>
      </c>
      <c r="X578">
        <f t="shared" si="53"/>
        <v>2015</v>
      </c>
    </row>
    <row r="579" spans="1:24" ht="4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 t="shared" si="54"/>
        <v>0</v>
      </c>
      <c r="R579">
        <f t="shared" ref="R579:R642" si="55">IFERROR(ROUND(E579/L579,2),0)</f>
        <v>10</v>
      </c>
      <c r="S579" s="15">
        <f t="shared" ref="S579:S642" si="56">(((J579/60)/60)/24)+DATE(1970,1,1)</f>
        <v>42450.589143518519</v>
      </c>
      <c r="T579" s="15">
        <f t="shared" ref="T579:T642" si="57">(((I579/60)/60)/24)+DATE(1970,1,1)</f>
        <v>42510.589143518519</v>
      </c>
      <c r="U579">
        <f t="shared" ref="U579:U642" si="58">_xlfn.DAYS(T579,S579)</f>
        <v>60</v>
      </c>
      <c r="V579" t="str" cm="1">
        <f t="array" ref="V579">_xlfn.IFS(U579&lt;=10,"Less than 10 days",AND(U579&gt;10,U579&lt;=20),"11 to 20 days",AND(U579&gt;20,U579&lt;=25),"21 to 25 days",U579&gt;=51,"Greater than 40 days",AND(U579&gt;25,U579&lt;=30),"26 to 30 days",AND(U579&gt;30,U579&lt;=40),"31 to 40 days",AND(U579&gt;40,U579&lt;=50),"41 to 50 days")</f>
        <v>Greater than 40 days</v>
      </c>
      <c r="W579" t="str" cm="1">
        <f t="array" ref="W579">_xlfn.IFNA(_xlfn.IFS(AND(U579&gt;=25,U579&lt;28),"26-27 days",AND(U579&gt;27,U579&lt;29),"28 to 29 days",U579=30, "30 days"),"Not Needed")</f>
        <v>Not Needed</v>
      </c>
      <c r="X579">
        <f t="shared" ref="X579:X642" si="59">YEAR(S579)</f>
        <v>2016</v>
      </c>
    </row>
    <row r="580" spans="1:24" ht="29">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 t="shared" si="54"/>
        <v>0</v>
      </c>
      <c r="R580">
        <f t="shared" si="55"/>
        <v>2</v>
      </c>
      <c r="S580" s="15">
        <f t="shared" si="56"/>
        <v>42230.578622685185</v>
      </c>
      <c r="T580" s="15">
        <f t="shared" si="57"/>
        <v>42254.578622685185</v>
      </c>
      <c r="U580">
        <f t="shared" si="58"/>
        <v>24</v>
      </c>
      <c r="V580" t="str" cm="1">
        <f t="array" ref="V580">_xlfn.IFS(U580&lt;=10,"Less than 10 days",AND(U580&gt;10,U580&lt;=20),"11 to 20 days",AND(U580&gt;20,U580&lt;=25),"21 to 25 days",U580&gt;=51,"Greater than 40 days",AND(U580&gt;25,U580&lt;=30),"26 to 30 days",AND(U580&gt;30,U580&lt;=40),"31 to 40 days",AND(U580&gt;40,U580&lt;=50),"41 to 50 days")</f>
        <v>21 to 25 days</v>
      </c>
      <c r="W580" t="str" cm="1">
        <f t="array" ref="W580">_xlfn.IFNA(_xlfn.IFS(AND(U580&gt;=25,U580&lt;28),"26-27 days",AND(U580&gt;27,U580&lt;29),"28 to 29 days",U580=30, "30 days"),"Not Needed")</f>
        <v>Not Needed</v>
      </c>
      <c r="X580">
        <f t="shared" si="59"/>
        <v>2015</v>
      </c>
    </row>
    <row r="581" spans="1:24" ht="29">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 t="shared" si="54"/>
        <v>1</v>
      </c>
      <c r="R581">
        <f t="shared" si="55"/>
        <v>35</v>
      </c>
      <c r="S581" s="15">
        <f t="shared" si="56"/>
        <v>41968.852118055554</v>
      </c>
      <c r="T581" s="15">
        <f t="shared" si="57"/>
        <v>41998.852118055554</v>
      </c>
      <c r="U581">
        <f t="shared" si="58"/>
        <v>30</v>
      </c>
      <c r="V581" t="str" cm="1">
        <f t="array" ref="V581">_xlfn.IFS(U581&lt;=10,"Less than 10 days",AND(U581&gt;10,U581&lt;=20),"11 to 20 days",AND(U581&gt;20,U581&lt;=25),"21 to 25 days",U581&gt;=51,"Greater than 40 days",AND(U581&gt;25,U581&lt;=30),"26 to 30 days",AND(U581&gt;30,U581&lt;=40),"31 to 40 days",AND(U581&gt;40,U581&lt;=50),"41 to 50 days")</f>
        <v>26 to 30 days</v>
      </c>
      <c r="W581" t="str" cm="1">
        <f t="array" ref="W581">_xlfn.IFNA(_xlfn.IFS(AND(U581&gt;=25,U581&lt;28),"26-27 days",AND(U581&gt;27,U581&lt;29),"28 to 29 days",U581=30, "30 days"),"Not Needed")</f>
        <v>30 days</v>
      </c>
      <c r="X581">
        <f t="shared" si="59"/>
        <v>2014</v>
      </c>
    </row>
    <row r="582" spans="1:24" ht="4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 t="shared" si="54"/>
        <v>0</v>
      </c>
      <c r="R582">
        <f t="shared" si="55"/>
        <v>1</v>
      </c>
      <c r="S582" s="15">
        <f t="shared" si="56"/>
        <v>42605.908182870371</v>
      </c>
      <c r="T582" s="15">
        <f t="shared" si="57"/>
        <v>42635.908182870371</v>
      </c>
      <c r="U582">
        <f t="shared" si="58"/>
        <v>30</v>
      </c>
      <c r="V582" t="str" cm="1">
        <f t="array" ref="V582">_xlfn.IFS(U582&lt;=10,"Less than 10 days",AND(U582&gt;10,U582&lt;=20),"11 to 20 days",AND(U582&gt;20,U582&lt;=25),"21 to 25 days",U582&gt;=51,"Greater than 40 days",AND(U582&gt;25,U582&lt;=30),"26 to 30 days",AND(U582&gt;30,U582&lt;=40),"31 to 40 days",AND(U582&gt;40,U582&lt;=50),"41 to 50 days")</f>
        <v>26 to 30 days</v>
      </c>
      <c r="W582" t="str" cm="1">
        <f t="array" ref="W582">_xlfn.IFNA(_xlfn.IFS(AND(U582&gt;=25,U582&lt;28),"26-27 days",AND(U582&gt;27,U582&lt;29),"28 to 29 days",U582=30, "30 days"),"Not Needed")</f>
        <v>30 days</v>
      </c>
      <c r="X582">
        <f t="shared" si="59"/>
        <v>2016</v>
      </c>
    </row>
    <row r="583" spans="1:24" ht="58">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 t="shared" si="54"/>
        <v>0</v>
      </c>
      <c r="R583">
        <f t="shared" si="55"/>
        <v>0</v>
      </c>
      <c r="S583" s="15">
        <f t="shared" si="56"/>
        <v>42188.012777777782</v>
      </c>
      <c r="T583" s="15">
        <f t="shared" si="57"/>
        <v>42218.012777777782</v>
      </c>
      <c r="U583">
        <f t="shared" si="58"/>
        <v>30</v>
      </c>
      <c r="V583" t="str" cm="1">
        <f t="array" ref="V583">_xlfn.IFS(U583&lt;=10,"Less than 10 days",AND(U583&gt;10,U583&lt;=20),"11 to 20 days",AND(U583&gt;20,U583&lt;=25),"21 to 25 days",U583&gt;=51,"Greater than 40 days",AND(U583&gt;25,U583&lt;=30),"26 to 30 days",AND(U583&gt;30,U583&lt;=40),"31 to 40 days",AND(U583&gt;40,U583&lt;=50),"41 to 50 days")</f>
        <v>26 to 30 days</v>
      </c>
      <c r="W583" t="str" cm="1">
        <f t="array" ref="W583">_xlfn.IFNA(_xlfn.IFS(AND(U583&gt;=25,U583&lt;28),"26-27 days",AND(U583&gt;27,U583&lt;29),"28 to 29 days",U583=30, "30 days"),"Not Needed")</f>
        <v>30 days</v>
      </c>
      <c r="X583">
        <f t="shared" si="59"/>
        <v>2015</v>
      </c>
    </row>
    <row r="584" spans="1:24" ht="58">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 t="shared" si="54"/>
        <v>0</v>
      </c>
      <c r="R584">
        <f t="shared" si="55"/>
        <v>0</v>
      </c>
      <c r="S584" s="15">
        <f t="shared" si="56"/>
        <v>42055.739803240736</v>
      </c>
      <c r="T584" s="15">
        <f t="shared" si="57"/>
        <v>42078.75</v>
      </c>
      <c r="U584">
        <f t="shared" si="58"/>
        <v>23</v>
      </c>
      <c r="V584" t="str" cm="1">
        <f t="array" ref="V584">_xlfn.IFS(U584&lt;=10,"Less than 10 days",AND(U584&gt;10,U584&lt;=20),"11 to 20 days",AND(U584&gt;20,U584&lt;=25),"21 to 25 days",U584&gt;=51,"Greater than 40 days",AND(U584&gt;25,U584&lt;=30),"26 to 30 days",AND(U584&gt;30,U584&lt;=40),"31 to 40 days",AND(U584&gt;40,U584&lt;=50),"41 to 50 days")</f>
        <v>21 to 25 days</v>
      </c>
      <c r="W584" t="str" cm="1">
        <f t="array" ref="W584">_xlfn.IFNA(_xlfn.IFS(AND(U584&gt;=25,U584&lt;28),"26-27 days",AND(U584&gt;27,U584&lt;29),"28 to 29 days",U584=30, "30 days"),"Not Needed")</f>
        <v>Not Needed</v>
      </c>
      <c r="X584">
        <f t="shared" si="59"/>
        <v>2015</v>
      </c>
    </row>
    <row r="585" spans="1:24" ht="4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 t="shared" si="54"/>
        <v>0</v>
      </c>
      <c r="R585">
        <f t="shared" si="55"/>
        <v>1</v>
      </c>
      <c r="S585" s="15">
        <f t="shared" si="56"/>
        <v>42052.93850694444</v>
      </c>
      <c r="T585" s="15">
        <f t="shared" si="57"/>
        <v>42082.896840277783</v>
      </c>
      <c r="U585">
        <f t="shared" si="58"/>
        <v>30</v>
      </c>
      <c r="V585" t="str" cm="1">
        <f t="array" ref="V585">_xlfn.IFS(U585&lt;=10,"Less than 10 days",AND(U585&gt;10,U585&lt;=20),"11 to 20 days",AND(U585&gt;20,U585&lt;=25),"21 to 25 days",U585&gt;=51,"Greater than 40 days",AND(U585&gt;25,U585&lt;=30),"26 to 30 days",AND(U585&gt;30,U585&lt;=40),"31 to 40 days",AND(U585&gt;40,U585&lt;=50),"41 to 50 days")</f>
        <v>26 to 30 days</v>
      </c>
      <c r="W585" t="str" cm="1">
        <f t="array" ref="W585">_xlfn.IFNA(_xlfn.IFS(AND(U585&gt;=25,U585&lt;28),"26-27 days",AND(U585&gt;27,U585&lt;29),"28 to 29 days",U585=30, "30 days"),"Not Needed")</f>
        <v>30 days</v>
      </c>
      <c r="X585">
        <f t="shared" si="59"/>
        <v>2015</v>
      </c>
    </row>
    <row r="586" spans="1:24" ht="4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 t="shared" si="54"/>
        <v>1</v>
      </c>
      <c r="R586">
        <f t="shared" si="55"/>
        <v>5</v>
      </c>
      <c r="S586" s="15">
        <f t="shared" si="56"/>
        <v>42049.716620370367</v>
      </c>
      <c r="T586" s="15">
        <f t="shared" si="57"/>
        <v>42079.674953703703</v>
      </c>
      <c r="U586">
        <f t="shared" si="58"/>
        <v>30</v>
      </c>
      <c r="V586" t="str" cm="1">
        <f t="array" ref="V586">_xlfn.IFS(U586&lt;=10,"Less than 10 days",AND(U586&gt;10,U586&lt;=20),"11 to 20 days",AND(U586&gt;20,U586&lt;=25),"21 to 25 days",U586&gt;=51,"Greater than 40 days",AND(U586&gt;25,U586&lt;=30),"26 to 30 days",AND(U586&gt;30,U586&lt;=40),"31 to 40 days",AND(U586&gt;40,U586&lt;=50),"41 to 50 days")</f>
        <v>26 to 30 days</v>
      </c>
      <c r="W586" t="str" cm="1">
        <f t="array" ref="W586">_xlfn.IFNA(_xlfn.IFS(AND(U586&gt;=25,U586&lt;28),"26-27 days",AND(U586&gt;27,U586&lt;29),"28 to 29 days",U586=30, "30 days"),"Not Needed")</f>
        <v>30 days</v>
      </c>
      <c r="X586">
        <f t="shared" si="59"/>
        <v>2015</v>
      </c>
    </row>
    <row r="587" spans="1:24" ht="4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 t="shared" si="54"/>
        <v>0</v>
      </c>
      <c r="R587">
        <f t="shared" si="55"/>
        <v>0</v>
      </c>
      <c r="S587" s="15">
        <f t="shared" si="56"/>
        <v>42283.3909375</v>
      </c>
      <c r="T587" s="15">
        <f t="shared" si="57"/>
        <v>42339</v>
      </c>
      <c r="U587">
        <f t="shared" si="58"/>
        <v>56</v>
      </c>
      <c r="V587" t="str" cm="1">
        <f t="array" ref="V587">_xlfn.IFS(U587&lt;=10,"Less than 10 days",AND(U587&gt;10,U587&lt;=20),"11 to 20 days",AND(U587&gt;20,U587&lt;=25),"21 to 25 days",U587&gt;=51,"Greater than 40 days",AND(U587&gt;25,U587&lt;=30),"26 to 30 days",AND(U587&gt;30,U587&lt;=40),"31 to 40 days",AND(U587&gt;40,U587&lt;=50),"41 to 50 days")</f>
        <v>Greater than 40 days</v>
      </c>
      <c r="W587" t="str" cm="1">
        <f t="array" ref="W587">_xlfn.IFNA(_xlfn.IFS(AND(U587&gt;=25,U587&lt;28),"26-27 days",AND(U587&gt;27,U587&lt;29),"28 to 29 days",U587=30, "30 days"),"Not Needed")</f>
        <v>Not Needed</v>
      </c>
      <c r="X587">
        <f t="shared" si="59"/>
        <v>2015</v>
      </c>
    </row>
    <row r="588" spans="1:24" ht="4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 t="shared" si="54"/>
        <v>1</v>
      </c>
      <c r="R588">
        <f t="shared" si="55"/>
        <v>14</v>
      </c>
      <c r="S588" s="15">
        <f t="shared" si="56"/>
        <v>42020.854247685187</v>
      </c>
      <c r="T588" s="15">
        <f t="shared" si="57"/>
        <v>42050.854247685187</v>
      </c>
      <c r="U588">
        <f t="shared" si="58"/>
        <v>30</v>
      </c>
      <c r="V588" t="str" cm="1">
        <f t="array" ref="V588">_xlfn.IFS(U588&lt;=10,"Less than 10 days",AND(U588&gt;10,U588&lt;=20),"11 to 20 days",AND(U588&gt;20,U588&lt;=25),"21 to 25 days",U588&gt;=51,"Greater than 40 days",AND(U588&gt;25,U588&lt;=30),"26 to 30 days",AND(U588&gt;30,U588&lt;=40),"31 to 40 days",AND(U588&gt;40,U588&lt;=50),"41 to 50 days")</f>
        <v>26 to 30 days</v>
      </c>
      <c r="W588" t="str" cm="1">
        <f t="array" ref="W588">_xlfn.IFNA(_xlfn.IFS(AND(U588&gt;=25,U588&lt;28),"26-27 days",AND(U588&gt;27,U588&lt;29),"28 to 29 days",U588=30, "30 days"),"Not Needed")</f>
        <v>30 days</v>
      </c>
      <c r="X588">
        <f t="shared" si="59"/>
        <v>2015</v>
      </c>
    </row>
    <row r="589" spans="1:24" ht="7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 t="shared" si="54"/>
        <v>9</v>
      </c>
      <c r="R589">
        <f t="shared" si="55"/>
        <v>389.29</v>
      </c>
      <c r="S589" s="15">
        <f t="shared" si="56"/>
        <v>42080.757326388892</v>
      </c>
      <c r="T589" s="15">
        <f t="shared" si="57"/>
        <v>42110.757326388892</v>
      </c>
      <c r="U589">
        <f t="shared" si="58"/>
        <v>30</v>
      </c>
      <c r="V589" t="str" cm="1">
        <f t="array" ref="V589">_xlfn.IFS(U589&lt;=10,"Less than 10 days",AND(U589&gt;10,U589&lt;=20),"11 to 20 days",AND(U589&gt;20,U589&lt;=25),"21 to 25 days",U589&gt;=51,"Greater than 40 days",AND(U589&gt;25,U589&lt;=30),"26 to 30 days",AND(U589&gt;30,U589&lt;=40),"31 to 40 days",AND(U589&gt;40,U589&lt;=50),"41 to 50 days")</f>
        <v>26 to 30 days</v>
      </c>
      <c r="W589" t="str" cm="1">
        <f t="array" ref="W589">_xlfn.IFNA(_xlfn.IFS(AND(U589&gt;=25,U589&lt;28),"26-27 days",AND(U589&gt;27,U589&lt;29),"28 to 29 days",U589=30, "30 days"),"Not Needed")</f>
        <v>30 days</v>
      </c>
      <c r="X589">
        <f t="shared" si="59"/>
        <v>2015</v>
      </c>
    </row>
    <row r="590" spans="1:24" ht="4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 t="shared" si="54"/>
        <v>3</v>
      </c>
      <c r="R590">
        <f t="shared" si="55"/>
        <v>150.5</v>
      </c>
      <c r="S590" s="15">
        <f t="shared" si="56"/>
        <v>42631.769513888896</v>
      </c>
      <c r="T590" s="15">
        <f t="shared" si="57"/>
        <v>42691.811180555553</v>
      </c>
      <c r="U590">
        <f t="shared" si="58"/>
        <v>60</v>
      </c>
      <c r="V590" t="str" cm="1">
        <f t="array" ref="V590">_xlfn.IFS(U590&lt;=10,"Less than 10 days",AND(U590&gt;10,U590&lt;=20),"11 to 20 days",AND(U590&gt;20,U590&lt;=25),"21 to 25 days",U590&gt;=51,"Greater than 40 days",AND(U590&gt;25,U590&lt;=30),"26 to 30 days",AND(U590&gt;30,U590&lt;=40),"31 to 40 days",AND(U590&gt;40,U590&lt;=50),"41 to 50 days")</f>
        <v>Greater than 40 days</v>
      </c>
      <c r="W590" t="str" cm="1">
        <f t="array" ref="W590">_xlfn.IFNA(_xlfn.IFS(AND(U590&gt;=25,U590&lt;28),"26-27 days",AND(U590&gt;27,U590&lt;29),"28 to 29 days",U590=30, "30 days"),"Not Needed")</f>
        <v>Not Needed</v>
      </c>
      <c r="X590">
        <f t="shared" si="59"/>
        <v>2016</v>
      </c>
    </row>
    <row r="591" spans="1:24">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 t="shared" si="54"/>
        <v>0</v>
      </c>
      <c r="R591">
        <f t="shared" si="55"/>
        <v>1</v>
      </c>
      <c r="S591" s="15">
        <f t="shared" si="56"/>
        <v>42178.614571759259</v>
      </c>
      <c r="T591" s="15">
        <f t="shared" si="57"/>
        <v>42193.614571759259</v>
      </c>
      <c r="U591">
        <f t="shared" si="58"/>
        <v>15</v>
      </c>
      <c r="V591" t="str" cm="1">
        <f t="array" ref="V591">_xlfn.IFS(U591&lt;=10,"Less than 10 days",AND(U591&gt;10,U591&lt;=20),"11 to 20 days",AND(U591&gt;20,U591&lt;=25),"21 to 25 days",U591&gt;=51,"Greater than 40 days",AND(U591&gt;25,U591&lt;=30),"26 to 30 days",AND(U591&gt;30,U591&lt;=40),"31 to 40 days",AND(U591&gt;40,U591&lt;=50),"41 to 50 days")</f>
        <v>11 to 20 days</v>
      </c>
      <c r="W591" t="str" cm="1">
        <f t="array" ref="W591">_xlfn.IFNA(_xlfn.IFS(AND(U591&gt;=25,U591&lt;28),"26-27 days",AND(U591&gt;27,U591&lt;29),"28 to 29 days",U591=30, "30 days"),"Not Needed")</f>
        <v>Not Needed</v>
      </c>
      <c r="X591">
        <f t="shared" si="59"/>
        <v>2015</v>
      </c>
    </row>
    <row r="592" spans="1:24" ht="58">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 t="shared" si="54"/>
        <v>4</v>
      </c>
      <c r="R592">
        <f t="shared" si="55"/>
        <v>24.78</v>
      </c>
      <c r="S592" s="15">
        <f t="shared" si="56"/>
        <v>42377.554756944446</v>
      </c>
      <c r="T592" s="15">
        <f t="shared" si="57"/>
        <v>42408.542361111111</v>
      </c>
      <c r="U592">
        <f t="shared" si="58"/>
        <v>31</v>
      </c>
      <c r="V592" t="str" cm="1">
        <f t="array" ref="V592">_xlfn.IFS(U592&lt;=10,"Less than 10 days",AND(U592&gt;10,U592&lt;=20),"11 to 20 days",AND(U592&gt;20,U592&lt;=25),"21 to 25 days",U592&gt;=51,"Greater than 40 days",AND(U592&gt;25,U592&lt;=30),"26 to 30 days",AND(U592&gt;30,U592&lt;=40),"31 to 40 days",AND(U592&gt;40,U592&lt;=50),"41 to 50 days")</f>
        <v>31 to 40 days</v>
      </c>
      <c r="W592" t="str" cm="1">
        <f t="array" ref="W592">_xlfn.IFNA(_xlfn.IFS(AND(U592&gt;=25,U592&lt;28),"26-27 days",AND(U592&gt;27,U592&lt;29),"28 to 29 days",U592=30, "30 days"),"Not Needed")</f>
        <v>Not Needed</v>
      </c>
      <c r="X592">
        <f t="shared" si="59"/>
        <v>2016</v>
      </c>
    </row>
    <row r="593" spans="1:24" ht="4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 t="shared" si="54"/>
        <v>0</v>
      </c>
      <c r="R593">
        <f t="shared" si="55"/>
        <v>30.5</v>
      </c>
      <c r="S593" s="15">
        <f t="shared" si="56"/>
        <v>42177.543171296296</v>
      </c>
      <c r="T593" s="15">
        <f t="shared" si="57"/>
        <v>42207.543171296296</v>
      </c>
      <c r="U593">
        <f t="shared" si="58"/>
        <v>30</v>
      </c>
      <c r="V593" t="str" cm="1">
        <f t="array" ref="V593">_xlfn.IFS(U593&lt;=10,"Less than 10 days",AND(U593&gt;10,U593&lt;=20),"11 to 20 days",AND(U593&gt;20,U593&lt;=25),"21 to 25 days",U593&gt;=51,"Greater than 40 days",AND(U593&gt;25,U593&lt;=30),"26 to 30 days",AND(U593&gt;30,U593&lt;=40),"31 to 40 days",AND(U593&gt;40,U593&lt;=50),"41 to 50 days")</f>
        <v>26 to 30 days</v>
      </c>
      <c r="W593" t="str" cm="1">
        <f t="array" ref="W593">_xlfn.IFNA(_xlfn.IFS(AND(U593&gt;=25,U593&lt;28),"26-27 days",AND(U593&gt;27,U593&lt;29),"28 to 29 days",U593=30, "30 days"),"Not Needed")</f>
        <v>30 days</v>
      </c>
      <c r="X593">
        <f t="shared" si="59"/>
        <v>2015</v>
      </c>
    </row>
    <row r="594" spans="1:24" ht="58">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 t="shared" si="54"/>
        <v>3</v>
      </c>
      <c r="R594">
        <f t="shared" si="55"/>
        <v>250</v>
      </c>
      <c r="S594" s="15">
        <f t="shared" si="56"/>
        <v>41946.232175925928</v>
      </c>
      <c r="T594" s="15">
        <f t="shared" si="57"/>
        <v>41976.232175925921</v>
      </c>
      <c r="U594">
        <f t="shared" si="58"/>
        <v>30</v>
      </c>
      <c r="V594" t="str" cm="1">
        <f t="array" ref="V594">_xlfn.IFS(U594&lt;=10,"Less than 10 days",AND(U594&gt;10,U594&lt;=20),"11 to 20 days",AND(U594&gt;20,U594&lt;=25),"21 to 25 days",U594&gt;=51,"Greater than 40 days",AND(U594&gt;25,U594&lt;=30),"26 to 30 days",AND(U594&gt;30,U594&lt;=40),"31 to 40 days",AND(U594&gt;40,U594&lt;=50),"41 to 50 days")</f>
        <v>26 to 30 days</v>
      </c>
      <c r="W594" t="str" cm="1">
        <f t="array" ref="W594">_xlfn.IFNA(_xlfn.IFS(AND(U594&gt;=25,U594&lt;28),"26-27 days",AND(U594&gt;27,U594&lt;29),"28 to 29 days",U594=30, "30 days"),"Not Needed")</f>
        <v>30 days</v>
      </c>
      <c r="X594">
        <f t="shared" si="59"/>
        <v>2014</v>
      </c>
    </row>
    <row r="595" spans="1:24" ht="58">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 t="shared" si="54"/>
        <v>23</v>
      </c>
      <c r="R595">
        <f t="shared" si="55"/>
        <v>16.43</v>
      </c>
      <c r="S595" s="15">
        <f t="shared" si="56"/>
        <v>42070.677604166667</v>
      </c>
      <c r="T595" s="15">
        <f t="shared" si="57"/>
        <v>42100.635937500003</v>
      </c>
      <c r="U595">
        <f t="shared" si="58"/>
        <v>30</v>
      </c>
      <c r="V595" t="str" cm="1">
        <f t="array" ref="V595">_xlfn.IFS(U595&lt;=10,"Less than 10 days",AND(U595&gt;10,U595&lt;=20),"11 to 20 days",AND(U595&gt;20,U595&lt;=25),"21 to 25 days",U595&gt;=51,"Greater than 40 days",AND(U595&gt;25,U595&lt;=30),"26 to 30 days",AND(U595&gt;30,U595&lt;=40),"31 to 40 days",AND(U595&gt;40,U595&lt;=50),"41 to 50 days")</f>
        <v>26 to 30 days</v>
      </c>
      <c r="W595" t="str" cm="1">
        <f t="array" ref="W595">_xlfn.IFNA(_xlfn.IFS(AND(U595&gt;=25,U595&lt;28),"26-27 days",AND(U595&gt;27,U595&lt;29),"28 to 29 days",U595=30, "30 days"),"Not Needed")</f>
        <v>30 days</v>
      </c>
      <c r="X595">
        <f t="shared" si="59"/>
        <v>2015</v>
      </c>
    </row>
    <row r="596" spans="1:24" ht="29">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 t="shared" si="54"/>
        <v>0</v>
      </c>
      <c r="R596">
        <f t="shared" si="55"/>
        <v>13</v>
      </c>
      <c r="S596" s="15">
        <f t="shared" si="56"/>
        <v>42446.780162037037</v>
      </c>
      <c r="T596" s="15">
        <f t="shared" si="57"/>
        <v>42476.780162037037</v>
      </c>
      <c r="U596">
        <f t="shared" si="58"/>
        <v>30</v>
      </c>
      <c r="V596" t="str" cm="1">
        <f t="array" ref="V596">_xlfn.IFS(U596&lt;=10,"Less than 10 days",AND(U596&gt;10,U596&lt;=20),"11 to 20 days",AND(U596&gt;20,U596&lt;=25),"21 to 25 days",U596&gt;=51,"Greater than 40 days",AND(U596&gt;25,U596&lt;=30),"26 to 30 days",AND(U596&gt;30,U596&lt;=40),"31 to 40 days",AND(U596&gt;40,U596&lt;=50),"41 to 50 days")</f>
        <v>26 to 30 days</v>
      </c>
      <c r="W596" t="str" cm="1">
        <f t="array" ref="W596">_xlfn.IFNA(_xlfn.IFS(AND(U596&gt;=25,U596&lt;28),"26-27 days",AND(U596&gt;27,U596&lt;29),"28 to 29 days",U596=30, "30 days"),"Not Needed")</f>
        <v>30 days</v>
      </c>
      <c r="X596">
        <f t="shared" si="59"/>
        <v>2016</v>
      </c>
    </row>
    <row r="597" spans="1:24" ht="4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 t="shared" si="54"/>
        <v>0</v>
      </c>
      <c r="R597">
        <f t="shared" si="55"/>
        <v>53.25</v>
      </c>
      <c r="S597" s="15">
        <f t="shared" si="56"/>
        <v>42083.069884259254</v>
      </c>
      <c r="T597" s="15">
        <f t="shared" si="57"/>
        <v>42128.069884259254</v>
      </c>
      <c r="U597">
        <f t="shared" si="58"/>
        <v>45</v>
      </c>
      <c r="V597" t="str" cm="1">
        <f t="array" ref="V597">_xlfn.IFS(U597&lt;=10,"Less than 10 days",AND(U597&gt;10,U597&lt;=20),"11 to 20 days",AND(U597&gt;20,U597&lt;=25),"21 to 25 days",U597&gt;=51,"Greater than 40 days",AND(U597&gt;25,U597&lt;=30),"26 to 30 days",AND(U597&gt;30,U597&lt;=40),"31 to 40 days",AND(U597&gt;40,U597&lt;=50),"41 to 50 days")</f>
        <v>41 to 50 days</v>
      </c>
      <c r="W597" t="str" cm="1">
        <f t="array" ref="W597">_xlfn.IFNA(_xlfn.IFS(AND(U597&gt;=25,U597&lt;28),"26-27 days",AND(U597&gt;27,U597&lt;29),"28 to 29 days",U597=30, "30 days"),"Not Needed")</f>
        <v>Not Needed</v>
      </c>
      <c r="X597">
        <f t="shared" si="59"/>
        <v>2015</v>
      </c>
    </row>
    <row r="598" spans="1:24" ht="4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 t="shared" si="54"/>
        <v>0</v>
      </c>
      <c r="R598">
        <f t="shared" si="55"/>
        <v>3</v>
      </c>
      <c r="S598" s="15">
        <f t="shared" si="56"/>
        <v>42646.896898148145</v>
      </c>
      <c r="T598" s="15">
        <f t="shared" si="57"/>
        <v>42676.896898148145</v>
      </c>
      <c r="U598">
        <f t="shared" si="58"/>
        <v>30</v>
      </c>
      <c r="V598" t="str" cm="1">
        <f t="array" ref="V598">_xlfn.IFS(U598&lt;=10,"Less than 10 days",AND(U598&gt;10,U598&lt;=20),"11 to 20 days",AND(U598&gt;20,U598&lt;=25),"21 to 25 days",U598&gt;=51,"Greater than 40 days",AND(U598&gt;25,U598&lt;=30),"26 to 30 days",AND(U598&gt;30,U598&lt;=40),"31 to 40 days",AND(U598&gt;40,U598&lt;=50),"41 to 50 days")</f>
        <v>26 to 30 days</v>
      </c>
      <c r="W598" t="str" cm="1">
        <f t="array" ref="W598">_xlfn.IFNA(_xlfn.IFS(AND(U598&gt;=25,U598&lt;28),"26-27 days",AND(U598&gt;27,U598&lt;29),"28 to 29 days",U598=30, "30 days"),"Not Needed")</f>
        <v>30 days</v>
      </c>
      <c r="X598">
        <f t="shared" si="59"/>
        <v>2016</v>
      </c>
    </row>
    <row r="599" spans="1:24" ht="4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 t="shared" si="54"/>
        <v>0</v>
      </c>
      <c r="R599">
        <f t="shared" si="55"/>
        <v>10</v>
      </c>
      <c r="S599" s="15">
        <f t="shared" si="56"/>
        <v>42545.705266203702</v>
      </c>
      <c r="T599" s="15">
        <f t="shared" si="57"/>
        <v>42582.666666666672</v>
      </c>
      <c r="U599">
        <f t="shared" si="58"/>
        <v>37</v>
      </c>
      <c r="V599" t="str" cm="1">
        <f t="array" ref="V599">_xlfn.IFS(U599&lt;=10,"Less than 10 days",AND(U599&gt;10,U599&lt;=20),"11 to 20 days",AND(U599&gt;20,U599&lt;=25),"21 to 25 days",U599&gt;=51,"Greater than 40 days",AND(U599&gt;25,U599&lt;=30),"26 to 30 days",AND(U599&gt;30,U599&lt;=40),"31 to 40 days",AND(U599&gt;40,U599&lt;=50),"41 to 50 days")</f>
        <v>31 to 40 days</v>
      </c>
      <c r="W599" t="str" cm="1">
        <f t="array" ref="W599">_xlfn.IFNA(_xlfn.IFS(AND(U599&gt;=25,U599&lt;28),"26-27 days",AND(U599&gt;27,U599&lt;29),"28 to 29 days",U599=30, "30 days"),"Not Needed")</f>
        <v>Not Needed</v>
      </c>
      <c r="X599">
        <f t="shared" si="59"/>
        <v>2016</v>
      </c>
    </row>
    <row r="600" spans="1:24" ht="29">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 t="shared" si="54"/>
        <v>34</v>
      </c>
      <c r="R600">
        <f t="shared" si="55"/>
        <v>121.43</v>
      </c>
      <c r="S600" s="15">
        <f t="shared" si="56"/>
        <v>41948.00209490741</v>
      </c>
      <c r="T600" s="15">
        <f t="shared" si="57"/>
        <v>41978.00209490741</v>
      </c>
      <c r="U600">
        <f t="shared" si="58"/>
        <v>30</v>
      </c>
      <c r="V600" t="str" cm="1">
        <f t="array" ref="V600">_xlfn.IFS(U600&lt;=10,"Less than 10 days",AND(U600&gt;10,U600&lt;=20),"11 to 20 days",AND(U600&gt;20,U600&lt;=25),"21 to 25 days",U600&gt;=51,"Greater than 40 days",AND(U600&gt;25,U600&lt;=30),"26 to 30 days",AND(U600&gt;30,U600&lt;=40),"31 to 40 days",AND(U600&gt;40,U600&lt;=50),"41 to 50 days")</f>
        <v>26 to 30 days</v>
      </c>
      <c r="W600" t="str" cm="1">
        <f t="array" ref="W600">_xlfn.IFNA(_xlfn.IFS(AND(U600&gt;=25,U600&lt;28),"26-27 days",AND(U600&gt;27,U600&lt;29),"28 to 29 days",U600=30, "30 days"),"Not Needed")</f>
        <v>30 days</v>
      </c>
      <c r="X600">
        <f t="shared" si="59"/>
        <v>2014</v>
      </c>
    </row>
    <row r="601" spans="1:24" ht="58">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 t="shared" si="54"/>
        <v>0</v>
      </c>
      <c r="R601">
        <f t="shared" si="55"/>
        <v>15.5</v>
      </c>
      <c r="S601" s="15">
        <f t="shared" si="56"/>
        <v>42047.812523148154</v>
      </c>
      <c r="T601" s="15">
        <f t="shared" si="57"/>
        <v>42071.636111111111</v>
      </c>
      <c r="U601">
        <f t="shared" si="58"/>
        <v>24</v>
      </c>
      <c r="V601" t="str" cm="1">
        <f t="array" ref="V601">_xlfn.IFS(U601&lt;=10,"Less than 10 days",AND(U601&gt;10,U601&lt;=20),"11 to 20 days",AND(U601&gt;20,U601&lt;=25),"21 to 25 days",U601&gt;=51,"Greater than 40 days",AND(U601&gt;25,U601&lt;=30),"26 to 30 days",AND(U601&gt;30,U601&lt;=40),"31 to 40 days",AND(U601&gt;40,U601&lt;=50),"41 to 50 days")</f>
        <v>21 to 25 days</v>
      </c>
      <c r="W601" t="str" cm="1">
        <f t="array" ref="W601">_xlfn.IFNA(_xlfn.IFS(AND(U601&gt;=25,U601&lt;28),"26-27 days",AND(U601&gt;27,U601&lt;29),"28 to 29 days",U601=30, "30 days"),"Not Needed")</f>
        <v>Not Needed</v>
      </c>
      <c r="X601">
        <f t="shared" si="59"/>
        <v>2015</v>
      </c>
    </row>
    <row r="602" spans="1:24" ht="29">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 t="shared" si="54"/>
        <v>2</v>
      </c>
      <c r="R602">
        <f t="shared" si="55"/>
        <v>100</v>
      </c>
      <c r="S602" s="15">
        <f t="shared" si="56"/>
        <v>42073.798171296294</v>
      </c>
      <c r="T602" s="15">
        <f t="shared" si="57"/>
        <v>42133.798171296294</v>
      </c>
      <c r="U602">
        <f t="shared" si="58"/>
        <v>60</v>
      </c>
      <c r="V602" t="str" cm="1">
        <f t="array" ref="V602">_xlfn.IFS(U602&lt;=10,"Less than 10 days",AND(U602&gt;10,U602&lt;=20),"11 to 20 days",AND(U602&gt;20,U602&lt;=25),"21 to 25 days",U602&gt;=51,"Greater than 40 days",AND(U602&gt;25,U602&lt;=30),"26 to 30 days",AND(U602&gt;30,U602&lt;=40),"31 to 40 days",AND(U602&gt;40,U602&lt;=50),"41 to 50 days")</f>
        <v>Greater than 40 days</v>
      </c>
      <c r="W602" t="str" cm="1">
        <f t="array" ref="W602">_xlfn.IFNA(_xlfn.IFS(AND(U602&gt;=25,U602&lt;28),"26-27 days",AND(U602&gt;27,U602&lt;29),"28 to 29 days",U602=30, "30 days"),"Not Needed")</f>
        <v>Not Needed</v>
      </c>
      <c r="X602">
        <f t="shared" si="59"/>
        <v>2015</v>
      </c>
    </row>
    <row r="603" spans="1:24" ht="4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 t="shared" si="54"/>
        <v>1</v>
      </c>
      <c r="R603">
        <f t="shared" si="55"/>
        <v>23.33</v>
      </c>
      <c r="S603" s="15">
        <f t="shared" si="56"/>
        <v>41969.858090277776</v>
      </c>
      <c r="T603" s="15">
        <f t="shared" si="57"/>
        <v>41999.858090277776</v>
      </c>
      <c r="U603">
        <f t="shared" si="58"/>
        <v>30</v>
      </c>
      <c r="V603" t="str" cm="1">
        <f t="array" ref="V603">_xlfn.IFS(U603&lt;=10,"Less than 10 days",AND(U603&gt;10,U603&lt;=20),"11 to 20 days",AND(U603&gt;20,U603&lt;=25),"21 to 25 days",U603&gt;=51,"Greater than 40 days",AND(U603&gt;25,U603&lt;=30),"26 to 30 days",AND(U603&gt;30,U603&lt;=40),"31 to 40 days",AND(U603&gt;40,U603&lt;=50),"41 to 50 days")</f>
        <v>26 to 30 days</v>
      </c>
      <c r="W603" t="str" cm="1">
        <f t="array" ref="W603">_xlfn.IFNA(_xlfn.IFS(AND(U603&gt;=25,U603&lt;28),"26-27 days",AND(U603&gt;27,U603&lt;29),"28 to 29 days",U603=30, "30 days"),"Not Needed")</f>
        <v>30 days</v>
      </c>
      <c r="X603">
        <f t="shared" si="59"/>
        <v>2014</v>
      </c>
    </row>
    <row r="604" spans="1:24" ht="4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 t="shared" si="54"/>
        <v>0</v>
      </c>
      <c r="R604">
        <f t="shared" si="55"/>
        <v>0</v>
      </c>
      <c r="S604" s="15">
        <f t="shared" si="56"/>
        <v>42143.79415509259</v>
      </c>
      <c r="T604" s="15">
        <f t="shared" si="57"/>
        <v>42173.79415509259</v>
      </c>
      <c r="U604">
        <f t="shared" si="58"/>
        <v>30</v>
      </c>
      <c r="V604" t="str" cm="1">
        <f t="array" ref="V604">_xlfn.IFS(U604&lt;=10,"Less than 10 days",AND(U604&gt;10,U604&lt;=20),"11 to 20 days",AND(U604&gt;20,U604&lt;=25),"21 to 25 days",U604&gt;=51,"Greater than 40 days",AND(U604&gt;25,U604&lt;=30),"26 to 30 days",AND(U604&gt;30,U604&lt;=40),"31 to 40 days",AND(U604&gt;40,U604&lt;=50),"41 to 50 days")</f>
        <v>26 to 30 days</v>
      </c>
      <c r="W604" t="str" cm="1">
        <f t="array" ref="W604">_xlfn.IFNA(_xlfn.IFS(AND(U604&gt;=25,U604&lt;28),"26-27 days",AND(U604&gt;27,U604&lt;29),"28 to 29 days",U604=30, "30 days"),"Not Needed")</f>
        <v>30 days</v>
      </c>
      <c r="X604">
        <f t="shared" si="59"/>
        <v>2015</v>
      </c>
    </row>
    <row r="605" spans="1:24" ht="4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 t="shared" si="54"/>
        <v>4</v>
      </c>
      <c r="R605">
        <f t="shared" si="55"/>
        <v>45.39</v>
      </c>
      <c r="S605" s="15">
        <f t="shared" si="56"/>
        <v>41835.639155092591</v>
      </c>
      <c r="T605" s="15">
        <f t="shared" si="57"/>
        <v>41865.639155092591</v>
      </c>
      <c r="U605">
        <f t="shared" si="58"/>
        <v>30</v>
      </c>
      <c r="V605" t="str" cm="1">
        <f t="array" ref="V605">_xlfn.IFS(U605&lt;=10,"Less than 10 days",AND(U605&gt;10,U605&lt;=20),"11 to 20 days",AND(U605&gt;20,U605&lt;=25),"21 to 25 days",U605&gt;=51,"Greater than 40 days",AND(U605&gt;25,U605&lt;=30),"26 to 30 days",AND(U605&gt;30,U605&lt;=40),"31 to 40 days",AND(U605&gt;40,U605&lt;=50),"41 to 50 days")</f>
        <v>26 to 30 days</v>
      </c>
      <c r="W605" t="str" cm="1">
        <f t="array" ref="W605">_xlfn.IFNA(_xlfn.IFS(AND(U605&gt;=25,U605&lt;28),"26-27 days",AND(U605&gt;27,U605&lt;29),"28 to 29 days",U605=30, "30 days"),"Not Needed")</f>
        <v>30 days</v>
      </c>
      <c r="X605">
        <f t="shared" si="59"/>
        <v>2014</v>
      </c>
    </row>
    <row r="606" spans="1:24" ht="4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 t="shared" si="54"/>
        <v>0</v>
      </c>
      <c r="R606">
        <f t="shared" si="55"/>
        <v>0</v>
      </c>
      <c r="S606" s="15">
        <f t="shared" si="56"/>
        <v>41849.035370370373</v>
      </c>
      <c r="T606" s="15">
        <f t="shared" si="57"/>
        <v>41879.035370370373</v>
      </c>
      <c r="U606">
        <f t="shared" si="58"/>
        <v>30</v>
      </c>
      <c r="V606" t="str" cm="1">
        <f t="array" ref="V606">_xlfn.IFS(U606&lt;=10,"Less than 10 days",AND(U606&gt;10,U606&lt;=20),"11 to 20 days",AND(U606&gt;20,U606&lt;=25),"21 to 25 days",U606&gt;=51,"Greater than 40 days",AND(U606&gt;25,U606&lt;=30),"26 to 30 days",AND(U606&gt;30,U606&lt;=40),"31 to 40 days",AND(U606&gt;40,U606&lt;=50),"41 to 50 days")</f>
        <v>26 to 30 days</v>
      </c>
      <c r="W606" t="str" cm="1">
        <f t="array" ref="W606">_xlfn.IFNA(_xlfn.IFS(AND(U606&gt;=25,U606&lt;28),"26-27 days",AND(U606&gt;27,U606&lt;29),"28 to 29 days",U606=30, "30 days"),"Not Needed")</f>
        <v>30 days</v>
      </c>
      <c r="X606">
        <f t="shared" si="59"/>
        <v>2014</v>
      </c>
    </row>
    <row r="607" spans="1:24" ht="29">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 t="shared" si="54"/>
        <v>3</v>
      </c>
      <c r="R607">
        <f t="shared" si="55"/>
        <v>16.38</v>
      </c>
      <c r="S607" s="15">
        <f t="shared" si="56"/>
        <v>42194.357731481476</v>
      </c>
      <c r="T607" s="15">
        <f t="shared" si="57"/>
        <v>42239.357731481476</v>
      </c>
      <c r="U607">
        <f t="shared" si="58"/>
        <v>45</v>
      </c>
      <c r="V607" t="str" cm="1">
        <f t="array" ref="V607">_xlfn.IFS(U607&lt;=10,"Less than 10 days",AND(U607&gt;10,U607&lt;=20),"11 to 20 days",AND(U607&gt;20,U607&lt;=25),"21 to 25 days",U607&gt;=51,"Greater than 40 days",AND(U607&gt;25,U607&lt;=30),"26 to 30 days",AND(U607&gt;30,U607&lt;=40),"31 to 40 days",AND(U607&gt;40,U607&lt;=50),"41 to 50 days")</f>
        <v>41 to 50 days</v>
      </c>
      <c r="W607" t="str" cm="1">
        <f t="array" ref="W607">_xlfn.IFNA(_xlfn.IFS(AND(U607&gt;=25,U607&lt;28),"26-27 days",AND(U607&gt;27,U607&lt;29),"28 to 29 days",U607=30, "30 days"),"Not Needed")</f>
        <v>Not Needed</v>
      </c>
      <c r="X607">
        <f t="shared" si="59"/>
        <v>2015</v>
      </c>
    </row>
    <row r="608" spans="1:24" ht="58">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 t="shared" si="54"/>
        <v>0</v>
      </c>
      <c r="R608">
        <f t="shared" si="55"/>
        <v>10</v>
      </c>
      <c r="S608" s="15">
        <f t="shared" si="56"/>
        <v>42102.650567129633</v>
      </c>
      <c r="T608" s="15">
        <f t="shared" si="57"/>
        <v>42148.625</v>
      </c>
      <c r="U608">
        <f t="shared" si="58"/>
        <v>46</v>
      </c>
      <c r="V608" t="str" cm="1">
        <f t="array" ref="V608">_xlfn.IFS(U608&lt;=10,"Less than 10 days",AND(U608&gt;10,U608&lt;=20),"11 to 20 days",AND(U608&gt;20,U608&lt;=25),"21 to 25 days",U608&gt;=51,"Greater than 40 days",AND(U608&gt;25,U608&lt;=30),"26 to 30 days",AND(U608&gt;30,U608&lt;=40),"31 to 40 days",AND(U608&gt;40,U608&lt;=50),"41 to 50 days")</f>
        <v>41 to 50 days</v>
      </c>
      <c r="W608" t="str" cm="1">
        <f t="array" ref="W608">_xlfn.IFNA(_xlfn.IFS(AND(U608&gt;=25,U608&lt;28),"26-27 days",AND(U608&gt;27,U608&lt;29),"28 to 29 days",U608=30, "30 days"),"Not Needed")</f>
        <v>Not Needed</v>
      </c>
      <c r="X608">
        <f t="shared" si="59"/>
        <v>2015</v>
      </c>
    </row>
    <row r="609" spans="1:24" ht="4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 t="shared" si="54"/>
        <v>0</v>
      </c>
      <c r="R609">
        <f t="shared" si="55"/>
        <v>0</v>
      </c>
      <c r="S609" s="15">
        <f t="shared" si="56"/>
        <v>42300.825648148151</v>
      </c>
      <c r="T609" s="15">
        <f t="shared" si="57"/>
        <v>42330.867314814815</v>
      </c>
      <c r="U609">
        <f t="shared" si="58"/>
        <v>30</v>
      </c>
      <c r="V609" t="str" cm="1">
        <f t="array" ref="V609">_xlfn.IFS(U609&lt;=10,"Less than 10 days",AND(U609&gt;10,U609&lt;=20),"11 to 20 days",AND(U609&gt;20,U609&lt;=25),"21 to 25 days",U609&gt;=51,"Greater than 40 days",AND(U609&gt;25,U609&lt;=30),"26 to 30 days",AND(U609&gt;30,U609&lt;=40),"31 to 40 days",AND(U609&gt;40,U609&lt;=50),"41 to 50 days")</f>
        <v>26 to 30 days</v>
      </c>
      <c r="W609" t="str" cm="1">
        <f t="array" ref="W609">_xlfn.IFNA(_xlfn.IFS(AND(U609&gt;=25,U609&lt;28),"26-27 days",AND(U609&gt;27,U609&lt;29),"28 to 29 days",U609=30, "30 days"),"Not Needed")</f>
        <v>30 days</v>
      </c>
      <c r="X609">
        <f t="shared" si="59"/>
        <v>2015</v>
      </c>
    </row>
    <row r="610" spans="1:24" ht="4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 t="shared" si="54"/>
        <v>1</v>
      </c>
      <c r="R610">
        <f t="shared" si="55"/>
        <v>292.2</v>
      </c>
      <c r="S610" s="15">
        <f t="shared" si="56"/>
        <v>42140.921064814815</v>
      </c>
      <c r="T610" s="15">
        <f t="shared" si="57"/>
        <v>42170.921064814815</v>
      </c>
      <c r="U610">
        <f t="shared" si="58"/>
        <v>30</v>
      </c>
      <c r="V610" t="str" cm="1">
        <f t="array" ref="V610">_xlfn.IFS(U610&lt;=10,"Less than 10 days",AND(U610&gt;10,U610&lt;=20),"11 to 20 days",AND(U610&gt;20,U610&lt;=25),"21 to 25 days",U610&gt;=51,"Greater than 40 days",AND(U610&gt;25,U610&lt;=30),"26 to 30 days",AND(U610&gt;30,U610&lt;=40),"31 to 40 days",AND(U610&gt;40,U610&lt;=50),"41 to 50 days")</f>
        <v>26 to 30 days</v>
      </c>
      <c r="W610" t="str" cm="1">
        <f t="array" ref="W610">_xlfn.IFNA(_xlfn.IFS(AND(U610&gt;=25,U610&lt;28),"26-27 days",AND(U610&gt;27,U610&lt;29),"28 to 29 days",U610=30, "30 days"),"Not Needed")</f>
        <v>30 days</v>
      </c>
      <c r="X610">
        <f t="shared" si="59"/>
        <v>2015</v>
      </c>
    </row>
    <row r="611" spans="1:24" ht="4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 t="shared" si="54"/>
        <v>1</v>
      </c>
      <c r="R611">
        <f t="shared" si="55"/>
        <v>5</v>
      </c>
      <c r="S611" s="15">
        <f t="shared" si="56"/>
        <v>42307.034074074079</v>
      </c>
      <c r="T611" s="15">
        <f t="shared" si="57"/>
        <v>42337.075740740736</v>
      </c>
      <c r="U611">
        <f t="shared" si="58"/>
        <v>30</v>
      </c>
      <c r="V611" t="str" cm="1">
        <f t="array" ref="V611">_xlfn.IFS(U611&lt;=10,"Less than 10 days",AND(U611&gt;10,U611&lt;=20),"11 to 20 days",AND(U611&gt;20,U611&lt;=25),"21 to 25 days",U611&gt;=51,"Greater than 40 days",AND(U611&gt;25,U611&lt;=30),"26 to 30 days",AND(U611&gt;30,U611&lt;=40),"31 to 40 days",AND(U611&gt;40,U611&lt;=50),"41 to 50 days")</f>
        <v>26 to 30 days</v>
      </c>
      <c r="W611" t="str" cm="1">
        <f t="array" ref="W611">_xlfn.IFNA(_xlfn.IFS(AND(U611&gt;=25,U611&lt;28),"26-27 days",AND(U611&gt;27,U611&lt;29),"28 to 29 days",U611=30, "30 days"),"Not Needed")</f>
        <v>30 days</v>
      </c>
      <c r="X611">
        <f t="shared" si="59"/>
        <v>2015</v>
      </c>
    </row>
    <row r="612" spans="1:24" ht="4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 t="shared" si="54"/>
        <v>0</v>
      </c>
      <c r="R612">
        <f t="shared" si="55"/>
        <v>0</v>
      </c>
      <c r="S612" s="15">
        <f t="shared" si="56"/>
        <v>42086.83085648148</v>
      </c>
      <c r="T612" s="15">
        <f t="shared" si="57"/>
        <v>42116.83085648148</v>
      </c>
      <c r="U612">
        <f t="shared" si="58"/>
        <v>30</v>
      </c>
      <c r="V612" t="str" cm="1">
        <f t="array" ref="V612">_xlfn.IFS(U612&lt;=10,"Less than 10 days",AND(U612&gt;10,U612&lt;=20),"11 to 20 days",AND(U612&gt;20,U612&lt;=25),"21 to 25 days",U612&gt;=51,"Greater than 40 days",AND(U612&gt;25,U612&lt;=30),"26 to 30 days",AND(U612&gt;30,U612&lt;=40),"31 to 40 days",AND(U612&gt;40,U612&lt;=50),"41 to 50 days")</f>
        <v>26 to 30 days</v>
      </c>
      <c r="W612" t="str" cm="1">
        <f t="array" ref="W612">_xlfn.IFNA(_xlfn.IFS(AND(U612&gt;=25,U612&lt;28),"26-27 days",AND(U612&gt;27,U612&lt;29),"28 to 29 days",U612=30, "30 days"),"Not Needed")</f>
        <v>30 days</v>
      </c>
      <c r="X612">
        <f t="shared" si="59"/>
        <v>2015</v>
      </c>
    </row>
    <row r="613" spans="1:24" ht="4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 t="shared" si="54"/>
        <v>0</v>
      </c>
      <c r="R613">
        <f t="shared" si="55"/>
        <v>0</v>
      </c>
      <c r="S613" s="15">
        <f t="shared" si="56"/>
        <v>42328.560613425929</v>
      </c>
      <c r="T613" s="15">
        <f t="shared" si="57"/>
        <v>42388.560613425929</v>
      </c>
      <c r="U613">
        <f t="shared" si="58"/>
        <v>60</v>
      </c>
      <c r="V613" t="str" cm="1">
        <f t="array" ref="V613">_xlfn.IFS(U613&lt;=10,"Less than 10 days",AND(U613&gt;10,U613&lt;=20),"11 to 20 days",AND(U613&gt;20,U613&lt;=25),"21 to 25 days",U613&gt;=51,"Greater than 40 days",AND(U613&gt;25,U613&lt;=30),"26 to 30 days",AND(U613&gt;30,U613&lt;=40),"31 to 40 days",AND(U613&gt;40,U613&lt;=50),"41 to 50 days")</f>
        <v>Greater than 40 days</v>
      </c>
      <c r="W613" t="str" cm="1">
        <f t="array" ref="W613">_xlfn.IFNA(_xlfn.IFS(AND(U613&gt;=25,U613&lt;28),"26-27 days",AND(U613&gt;27,U613&lt;29),"28 to 29 days",U613=30, "30 days"),"Not Needed")</f>
        <v>Not Needed</v>
      </c>
      <c r="X613">
        <f t="shared" si="59"/>
        <v>2015</v>
      </c>
    </row>
    <row r="614" spans="1:24" ht="29">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 t="shared" si="54"/>
        <v>0</v>
      </c>
      <c r="R614">
        <f t="shared" si="55"/>
        <v>0</v>
      </c>
      <c r="S614" s="15">
        <f t="shared" si="56"/>
        <v>42585.031782407401</v>
      </c>
      <c r="T614" s="15">
        <f t="shared" si="57"/>
        <v>42615.031782407401</v>
      </c>
      <c r="U614">
        <f t="shared" si="58"/>
        <v>30</v>
      </c>
      <c r="V614" t="str" cm="1">
        <f t="array" ref="V614">_xlfn.IFS(U614&lt;=10,"Less than 10 days",AND(U614&gt;10,U614&lt;=20),"11 to 20 days",AND(U614&gt;20,U614&lt;=25),"21 to 25 days",U614&gt;=51,"Greater than 40 days",AND(U614&gt;25,U614&lt;=30),"26 to 30 days",AND(U614&gt;30,U614&lt;=40),"31 to 40 days",AND(U614&gt;40,U614&lt;=50),"41 to 50 days")</f>
        <v>26 to 30 days</v>
      </c>
      <c r="W614" t="str" cm="1">
        <f t="array" ref="W614">_xlfn.IFNA(_xlfn.IFS(AND(U614&gt;=25,U614&lt;28),"26-27 days",AND(U614&gt;27,U614&lt;29),"28 to 29 days",U614=30, "30 days"),"Not Needed")</f>
        <v>30 days</v>
      </c>
      <c r="X614">
        <f t="shared" si="59"/>
        <v>2016</v>
      </c>
    </row>
    <row r="615" spans="1:24" ht="4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 t="shared" si="54"/>
        <v>21</v>
      </c>
      <c r="R615">
        <f t="shared" si="55"/>
        <v>105.93</v>
      </c>
      <c r="S615" s="15">
        <f t="shared" si="56"/>
        <v>42247.496759259258</v>
      </c>
      <c r="T615" s="15">
        <f t="shared" si="57"/>
        <v>42278.207638888889</v>
      </c>
      <c r="U615">
        <f t="shared" si="58"/>
        <v>31</v>
      </c>
      <c r="V615" t="str" cm="1">
        <f t="array" ref="V615">_xlfn.IFS(U615&lt;=10,"Less than 10 days",AND(U615&gt;10,U615&lt;=20),"11 to 20 days",AND(U615&gt;20,U615&lt;=25),"21 to 25 days",U615&gt;=51,"Greater than 40 days",AND(U615&gt;25,U615&lt;=30),"26 to 30 days",AND(U615&gt;30,U615&lt;=40),"31 to 40 days",AND(U615&gt;40,U615&lt;=50),"41 to 50 days")</f>
        <v>31 to 40 days</v>
      </c>
      <c r="W615" t="str" cm="1">
        <f t="array" ref="W615">_xlfn.IFNA(_xlfn.IFS(AND(U615&gt;=25,U615&lt;28),"26-27 days",AND(U615&gt;27,U615&lt;29),"28 to 29 days",U615=30, "30 days"),"Not Needed")</f>
        <v>Not Needed</v>
      </c>
      <c r="X615">
        <f t="shared" si="59"/>
        <v>2015</v>
      </c>
    </row>
    <row r="616" spans="1:24" ht="4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 t="shared" si="54"/>
        <v>0</v>
      </c>
      <c r="R616">
        <f t="shared" si="55"/>
        <v>0</v>
      </c>
      <c r="S616" s="15">
        <f t="shared" si="56"/>
        <v>42515.061805555553</v>
      </c>
      <c r="T616" s="15">
        <f t="shared" si="57"/>
        <v>42545.061805555553</v>
      </c>
      <c r="U616">
        <f t="shared" si="58"/>
        <v>30</v>
      </c>
      <c r="V616" t="str" cm="1">
        <f t="array" ref="V616">_xlfn.IFS(U616&lt;=10,"Less than 10 days",AND(U616&gt;10,U616&lt;=20),"11 to 20 days",AND(U616&gt;20,U616&lt;=25),"21 to 25 days",U616&gt;=51,"Greater than 40 days",AND(U616&gt;25,U616&lt;=30),"26 to 30 days",AND(U616&gt;30,U616&lt;=40),"31 to 40 days",AND(U616&gt;40,U616&lt;=50),"41 to 50 days")</f>
        <v>26 to 30 days</v>
      </c>
      <c r="W616" t="str" cm="1">
        <f t="array" ref="W616">_xlfn.IFNA(_xlfn.IFS(AND(U616&gt;=25,U616&lt;28),"26-27 days",AND(U616&gt;27,U616&lt;29),"28 to 29 days",U616=30, "30 days"),"Not Needed")</f>
        <v>30 days</v>
      </c>
      <c r="X616">
        <f t="shared" si="59"/>
        <v>2016</v>
      </c>
    </row>
    <row r="617" spans="1:24" ht="4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 t="shared" si="54"/>
        <v>0</v>
      </c>
      <c r="R617">
        <f t="shared" si="55"/>
        <v>0</v>
      </c>
      <c r="S617" s="15">
        <f t="shared" si="56"/>
        <v>42242.122210648144</v>
      </c>
      <c r="T617" s="15">
        <f t="shared" si="57"/>
        <v>42272.122210648144</v>
      </c>
      <c r="U617">
        <f t="shared" si="58"/>
        <v>30</v>
      </c>
      <c r="V617" t="str" cm="1">
        <f t="array" ref="V617">_xlfn.IFS(U617&lt;=10,"Less than 10 days",AND(U617&gt;10,U617&lt;=20),"11 to 20 days",AND(U617&gt;20,U617&lt;=25),"21 to 25 days",U617&gt;=51,"Greater than 40 days",AND(U617&gt;25,U617&lt;=30),"26 to 30 days",AND(U617&gt;30,U617&lt;=40),"31 to 40 days",AND(U617&gt;40,U617&lt;=50),"41 to 50 days")</f>
        <v>26 to 30 days</v>
      </c>
      <c r="W617" t="str" cm="1">
        <f t="array" ref="W617">_xlfn.IFNA(_xlfn.IFS(AND(U617&gt;=25,U617&lt;28),"26-27 days",AND(U617&gt;27,U617&lt;29),"28 to 29 days",U617=30, "30 days"),"Not Needed")</f>
        <v>30 days</v>
      </c>
      <c r="X617">
        <f t="shared" si="59"/>
        <v>2015</v>
      </c>
    </row>
    <row r="618" spans="1:24" ht="4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 t="shared" si="54"/>
        <v>0</v>
      </c>
      <c r="R618">
        <f t="shared" si="55"/>
        <v>0</v>
      </c>
      <c r="S618" s="15">
        <f t="shared" si="56"/>
        <v>42761.376238425932</v>
      </c>
      <c r="T618" s="15">
        <f t="shared" si="57"/>
        <v>42791.376238425932</v>
      </c>
      <c r="U618">
        <f t="shared" si="58"/>
        <v>30</v>
      </c>
      <c r="V618" t="str" cm="1">
        <f t="array" ref="V618">_xlfn.IFS(U618&lt;=10,"Less than 10 days",AND(U618&gt;10,U618&lt;=20),"11 to 20 days",AND(U618&gt;20,U618&lt;=25),"21 to 25 days",U618&gt;=51,"Greater than 40 days",AND(U618&gt;25,U618&lt;=30),"26 to 30 days",AND(U618&gt;30,U618&lt;=40),"31 to 40 days",AND(U618&gt;40,U618&lt;=50),"41 to 50 days")</f>
        <v>26 to 30 days</v>
      </c>
      <c r="W618" t="str" cm="1">
        <f t="array" ref="W618">_xlfn.IFNA(_xlfn.IFS(AND(U618&gt;=25,U618&lt;28),"26-27 days",AND(U618&gt;27,U618&lt;29),"28 to 29 days",U618=30, "30 days"),"Not Needed")</f>
        <v>30 days</v>
      </c>
      <c r="X618">
        <f t="shared" si="59"/>
        <v>2017</v>
      </c>
    </row>
    <row r="619" spans="1:24" ht="58">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 t="shared" si="54"/>
        <v>3</v>
      </c>
      <c r="R619">
        <f t="shared" si="55"/>
        <v>20</v>
      </c>
      <c r="S619" s="15">
        <f t="shared" si="56"/>
        <v>42087.343090277776</v>
      </c>
      <c r="T619" s="15">
        <f t="shared" si="57"/>
        <v>42132.343090277776</v>
      </c>
      <c r="U619">
        <f t="shared" si="58"/>
        <v>45</v>
      </c>
      <c r="V619" t="str" cm="1">
        <f t="array" ref="V619">_xlfn.IFS(U619&lt;=10,"Less than 10 days",AND(U619&gt;10,U619&lt;=20),"11 to 20 days",AND(U619&gt;20,U619&lt;=25),"21 to 25 days",U619&gt;=51,"Greater than 40 days",AND(U619&gt;25,U619&lt;=30),"26 to 30 days",AND(U619&gt;30,U619&lt;=40),"31 to 40 days",AND(U619&gt;40,U619&lt;=50),"41 to 50 days")</f>
        <v>41 to 50 days</v>
      </c>
      <c r="W619" t="str" cm="1">
        <f t="array" ref="W619">_xlfn.IFNA(_xlfn.IFS(AND(U619&gt;=25,U619&lt;28),"26-27 days",AND(U619&gt;27,U619&lt;29),"28 to 29 days",U619=30, "30 days"),"Not Needed")</f>
        <v>Not Needed</v>
      </c>
      <c r="X619">
        <f t="shared" si="59"/>
        <v>2015</v>
      </c>
    </row>
    <row r="620" spans="1:24" ht="4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 t="shared" si="54"/>
        <v>0</v>
      </c>
      <c r="R620">
        <f t="shared" si="55"/>
        <v>0</v>
      </c>
      <c r="S620" s="15">
        <f t="shared" si="56"/>
        <v>42317.810219907406</v>
      </c>
      <c r="T620" s="15">
        <f t="shared" si="57"/>
        <v>42347.810219907406</v>
      </c>
      <c r="U620">
        <f t="shared" si="58"/>
        <v>30</v>
      </c>
      <c r="V620" t="str" cm="1">
        <f t="array" ref="V620">_xlfn.IFS(U620&lt;=10,"Less than 10 days",AND(U620&gt;10,U620&lt;=20),"11 to 20 days",AND(U620&gt;20,U620&lt;=25),"21 to 25 days",U620&gt;=51,"Greater than 40 days",AND(U620&gt;25,U620&lt;=30),"26 to 30 days",AND(U620&gt;30,U620&lt;=40),"31 to 40 days",AND(U620&gt;40,U620&lt;=50),"41 to 50 days")</f>
        <v>26 to 30 days</v>
      </c>
      <c r="W620" t="str" cm="1">
        <f t="array" ref="W620">_xlfn.IFNA(_xlfn.IFS(AND(U620&gt;=25,U620&lt;28),"26-27 days",AND(U620&gt;27,U620&lt;29),"28 to 29 days",U620=30, "30 days"),"Not Needed")</f>
        <v>30 days</v>
      </c>
      <c r="X620">
        <f t="shared" si="59"/>
        <v>2015</v>
      </c>
    </row>
    <row r="621" spans="1:24" ht="29">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 t="shared" si="54"/>
        <v>0</v>
      </c>
      <c r="R621">
        <f t="shared" si="55"/>
        <v>1</v>
      </c>
      <c r="S621" s="15">
        <f t="shared" si="56"/>
        <v>41908.650347222225</v>
      </c>
      <c r="T621" s="15">
        <f t="shared" si="57"/>
        <v>41968.692013888889</v>
      </c>
      <c r="U621">
        <f t="shared" si="58"/>
        <v>60</v>
      </c>
      <c r="V621" t="str" cm="1">
        <f t="array" ref="V621">_xlfn.IFS(U621&lt;=10,"Less than 10 days",AND(U621&gt;10,U621&lt;=20),"11 to 20 days",AND(U621&gt;20,U621&lt;=25),"21 to 25 days",U621&gt;=51,"Greater than 40 days",AND(U621&gt;25,U621&lt;=30),"26 to 30 days",AND(U621&gt;30,U621&lt;=40),"31 to 40 days",AND(U621&gt;40,U621&lt;=50),"41 to 50 days")</f>
        <v>Greater than 40 days</v>
      </c>
      <c r="W621" t="str" cm="1">
        <f t="array" ref="W621">_xlfn.IFNA(_xlfn.IFS(AND(U621&gt;=25,U621&lt;28),"26-27 days",AND(U621&gt;27,U621&lt;29),"28 to 29 days",U621=30, "30 days"),"Not Needed")</f>
        <v>Not Needed</v>
      </c>
      <c r="X621">
        <f t="shared" si="59"/>
        <v>2014</v>
      </c>
    </row>
    <row r="622" spans="1:24" ht="4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 t="shared" si="54"/>
        <v>1</v>
      </c>
      <c r="R622">
        <f t="shared" si="55"/>
        <v>300</v>
      </c>
      <c r="S622" s="15">
        <f t="shared" si="56"/>
        <v>41831.716874999998</v>
      </c>
      <c r="T622" s="15">
        <f t="shared" si="57"/>
        <v>41876.716874999998</v>
      </c>
      <c r="U622">
        <f t="shared" si="58"/>
        <v>45</v>
      </c>
      <c r="V622" t="str" cm="1">
        <f t="array" ref="V622">_xlfn.IFS(U622&lt;=10,"Less than 10 days",AND(U622&gt;10,U622&lt;=20),"11 to 20 days",AND(U622&gt;20,U622&lt;=25),"21 to 25 days",U622&gt;=51,"Greater than 40 days",AND(U622&gt;25,U622&lt;=30),"26 to 30 days",AND(U622&gt;30,U622&lt;=40),"31 to 40 days",AND(U622&gt;40,U622&lt;=50),"41 to 50 days")</f>
        <v>41 to 50 days</v>
      </c>
      <c r="W622" t="str" cm="1">
        <f t="array" ref="W622">_xlfn.IFNA(_xlfn.IFS(AND(U622&gt;=25,U622&lt;28),"26-27 days",AND(U622&gt;27,U622&lt;29),"28 to 29 days",U622=30, "30 days"),"Not Needed")</f>
        <v>Not Needed</v>
      </c>
      <c r="X622">
        <f t="shared" si="59"/>
        <v>2014</v>
      </c>
    </row>
    <row r="623" spans="1:24" ht="4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 t="shared" si="54"/>
        <v>1</v>
      </c>
      <c r="R623">
        <f t="shared" si="55"/>
        <v>87</v>
      </c>
      <c r="S623" s="15">
        <f t="shared" si="56"/>
        <v>42528.987696759257</v>
      </c>
      <c r="T623" s="15">
        <f t="shared" si="57"/>
        <v>42558.987696759257</v>
      </c>
      <c r="U623">
        <f t="shared" si="58"/>
        <v>30</v>
      </c>
      <c r="V623" t="str" cm="1">
        <f t="array" ref="V623">_xlfn.IFS(U623&lt;=10,"Less than 10 days",AND(U623&gt;10,U623&lt;=20),"11 to 20 days",AND(U623&gt;20,U623&lt;=25),"21 to 25 days",U623&gt;=51,"Greater than 40 days",AND(U623&gt;25,U623&lt;=30),"26 to 30 days",AND(U623&gt;30,U623&lt;=40),"31 to 40 days",AND(U623&gt;40,U623&lt;=50),"41 to 50 days")</f>
        <v>26 to 30 days</v>
      </c>
      <c r="W623" t="str" cm="1">
        <f t="array" ref="W623">_xlfn.IFNA(_xlfn.IFS(AND(U623&gt;=25,U623&lt;28),"26-27 days",AND(U623&gt;27,U623&lt;29),"28 to 29 days",U623=30, "30 days"),"Not Needed")</f>
        <v>30 days</v>
      </c>
      <c r="X623">
        <f t="shared" si="59"/>
        <v>2016</v>
      </c>
    </row>
    <row r="624" spans="1:24" ht="4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 t="shared" si="54"/>
        <v>6</v>
      </c>
      <c r="R624">
        <f t="shared" si="55"/>
        <v>37.89</v>
      </c>
      <c r="S624" s="15">
        <f t="shared" si="56"/>
        <v>42532.774745370371</v>
      </c>
      <c r="T624" s="15">
        <f t="shared" si="57"/>
        <v>42552.774745370371</v>
      </c>
      <c r="U624">
        <f t="shared" si="58"/>
        <v>20</v>
      </c>
      <c r="V624" t="str" cm="1">
        <f t="array" ref="V624">_xlfn.IFS(U624&lt;=10,"Less than 10 days",AND(U624&gt;10,U624&lt;=20),"11 to 20 days",AND(U624&gt;20,U624&lt;=25),"21 to 25 days",U624&gt;=51,"Greater than 40 days",AND(U624&gt;25,U624&lt;=30),"26 to 30 days",AND(U624&gt;30,U624&lt;=40),"31 to 40 days",AND(U624&gt;40,U624&lt;=50),"41 to 50 days")</f>
        <v>11 to 20 days</v>
      </c>
      <c r="W624" t="str" cm="1">
        <f t="array" ref="W624">_xlfn.IFNA(_xlfn.IFS(AND(U624&gt;=25,U624&lt;28),"26-27 days",AND(U624&gt;27,U624&lt;29),"28 to 29 days",U624=30, "30 days"),"Not Needed")</f>
        <v>Not Needed</v>
      </c>
      <c r="X624">
        <f t="shared" si="59"/>
        <v>2016</v>
      </c>
    </row>
    <row r="625" spans="1:24" ht="58">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 t="shared" si="54"/>
        <v>0</v>
      </c>
      <c r="R625">
        <f t="shared" si="55"/>
        <v>0</v>
      </c>
      <c r="S625" s="15">
        <f t="shared" si="56"/>
        <v>42122.009224537032</v>
      </c>
      <c r="T625" s="15">
        <f t="shared" si="57"/>
        <v>42152.009224537032</v>
      </c>
      <c r="U625">
        <f t="shared" si="58"/>
        <v>30</v>
      </c>
      <c r="V625" t="str" cm="1">
        <f t="array" ref="V625">_xlfn.IFS(U625&lt;=10,"Less than 10 days",AND(U625&gt;10,U625&lt;=20),"11 to 20 days",AND(U625&gt;20,U625&lt;=25),"21 to 25 days",U625&gt;=51,"Greater than 40 days",AND(U625&gt;25,U625&lt;=30),"26 to 30 days",AND(U625&gt;30,U625&lt;=40),"31 to 40 days",AND(U625&gt;40,U625&lt;=50),"41 to 50 days")</f>
        <v>26 to 30 days</v>
      </c>
      <c r="W625" t="str" cm="1">
        <f t="array" ref="W625">_xlfn.IFNA(_xlfn.IFS(AND(U625&gt;=25,U625&lt;28),"26-27 days",AND(U625&gt;27,U625&lt;29),"28 to 29 days",U625=30, "30 days"),"Not Needed")</f>
        <v>30 days</v>
      </c>
      <c r="X625">
        <f t="shared" si="59"/>
        <v>2015</v>
      </c>
    </row>
    <row r="626" spans="1:24" ht="4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 t="shared" si="54"/>
        <v>0</v>
      </c>
      <c r="R626">
        <f t="shared" si="55"/>
        <v>0</v>
      </c>
      <c r="S626" s="15">
        <f t="shared" si="56"/>
        <v>42108.988900462966</v>
      </c>
      <c r="T626" s="15">
        <f t="shared" si="57"/>
        <v>42138.988900462966</v>
      </c>
      <c r="U626">
        <f t="shared" si="58"/>
        <v>30</v>
      </c>
      <c r="V626" t="str" cm="1">
        <f t="array" ref="V626">_xlfn.IFS(U626&lt;=10,"Less than 10 days",AND(U626&gt;10,U626&lt;=20),"11 to 20 days",AND(U626&gt;20,U626&lt;=25),"21 to 25 days",U626&gt;=51,"Greater than 40 days",AND(U626&gt;25,U626&lt;=30),"26 to 30 days",AND(U626&gt;30,U626&lt;=40),"31 to 40 days",AND(U626&gt;40,U626&lt;=50),"41 to 50 days")</f>
        <v>26 to 30 days</v>
      </c>
      <c r="W626" t="str" cm="1">
        <f t="array" ref="W626">_xlfn.IFNA(_xlfn.IFS(AND(U626&gt;=25,U626&lt;28),"26-27 days",AND(U626&gt;27,U626&lt;29),"28 to 29 days",U626=30, "30 days"),"Not Needed")</f>
        <v>30 days</v>
      </c>
      <c r="X626">
        <f t="shared" si="59"/>
        <v>2015</v>
      </c>
    </row>
    <row r="627" spans="1:24" ht="4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 t="shared" si="54"/>
        <v>0</v>
      </c>
      <c r="R627">
        <f t="shared" si="55"/>
        <v>0</v>
      </c>
      <c r="S627" s="15">
        <f t="shared" si="56"/>
        <v>42790.895567129628</v>
      </c>
      <c r="T627" s="15">
        <f t="shared" si="57"/>
        <v>42820.853900462964</v>
      </c>
      <c r="U627">
        <f t="shared" si="58"/>
        <v>30</v>
      </c>
      <c r="V627" t="str" cm="1">
        <f t="array" ref="V627">_xlfn.IFS(U627&lt;=10,"Less than 10 days",AND(U627&gt;10,U627&lt;=20),"11 to 20 days",AND(U627&gt;20,U627&lt;=25),"21 to 25 days",U627&gt;=51,"Greater than 40 days",AND(U627&gt;25,U627&lt;=30),"26 to 30 days",AND(U627&gt;30,U627&lt;=40),"31 to 40 days",AND(U627&gt;40,U627&lt;=50),"41 to 50 days")</f>
        <v>26 to 30 days</v>
      </c>
      <c r="W627" t="str" cm="1">
        <f t="array" ref="W627">_xlfn.IFNA(_xlfn.IFS(AND(U627&gt;=25,U627&lt;28),"26-27 days",AND(U627&gt;27,U627&lt;29),"28 to 29 days",U627=30, "30 days"),"Not Needed")</f>
        <v>30 days</v>
      </c>
      <c r="X627">
        <f t="shared" si="59"/>
        <v>2017</v>
      </c>
    </row>
    <row r="628" spans="1:24" ht="4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 t="shared" si="54"/>
        <v>17</v>
      </c>
      <c r="R628">
        <f t="shared" si="55"/>
        <v>111.41</v>
      </c>
      <c r="S628" s="15">
        <f t="shared" si="56"/>
        <v>42198.559479166666</v>
      </c>
      <c r="T628" s="15">
        <f t="shared" si="57"/>
        <v>42231.556944444441</v>
      </c>
      <c r="U628">
        <f t="shared" si="58"/>
        <v>33</v>
      </c>
      <c r="V628" t="str" cm="1">
        <f t="array" ref="V628">_xlfn.IFS(U628&lt;=10,"Less than 10 days",AND(U628&gt;10,U628&lt;=20),"11 to 20 days",AND(U628&gt;20,U628&lt;=25),"21 to 25 days",U628&gt;=51,"Greater than 40 days",AND(U628&gt;25,U628&lt;=30),"26 to 30 days",AND(U628&gt;30,U628&lt;=40),"31 to 40 days",AND(U628&gt;40,U628&lt;=50),"41 to 50 days")</f>
        <v>31 to 40 days</v>
      </c>
      <c r="W628" t="str" cm="1">
        <f t="array" ref="W628">_xlfn.IFNA(_xlfn.IFS(AND(U628&gt;=25,U628&lt;28),"26-27 days",AND(U628&gt;27,U628&lt;29),"28 to 29 days",U628=30, "30 days"),"Not Needed")</f>
        <v>Not Needed</v>
      </c>
      <c r="X628">
        <f t="shared" si="59"/>
        <v>2015</v>
      </c>
    </row>
    <row r="629" spans="1:24" ht="4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 t="shared" si="54"/>
        <v>0</v>
      </c>
      <c r="R629">
        <f t="shared" si="55"/>
        <v>90</v>
      </c>
      <c r="S629" s="15">
        <f t="shared" si="56"/>
        <v>42384.306840277779</v>
      </c>
      <c r="T629" s="15">
        <f t="shared" si="57"/>
        <v>42443.958333333328</v>
      </c>
      <c r="U629">
        <f t="shared" si="58"/>
        <v>59</v>
      </c>
      <c r="V629" t="str" cm="1">
        <f t="array" ref="V629">_xlfn.IFS(U629&lt;=10,"Less than 10 days",AND(U629&gt;10,U629&lt;=20),"11 to 20 days",AND(U629&gt;20,U629&lt;=25),"21 to 25 days",U629&gt;=51,"Greater than 40 days",AND(U629&gt;25,U629&lt;=30),"26 to 30 days",AND(U629&gt;30,U629&lt;=40),"31 to 40 days",AND(U629&gt;40,U629&lt;=50),"41 to 50 days")</f>
        <v>Greater than 40 days</v>
      </c>
      <c r="W629" t="str" cm="1">
        <f t="array" ref="W629">_xlfn.IFNA(_xlfn.IFS(AND(U629&gt;=25,U629&lt;28),"26-27 days",AND(U629&gt;27,U629&lt;29),"28 to 29 days",U629=30, "30 days"),"Not Needed")</f>
        <v>Not Needed</v>
      </c>
      <c r="X629">
        <f t="shared" si="59"/>
        <v>2016</v>
      </c>
    </row>
    <row r="630" spans="1:24" ht="4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 t="shared" si="54"/>
        <v>0</v>
      </c>
      <c r="R630">
        <f t="shared" si="55"/>
        <v>0</v>
      </c>
      <c r="S630" s="15">
        <f t="shared" si="56"/>
        <v>41803.692789351851</v>
      </c>
      <c r="T630" s="15">
        <f t="shared" si="57"/>
        <v>41833.692789351851</v>
      </c>
      <c r="U630">
        <f t="shared" si="58"/>
        <v>30</v>
      </c>
      <c r="V630" t="str" cm="1">
        <f t="array" ref="V630">_xlfn.IFS(U630&lt;=10,"Less than 10 days",AND(U630&gt;10,U630&lt;=20),"11 to 20 days",AND(U630&gt;20,U630&lt;=25),"21 to 25 days",U630&gt;=51,"Greater than 40 days",AND(U630&gt;25,U630&lt;=30),"26 to 30 days",AND(U630&gt;30,U630&lt;=40),"31 to 40 days",AND(U630&gt;40,U630&lt;=50),"41 to 50 days")</f>
        <v>26 to 30 days</v>
      </c>
      <c r="W630" t="str" cm="1">
        <f t="array" ref="W630">_xlfn.IFNA(_xlfn.IFS(AND(U630&gt;=25,U630&lt;28),"26-27 days",AND(U630&gt;27,U630&lt;29),"28 to 29 days",U630=30, "30 days"),"Not Needed")</f>
        <v>30 days</v>
      </c>
      <c r="X630">
        <f t="shared" si="59"/>
        <v>2014</v>
      </c>
    </row>
    <row r="631" spans="1:24" ht="4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 t="shared" si="54"/>
        <v>0</v>
      </c>
      <c r="R631">
        <f t="shared" si="55"/>
        <v>116.67</v>
      </c>
      <c r="S631" s="15">
        <f t="shared" si="56"/>
        <v>42474.637824074074</v>
      </c>
      <c r="T631" s="15">
        <f t="shared" si="57"/>
        <v>42504.637824074074</v>
      </c>
      <c r="U631">
        <f t="shared" si="58"/>
        <v>30</v>
      </c>
      <c r="V631" t="str" cm="1">
        <f t="array" ref="V631">_xlfn.IFS(U631&lt;=10,"Less than 10 days",AND(U631&gt;10,U631&lt;=20),"11 to 20 days",AND(U631&gt;20,U631&lt;=25),"21 to 25 days",U631&gt;=51,"Greater than 40 days",AND(U631&gt;25,U631&lt;=30),"26 to 30 days",AND(U631&gt;30,U631&lt;=40),"31 to 40 days",AND(U631&gt;40,U631&lt;=50),"41 to 50 days")</f>
        <v>26 to 30 days</v>
      </c>
      <c r="W631" t="str" cm="1">
        <f t="array" ref="W631">_xlfn.IFNA(_xlfn.IFS(AND(U631&gt;=25,U631&lt;28),"26-27 days",AND(U631&gt;27,U631&lt;29),"28 to 29 days",U631=30, "30 days"),"Not Needed")</f>
        <v>30 days</v>
      </c>
      <c r="X631">
        <f t="shared" si="59"/>
        <v>2016</v>
      </c>
    </row>
    <row r="632" spans="1:24" ht="58">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 t="shared" si="54"/>
        <v>0</v>
      </c>
      <c r="R632">
        <f t="shared" si="55"/>
        <v>10</v>
      </c>
      <c r="S632" s="15">
        <f t="shared" si="56"/>
        <v>42223.619456018518</v>
      </c>
      <c r="T632" s="15">
        <f t="shared" si="57"/>
        <v>42253.215277777781</v>
      </c>
      <c r="U632">
        <f t="shared" si="58"/>
        <v>30</v>
      </c>
      <c r="V632" t="str" cm="1">
        <f t="array" ref="V632">_xlfn.IFS(U632&lt;=10,"Less than 10 days",AND(U632&gt;10,U632&lt;=20),"11 to 20 days",AND(U632&gt;20,U632&lt;=25),"21 to 25 days",U632&gt;=51,"Greater than 40 days",AND(U632&gt;25,U632&lt;=30),"26 to 30 days",AND(U632&gt;30,U632&lt;=40),"31 to 40 days",AND(U632&gt;40,U632&lt;=50),"41 to 50 days")</f>
        <v>26 to 30 days</v>
      </c>
      <c r="W632" t="str" cm="1">
        <f t="array" ref="W632">_xlfn.IFNA(_xlfn.IFS(AND(U632&gt;=25,U632&lt;28),"26-27 days",AND(U632&gt;27,U632&lt;29),"28 to 29 days",U632=30, "30 days"),"Not Needed")</f>
        <v>30 days</v>
      </c>
      <c r="X632">
        <f t="shared" si="59"/>
        <v>2015</v>
      </c>
    </row>
    <row r="633" spans="1:24" ht="29">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 t="shared" si="54"/>
        <v>1</v>
      </c>
      <c r="R633">
        <f t="shared" si="55"/>
        <v>76.67</v>
      </c>
      <c r="S633" s="15">
        <f t="shared" si="56"/>
        <v>42489.772326388891</v>
      </c>
      <c r="T633" s="15">
        <f t="shared" si="57"/>
        <v>42518.772326388891</v>
      </c>
      <c r="U633">
        <f t="shared" si="58"/>
        <v>29</v>
      </c>
      <c r="V633" t="str" cm="1">
        <f t="array" ref="V633">_xlfn.IFS(U633&lt;=10,"Less than 10 days",AND(U633&gt;10,U633&lt;=20),"11 to 20 days",AND(U633&gt;20,U633&lt;=25),"21 to 25 days",U633&gt;=51,"Greater than 40 days",AND(U633&gt;25,U633&lt;=30),"26 to 30 days",AND(U633&gt;30,U633&lt;=40),"31 to 40 days",AND(U633&gt;40,U633&lt;=50),"41 to 50 days")</f>
        <v>26 to 30 days</v>
      </c>
      <c r="W633" t="str" cm="1">
        <f t="array" ref="W633">_xlfn.IFNA(_xlfn.IFS(AND(U633&gt;=25,U633&lt;28),"26-27 days",AND(U633&gt;27,U633&lt;29),"28 to 29 days",U633=30, "30 days"),"Not Needed")</f>
        <v>Not Needed</v>
      </c>
      <c r="X633">
        <f t="shared" si="59"/>
        <v>2016</v>
      </c>
    </row>
    <row r="634" spans="1:24" ht="4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 t="shared" si="54"/>
        <v>0</v>
      </c>
      <c r="R634">
        <f t="shared" si="55"/>
        <v>0</v>
      </c>
      <c r="S634" s="15">
        <f t="shared" si="56"/>
        <v>42303.659317129626</v>
      </c>
      <c r="T634" s="15">
        <f t="shared" si="57"/>
        <v>42333.700983796298</v>
      </c>
      <c r="U634">
        <f t="shared" si="58"/>
        <v>30</v>
      </c>
      <c r="V634" t="str" cm="1">
        <f t="array" ref="V634">_xlfn.IFS(U634&lt;=10,"Less than 10 days",AND(U634&gt;10,U634&lt;=20),"11 to 20 days",AND(U634&gt;20,U634&lt;=25),"21 to 25 days",U634&gt;=51,"Greater than 40 days",AND(U634&gt;25,U634&lt;=30),"26 to 30 days",AND(U634&gt;30,U634&lt;=40),"31 to 40 days",AND(U634&gt;40,U634&lt;=50),"41 to 50 days")</f>
        <v>26 to 30 days</v>
      </c>
      <c r="W634" t="str" cm="1">
        <f t="array" ref="W634">_xlfn.IFNA(_xlfn.IFS(AND(U634&gt;=25,U634&lt;28),"26-27 days",AND(U634&gt;27,U634&lt;29),"28 to 29 days",U634=30, "30 days"),"Not Needed")</f>
        <v>30 days</v>
      </c>
      <c r="X634">
        <f t="shared" si="59"/>
        <v>2015</v>
      </c>
    </row>
    <row r="635" spans="1:24" ht="4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 t="shared" si="54"/>
        <v>12</v>
      </c>
      <c r="R635">
        <f t="shared" si="55"/>
        <v>49.8</v>
      </c>
      <c r="S635" s="15">
        <f t="shared" si="56"/>
        <v>42507.29932870371</v>
      </c>
      <c r="T635" s="15">
        <f t="shared" si="57"/>
        <v>42538.958333333328</v>
      </c>
      <c r="U635">
        <f t="shared" si="58"/>
        <v>31</v>
      </c>
      <c r="V635" t="str" cm="1">
        <f t="array" ref="V635">_xlfn.IFS(U635&lt;=10,"Less than 10 days",AND(U635&gt;10,U635&lt;=20),"11 to 20 days",AND(U635&gt;20,U635&lt;=25),"21 to 25 days",U635&gt;=51,"Greater than 40 days",AND(U635&gt;25,U635&lt;=30),"26 to 30 days",AND(U635&gt;30,U635&lt;=40),"31 to 40 days",AND(U635&gt;40,U635&lt;=50),"41 to 50 days")</f>
        <v>31 to 40 days</v>
      </c>
      <c r="W635" t="str" cm="1">
        <f t="array" ref="W635">_xlfn.IFNA(_xlfn.IFS(AND(U635&gt;=25,U635&lt;28),"26-27 days",AND(U635&gt;27,U635&lt;29),"28 to 29 days",U635=30, "30 days"),"Not Needed")</f>
        <v>Not Needed</v>
      </c>
      <c r="X635">
        <f t="shared" si="59"/>
        <v>2016</v>
      </c>
    </row>
    <row r="636" spans="1:24" ht="29">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 t="shared" si="54"/>
        <v>0</v>
      </c>
      <c r="R636">
        <f t="shared" si="55"/>
        <v>1</v>
      </c>
      <c r="S636" s="15">
        <f t="shared" si="56"/>
        <v>42031.928576388891</v>
      </c>
      <c r="T636" s="15">
        <f t="shared" si="57"/>
        <v>42061.928576388891</v>
      </c>
      <c r="U636">
        <f t="shared" si="58"/>
        <v>30</v>
      </c>
      <c r="V636" t="str" cm="1">
        <f t="array" ref="V636">_xlfn.IFS(U636&lt;=10,"Less than 10 days",AND(U636&gt;10,U636&lt;=20),"11 to 20 days",AND(U636&gt;20,U636&lt;=25),"21 to 25 days",U636&gt;=51,"Greater than 40 days",AND(U636&gt;25,U636&lt;=30),"26 to 30 days",AND(U636&gt;30,U636&lt;=40),"31 to 40 days",AND(U636&gt;40,U636&lt;=50),"41 to 50 days")</f>
        <v>26 to 30 days</v>
      </c>
      <c r="W636" t="str" cm="1">
        <f t="array" ref="W636">_xlfn.IFNA(_xlfn.IFS(AND(U636&gt;=25,U636&lt;28),"26-27 days",AND(U636&gt;27,U636&lt;29),"28 to 29 days",U636=30, "30 days"),"Not Needed")</f>
        <v>30 days</v>
      </c>
      <c r="X636">
        <f t="shared" si="59"/>
        <v>2015</v>
      </c>
    </row>
    <row r="637" spans="1:24" ht="29">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 t="shared" si="54"/>
        <v>0</v>
      </c>
      <c r="R637">
        <f t="shared" si="55"/>
        <v>2</v>
      </c>
      <c r="S637" s="15">
        <f t="shared" si="56"/>
        <v>42076.092152777783</v>
      </c>
      <c r="T637" s="15">
        <f t="shared" si="57"/>
        <v>42106.092152777783</v>
      </c>
      <c r="U637">
        <f t="shared" si="58"/>
        <v>30</v>
      </c>
      <c r="V637" t="str" cm="1">
        <f t="array" ref="V637">_xlfn.IFS(U637&lt;=10,"Less than 10 days",AND(U637&gt;10,U637&lt;=20),"11 to 20 days",AND(U637&gt;20,U637&lt;=25),"21 to 25 days",U637&gt;=51,"Greater than 40 days",AND(U637&gt;25,U637&lt;=30),"26 to 30 days",AND(U637&gt;30,U637&lt;=40),"31 to 40 days",AND(U637&gt;40,U637&lt;=50),"41 to 50 days")</f>
        <v>26 to 30 days</v>
      </c>
      <c r="W637" t="str" cm="1">
        <f t="array" ref="W637">_xlfn.IFNA(_xlfn.IFS(AND(U637&gt;=25,U637&lt;28),"26-27 days",AND(U637&gt;27,U637&lt;29),"28 to 29 days",U637=30, "30 days"),"Not Needed")</f>
        <v>30 days</v>
      </c>
      <c r="X637">
        <f t="shared" si="59"/>
        <v>2015</v>
      </c>
    </row>
    <row r="638" spans="1:24" ht="4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 t="shared" si="54"/>
        <v>0</v>
      </c>
      <c r="R638">
        <f t="shared" si="55"/>
        <v>4</v>
      </c>
      <c r="S638" s="15">
        <f t="shared" si="56"/>
        <v>42131.455439814818</v>
      </c>
      <c r="T638" s="15">
        <f t="shared" si="57"/>
        <v>42161.44930555555</v>
      </c>
      <c r="U638">
        <f t="shared" si="58"/>
        <v>30</v>
      </c>
      <c r="V638" t="str" cm="1">
        <f t="array" ref="V638">_xlfn.IFS(U638&lt;=10,"Less than 10 days",AND(U638&gt;10,U638&lt;=20),"11 to 20 days",AND(U638&gt;20,U638&lt;=25),"21 to 25 days",U638&gt;=51,"Greater than 40 days",AND(U638&gt;25,U638&lt;=30),"26 to 30 days",AND(U638&gt;30,U638&lt;=40),"31 to 40 days",AND(U638&gt;40,U638&lt;=50),"41 to 50 days")</f>
        <v>26 to 30 days</v>
      </c>
      <c r="W638" t="str" cm="1">
        <f t="array" ref="W638">_xlfn.IFNA(_xlfn.IFS(AND(U638&gt;=25,U638&lt;28),"26-27 days",AND(U638&gt;27,U638&lt;29),"28 to 29 days",U638=30, "30 days"),"Not Needed")</f>
        <v>30 days</v>
      </c>
      <c r="X638">
        <f t="shared" si="59"/>
        <v>2015</v>
      </c>
    </row>
    <row r="639" spans="1:24" ht="4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 t="shared" si="54"/>
        <v>0</v>
      </c>
      <c r="R639">
        <f t="shared" si="55"/>
        <v>0</v>
      </c>
      <c r="S639" s="15">
        <f t="shared" si="56"/>
        <v>42762.962013888886</v>
      </c>
      <c r="T639" s="15">
        <f t="shared" si="57"/>
        <v>42791.961111111115</v>
      </c>
      <c r="U639">
        <f t="shared" si="58"/>
        <v>29</v>
      </c>
      <c r="V639" t="str" cm="1">
        <f t="array" ref="V639">_xlfn.IFS(U639&lt;=10,"Less than 10 days",AND(U639&gt;10,U639&lt;=20),"11 to 20 days",AND(U639&gt;20,U639&lt;=25),"21 to 25 days",U639&gt;=51,"Greater than 40 days",AND(U639&gt;25,U639&lt;=30),"26 to 30 days",AND(U639&gt;30,U639&lt;=40),"31 to 40 days",AND(U639&gt;40,U639&lt;=50),"41 to 50 days")</f>
        <v>26 to 30 days</v>
      </c>
      <c r="W639" t="str" cm="1">
        <f t="array" ref="W639">_xlfn.IFNA(_xlfn.IFS(AND(U639&gt;=25,U639&lt;28),"26-27 days",AND(U639&gt;27,U639&lt;29),"28 to 29 days",U639=30, "30 days"),"Not Needed")</f>
        <v>Not Needed</v>
      </c>
      <c r="X639">
        <f t="shared" si="59"/>
        <v>2017</v>
      </c>
    </row>
    <row r="640" spans="1:24">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 t="shared" si="54"/>
        <v>0</v>
      </c>
      <c r="R640">
        <f t="shared" si="55"/>
        <v>3</v>
      </c>
      <c r="S640" s="15">
        <f t="shared" si="56"/>
        <v>42759.593310185184</v>
      </c>
      <c r="T640" s="15">
        <f t="shared" si="57"/>
        <v>42819.55164351852</v>
      </c>
      <c r="U640">
        <f t="shared" si="58"/>
        <v>60</v>
      </c>
      <c r="V640" t="str" cm="1">
        <f t="array" ref="V640">_xlfn.IFS(U640&lt;=10,"Less than 10 days",AND(U640&gt;10,U640&lt;=20),"11 to 20 days",AND(U640&gt;20,U640&lt;=25),"21 to 25 days",U640&gt;=51,"Greater than 40 days",AND(U640&gt;25,U640&lt;=30),"26 to 30 days",AND(U640&gt;30,U640&lt;=40),"31 to 40 days",AND(U640&gt;40,U640&lt;=50),"41 to 50 days")</f>
        <v>Greater than 40 days</v>
      </c>
      <c r="W640" t="str" cm="1">
        <f t="array" ref="W640">_xlfn.IFNA(_xlfn.IFS(AND(U640&gt;=25,U640&lt;28),"26-27 days",AND(U640&gt;27,U640&lt;29),"28 to 29 days",U640=30, "30 days"),"Not Needed")</f>
        <v>Not Needed</v>
      </c>
      <c r="X640">
        <f t="shared" si="59"/>
        <v>2017</v>
      </c>
    </row>
    <row r="641" spans="1:24" ht="29">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 t="shared" si="54"/>
        <v>0</v>
      </c>
      <c r="R641">
        <f t="shared" si="55"/>
        <v>1</v>
      </c>
      <c r="S641" s="15">
        <f t="shared" si="56"/>
        <v>41865.583275462966</v>
      </c>
      <c r="T641" s="15">
        <f t="shared" si="57"/>
        <v>41925.583275462966</v>
      </c>
      <c r="U641">
        <f t="shared" si="58"/>
        <v>60</v>
      </c>
      <c r="V641" t="str" cm="1">
        <f t="array" ref="V641">_xlfn.IFS(U641&lt;=10,"Less than 10 days",AND(U641&gt;10,U641&lt;=20),"11 to 20 days",AND(U641&gt;20,U641&lt;=25),"21 to 25 days",U641&gt;=51,"Greater than 40 days",AND(U641&gt;25,U641&lt;=30),"26 to 30 days",AND(U641&gt;30,U641&lt;=40),"31 to 40 days",AND(U641&gt;40,U641&lt;=50),"41 to 50 days")</f>
        <v>Greater than 40 days</v>
      </c>
      <c r="W641" t="str" cm="1">
        <f t="array" ref="W641">_xlfn.IFNA(_xlfn.IFS(AND(U641&gt;=25,U641&lt;28),"26-27 days",AND(U641&gt;27,U641&lt;29),"28 to 29 days",U641=30, "30 days"),"Not Needed")</f>
        <v>Not Needed</v>
      </c>
      <c r="X641">
        <f t="shared" si="59"/>
        <v>2014</v>
      </c>
    </row>
    <row r="642" spans="1:24" ht="4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 t="shared" ref="Q642:Q705" si="60">ROUND(E642/D642*100,0)</f>
        <v>144</v>
      </c>
      <c r="R642">
        <f t="shared" si="55"/>
        <v>50.5</v>
      </c>
      <c r="S642" s="15">
        <f t="shared" si="56"/>
        <v>42683.420312500006</v>
      </c>
      <c r="T642" s="15">
        <f t="shared" si="57"/>
        <v>42698.958333333328</v>
      </c>
      <c r="U642">
        <f t="shared" si="58"/>
        <v>15</v>
      </c>
      <c r="V642" t="str" cm="1">
        <f t="array" ref="V642">_xlfn.IFS(U642&lt;=10,"Less than 10 days",AND(U642&gt;10,U642&lt;=20),"11 to 20 days",AND(U642&gt;20,U642&lt;=25),"21 to 25 days",U642&gt;=51,"Greater than 40 days",AND(U642&gt;25,U642&lt;=30),"26 to 30 days",AND(U642&gt;30,U642&lt;=40),"31 to 40 days",AND(U642&gt;40,U642&lt;=50),"41 to 50 days")</f>
        <v>11 to 20 days</v>
      </c>
      <c r="W642" t="str" cm="1">
        <f t="array" ref="W642">_xlfn.IFNA(_xlfn.IFS(AND(U642&gt;=25,U642&lt;28),"26-27 days",AND(U642&gt;27,U642&lt;29),"28 to 29 days",U642=30, "30 days"),"Not Needed")</f>
        <v>Not Needed</v>
      </c>
      <c r="X642">
        <f t="shared" si="59"/>
        <v>2016</v>
      </c>
    </row>
    <row r="643" spans="1:24" ht="4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 t="shared" si="60"/>
        <v>119</v>
      </c>
      <c r="R643">
        <f t="shared" ref="R643:R706" si="61">IFERROR(ROUND(E643/L643,2),0)</f>
        <v>151.32</v>
      </c>
      <c r="S643" s="15">
        <f t="shared" ref="S643:S706" si="62">(((J643/60)/60)/24)+DATE(1970,1,1)</f>
        <v>42199.57</v>
      </c>
      <c r="T643" s="15">
        <f t="shared" ref="T643:T706" si="63">(((I643/60)/60)/24)+DATE(1970,1,1)</f>
        <v>42229.57</v>
      </c>
      <c r="U643">
        <f t="shared" ref="U643:U706" si="64">_xlfn.DAYS(T643,S643)</f>
        <v>30</v>
      </c>
      <c r="V643" t="str" cm="1">
        <f t="array" ref="V643">_xlfn.IFS(U643&lt;=10,"Less than 10 days",AND(U643&gt;10,U643&lt;=20),"11 to 20 days",AND(U643&gt;20,U643&lt;=25),"21 to 25 days",U643&gt;=51,"Greater than 40 days",AND(U643&gt;25,U643&lt;=30),"26 to 30 days",AND(U643&gt;30,U643&lt;=40),"31 to 40 days",AND(U643&gt;40,U643&lt;=50),"41 to 50 days")</f>
        <v>26 to 30 days</v>
      </c>
      <c r="W643" t="str" cm="1">
        <f t="array" ref="W643">_xlfn.IFNA(_xlfn.IFS(AND(U643&gt;=25,U643&lt;28),"26-27 days",AND(U643&gt;27,U643&lt;29),"28 to 29 days",U643=30, "30 days"),"Not Needed")</f>
        <v>30 days</v>
      </c>
      <c r="X643">
        <f t="shared" ref="X643:X706" si="65">YEAR(S643)</f>
        <v>2015</v>
      </c>
    </row>
    <row r="644" spans="1:24" ht="4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 t="shared" si="60"/>
        <v>1460</v>
      </c>
      <c r="R644">
        <f t="shared" si="61"/>
        <v>134.36000000000001</v>
      </c>
      <c r="S644" s="15">
        <f t="shared" si="62"/>
        <v>42199.651319444441</v>
      </c>
      <c r="T644" s="15">
        <f t="shared" si="63"/>
        <v>42235.651319444441</v>
      </c>
      <c r="U644">
        <f t="shared" si="64"/>
        <v>36</v>
      </c>
      <c r="V644" t="str" cm="1">
        <f t="array" ref="V644">_xlfn.IFS(U644&lt;=10,"Less than 10 days",AND(U644&gt;10,U644&lt;=20),"11 to 20 days",AND(U644&gt;20,U644&lt;=25),"21 to 25 days",U644&gt;=51,"Greater than 40 days",AND(U644&gt;25,U644&lt;=30),"26 to 30 days",AND(U644&gt;30,U644&lt;=40),"31 to 40 days",AND(U644&gt;40,U644&lt;=50),"41 to 50 days")</f>
        <v>31 to 40 days</v>
      </c>
      <c r="W644" t="str" cm="1">
        <f t="array" ref="W644">_xlfn.IFNA(_xlfn.IFS(AND(U644&gt;=25,U644&lt;28),"26-27 days",AND(U644&gt;27,U644&lt;29),"28 to 29 days",U644=30, "30 days"),"Not Needed")</f>
        <v>Not Needed</v>
      </c>
      <c r="X644">
        <f t="shared" si="65"/>
        <v>2015</v>
      </c>
    </row>
    <row r="645" spans="1:24" ht="4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 t="shared" si="60"/>
        <v>106</v>
      </c>
      <c r="R645">
        <f t="shared" si="61"/>
        <v>174.03</v>
      </c>
      <c r="S645" s="15">
        <f t="shared" si="62"/>
        <v>42100.642071759255</v>
      </c>
      <c r="T645" s="15">
        <f t="shared" si="63"/>
        <v>42155.642071759255</v>
      </c>
      <c r="U645">
        <f t="shared" si="64"/>
        <v>55</v>
      </c>
      <c r="V645" t="str" cm="1">
        <f t="array" ref="V645">_xlfn.IFS(U645&lt;=10,"Less than 10 days",AND(U645&gt;10,U645&lt;=20),"11 to 20 days",AND(U645&gt;20,U645&lt;=25),"21 to 25 days",U645&gt;=51,"Greater than 40 days",AND(U645&gt;25,U645&lt;=30),"26 to 30 days",AND(U645&gt;30,U645&lt;=40),"31 to 40 days",AND(U645&gt;40,U645&lt;=50),"41 to 50 days")</f>
        <v>Greater than 40 days</v>
      </c>
      <c r="W645" t="str" cm="1">
        <f t="array" ref="W645">_xlfn.IFNA(_xlfn.IFS(AND(U645&gt;=25,U645&lt;28),"26-27 days",AND(U645&gt;27,U645&lt;29),"28 to 29 days",U645=30, "30 days"),"Not Needed")</f>
        <v>Not Needed</v>
      </c>
      <c r="X645">
        <f t="shared" si="65"/>
        <v>2015</v>
      </c>
    </row>
    <row r="646" spans="1:24" ht="4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 t="shared" si="60"/>
        <v>300</v>
      </c>
      <c r="R646">
        <f t="shared" si="61"/>
        <v>73.489999999999995</v>
      </c>
      <c r="S646" s="15">
        <f t="shared" si="62"/>
        <v>41898.665960648148</v>
      </c>
      <c r="T646" s="15">
        <f t="shared" si="63"/>
        <v>41941.041666666664</v>
      </c>
      <c r="U646">
        <f t="shared" si="64"/>
        <v>43</v>
      </c>
      <c r="V646" t="str" cm="1">
        <f t="array" ref="V646">_xlfn.IFS(U646&lt;=10,"Less than 10 days",AND(U646&gt;10,U646&lt;=20),"11 to 20 days",AND(U646&gt;20,U646&lt;=25),"21 to 25 days",U646&gt;=51,"Greater than 40 days",AND(U646&gt;25,U646&lt;=30),"26 to 30 days",AND(U646&gt;30,U646&lt;=40),"31 to 40 days",AND(U646&gt;40,U646&lt;=50),"41 to 50 days")</f>
        <v>41 to 50 days</v>
      </c>
      <c r="W646" t="str" cm="1">
        <f t="array" ref="W646">_xlfn.IFNA(_xlfn.IFS(AND(U646&gt;=25,U646&lt;28),"26-27 days",AND(U646&gt;27,U646&lt;29),"28 to 29 days",U646=30, "30 days"),"Not Needed")</f>
        <v>Not Needed</v>
      </c>
      <c r="X646">
        <f t="shared" si="65"/>
        <v>2014</v>
      </c>
    </row>
    <row r="647" spans="1:24" ht="29">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 t="shared" si="60"/>
        <v>279</v>
      </c>
      <c r="R647">
        <f t="shared" si="61"/>
        <v>23.52</v>
      </c>
      <c r="S647" s="15">
        <f t="shared" si="62"/>
        <v>42564.026319444441</v>
      </c>
      <c r="T647" s="15">
        <f t="shared" si="63"/>
        <v>42594.026319444441</v>
      </c>
      <c r="U647">
        <f t="shared" si="64"/>
        <v>30</v>
      </c>
      <c r="V647" t="str" cm="1">
        <f t="array" ref="V647">_xlfn.IFS(U647&lt;=10,"Less than 10 days",AND(U647&gt;10,U647&lt;=20),"11 to 20 days",AND(U647&gt;20,U647&lt;=25),"21 to 25 days",U647&gt;=51,"Greater than 40 days",AND(U647&gt;25,U647&lt;=30),"26 to 30 days",AND(U647&gt;30,U647&lt;=40),"31 to 40 days",AND(U647&gt;40,U647&lt;=50),"41 to 50 days")</f>
        <v>26 to 30 days</v>
      </c>
      <c r="W647" t="str" cm="1">
        <f t="array" ref="W647">_xlfn.IFNA(_xlfn.IFS(AND(U647&gt;=25,U647&lt;28),"26-27 days",AND(U647&gt;27,U647&lt;29),"28 to 29 days",U647=30, "30 days"),"Not Needed")</f>
        <v>30 days</v>
      </c>
      <c r="X647">
        <f t="shared" si="65"/>
        <v>2016</v>
      </c>
    </row>
    <row r="648" spans="1:24" ht="4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 t="shared" si="60"/>
        <v>132</v>
      </c>
      <c r="R648">
        <f t="shared" si="61"/>
        <v>39.07</v>
      </c>
      <c r="S648" s="15">
        <f t="shared" si="62"/>
        <v>41832.852627314816</v>
      </c>
      <c r="T648" s="15">
        <f t="shared" si="63"/>
        <v>41862.852627314816</v>
      </c>
      <c r="U648">
        <f t="shared" si="64"/>
        <v>30</v>
      </c>
      <c r="V648" t="str" cm="1">
        <f t="array" ref="V648">_xlfn.IFS(U648&lt;=10,"Less than 10 days",AND(U648&gt;10,U648&lt;=20),"11 to 20 days",AND(U648&gt;20,U648&lt;=25),"21 to 25 days",U648&gt;=51,"Greater than 40 days",AND(U648&gt;25,U648&lt;=30),"26 to 30 days",AND(U648&gt;30,U648&lt;=40),"31 to 40 days",AND(U648&gt;40,U648&lt;=50),"41 to 50 days")</f>
        <v>26 to 30 days</v>
      </c>
      <c r="W648" t="str" cm="1">
        <f t="array" ref="W648">_xlfn.IFNA(_xlfn.IFS(AND(U648&gt;=25,U648&lt;28),"26-27 days",AND(U648&gt;27,U648&lt;29),"28 to 29 days",U648=30, "30 days"),"Not Needed")</f>
        <v>30 days</v>
      </c>
      <c r="X648">
        <f t="shared" si="65"/>
        <v>2014</v>
      </c>
    </row>
    <row r="649" spans="1:24" ht="4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 t="shared" si="60"/>
        <v>107</v>
      </c>
      <c r="R649">
        <f t="shared" si="61"/>
        <v>125.94</v>
      </c>
      <c r="S649" s="15">
        <f t="shared" si="62"/>
        <v>42416.767928240741</v>
      </c>
      <c r="T649" s="15">
        <f t="shared" si="63"/>
        <v>42446.726261574076</v>
      </c>
      <c r="U649">
        <f t="shared" si="64"/>
        <v>30</v>
      </c>
      <c r="V649" t="str" cm="1">
        <f t="array" ref="V649">_xlfn.IFS(U649&lt;=10,"Less than 10 days",AND(U649&gt;10,U649&lt;=20),"11 to 20 days",AND(U649&gt;20,U649&lt;=25),"21 to 25 days",U649&gt;=51,"Greater than 40 days",AND(U649&gt;25,U649&lt;=30),"26 to 30 days",AND(U649&gt;30,U649&lt;=40),"31 to 40 days",AND(U649&gt;40,U649&lt;=50),"41 to 50 days")</f>
        <v>26 to 30 days</v>
      </c>
      <c r="W649" t="str" cm="1">
        <f t="array" ref="W649">_xlfn.IFNA(_xlfn.IFS(AND(U649&gt;=25,U649&lt;28),"26-27 days",AND(U649&gt;27,U649&lt;29),"28 to 29 days",U649=30, "30 days"),"Not Needed")</f>
        <v>30 days</v>
      </c>
      <c r="X649">
        <f t="shared" si="65"/>
        <v>2016</v>
      </c>
    </row>
    <row r="650" spans="1:24" ht="29">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 t="shared" si="60"/>
        <v>127</v>
      </c>
      <c r="R650">
        <f t="shared" si="61"/>
        <v>1644</v>
      </c>
      <c r="S650" s="15">
        <f t="shared" si="62"/>
        <v>41891.693379629629</v>
      </c>
      <c r="T650" s="15">
        <f t="shared" si="63"/>
        <v>41926.693379629629</v>
      </c>
      <c r="U650">
        <f t="shared" si="64"/>
        <v>35</v>
      </c>
      <c r="V650" t="str" cm="1">
        <f t="array" ref="V650">_xlfn.IFS(U650&lt;=10,"Less than 10 days",AND(U650&gt;10,U650&lt;=20),"11 to 20 days",AND(U650&gt;20,U650&lt;=25),"21 to 25 days",U650&gt;=51,"Greater than 40 days",AND(U650&gt;25,U650&lt;=30),"26 to 30 days",AND(U650&gt;30,U650&lt;=40),"31 to 40 days",AND(U650&gt;40,U650&lt;=50),"41 to 50 days")</f>
        <v>31 to 40 days</v>
      </c>
      <c r="W650" t="str" cm="1">
        <f t="array" ref="W650">_xlfn.IFNA(_xlfn.IFS(AND(U650&gt;=25,U650&lt;28),"26-27 days",AND(U650&gt;27,U650&lt;29),"28 to 29 days",U650=30, "30 days"),"Not Needed")</f>
        <v>Not Needed</v>
      </c>
      <c r="X650">
        <f t="shared" si="65"/>
        <v>2014</v>
      </c>
    </row>
    <row r="651" spans="1:24" ht="4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 t="shared" si="60"/>
        <v>140</v>
      </c>
      <c r="R651">
        <f t="shared" si="61"/>
        <v>42.67</v>
      </c>
      <c r="S651" s="15">
        <f t="shared" si="62"/>
        <v>41877.912187499998</v>
      </c>
      <c r="T651" s="15">
        <f t="shared" si="63"/>
        <v>41898.912187499998</v>
      </c>
      <c r="U651">
        <f t="shared" si="64"/>
        <v>21</v>
      </c>
      <c r="V651" t="str" cm="1">
        <f t="array" ref="V651">_xlfn.IFS(U651&lt;=10,"Less than 10 days",AND(U651&gt;10,U651&lt;=20),"11 to 20 days",AND(U651&gt;20,U651&lt;=25),"21 to 25 days",U651&gt;=51,"Greater than 40 days",AND(U651&gt;25,U651&lt;=30),"26 to 30 days",AND(U651&gt;30,U651&lt;=40),"31 to 40 days",AND(U651&gt;40,U651&lt;=50),"41 to 50 days")</f>
        <v>21 to 25 days</v>
      </c>
      <c r="W651" t="str" cm="1">
        <f t="array" ref="W651">_xlfn.IFNA(_xlfn.IFS(AND(U651&gt;=25,U651&lt;28),"26-27 days",AND(U651&gt;27,U651&lt;29),"28 to 29 days",U651=30, "30 days"),"Not Needed")</f>
        <v>Not Needed</v>
      </c>
      <c r="X651">
        <f t="shared" si="65"/>
        <v>2014</v>
      </c>
    </row>
    <row r="652" spans="1:24" ht="4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 t="shared" si="60"/>
        <v>112</v>
      </c>
      <c r="R652">
        <f t="shared" si="61"/>
        <v>35.130000000000003</v>
      </c>
      <c r="S652" s="15">
        <f t="shared" si="62"/>
        <v>41932.036851851852</v>
      </c>
      <c r="T652" s="15">
        <f t="shared" si="63"/>
        <v>41992.078518518523</v>
      </c>
      <c r="U652">
        <f t="shared" si="64"/>
        <v>60</v>
      </c>
      <c r="V652" t="str" cm="1">
        <f t="array" ref="V652">_xlfn.IFS(U652&lt;=10,"Less than 10 days",AND(U652&gt;10,U652&lt;=20),"11 to 20 days",AND(U652&gt;20,U652&lt;=25),"21 to 25 days",U652&gt;=51,"Greater than 40 days",AND(U652&gt;25,U652&lt;=30),"26 to 30 days",AND(U652&gt;30,U652&lt;=40),"31 to 40 days",AND(U652&gt;40,U652&lt;=50),"41 to 50 days")</f>
        <v>Greater than 40 days</v>
      </c>
      <c r="W652" t="str" cm="1">
        <f t="array" ref="W652">_xlfn.IFNA(_xlfn.IFS(AND(U652&gt;=25,U652&lt;28),"26-27 days",AND(U652&gt;27,U652&lt;29),"28 to 29 days",U652=30, "30 days"),"Not Needed")</f>
        <v>Not Needed</v>
      </c>
      <c r="X652">
        <f t="shared" si="65"/>
        <v>2014</v>
      </c>
    </row>
    <row r="653" spans="1:24" ht="4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 t="shared" si="60"/>
        <v>101</v>
      </c>
      <c r="R653">
        <f t="shared" si="61"/>
        <v>239.35</v>
      </c>
      <c r="S653" s="15">
        <f t="shared" si="62"/>
        <v>41956.017488425925</v>
      </c>
      <c r="T653" s="15">
        <f t="shared" si="63"/>
        <v>41986.017488425925</v>
      </c>
      <c r="U653">
        <f t="shared" si="64"/>
        <v>30</v>
      </c>
      <c r="V653" t="str" cm="1">
        <f t="array" ref="V653">_xlfn.IFS(U653&lt;=10,"Less than 10 days",AND(U653&gt;10,U653&lt;=20),"11 to 20 days",AND(U653&gt;20,U653&lt;=25),"21 to 25 days",U653&gt;=51,"Greater than 40 days",AND(U653&gt;25,U653&lt;=30),"26 to 30 days",AND(U653&gt;30,U653&lt;=40),"31 to 40 days",AND(U653&gt;40,U653&lt;=50),"41 to 50 days")</f>
        <v>26 to 30 days</v>
      </c>
      <c r="W653" t="str" cm="1">
        <f t="array" ref="W653">_xlfn.IFNA(_xlfn.IFS(AND(U653&gt;=25,U653&lt;28),"26-27 days",AND(U653&gt;27,U653&lt;29),"28 to 29 days",U653=30, "30 days"),"Not Needed")</f>
        <v>30 days</v>
      </c>
      <c r="X653">
        <f t="shared" si="65"/>
        <v>2014</v>
      </c>
    </row>
    <row r="654" spans="1:24" ht="58">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 t="shared" si="60"/>
        <v>100</v>
      </c>
      <c r="R654">
        <f t="shared" si="61"/>
        <v>107.64</v>
      </c>
      <c r="S654" s="15">
        <f t="shared" si="62"/>
        <v>42675.690393518518</v>
      </c>
      <c r="T654" s="15">
        <f t="shared" si="63"/>
        <v>42705.732060185182</v>
      </c>
      <c r="U654">
        <f t="shared" si="64"/>
        <v>30</v>
      </c>
      <c r="V654" t="str" cm="1">
        <f t="array" ref="V654">_xlfn.IFS(U654&lt;=10,"Less than 10 days",AND(U654&gt;10,U654&lt;=20),"11 to 20 days",AND(U654&gt;20,U654&lt;=25),"21 to 25 days",U654&gt;=51,"Greater than 40 days",AND(U654&gt;25,U654&lt;=30),"26 to 30 days",AND(U654&gt;30,U654&lt;=40),"31 to 40 days",AND(U654&gt;40,U654&lt;=50),"41 to 50 days")</f>
        <v>26 to 30 days</v>
      </c>
      <c r="W654" t="str" cm="1">
        <f t="array" ref="W654">_xlfn.IFNA(_xlfn.IFS(AND(U654&gt;=25,U654&lt;28),"26-27 days",AND(U654&gt;27,U654&lt;29),"28 to 29 days",U654=30, "30 days"),"Not Needed")</f>
        <v>30 days</v>
      </c>
      <c r="X654">
        <f t="shared" si="65"/>
        <v>2016</v>
      </c>
    </row>
    <row r="655" spans="1:24" ht="58">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 t="shared" si="60"/>
        <v>141</v>
      </c>
      <c r="R655">
        <f t="shared" si="61"/>
        <v>95.83</v>
      </c>
      <c r="S655" s="15">
        <f t="shared" si="62"/>
        <v>42199.618518518517</v>
      </c>
      <c r="T655" s="15">
        <f t="shared" si="63"/>
        <v>42236.618518518517</v>
      </c>
      <c r="U655">
        <f t="shared" si="64"/>
        <v>37</v>
      </c>
      <c r="V655" t="str" cm="1">
        <f t="array" ref="V655">_xlfn.IFS(U655&lt;=10,"Less than 10 days",AND(U655&gt;10,U655&lt;=20),"11 to 20 days",AND(U655&gt;20,U655&lt;=25),"21 to 25 days",U655&gt;=51,"Greater than 40 days",AND(U655&gt;25,U655&lt;=30),"26 to 30 days",AND(U655&gt;30,U655&lt;=40),"31 to 40 days",AND(U655&gt;40,U655&lt;=50),"41 to 50 days")</f>
        <v>31 to 40 days</v>
      </c>
      <c r="W655" t="str" cm="1">
        <f t="array" ref="W655">_xlfn.IFNA(_xlfn.IFS(AND(U655&gt;=25,U655&lt;28),"26-27 days",AND(U655&gt;27,U655&lt;29),"28 to 29 days",U655=30, "30 days"),"Not Needed")</f>
        <v>Not Needed</v>
      </c>
      <c r="X655">
        <f t="shared" si="65"/>
        <v>2015</v>
      </c>
    </row>
    <row r="656" spans="1:24" ht="4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 t="shared" si="60"/>
        <v>267</v>
      </c>
      <c r="R656">
        <f t="shared" si="61"/>
        <v>31.66</v>
      </c>
      <c r="S656" s="15">
        <f t="shared" si="62"/>
        <v>42163.957326388889</v>
      </c>
      <c r="T656" s="15">
        <f t="shared" si="63"/>
        <v>42193.957326388889</v>
      </c>
      <c r="U656">
        <f t="shared" si="64"/>
        <v>30</v>
      </c>
      <c r="V656" t="str" cm="1">
        <f t="array" ref="V656">_xlfn.IFS(U656&lt;=10,"Less than 10 days",AND(U656&gt;10,U656&lt;=20),"11 to 20 days",AND(U656&gt;20,U656&lt;=25),"21 to 25 days",U656&gt;=51,"Greater than 40 days",AND(U656&gt;25,U656&lt;=30),"26 to 30 days",AND(U656&gt;30,U656&lt;=40),"31 to 40 days",AND(U656&gt;40,U656&lt;=50),"41 to 50 days")</f>
        <v>26 to 30 days</v>
      </c>
      <c r="W656" t="str" cm="1">
        <f t="array" ref="W656">_xlfn.IFNA(_xlfn.IFS(AND(U656&gt;=25,U656&lt;28),"26-27 days",AND(U656&gt;27,U656&lt;29),"28 to 29 days",U656=30, "30 days"),"Not Needed")</f>
        <v>30 days</v>
      </c>
      <c r="X656">
        <f t="shared" si="65"/>
        <v>2015</v>
      </c>
    </row>
    <row r="657" spans="1:24" ht="4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 t="shared" si="60"/>
        <v>147</v>
      </c>
      <c r="R657">
        <f t="shared" si="61"/>
        <v>42.89</v>
      </c>
      <c r="S657" s="15">
        <f t="shared" si="62"/>
        <v>42045.957314814819</v>
      </c>
      <c r="T657" s="15">
        <f t="shared" si="63"/>
        <v>42075.915648148148</v>
      </c>
      <c r="U657">
        <f t="shared" si="64"/>
        <v>30</v>
      </c>
      <c r="V657" t="str" cm="1">
        <f t="array" ref="V657">_xlfn.IFS(U657&lt;=10,"Less than 10 days",AND(U657&gt;10,U657&lt;=20),"11 to 20 days",AND(U657&gt;20,U657&lt;=25),"21 to 25 days",U657&gt;=51,"Greater than 40 days",AND(U657&gt;25,U657&lt;=30),"26 to 30 days",AND(U657&gt;30,U657&lt;=40),"31 to 40 days",AND(U657&gt;40,U657&lt;=50),"41 to 50 days")</f>
        <v>26 to 30 days</v>
      </c>
      <c r="W657" t="str" cm="1">
        <f t="array" ref="W657">_xlfn.IFNA(_xlfn.IFS(AND(U657&gt;=25,U657&lt;28),"26-27 days",AND(U657&gt;27,U657&lt;29),"28 to 29 days",U657=30, "30 days"),"Not Needed")</f>
        <v>30 days</v>
      </c>
      <c r="X657">
        <f t="shared" si="65"/>
        <v>2015</v>
      </c>
    </row>
    <row r="658" spans="1:24" ht="4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 t="shared" si="60"/>
        <v>214</v>
      </c>
      <c r="R658">
        <f t="shared" si="61"/>
        <v>122.74</v>
      </c>
      <c r="S658" s="15">
        <f t="shared" si="62"/>
        <v>42417.804618055554</v>
      </c>
      <c r="T658" s="15">
        <f t="shared" si="63"/>
        <v>42477.762951388882</v>
      </c>
      <c r="U658">
        <f t="shared" si="64"/>
        <v>60</v>
      </c>
      <c r="V658" t="str" cm="1">
        <f t="array" ref="V658">_xlfn.IFS(U658&lt;=10,"Less than 10 days",AND(U658&gt;10,U658&lt;=20),"11 to 20 days",AND(U658&gt;20,U658&lt;=25),"21 to 25 days",U658&gt;=51,"Greater than 40 days",AND(U658&gt;25,U658&lt;=30),"26 to 30 days",AND(U658&gt;30,U658&lt;=40),"31 to 40 days",AND(U658&gt;40,U658&lt;=50),"41 to 50 days")</f>
        <v>Greater than 40 days</v>
      </c>
      <c r="W658" t="str" cm="1">
        <f t="array" ref="W658">_xlfn.IFNA(_xlfn.IFS(AND(U658&gt;=25,U658&lt;28),"26-27 days",AND(U658&gt;27,U658&lt;29),"28 to 29 days",U658=30, "30 days"),"Not Needed")</f>
        <v>Not Needed</v>
      </c>
      <c r="X658">
        <f t="shared" si="65"/>
        <v>2016</v>
      </c>
    </row>
    <row r="659" spans="1:24" ht="4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 t="shared" si="60"/>
        <v>126</v>
      </c>
      <c r="R659">
        <f t="shared" si="61"/>
        <v>190.45</v>
      </c>
      <c r="S659" s="15">
        <f t="shared" si="62"/>
        <v>42331.84574074074</v>
      </c>
      <c r="T659" s="15">
        <f t="shared" si="63"/>
        <v>42361.84574074074</v>
      </c>
      <c r="U659">
        <f t="shared" si="64"/>
        <v>30</v>
      </c>
      <c r="V659" t="str" cm="1">
        <f t="array" ref="V659">_xlfn.IFS(U659&lt;=10,"Less than 10 days",AND(U659&gt;10,U659&lt;=20),"11 to 20 days",AND(U659&gt;20,U659&lt;=25),"21 to 25 days",U659&gt;=51,"Greater than 40 days",AND(U659&gt;25,U659&lt;=30),"26 to 30 days",AND(U659&gt;30,U659&lt;=40),"31 to 40 days",AND(U659&gt;40,U659&lt;=50),"41 to 50 days")</f>
        <v>26 to 30 days</v>
      </c>
      <c r="W659" t="str" cm="1">
        <f t="array" ref="W659">_xlfn.IFNA(_xlfn.IFS(AND(U659&gt;=25,U659&lt;28),"26-27 days",AND(U659&gt;27,U659&lt;29),"28 to 29 days",U659=30, "30 days"),"Not Needed")</f>
        <v>30 days</v>
      </c>
      <c r="X659">
        <f t="shared" si="65"/>
        <v>2015</v>
      </c>
    </row>
    <row r="660" spans="1:24" ht="4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 t="shared" si="60"/>
        <v>104</v>
      </c>
      <c r="R660">
        <f t="shared" si="61"/>
        <v>109.34</v>
      </c>
      <c r="S660" s="15">
        <f t="shared" si="62"/>
        <v>42179.160752314812</v>
      </c>
      <c r="T660" s="15">
        <f t="shared" si="63"/>
        <v>42211.75</v>
      </c>
      <c r="U660">
        <f t="shared" si="64"/>
        <v>32</v>
      </c>
      <c r="V660" t="str" cm="1">
        <f t="array" ref="V660">_xlfn.IFS(U660&lt;=10,"Less than 10 days",AND(U660&gt;10,U660&lt;=20),"11 to 20 days",AND(U660&gt;20,U660&lt;=25),"21 to 25 days",U660&gt;=51,"Greater than 40 days",AND(U660&gt;25,U660&lt;=30),"26 to 30 days",AND(U660&gt;30,U660&lt;=40),"31 to 40 days",AND(U660&gt;40,U660&lt;=50),"41 to 50 days")</f>
        <v>31 to 40 days</v>
      </c>
      <c r="W660" t="str" cm="1">
        <f t="array" ref="W660">_xlfn.IFNA(_xlfn.IFS(AND(U660&gt;=25,U660&lt;28),"26-27 days",AND(U660&gt;27,U660&lt;29),"28 to 29 days",U660=30, "30 days"),"Not Needed")</f>
        <v>Not Needed</v>
      </c>
      <c r="X660">
        <f t="shared" si="65"/>
        <v>2015</v>
      </c>
    </row>
    <row r="661" spans="1:24">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 t="shared" si="60"/>
        <v>101</v>
      </c>
      <c r="R661">
        <f t="shared" si="61"/>
        <v>143.66999999999999</v>
      </c>
      <c r="S661" s="15">
        <f t="shared" si="62"/>
        <v>42209.593692129631</v>
      </c>
      <c r="T661" s="15">
        <f t="shared" si="63"/>
        <v>42239.593692129631</v>
      </c>
      <c r="U661">
        <f t="shared" si="64"/>
        <v>30</v>
      </c>
      <c r="V661" t="str" cm="1">
        <f t="array" ref="V661">_xlfn.IFS(U661&lt;=10,"Less than 10 days",AND(U661&gt;10,U661&lt;=20),"11 to 20 days",AND(U661&gt;20,U661&lt;=25),"21 to 25 days",U661&gt;=51,"Greater than 40 days",AND(U661&gt;25,U661&lt;=30),"26 to 30 days",AND(U661&gt;30,U661&lt;=40),"31 to 40 days",AND(U661&gt;40,U661&lt;=50),"41 to 50 days")</f>
        <v>26 to 30 days</v>
      </c>
      <c r="W661" t="str" cm="1">
        <f t="array" ref="W661">_xlfn.IFNA(_xlfn.IFS(AND(U661&gt;=25,U661&lt;28),"26-27 days",AND(U661&gt;27,U661&lt;29),"28 to 29 days",U661=30, "30 days"),"Not Needed")</f>
        <v>30 days</v>
      </c>
      <c r="X661">
        <f t="shared" si="65"/>
        <v>2015</v>
      </c>
    </row>
    <row r="662" spans="1:24" ht="58">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 t="shared" si="60"/>
        <v>3</v>
      </c>
      <c r="R662">
        <f t="shared" si="61"/>
        <v>84.94</v>
      </c>
      <c r="S662" s="15">
        <f t="shared" si="62"/>
        <v>41922.741655092592</v>
      </c>
      <c r="T662" s="15">
        <f t="shared" si="63"/>
        <v>41952.783321759263</v>
      </c>
      <c r="U662">
        <f t="shared" si="64"/>
        <v>30</v>
      </c>
      <c r="V662" t="str" cm="1">
        <f t="array" ref="V662">_xlfn.IFS(U662&lt;=10,"Less than 10 days",AND(U662&gt;10,U662&lt;=20),"11 to 20 days",AND(U662&gt;20,U662&lt;=25),"21 to 25 days",U662&gt;=51,"Greater than 40 days",AND(U662&gt;25,U662&lt;=30),"26 to 30 days",AND(U662&gt;30,U662&lt;=40),"31 to 40 days",AND(U662&gt;40,U662&lt;=50),"41 to 50 days")</f>
        <v>26 to 30 days</v>
      </c>
      <c r="W662" t="str" cm="1">
        <f t="array" ref="W662">_xlfn.IFNA(_xlfn.IFS(AND(U662&gt;=25,U662&lt;28),"26-27 days",AND(U662&gt;27,U662&lt;29),"28 to 29 days",U662=30, "30 days"),"Not Needed")</f>
        <v>30 days</v>
      </c>
      <c r="X662">
        <f t="shared" si="65"/>
        <v>2014</v>
      </c>
    </row>
    <row r="663" spans="1:24" ht="4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 t="shared" si="60"/>
        <v>1</v>
      </c>
      <c r="R663">
        <f t="shared" si="61"/>
        <v>10.56</v>
      </c>
      <c r="S663" s="15">
        <f t="shared" si="62"/>
        <v>42636.645358796297</v>
      </c>
      <c r="T663" s="15">
        <f t="shared" si="63"/>
        <v>42666.645358796297</v>
      </c>
      <c r="U663">
        <f t="shared" si="64"/>
        <v>30</v>
      </c>
      <c r="V663" t="str" cm="1">
        <f t="array" ref="V663">_xlfn.IFS(U663&lt;=10,"Less than 10 days",AND(U663&gt;10,U663&lt;=20),"11 to 20 days",AND(U663&gt;20,U663&lt;=25),"21 to 25 days",U663&gt;=51,"Greater than 40 days",AND(U663&gt;25,U663&lt;=30),"26 to 30 days",AND(U663&gt;30,U663&lt;=40),"31 to 40 days",AND(U663&gt;40,U663&lt;=50),"41 to 50 days")</f>
        <v>26 to 30 days</v>
      </c>
      <c r="W663" t="str" cm="1">
        <f t="array" ref="W663">_xlfn.IFNA(_xlfn.IFS(AND(U663&gt;=25,U663&lt;28),"26-27 days",AND(U663&gt;27,U663&lt;29),"28 to 29 days",U663=30, "30 days"),"Not Needed")</f>
        <v>30 days</v>
      </c>
      <c r="X663">
        <f t="shared" si="65"/>
        <v>2016</v>
      </c>
    </row>
    <row r="664" spans="1:24" ht="4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 t="shared" si="60"/>
        <v>0</v>
      </c>
      <c r="R664">
        <f t="shared" si="61"/>
        <v>39</v>
      </c>
      <c r="S664" s="15">
        <f t="shared" si="62"/>
        <v>41990.438043981485</v>
      </c>
      <c r="T664" s="15">
        <f t="shared" si="63"/>
        <v>42020.438043981485</v>
      </c>
      <c r="U664">
        <f t="shared" si="64"/>
        <v>30</v>
      </c>
      <c r="V664" t="str" cm="1">
        <f t="array" ref="V664">_xlfn.IFS(U664&lt;=10,"Less than 10 days",AND(U664&gt;10,U664&lt;=20),"11 to 20 days",AND(U664&gt;20,U664&lt;=25),"21 to 25 days",U664&gt;=51,"Greater than 40 days",AND(U664&gt;25,U664&lt;=30),"26 to 30 days",AND(U664&gt;30,U664&lt;=40),"31 to 40 days",AND(U664&gt;40,U664&lt;=50),"41 to 50 days")</f>
        <v>26 to 30 days</v>
      </c>
      <c r="W664" t="str" cm="1">
        <f t="array" ref="W664">_xlfn.IFNA(_xlfn.IFS(AND(U664&gt;=25,U664&lt;28),"26-27 days",AND(U664&gt;27,U664&lt;29),"28 to 29 days",U664=30, "30 days"),"Not Needed")</f>
        <v>30 days</v>
      </c>
      <c r="X664">
        <f t="shared" si="65"/>
        <v>2014</v>
      </c>
    </row>
    <row r="665" spans="1:24" ht="58">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 t="shared" si="60"/>
        <v>0</v>
      </c>
      <c r="R665">
        <f t="shared" si="61"/>
        <v>100</v>
      </c>
      <c r="S665" s="15">
        <f t="shared" si="62"/>
        <v>42173.843240740738</v>
      </c>
      <c r="T665" s="15">
        <f t="shared" si="63"/>
        <v>42203.843240740738</v>
      </c>
      <c r="U665">
        <f t="shared" si="64"/>
        <v>30</v>
      </c>
      <c r="V665" t="str" cm="1">
        <f t="array" ref="V665">_xlfn.IFS(U665&lt;=10,"Less than 10 days",AND(U665&gt;10,U665&lt;=20),"11 to 20 days",AND(U665&gt;20,U665&lt;=25),"21 to 25 days",U665&gt;=51,"Greater than 40 days",AND(U665&gt;25,U665&lt;=30),"26 to 30 days",AND(U665&gt;30,U665&lt;=40),"31 to 40 days",AND(U665&gt;40,U665&lt;=50),"41 to 50 days")</f>
        <v>26 to 30 days</v>
      </c>
      <c r="W665" t="str" cm="1">
        <f t="array" ref="W665">_xlfn.IFNA(_xlfn.IFS(AND(U665&gt;=25,U665&lt;28),"26-27 days",AND(U665&gt;27,U665&lt;29),"28 to 29 days",U665=30, "30 days"),"Not Needed")</f>
        <v>30 days</v>
      </c>
      <c r="X665">
        <f t="shared" si="65"/>
        <v>2015</v>
      </c>
    </row>
    <row r="666" spans="1:24" ht="4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 t="shared" si="60"/>
        <v>8</v>
      </c>
      <c r="R666">
        <f t="shared" si="61"/>
        <v>31.17</v>
      </c>
      <c r="S666" s="15">
        <f t="shared" si="62"/>
        <v>42077.666377314818</v>
      </c>
      <c r="T666" s="15">
        <f t="shared" si="63"/>
        <v>42107.666377314818</v>
      </c>
      <c r="U666">
        <f t="shared" si="64"/>
        <v>30</v>
      </c>
      <c r="V666" t="str" cm="1">
        <f t="array" ref="V666">_xlfn.IFS(U666&lt;=10,"Less than 10 days",AND(U666&gt;10,U666&lt;=20),"11 to 20 days",AND(U666&gt;20,U666&lt;=25),"21 to 25 days",U666&gt;=51,"Greater than 40 days",AND(U666&gt;25,U666&lt;=30),"26 to 30 days",AND(U666&gt;30,U666&lt;=40),"31 to 40 days",AND(U666&gt;40,U666&lt;=50),"41 to 50 days")</f>
        <v>26 to 30 days</v>
      </c>
      <c r="W666" t="str" cm="1">
        <f t="array" ref="W666">_xlfn.IFNA(_xlfn.IFS(AND(U666&gt;=25,U666&lt;28),"26-27 days",AND(U666&gt;27,U666&lt;29),"28 to 29 days",U666=30, "30 days"),"Not Needed")</f>
        <v>30 days</v>
      </c>
      <c r="X666">
        <f t="shared" si="65"/>
        <v>2015</v>
      </c>
    </row>
    <row r="667" spans="1:24" ht="58">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 t="shared" si="60"/>
        <v>19</v>
      </c>
      <c r="R667">
        <f t="shared" si="61"/>
        <v>155.33000000000001</v>
      </c>
      <c r="S667" s="15">
        <f t="shared" si="62"/>
        <v>42688.711354166662</v>
      </c>
      <c r="T667" s="15">
        <f t="shared" si="63"/>
        <v>42748.711354166662</v>
      </c>
      <c r="U667">
        <f t="shared" si="64"/>
        <v>60</v>
      </c>
      <c r="V667" t="str" cm="1">
        <f t="array" ref="V667">_xlfn.IFS(U667&lt;=10,"Less than 10 days",AND(U667&gt;10,U667&lt;=20),"11 to 20 days",AND(U667&gt;20,U667&lt;=25),"21 to 25 days",U667&gt;=51,"Greater than 40 days",AND(U667&gt;25,U667&lt;=30),"26 to 30 days",AND(U667&gt;30,U667&lt;=40),"31 to 40 days",AND(U667&gt;40,U667&lt;=50),"41 to 50 days")</f>
        <v>Greater than 40 days</v>
      </c>
      <c r="W667" t="str" cm="1">
        <f t="array" ref="W667">_xlfn.IFNA(_xlfn.IFS(AND(U667&gt;=25,U667&lt;28),"26-27 days",AND(U667&gt;27,U667&lt;29),"28 to 29 days",U667=30, "30 days"),"Not Needed")</f>
        <v>Not Needed</v>
      </c>
      <c r="X667">
        <f t="shared" si="65"/>
        <v>2016</v>
      </c>
    </row>
    <row r="668" spans="1:24" ht="4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 t="shared" si="60"/>
        <v>0</v>
      </c>
      <c r="R668">
        <f t="shared" si="61"/>
        <v>2</v>
      </c>
      <c r="S668" s="15">
        <f t="shared" si="62"/>
        <v>41838.832152777781</v>
      </c>
      <c r="T668" s="15">
        <f t="shared" si="63"/>
        <v>41868.832152777781</v>
      </c>
      <c r="U668">
        <f t="shared" si="64"/>
        <v>30</v>
      </c>
      <c r="V668" t="str" cm="1">
        <f t="array" ref="V668">_xlfn.IFS(U668&lt;=10,"Less than 10 days",AND(U668&gt;10,U668&lt;=20),"11 to 20 days",AND(U668&gt;20,U668&lt;=25),"21 to 25 days",U668&gt;=51,"Greater than 40 days",AND(U668&gt;25,U668&lt;=30),"26 to 30 days",AND(U668&gt;30,U668&lt;=40),"31 to 40 days",AND(U668&gt;40,U668&lt;=50),"41 to 50 days")</f>
        <v>26 to 30 days</v>
      </c>
      <c r="W668" t="str" cm="1">
        <f t="array" ref="W668">_xlfn.IFNA(_xlfn.IFS(AND(U668&gt;=25,U668&lt;28),"26-27 days",AND(U668&gt;27,U668&lt;29),"28 to 29 days",U668=30, "30 days"),"Not Needed")</f>
        <v>30 days</v>
      </c>
      <c r="X668">
        <f t="shared" si="65"/>
        <v>2014</v>
      </c>
    </row>
    <row r="669" spans="1:24" ht="58">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 t="shared" si="60"/>
        <v>10</v>
      </c>
      <c r="R669">
        <f t="shared" si="61"/>
        <v>178.93</v>
      </c>
      <c r="S669" s="15">
        <f t="shared" si="62"/>
        <v>42632.373414351852</v>
      </c>
      <c r="T669" s="15">
        <f t="shared" si="63"/>
        <v>42672.373414351852</v>
      </c>
      <c r="U669">
        <f t="shared" si="64"/>
        <v>40</v>
      </c>
      <c r="V669" t="str" cm="1">
        <f t="array" ref="V669">_xlfn.IFS(U669&lt;=10,"Less than 10 days",AND(U669&gt;10,U669&lt;=20),"11 to 20 days",AND(U669&gt;20,U669&lt;=25),"21 to 25 days",U669&gt;=51,"Greater than 40 days",AND(U669&gt;25,U669&lt;=30),"26 to 30 days",AND(U669&gt;30,U669&lt;=40),"31 to 40 days",AND(U669&gt;40,U669&lt;=50),"41 to 50 days")</f>
        <v>31 to 40 days</v>
      </c>
      <c r="W669" t="str" cm="1">
        <f t="array" ref="W669">_xlfn.IFNA(_xlfn.IFS(AND(U669&gt;=25,U669&lt;28),"26-27 days",AND(U669&gt;27,U669&lt;29),"28 to 29 days",U669=30, "30 days"),"Not Needed")</f>
        <v>Not Needed</v>
      </c>
      <c r="X669">
        <f t="shared" si="65"/>
        <v>2016</v>
      </c>
    </row>
    <row r="670" spans="1:24" ht="4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 t="shared" si="60"/>
        <v>5</v>
      </c>
      <c r="R670">
        <f t="shared" si="61"/>
        <v>27.36</v>
      </c>
      <c r="S670" s="15">
        <f t="shared" si="62"/>
        <v>42090.831273148149</v>
      </c>
      <c r="T670" s="15">
        <f t="shared" si="63"/>
        <v>42135.831273148149</v>
      </c>
      <c r="U670">
        <f t="shared" si="64"/>
        <v>45</v>
      </c>
      <c r="V670" t="str" cm="1">
        <f t="array" ref="V670">_xlfn.IFS(U670&lt;=10,"Less than 10 days",AND(U670&gt;10,U670&lt;=20),"11 to 20 days",AND(U670&gt;20,U670&lt;=25),"21 to 25 days",U670&gt;=51,"Greater than 40 days",AND(U670&gt;25,U670&lt;=30),"26 to 30 days",AND(U670&gt;30,U670&lt;=40),"31 to 40 days",AND(U670&gt;40,U670&lt;=50),"41 to 50 days")</f>
        <v>41 to 50 days</v>
      </c>
      <c r="W670" t="str" cm="1">
        <f t="array" ref="W670">_xlfn.IFNA(_xlfn.IFS(AND(U670&gt;=25,U670&lt;28),"26-27 days",AND(U670&gt;27,U670&lt;29),"28 to 29 days",U670=30, "30 days"),"Not Needed")</f>
        <v>Not Needed</v>
      </c>
      <c r="X670">
        <f t="shared" si="65"/>
        <v>2015</v>
      </c>
    </row>
    <row r="671" spans="1:24" ht="58">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 t="shared" si="60"/>
        <v>22</v>
      </c>
      <c r="R671">
        <f t="shared" si="61"/>
        <v>1536.25</v>
      </c>
      <c r="S671" s="15">
        <f t="shared" si="62"/>
        <v>42527.625671296293</v>
      </c>
      <c r="T671" s="15">
        <f t="shared" si="63"/>
        <v>42557.625671296293</v>
      </c>
      <c r="U671">
        <f t="shared" si="64"/>
        <v>30</v>
      </c>
      <c r="V671" t="str" cm="1">
        <f t="array" ref="V671">_xlfn.IFS(U671&lt;=10,"Less than 10 days",AND(U671&gt;10,U671&lt;=20),"11 to 20 days",AND(U671&gt;20,U671&lt;=25),"21 to 25 days",U671&gt;=51,"Greater than 40 days",AND(U671&gt;25,U671&lt;=30),"26 to 30 days",AND(U671&gt;30,U671&lt;=40),"31 to 40 days",AND(U671&gt;40,U671&lt;=50),"41 to 50 days")</f>
        <v>26 to 30 days</v>
      </c>
      <c r="W671" t="str" cm="1">
        <f t="array" ref="W671">_xlfn.IFNA(_xlfn.IFS(AND(U671&gt;=25,U671&lt;28),"26-27 days",AND(U671&gt;27,U671&lt;29),"28 to 29 days",U671=30, "30 days"),"Not Needed")</f>
        <v>30 days</v>
      </c>
      <c r="X671">
        <f t="shared" si="65"/>
        <v>2016</v>
      </c>
    </row>
    <row r="672" spans="1:24" ht="58">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 t="shared" si="60"/>
        <v>29</v>
      </c>
      <c r="R672">
        <f t="shared" si="61"/>
        <v>85</v>
      </c>
      <c r="S672" s="15">
        <f t="shared" si="62"/>
        <v>42506.709722222222</v>
      </c>
      <c r="T672" s="15">
        <f t="shared" si="63"/>
        <v>42540.340277777781</v>
      </c>
      <c r="U672">
        <f t="shared" si="64"/>
        <v>34</v>
      </c>
      <c r="V672" t="str" cm="1">
        <f t="array" ref="V672">_xlfn.IFS(U672&lt;=10,"Less than 10 days",AND(U672&gt;10,U672&lt;=20),"11 to 20 days",AND(U672&gt;20,U672&lt;=25),"21 to 25 days",U672&gt;=51,"Greater than 40 days",AND(U672&gt;25,U672&lt;=30),"26 to 30 days",AND(U672&gt;30,U672&lt;=40),"31 to 40 days",AND(U672&gt;40,U672&lt;=50),"41 to 50 days")</f>
        <v>31 to 40 days</v>
      </c>
      <c r="W672" t="str" cm="1">
        <f t="array" ref="W672">_xlfn.IFNA(_xlfn.IFS(AND(U672&gt;=25,U672&lt;28),"26-27 days",AND(U672&gt;27,U672&lt;29),"28 to 29 days",U672=30, "30 days"),"Not Needed")</f>
        <v>Not Needed</v>
      </c>
      <c r="X672">
        <f t="shared" si="65"/>
        <v>2016</v>
      </c>
    </row>
    <row r="673" spans="1:24" ht="58">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 t="shared" si="60"/>
        <v>39</v>
      </c>
      <c r="R673">
        <f t="shared" si="61"/>
        <v>788.53</v>
      </c>
      <c r="S673" s="15">
        <f t="shared" si="62"/>
        <v>41984.692731481482</v>
      </c>
      <c r="T673" s="15">
        <f t="shared" si="63"/>
        <v>42018.166666666672</v>
      </c>
      <c r="U673">
        <f t="shared" si="64"/>
        <v>34</v>
      </c>
      <c r="V673" t="str" cm="1">
        <f t="array" ref="V673">_xlfn.IFS(U673&lt;=10,"Less than 10 days",AND(U673&gt;10,U673&lt;=20),"11 to 20 days",AND(U673&gt;20,U673&lt;=25),"21 to 25 days",U673&gt;=51,"Greater than 40 days",AND(U673&gt;25,U673&lt;=30),"26 to 30 days",AND(U673&gt;30,U673&lt;=40),"31 to 40 days",AND(U673&gt;40,U673&lt;=50),"41 to 50 days")</f>
        <v>31 to 40 days</v>
      </c>
      <c r="W673" t="str" cm="1">
        <f t="array" ref="W673">_xlfn.IFNA(_xlfn.IFS(AND(U673&gt;=25,U673&lt;28),"26-27 days",AND(U673&gt;27,U673&lt;29),"28 to 29 days",U673=30, "30 days"),"Not Needed")</f>
        <v>Not Needed</v>
      </c>
      <c r="X673">
        <f t="shared" si="65"/>
        <v>2014</v>
      </c>
    </row>
    <row r="674" spans="1:24" ht="4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 t="shared" si="60"/>
        <v>22</v>
      </c>
      <c r="R674">
        <f t="shared" si="61"/>
        <v>50.3</v>
      </c>
      <c r="S674" s="15">
        <f t="shared" si="62"/>
        <v>41974.219490740739</v>
      </c>
      <c r="T674" s="15">
        <f t="shared" si="63"/>
        <v>42005.207638888889</v>
      </c>
      <c r="U674">
        <f t="shared" si="64"/>
        <v>31</v>
      </c>
      <c r="V674" t="str" cm="1">
        <f t="array" ref="V674">_xlfn.IFS(U674&lt;=10,"Less than 10 days",AND(U674&gt;10,U674&lt;=20),"11 to 20 days",AND(U674&gt;20,U674&lt;=25),"21 to 25 days",U674&gt;=51,"Greater than 40 days",AND(U674&gt;25,U674&lt;=30),"26 to 30 days",AND(U674&gt;30,U674&lt;=40),"31 to 40 days",AND(U674&gt;40,U674&lt;=50),"41 to 50 days")</f>
        <v>31 to 40 days</v>
      </c>
      <c r="W674" t="str" cm="1">
        <f t="array" ref="W674">_xlfn.IFNA(_xlfn.IFS(AND(U674&gt;=25,U674&lt;28),"26-27 days",AND(U674&gt;27,U674&lt;29),"28 to 29 days",U674=30, "30 days"),"Not Needed")</f>
        <v>Not Needed</v>
      </c>
      <c r="X674">
        <f t="shared" si="65"/>
        <v>2014</v>
      </c>
    </row>
    <row r="675" spans="1:24" ht="58">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 t="shared" si="60"/>
        <v>0</v>
      </c>
      <c r="R675">
        <f t="shared" si="61"/>
        <v>68.33</v>
      </c>
      <c r="S675" s="15">
        <f t="shared" si="62"/>
        <v>41838.840474537035</v>
      </c>
      <c r="T675" s="15">
        <f t="shared" si="63"/>
        <v>41883.840474537035</v>
      </c>
      <c r="U675">
        <f t="shared" si="64"/>
        <v>45</v>
      </c>
      <c r="V675" t="str" cm="1">
        <f t="array" ref="V675">_xlfn.IFS(U675&lt;=10,"Less than 10 days",AND(U675&gt;10,U675&lt;=20),"11 to 20 days",AND(U675&gt;20,U675&lt;=25),"21 to 25 days",U675&gt;=51,"Greater than 40 days",AND(U675&gt;25,U675&lt;=30),"26 to 30 days",AND(U675&gt;30,U675&lt;=40),"31 to 40 days",AND(U675&gt;40,U675&lt;=50),"41 to 50 days")</f>
        <v>41 to 50 days</v>
      </c>
      <c r="W675" t="str" cm="1">
        <f t="array" ref="W675">_xlfn.IFNA(_xlfn.IFS(AND(U675&gt;=25,U675&lt;28),"26-27 days",AND(U675&gt;27,U675&lt;29),"28 to 29 days",U675=30, "30 days"),"Not Needed")</f>
        <v>Not Needed</v>
      </c>
      <c r="X675">
        <f t="shared" si="65"/>
        <v>2014</v>
      </c>
    </row>
    <row r="676" spans="1:24" ht="29">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 t="shared" si="60"/>
        <v>0</v>
      </c>
      <c r="R676">
        <f t="shared" si="61"/>
        <v>7.5</v>
      </c>
      <c r="S676" s="15">
        <f t="shared" si="62"/>
        <v>41803.116053240738</v>
      </c>
      <c r="T676" s="15">
        <f t="shared" si="63"/>
        <v>41863.116053240738</v>
      </c>
      <c r="U676">
        <f t="shared" si="64"/>
        <v>60</v>
      </c>
      <c r="V676" t="str" cm="1">
        <f t="array" ref="V676">_xlfn.IFS(U676&lt;=10,"Less than 10 days",AND(U676&gt;10,U676&lt;=20),"11 to 20 days",AND(U676&gt;20,U676&lt;=25),"21 to 25 days",U676&gt;=51,"Greater than 40 days",AND(U676&gt;25,U676&lt;=30),"26 to 30 days",AND(U676&gt;30,U676&lt;=40),"31 to 40 days",AND(U676&gt;40,U676&lt;=50),"41 to 50 days")</f>
        <v>Greater than 40 days</v>
      </c>
      <c r="W676" t="str" cm="1">
        <f t="array" ref="W676">_xlfn.IFNA(_xlfn.IFS(AND(U676&gt;=25,U676&lt;28),"26-27 days",AND(U676&gt;27,U676&lt;29),"28 to 29 days",U676=30, "30 days"),"Not Needed")</f>
        <v>Not Needed</v>
      </c>
      <c r="X676">
        <f t="shared" si="65"/>
        <v>2014</v>
      </c>
    </row>
    <row r="677" spans="1:24" ht="4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 t="shared" si="60"/>
        <v>15</v>
      </c>
      <c r="R677">
        <f t="shared" si="61"/>
        <v>34.270000000000003</v>
      </c>
      <c r="S677" s="15">
        <f t="shared" si="62"/>
        <v>41975.930601851855</v>
      </c>
      <c r="T677" s="15">
        <f t="shared" si="63"/>
        <v>42005.290972222225</v>
      </c>
      <c r="U677">
        <f t="shared" si="64"/>
        <v>30</v>
      </c>
      <c r="V677" t="str" cm="1">
        <f t="array" ref="V677">_xlfn.IFS(U677&lt;=10,"Less than 10 days",AND(U677&gt;10,U677&lt;=20),"11 to 20 days",AND(U677&gt;20,U677&lt;=25),"21 to 25 days",U677&gt;=51,"Greater than 40 days",AND(U677&gt;25,U677&lt;=30),"26 to 30 days",AND(U677&gt;30,U677&lt;=40),"31 to 40 days",AND(U677&gt;40,U677&lt;=50),"41 to 50 days")</f>
        <v>26 to 30 days</v>
      </c>
      <c r="W677" t="str" cm="1">
        <f t="array" ref="W677">_xlfn.IFNA(_xlfn.IFS(AND(U677&gt;=25,U677&lt;28),"26-27 days",AND(U677&gt;27,U677&lt;29),"28 to 29 days",U677=30, "30 days"),"Not Needed")</f>
        <v>30 days</v>
      </c>
      <c r="X677">
        <f t="shared" si="65"/>
        <v>2014</v>
      </c>
    </row>
    <row r="678" spans="1:24" ht="58">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 t="shared" si="60"/>
        <v>1</v>
      </c>
      <c r="R678">
        <f t="shared" si="61"/>
        <v>61.29</v>
      </c>
      <c r="S678" s="15">
        <f t="shared" si="62"/>
        <v>42012.768298611118</v>
      </c>
      <c r="T678" s="15">
        <f t="shared" si="63"/>
        <v>42042.768298611118</v>
      </c>
      <c r="U678">
        <f t="shared" si="64"/>
        <v>30</v>
      </c>
      <c r="V678" t="str" cm="1">
        <f t="array" ref="V678">_xlfn.IFS(U678&lt;=10,"Less than 10 days",AND(U678&gt;10,U678&lt;=20),"11 to 20 days",AND(U678&gt;20,U678&lt;=25),"21 to 25 days",U678&gt;=51,"Greater than 40 days",AND(U678&gt;25,U678&lt;=30),"26 to 30 days",AND(U678&gt;30,U678&lt;=40),"31 to 40 days",AND(U678&gt;40,U678&lt;=50),"41 to 50 days")</f>
        <v>26 to 30 days</v>
      </c>
      <c r="W678" t="str" cm="1">
        <f t="array" ref="W678">_xlfn.IFNA(_xlfn.IFS(AND(U678&gt;=25,U678&lt;28),"26-27 days",AND(U678&gt;27,U678&lt;29),"28 to 29 days",U678=30, "30 days"),"Not Needed")</f>
        <v>30 days</v>
      </c>
      <c r="X678">
        <f t="shared" si="65"/>
        <v>2015</v>
      </c>
    </row>
    <row r="679" spans="1:24" ht="7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 t="shared" si="60"/>
        <v>26</v>
      </c>
      <c r="R679">
        <f t="shared" si="61"/>
        <v>133.25</v>
      </c>
      <c r="S679" s="15">
        <f t="shared" si="62"/>
        <v>42504.403877314813</v>
      </c>
      <c r="T679" s="15">
        <f t="shared" si="63"/>
        <v>42549.403877314813</v>
      </c>
      <c r="U679">
        <f t="shared" si="64"/>
        <v>45</v>
      </c>
      <c r="V679" t="str" cm="1">
        <f t="array" ref="V679">_xlfn.IFS(U679&lt;=10,"Less than 10 days",AND(U679&gt;10,U679&lt;=20),"11 to 20 days",AND(U679&gt;20,U679&lt;=25),"21 to 25 days",U679&gt;=51,"Greater than 40 days",AND(U679&gt;25,U679&lt;=30),"26 to 30 days",AND(U679&gt;30,U679&lt;=40),"31 to 40 days",AND(U679&gt;40,U679&lt;=50),"41 to 50 days")</f>
        <v>41 to 50 days</v>
      </c>
      <c r="W679" t="str" cm="1">
        <f t="array" ref="W679">_xlfn.IFNA(_xlfn.IFS(AND(U679&gt;=25,U679&lt;28),"26-27 days",AND(U679&gt;27,U679&lt;29),"28 to 29 days",U679=30, "30 days"),"Not Needed")</f>
        <v>Not Needed</v>
      </c>
      <c r="X679">
        <f t="shared" si="65"/>
        <v>2016</v>
      </c>
    </row>
    <row r="680" spans="1:24" ht="4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 t="shared" si="60"/>
        <v>4</v>
      </c>
      <c r="R680">
        <f t="shared" si="61"/>
        <v>65.180000000000007</v>
      </c>
      <c r="S680" s="15">
        <f t="shared" si="62"/>
        <v>42481.376597222217</v>
      </c>
      <c r="T680" s="15">
        <f t="shared" si="63"/>
        <v>42511.376597222217</v>
      </c>
      <c r="U680">
        <f t="shared" si="64"/>
        <v>30</v>
      </c>
      <c r="V680" t="str" cm="1">
        <f t="array" ref="V680">_xlfn.IFS(U680&lt;=10,"Less than 10 days",AND(U680&gt;10,U680&lt;=20),"11 to 20 days",AND(U680&gt;20,U680&lt;=25),"21 to 25 days",U680&gt;=51,"Greater than 40 days",AND(U680&gt;25,U680&lt;=30),"26 to 30 days",AND(U680&gt;30,U680&lt;=40),"31 to 40 days",AND(U680&gt;40,U680&lt;=50),"41 to 50 days")</f>
        <v>26 to 30 days</v>
      </c>
      <c r="W680" t="str" cm="1">
        <f t="array" ref="W680">_xlfn.IFNA(_xlfn.IFS(AND(U680&gt;=25,U680&lt;28),"26-27 days",AND(U680&gt;27,U680&lt;29),"28 to 29 days",U680=30, "30 days"),"Not Needed")</f>
        <v>30 days</v>
      </c>
      <c r="X680">
        <f t="shared" si="65"/>
        <v>2016</v>
      </c>
    </row>
    <row r="681" spans="1:24" ht="4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 t="shared" si="60"/>
        <v>15</v>
      </c>
      <c r="R681">
        <f t="shared" si="61"/>
        <v>93.9</v>
      </c>
      <c r="S681" s="15">
        <f t="shared" si="62"/>
        <v>42556.695706018523</v>
      </c>
      <c r="T681" s="15">
        <f t="shared" si="63"/>
        <v>42616.695706018523</v>
      </c>
      <c r="U681">
        <f t="shared" si="64"/>
        <v>60</v>
      </c>
      <c r="V681" t="str" cm="1">
        <f t="array" ref="V681">_xlfn.IFS(U681&lt;=10,"Less than 10 days",AND(U681&gt;10,U681&lt;=20),"11 to 20 days",AND(U681&gt;20,U681&lt;=25),"21 to 25 days",U681&gt;=51,"Greater than 40 days",AND(U681&gt;25,U681&lt;=30),"26 to 30 days",AND(U681&gt;30,U681&lt;=40),"31 to 40 days",AND(U681&gt;40,U681&lt;=50),"41 to 50 days")</f>
        <v>Greater than 40 days</v>
      </c>
      <c r="W681" t="str" cm="1">
        <f t="array" ref="W681">_xlfn.IFNA(_xlfn.IFS(AND(U681&gt;=25,U681&lt;28),"26-27 days",AND(U681&gt;27,U681&lt;29),"28 to 29 days",U681=30, "30 days"),"Not Needed")</f>
        <v>Not Needed</v>
      </c>
      <c r="X681">
        <f t="shared" si="65"/>
        <v>2016</v>
      </c>
    </row>
    <row r="682" spans="1:24" ht="58">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 t="shared" si="60"/>
        <v>26</v>
      </c>
      <c r="R682">
        <f t="shared" si="61"/>
        <v>150.65</v>
      </c>
      <c r="S682" s="15">
        <f t="shared" si="62"/>
        <v>41864.501516203702</v>
      </c>
      <c r="T682" s="15">
        <f t="shared" si="63"/>
        <v>41899.501516203702</v>
      </c>
      <c r="U682">
        <f t="shared" si="64"/>
        <v>35</v>
      </c>
      <c r="V682" t="str" cm="1">
        <f t="array" ref="V682">_xlfn.IFS(U682&lt;=10,"Less than 10 days",AND(U682&gt;10,U682&lt;=20),"11 to 20 days",AND(U682&gt;20,U682&lt;=25),"21 to 25 days",U682&gt;=51,"Greater than 40 days",AND(U682&gt;25,U682&lt;=30),"26 to 30 days",AND(U682&gt;30,U682&lt;=40),"31 to 40 days",AND(U682&gt;40,U682&lt;=50),"41 to 50 days")</f>
        <v>31 to 40 days</v>
      </c>
      <c r="W682" t="str" cm="1">
        <f t="array" ref="W682">_xlfn.IFNA(_xlfn.IFS(AND(U682&gt;=25,U682&lt;28),"26-27 days",AND(U682&gt;27,U682&lt;29),"28 to 29 days",U682=30, "30 days"),"Not Needed")</f>
        <v>Not Needed</v>
      </c>
      <c r="X682">
        <f t="shared" si="65"/>
        <v>2014</v>
      </c>
    </row>
    <row r="683" spans="1:24" ht="4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 t="shared" si="60"/>
        <v>0</v>
      </c>
      <c r="R683">
        <f t="shared" si="61"/>
        <v>1</v>
      </c>
      <c r="S683" s="15">
        <f t="shared" si="62"/>
        <v>42639.805601851855</v>
      </c>
      <c r="T683" s="15">
        <f t="shared" si="63"/>
        <v>42669.805601851855</v>
      </c>
      <c r="U683">
        <f t="shared" si="64"/>
        <v>30</v>
      </c>
      <c r="V683" t="str" cm="1">
        <f t="array" ref="V683">_xlfn.IFS(U683&lt;=10,"Less than 10 days",AND(U683&gt;10,U683&lt;=20),"11 to 20 days",AND(U683&gt;20,U683&lt;=25),"21 to 25 days",U683&gt;=51,"Greater than 40 days",AND(U683&gt;25,U683&lt;=30),"26 to 30 days",AND(U683&gt;30,U683&lt;=40),"31 to 40 days",AND(U683&gt;40,U683&lt;=50),"41 to 50 days")</f>
        <v>26 to 30 days</v>
      </c>
      <c r="W683" t="str" cm="1">
        <f t="array" ref="W683">_xlfn.IFNA(_xlfn.IFS(AND(U683&gt;=25,U683&lt;28),"26-27 days",AND(U683&gt;27,U683&lt;29),"28 to 29 days",U683=30, "30 days"),"Not Needed")</f>
        <v>30 days</v>
      </c>
      <c r="X683">
        <f t="shared" si="65"/>
        <v>2016</v>
      </c>
    </row>
    <row r="684" spans="1:24" ht="4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 t="shared" si="60"/>
        <v>0</v>
      </c>
      <c r="R684">
        <f t="shared" si="61"/>
        <v>13.25</v>
      </c>
      <c r="S684" s="15">
        <f t="shared" si="62"/>
        <v>42778.765300925923</v>
      </c>
      <c r="T684" s="15">
        <f t="shared" si="63"/>
        <v>42808.723634259266</v>
      </c>
      <c r="U684">
        <f t="shared" si="64"/>
        <v>30</v>
      </c>
      <c r="V684" t="str" cm="1">
        <f t="array" ref="V684">_xlfn.IFS(U684&lt;=10,"Less than 10 days",AND(U684&gt;10,U684&lt;=20),"11 to 20 days",AND(U684&gt;20,U684&lt;=25),"21 to 25 days",U684&gt;=51,"Greater than 40 days",AND(U684&gt;25,U684&lt;=30),"26 to 30 days",AND(U684&gt;30,U684&lt;=40),"31 to 40 days",AND(U684&gt;40,U684&lt;=50),"41 to 50 days")</f>
        <v>26 to 30 days</v>
      </c>
      <c r="W684" t="str" cm="1">
        <f t="array" ref="W684">_xlfn.IFNA(_xlfn.IFS(AND(U684&gt;=25,U684&lt;28),"26-27 days",AND(U684&gt;27,U684&lt;29),"28 to 29 days",U684=30, "30 days"),"Not Needed")</f>
        <v>30 days</v>
      </c>
      <c r="X684">
        <f t="shared" si="65"/>
        <v>2017</v>
      </c>
    </row>
    <row r="685" spans="1:24" ht="4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 t="shared" si="60"/>
        <v>1</v>
      </c>
      <c r="R685">
        <f t="shared" si="61"/>
        <v>99.33</v>
      </c>
      <c r="S685" s="15">
        <f t="shared" si="62"/>
        <v>42634.900046296301</v>
      </c>
      <c r="T685" s="15">
        <f t="shared" si="63"/>
        <v>42674.900046296301</v>
      </c>
      <c r="U685">
        <f t="shared" si="64"/>
        <v>40</v>
      </c>
      <c r="V685" t="str" cm="1">
        <f t="array" ref="V685">_xlfn.IFS(U685&lt;=10,"Less than 10 days",AND(U685&gt;10,U685&lt;=20),"11 to 20 days",AND(U685&gt;20,U685&lt;=25),"21 to 25 days",U685&gt;=51,"Greater than 40 days",AND(U685&gt;25,U685&lt;=30),"26 to 30 days",AND(U685&gt;30,U685&lt;=40),"31 to 40 days",AND(U685&gt;40,U685&lt;=50),"41 to 50 days")</f>
        <v>31 to 40 days</v>
      </c>
      <c r="W685" t="str" cm="1">
        <f t="array" ref="W685">_xlfn.IFNA(_xlfn.IFS(AND(U685&gt;=25,U685&lt;28),"26-27 days",AND(U685&gt;27,U685&lt;29),"28 to 29 days",U685=30, "30 days"),"Not Needed")</f>
        <v>Not Needed</v>
      </c>
      <c r="X685">
        <f t="shared" si="65"/>
        <v>2016</v>
      </c>
    </row>
    <row r="686" spans="1:24" ht="29">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 t="shared" si="60"/>
        <v>7</v>
      </c>
      <c r="R686">
        <f t="shared" si="61"/>
        <v>177.39</v>
      </c>
      <c r="S686" s="15">
        <f t="shared" si="62"/>
        <v>41809.473275462966</v>
      </c>
      <c r="T686" s="15">
        <f t="shared" si="63"/>
        <v>41845.125</v>
      </c>
      <c r="U686">
        <f t="shared" si="64"/>
        <v>36</v>
      </c>
      <c r="V686" t="str" cm="1">
        <f t="array" ref="V686">_xlfn.IFS(U686&lt;=10,"Less than 10 days",AND(U686&gt;10,U686&lt;=20),"11 to 20 days",AND(U686&gt;20,U686&lt;=25),"21 to 25 days",U686&gt;=51,"Greater than 40 days",AND(U686&gt;25,U686&lt;=30),"26 to 30 days",AND(U686&gt;30,U686&lt;=40),"31 to 40 days",AND(U686&gt;40,U686&lt;=50),"41 to 50 days")</f>
        <v>31 to 40 days</v>
      </c>
      <c r="W686" t="str" cm="1">
        <f t="array" ref="W686">_xlfn.IFNA(_xlfn.IFS(AND(U686&gt;=25,U686&lt;28),"26-27 days",AND(U686&gt;27,U686&lt;29),"28 to 29 days",U686=30, "30 days"),"Not Needed")</f>
        <v>Not Needed</v>
      </c>
      <c r="X686">
        <f t="shared" si="65"/>
        <v>2014</v>
      </c>
    </row>
    <row r="687" spans="1:24" ht="4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 t="shared" si="60"/>
        <v>28</v>
      </c>
      <c r="R687">
        <f t="shared" si="61"/>
        <v>55.3</v>
      </c>
      <c r="S687" s="15">
        <f t="shared" si="62"/>
        <v>41971.866574074069</v>
      </c>
      <c r="T687" s="15">
        <f t="shared" si="63"/>
        <v>42016.866574074069</v>
      </c>
      <c r="U687">
        <f t="shared" si="64"/>
        <v>45</v>
      </c>
      <c r="V687" t="str" cm="1">
        <f t="array" ref="V687">_xlfn.IFS(U687&lt;=10,"Less than 10 days",AND(U687&gt;10,U687&lt;=20),"11 to 20 days",AND(U687&gt;20,U687&lt;=25),"21 to 25 days",U687&gt;=51,"Greater than 40 days",AND(U687&gt;25,U687&lt;=30),"26 to 30 days",AND(U687&gt;30,U687&lt;=40),"31 to 40 days",AND(U687&gt;40,U687&lt;=50),"41 to 50 days")</f>
        <v>41 to 50 days</v>
      </c>
      <c r="W687" t="str" cm="1">
        <f t="array" ref="W687">_xlfn.IFNA(_xlfn.IFS(AND(U687&gt;=25,U687&lt;28),"26-27 days",AND(U687&gt;27,U687&lt;29),"28 to 29 days",U687=30, "30 days"),"Not Needed")</f>
        <v>Not Needed</v>
      </c>
      <c r="X687">
        <f t="shared" si="65"/>
        <v>2014</v>
      </c>
    </row>
    <row r="688" spans="1:24" ht="58">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 t="shared" si="60"/>
        <v>0</v>
      </c>
      <c r="R688">
        <f t="shared" si="61"/>
        <v>0</v>
      </c>
      <c r="S688" s="15">
        <f t="shared" si="62"/>
        <v>42189.673263888893</v>
      </c>
      <c r="T688" s="15">
        <f t="shared" si="63"/>
        <v>42219.673263888893</v>
      </c>
      <c r="U688">
        <f t="shared" si="64"/>
        <v>30</v>
      </c>
      <c r="V688" t="str" cm="1">
        <f t="array" ref="V688">_xlfn.IFS(U688&lt;=10,"Less than 10 days",AND(U688&gt;10,U688&lt;=20),"11 to 20 days",AND(U688&gt;20,U688&lt;=25),"21 to 25 days",U688&gt;=51,"Greater than 40 days",AND(U688&gt;25,U688&lt;=30),"26 to 30 days",AND(U688&gt;30,U688&lt;=40),"31 to 40 days",AND(U688&gt;40,U688&lt;=50),"41 to 50 days")</f>
        <v>26 to 30 days</v>
      </c>
      <c r="W688" t="str" cm="1">
        <f t="array" ref="W688">_xlfn.IFNA(_xlfn.IFS(AND(U688&gt;=25,U688&lt;28),"26-27 days",AND(U688&gt;27,U688&lt;29),"28 to 29 days",U688=30, "30 days"),"Not Needed")</f>
        <v>30 days</v>
      </c>
      <c r="X688">
        <f t="shared" si="65"/>
        <v>2015</v>
      </c>
    </row>
    <row r="689" spans="1:24" ht="4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 t="shared" si="60"/>
        <v>4</v>
      </c>
      <c r="R689">
        <f t="shared" si="61"/>
        <v>591.66999999999996</v>
      </c>
      <c r="S689" s="15">
        <f t="shared" si="62"/>
        <v>42711.750613425931</v>
      </c>
      <c r="T689" s="15">
        <f t="shared" si="63"/>
        <v>42771.750613425931</v>
      </c>
      <c r="U689">
        <f t="shared" si="64"/>
        <v>60</v>
      </c>
      <c r="V689" t="str" cm="1">
        <f t="array" ref="V689">_xlfn.IFS(U689&lt;=10,"Less than 10 days",AND(U689&gt;10,U689&lt;=20),"11 to 20 days",AND(U689&gt;20,U689&lt;=25),"21 to 25 days",U689&gt;=51,"Greater than 40 days",AND(U689&gt;25,U689&lt;=30),"26 to 30 days",AND(U689&gt;30,U689&lt;=40),"31 to 40 days",AND(U689&gt;40,U689&lt;=50),"41 to 50 days")</f>
        <v>Greater than 40 days</v>
      </c>
      <c r="W689" t="str" cm="1">
        <f t="array" ref="W689">_xlfn.IFNA(_xlfn.IFS(AND(U689&gt;=25,U689&lt;28),"26-27 days",AND(U689&gt;27,U689&lt;29),"28 to 29 days",U689=30, "30 days"),"Not Needed")</f>
        <v>Not Needed</v>
      </c>
      <c r="X689">
        <f t="shared" si="65"/>
        <v>2016</v>
      </c>
    </row>
    <row r="690" spans="1:24" ht="58">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 t="shared" si="60"/>
        <v>73</v>
      </c>
      <c r="R690">
        <f t="shared" si="61"/>
        <v>405.5</v>
      </c>
      <c r="S690" s="15">
        <f t="shared" si="62"/>
        <v>42262.104780092588</v>
      </c>
      <c r="T690" s="15">
        <f t="shared" si="63"/>
        <v>42292.104780092588</v>
      </c>
      <c r="U690">
        <f t="shared" si="64"/>
        <v>30</v>
      </c>
      <c r="V690" t="str" cm="1">
        <f t="array" ref="V690">_xlfn.IFS(U690&lt;=10,"Less than 10 days",AND(U690&gt;10,U690&lt;=20),"11 to 20 days",AND(U690&gt;20,U690&lt;=25),"21 to 25 days",U690&gt;=51,"Greater than 40 days",AND(U690&gt;25,U690&lt;=30),"26 to 30 days",AND(U690&gt;30,U690&lt;=40),"31 to 40 days",AND(U690&gt;40,U690&lt;=50),"41 to 50 days")</f>
        <v>26 to 30 days</v>
      </c>
      <c r="W690" t="str" cm="1">
        <f t="array" ref="W690">_xlfn.IFNA(_xlfn.IFS(AND(U690&gt;=25,U690&lt;28),"26-27 days",AND(U690&gt;27,U690&lt;29),"28 to 29 days",U690=30, "30 days"),"Not Needed")</f>
        <v>30 days</v>
      </c>
      <c r="X690">
        <f t="shared" si="65"/>
        <v>2015</v>
      </c>
    </row>
    <row r="691" spans="1:24" ht="58">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 t="shared" si="60"/>
        <v>58</v>
      </c>
      <c r="R691">
        <f t="shared" si="61"/>
        <v>343.15</v>
      </c>
      <c r="S691" s="15">
        <f t="shared" si="62"/>
        <v>42675.66778935185</v>
      </c>
      <c r="T691" s="15">
        <f t="shared" si="63"/>
        <v>42712.207638888889</v>
      </c>
      <c r="U691">
        <f t="shared" si="64"/>
        <v>37</v>
      </c>
      <c r="V691" t="str" cm="1">
        <f t="array" ref="V691">_xlfn.IFS(U691&lt;=10,"Less than 10 days",AND(U691&gt;10,U691&lt;=20),"11 to 20 days",AND(U691&gt;20,U691&lt;=25),"21 to 25 days",U691&gt;=51,"Greater than 40 days",AND(U691&gt;25,U691&lt;=30),"26 to 30 days",AND(U691&gt;30,U691&lt;=40),"31 to 40 days",AND(U691&gt;40,U691&lt;=50),"41 to 50 days")</f>
        <v>31 to 40 days</v>
      </c>
      <c r="W691" t="str" cm="1">
        <f t="array" ref="W691">_xlfn.IFNA(_xlfn.IFS(AND(U691&gt;=25,U691&lt;28),"26-27 days",AND(U691&gt;27,U691&lt;29),"28 to 29 days",U691=30, "30 days"),"Not Needed")</f>
        <v>Not Needed</v>
      </c>
      <c r="X691">
        <f t="shared" si="65"/>
        <v>2016</v>
      </c>
    </row>
    <row r="692" spans="1:24" ht="29">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 t="shared" si="60"/>
        <v>12</v>
      </c>
      <c r="R692">
        <f t="shared" si="61"/>
        <v>72.59</v>
      </c>
      <c r="S692" s="15">
        <f t="shared" si="62"/>
        <v>42579.634733796294</v>
      </c>
      <c r="T692" s="15">
        <f t="shared" si="63"/>
        <v>42622.25</v>
      </c>
      <c r="U692">
        <f t="shared" si="64"/>
        <v>43</v>
      </c>
      <c r="V692" t="str" cm="1">
        <f t="array" ref="V692">_xlfn.IFS(U692&lt;=10,"Less than 10 days",AND(U692&gt;10,U692&lt;=20),"11 to 20 days",AND(U692&gt;20,U692&lt;=25),"21 to 25 days",U692&gt;=51,"Greater than 40 days",AND(U692&gt;25,U692&lt;=30),"26 to 30 days",AND(U692&gt;30,U692&lt;=40),"31 to 40 days",AND(U692&gt;40,U692&lt;=50),"41 to 50 days")</f>
        <v>41 to 50 days</v>
      </c>
      <c r="W692" t="str" cm="1">
        <f t="array" ref="W692">_xlfn.IFNA(_xlfn.IFS(AND(U692&gt;=25,U692&lt;28),"26-27 days",AND(U692&gt;27,U692&lt;29),"28 to 29 days",U692=30, "30 days"),"Not Needed")</f>
        <v>Not Needed</v>
      </c>
      <c r="X692">
        <f t="shared" si="65"/>
        <v>2016</v>
      </c>
    </row>
    <row r="693" spans="1:24" ht="4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 t="shared" si="60"/>
        <v>1</v>
      </c>
      <c r="R693">
        <f t="shared" si="61"/>
        <v>26</v>
      </c>
      <c r="S693" s="15">
        <f t="shared" si="62"/>
        <v>42158.028310185182</v>
      </c>
      <c r="T693" s="15">
        <f t="shared" si="63"/>
        <v>42186.028310185182</v>
      </c>
      <c r="U693">
        <f t="shared" si="64"/>
        <v>28</v>
      </c>
      <c r="V693" t="str" cm="1">
        <f t="array" ref="V693">_xlfn.IFS(U693&lt;=10,"Less than 10 days",AND(U693&gt;10,U693&lt;=20),"11 to 20 days",AND(U693&gt;20,U693&lt;=25),"21 to 25 days",U693&gt;=51,"Greater than 40 days",AND(U693&gt;25,U693&lt;=30),"26 to 30 days",AND(U693&gt;30,U693&lt;=40),"31 to 40 days",AND(U693&gt;40,U693&lt;=50),"41 to 50 days")</f>
        <v>26 to 30 days</v>
      </c>
      <c r="W693" t="str" cm="1">
        <f t="array" ref="W693">_xlfn.IFNA(_xlfn.IFS(AND(U693&gt;=25,U693&lt;28),"26-27 days",AND(U693&gt;27,U693&lt;29),"28 to 29 days",U693=30, "30 days"),"Not Needed")</f>
        <v>28 to 29 days</v>
      </c>
      <c r="X693">
        <f t="shared" si="65"/>
        <v>2015</v>
      </c>
    </row>
    <row r="694" spans="1:24" ht="4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 t="shared" si="60"/>
        <v>7</v>
      </c>
      <c r="R694">
        <f t="shared" si="61"/>
        <v>6.5</v>
      </c>
      <c r="S694" s="15">
        <f t="shared" si="62"/>
        <v>42696.37572916667</v>
      </c>
      <c r="T694" s="15">
        <f t="shared" si="63"/>
        <v>42726.37572916667</v>
      </c>
      <c r="U694">
        <f t="shared" si="64"/>
        <v>30</v>
      </c>
      <c r="V694" t="str" cm="1">
        <f t="array" ref="V694">_xlfn.IFS(U694&lt;=10,"Less than 10 days",AND(U694&gt;10,U694&lt;=20),"11 to 20 days",AND(U694&gt;20,U694&lt;=25),"21 to 25 days",U694&gt;=51,"Greater than 40 days",AND(U694&gt;25,U694&lt;=30),"26 to 30 days",AND(U694&gt;30,U694&lt;=40),"31 to 40 days",AND(U694&gt;40,U694&lt;=50),"41 to 50 days")</f>
        <v>26 to 30 days</v>
      </c>
      <c r="W694" t="str" cm="1">
        <f t="array" ref="W694">_xlfn.IFNA(_xlfn.IFS(AND(U694&gt;=25,U694&lt;28),"26-27 days",AND(U694&gt;27,U694&lt;29),"28 to 29 days",U694=30, "30 days"),"Not Needed")</f>
        <v>30 days</v>
      </c>
      <c r="X694">
        <f t="shared" si="65"/>
        <v>2016</v>
      </c>
    </row>
    <row r="695" spans="1:24" ht="4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 t="shared" si="60"/>
        <v>35</v>
      </c>
      <c r="R695">
        <f t="shared" si="61"/>
        <v>119.39</v>
      </c>
      <c r="S695" s="15">
        <f t="shared" si="62"/>
        <v>42094.808182870373</v>
      </c>
      <c r="T695" s="15">
        <f t="shared" si="63"/>
        <v>42124.808182870373</v>
      </c>
      <c r="U695">
        <f t="shared" si="64"/>
        <v>30</v>
      </c>
      <c r="V695" t="str" cm="1">
        <f t="array" ref="V695">_xlfn.IFS(U695&lt;=10,"Less than 10 days",AND(U695&gt;10,U695&lt;=20),"11 to 20 days",AND(U695&gt;20,U695&lt;=25),"21 to 25 days",U695&gt;=51,"Greater than 40 days",AND(U695&gt;25,U695&lt;=30),"26 to 30 days",AND(U695&gt;30,U695&lt;=40),"31 to 40 days",AND(U695&gt;40,U695&lt;=50),"41 to 50 days")</f>
        <v>26 to 30 days</v>
      </c>
      <c r="W695" t="str" cm="1">
        <f t="array" ref="W695">_xlfn.IFNA(_xlfn.IFS(AND(U695&gt;=25,U695&lt;28),"26-27 days",AND(U695&gt;27,U695&lt;29),"28 to 29 days",U695=30, "30 days"),"Not Needed")</f>
        <v>30 days</v>
      </c>
      <c r="X695">
        <f t="shared" si="65"/>
        <v>2015</v>
      </c>
    </row>
    <row r="696" spans="1:24" ht="4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 t="shared" si="60"/>
        <v>0</v>
      </c>
      <c r="R696">
        <f t="shared" si="61"/>
        <v>84.29</v>
      </c>
      <c r="S696" s="15">
        <f t="shared" si="62"/>
        <v>42737.663877314815</v>
      </c>
      <c r="T696" s="15">
        <f t="shared" si="63"/>
        <v>42767.663877314815</v>
      </c>
      <c r="U696">
        <f t="shared" si="64"/>
        <v>30</v>
      </c>
      <c r="V696" t="str" cm="1">
        <f t="array" ref="V696">_xlfn.IFS(U696&lt;=10,"Less than 10 days",AND(U696&gt;10,U696&lt;=20),"11 to 20 days",AND(U696&gt;20,U696&lt;=25),"21 to 25 days",U696&gt;=51,"Greater than 40 days",AND(U696&gt;25,U696&lt;=30),"26 to 30 days",AND(U696&gt;30,U696&lt;=40),"31 to 40 days",AND(U696&gt;40,U696&lt;=50),"41 to 50 days")</f>
        <v>26 to 30 days</v>
      </c>
      <c r="W696" t="str" cm="1">
        <f t="array" ref="W696">_xlfn.IFNA(_xlfn.IFS(AND(U696&gt;=25,U696&lt;28),"26-27 days",AND(U696&gt;27,U696&lt;29),"28 to 29 days",U696=30, "30 days"),"Not Needed")</f>
        <v>30 days</v>
      </c>
      <c r="X696">
        <f t="shared" si="65"/>
        <v>2017</v>
      </c>
    </row>
    <row r="697" spans="1:24" ht="58">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 t="shared" si="60"/>
        <v>1</v>
      </c>
      <c r="R697">
        <f t="shared" si="61"/>
        <v>90.86</v>
      </c>
      <c r="S697" s="15">
        <f t="shared" si="62"/>
        <v>41913.521064814813</v>
      </c>
      <c r="T697" s="15">
        <f t="shared" si="63"/>
        <v>41943.521064814813</v>
      </c>
      <c r="U697">
        <f t="shared" si="64"/>
        <v>30</v>
      </c>
      <c r="V697" t="str" cm="1">
        <f t="array" ref="V697">_xlfn.IFS(U697&lt;=10,"Less than 10 days",AND(U697&gt;10,U697&lt;=20),"11 to 20 days",AND(U697&gt;20,U697&lt;=25),"21 to 25 days",U697&gt;=51,"Greater than 40 days",AND(U697&gt;25,U697&lt;=30),"26 to 30 days",AND(U697&gt;30,U697&lt;=40),"31 to 40 days",AND(U697&gt;40,U697&lt;=50),"41 to 50 days")</f>
        <v>26 to 30 days</v>
      </c>
      <c r="W697" t="str" cm="1">
        <f t="array" ref="W697">_xlfn.IFNA(_xlfn.IFS(AND(U697&gt;=25,U697&lt;28),"26-27 days",AND(U697&gt;27,U697&lt;29),"28 to 29 days",U697=30, "30 days"),"Not Needed")</f>
        <v>30 days</v>
      </c>
      <c r="X697">
        <f t="shared" si="65"/>
        <v>2014</v>
      </c>
    </row>
    <row r="698" spans="1:24" ht="29">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 t="shared" si="60"/>
        <v>0</v>
      </c>
      <c r="R698">
        <f t="shared" si="61"/>
        <v>1</v>
      </c>
      <c r="S698" s="15">
        <f t="shared" si="62"/>
        <v>41815.927106481482</v>
      </c>
      <c r="T698" s="15">
        <f t="shared" si="63"/>
        <v>41845.927106481482</v>
      </c>
      <c r="U698">
        <f t="shared" si="64"/>
        <v>30</v>
      </c>
      <c r="V698" t="str" cm="1">
        <f t="array" ref="V698">_xlfn.IFS(U698&lt;=10,"Less than 10 days",AND(U698&gt;10,U698&lt;=20),"11 to 20 days",AND(U698&gt;20,U698&lt;=25),"21 to 25 days",U698&gt;=51,"Greater than 40 days",AND(U698&gt;25,U698&lt;=30),"26 to 30 days",AND(U698&gt;30,U698&lt;=40),"31 to 40 days",AND(U698&gt;40,U698&lt;=50),"41 to 50 days")</f>
        <v>26 to 30 days</v>
      </c>
      <c r="W698" t="str" cm="1">
        <f t="array" ref="W698">_xlfn.IFNA(_xlfn.IFS(AND(U698&gt;=25,U698&lt;28),"26-27 days",AND(U698&gt;27,U698&lt;29),"28 to 29 days",U698=30, "30 days"),"Not Needed")</f>
        <v>30 days</v>
      </c>
      <c r="X698">
        <f t="shared" si="65"/>
        <v>2014</v>
      </c>
    </row>
    <row r="699" spans="1:24" ht="4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 t="shared" si="60"/>
        <v>46</v>
      </c>
      <c r="R699">
        <f t="shared" si="61"/>
        <v>20.34</v>
      </c>
      <c r="S699" s="15">
        <f t="shared" si="62"/>
        <v>42388.523020833338</v>
      </c>
      <c r="T699" s="15">
        <f t="shared" si="63"/>
        <v>42403.523020833338</v>
      </c>
      <c r="U699">
        <f t="shared" si="64"/>
        <v>15</v>
      </c>
      <c r="V699" t="str" cm="1">
        <f t="array" ref="V699">_xlfn.IFS(U699&lt;=10,"Less than 10 days",AND(U699&gt;10,U699&lt;=20),"11 to 20 days",AND(U699&gt;20,U699&lt;=25),"21 to 25 days",U699&gt;=51,"Greater than 40 days",AND(U699&gt;25,U699&lt;=30),"26 to 30 days",AND(U699&gt;30,U699&lt;=40),"31 to 40 days",AND(U699&gt;40,U699&lt;=50),"41 to 50 days")</f>
        <v>11 to 20 days</v>
      </c>
      <c r="W699" t="str" cm="1">
        <f t="array" ref="W699">_xlfn.IFNA(_xlfn.IFS(AND(U699&gt;=25,U699&lt;28),"26-27 days",AND(U699&gt;27,U699&lt;29),"28 to 29 days",U699=30, "30 days"),"Not Needed")</f>
        <v>Not Needed</v>
      </c>
      <c r="X699">
        <f t="shared" si="65"/>
        <v>2016</v>
      </c>
    </row>
    <row r="700" spans="1:24" ht="4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 t="shared" si="60"/>
        <v>15</v>
      </c>
      <c r="R700">
        <f t="shared" si="61"/>
        <v>530.69000000000005</v>
      </c>
      <c r="S700" s="15">
        <f t="shared" si="62"/>
        <v>41866.931076388886</v>
      </c>
      <c r="T700" s="15">
        <f t="shared" si="63"/>
        <v>41900.083333333336</v>
      </c>
      <c r="U700">
        <f t="shared" si="64"/>
        <v>34</v>
      </c>
      <c r="V700" t="str" cm="1">
        <f t="array" ref="V700">_xlfn.IFS(U700&lt;=10,"Less than 10 days",AND(U700&gt;10,U700&lt;=20),"11 to 20 days",AND(U700&gt;20,U700&lt;=25),"21 to 25 days",U700&gt;=51,"Greater than 40 days",AND(U700&gt;25,U700&lt;=30),"26 to 30 days",AND(U700&gt;30,U700&lt;=40),"31 to 40 days",AND(U700&gt;40,U700&lt;=50),"41 to 50 days")</f>
        <v>31 to 40 days</v>
      </c>
      <c r="W700" t="str" cm="1">
        <f t="array" ref="W700">_xlfn.IFNA(_xlfn.IFS(AND(U700&gt;=25,U700&lt;28),"26-27 days",AND(U700&gt;27,U700&lt;29),"28 to 29 days",U700=30, "30 days"),"Not Needed")</f>
        <v>Not Needed</v>
      </c>
      <c r="X700">
        <f t="shared" si="65"/>
        <v>2014</v>
      </c>
    </row>
    <row r="701" spans="1:24" ht="4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 t="shared" si="60"/>
        <v>82</v>
      </c>
      <c r="R701">
        <f t="shared" si="61"/>
        <v>120.39</v>
      </c>
      <c r="S701" s="15">
        <f t="shared" si="62"/>
        <v>41563.485509259262</v>
      </c>
      <c r="T701" s="15">
        <f t="shared" si="63"/>
        <v>41600.666666666664</v>
      </c>
      <c r="U701">
        <f t="shared" si="64"/>
        <v>37</v>
      </c>
      <c r="V701" t="str" cm="1">
        <f t="array" ref="V701">_xlfn.IFS(U701&lt;=10,"Less than 10 days",AND(U701&gt;10,U701&lt;=20),"11 to 20 days",AND(U701&gt;20,U701&lt;=25),"21 to 25 days",U701&gt;=51,"Greater than 40 days",AND(U701&gt;25,U701&lt;=30),"26 to 30 days",AND(U701&gt;30,U701&lt;=40),"31 to 40 days",AND(U701&gt;40,U701&lt;=50),"41 to 50 days")</f>
        <v>31 to 40 days</v>
      </c>
      <c r="W701" t="str" cm="1">
        <f t="array" ref="W701">_xlfn.IFNA(_xlfn.IFS(AND(U701&gt;=25,U701&lt;28),"26-27 days",AND(U701&gt;27,U701&lt;29),"28 to 29 days",U701=30, "30 days"),"Not Needed")</f>
        <v>Not Needed</v>
      </c>
      <c r="X701">
        <f t="shared" si="65"/>
        <v>2013</v>
      </c>
    </row>
    <row r="702" spans="1:24" ht="58">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 t="shared" si="60"/>
        <v>3</v>
      </c>
      <c r="R702">
        <f t="shared" si="61"/>
        <v>13</v>
      </c>
      <c r="S702" s="15">
        <f t="shared" si="62"/>
        <v>42715.688437500001</v>
      </c>
      <c r="T702" s="15">
        <f t="shared" si="63"/>
        <v>42745.688437500001</v>
      </c>
      <c r="U702">
        <f t="shared" si="64"/>
        <v>30</v>
      </c>
      <c r="V702" t="str" cm="1">
        <f t="array" ref="V702">_xlfn.IFS(U702&lt;=10,"Less than 10 days",AND(U702&gt;10,U702&lt;=20),"11 to 20 days",AND(U702&gt;20,U702&lt;=25),"21 to 25 days",U702&gt;=51,"Greater than 40 days",AND(U702&gt;25,U702&lt;=30),"26 to 30 days",AND(U702&gt;30,U702&lt;=40),"31 to 40 days",AND(U702&gt;40,U702&lt;=50),"41 to 50 days")</f>
        <v>26 to 30 days</v>
      </c>
      <c r="W702" t="str" cm="1">
        <f t="array" ref="W702">_xlfn.IFNA(_xlfn.IFS(AND(U702&gt;=25,U702&lt;28),"26-27 days",AND(U702&gt;27,U702&lt;29),"28 to 29 days",U702=30, "30 days"),"Not Needed")</f>
        <v>30 days</v>
      </c>
      <c r="X702">
        <f t="shared" si="65"/>
        <v>2016</v>
      </c>
    </row>
    <row r="703" spans="1:24" ht="4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 t="shared" si="60"/>
        <v>27</v>
      </c>
      <c r="R703">
        <f t="shared" si="61"/>
        <v>291.33</v>
      </c>
      <c r="S703" s="15">
        <f t="shared" si="62"/>
        <v>41813.662962962961</v>
      </c>
      <c r="T703" s="15">
        <f t="shared" si="63"/>
        <v>41843.662962962961</v>
      </c>
      <c r="U703">
        <f t="shared" si="64"/>
        <v>30</v>
      </c>
      <c r="V703" t="str" cm="1">
        <f t="array" ref="V703">_xlfn.IFS(U703&lt;=10,"Less than 10 days",AND(U703&gt;10,U703&lt;=20),"11 to 20 days",AND(U703&gt;20,U703&lt;=25),"21 to 25 days",U703&gt;=51,"Greater than 40 days",AND(U703&gt;25,U703&lt;=30),"26 to 30 days",AND(U703&gt;30,U703&lt;=40),"31 to 40 days",AND(U703&gt;40,U703&lt;=50),"41 to 50 days")</f>
        <v>26 to 30 days</v>
      </c>
      <c r="W703" t="str" cm="1">
        <f t="array" ref="W703">_xlfn.IFNA(_xlfn.IFS(AND(U703&gt;=25,U703&lt;28),"26-27 days",AND(U703&gt;27,U703&lt;29),"28 to 29 days",U703=30, "30 days"),"Not Needed")</f>
        <v>30 days</v>
      </c>
      <c r="X703">
        <f t="shared" si="65"/>
        <v>2014</v>
      </c>
    </row>
    <row r="704" spans="1:24" ht="4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 t="shared" si="60"/>
        <v>31</v>
      </c>
      <c r="R704">
        <f t="shared" si="61"/>
        <v>124.92</v>
      </c>
      <c r="S704" s="15">
        <f t="shared" si="62"/>
        <v>42668.726701388892</v>
      </c>
      <c r="T704" s="15">
        <f t="shared" si="63"/>
        <v>42698.768368055549</v>
      </c>
      <c r="U704">
        <f t="shared" si="64"/>
        <v>30</v>
      </c>
      <c r="V704" t="str" cm="1">
        <f t="array" ref="V704">_xlfn.IFS(U704&lt;=10,"Less than 10 days",AND(U704&gt;10,U704&lt;=20),"11 to 20 days",AND(U704&gt;20,U704&lt;=25),"21 to 25 days",U704&gt;=51,"Greater than 40 days",AND(U704&gt;25,U704&lt;=30),"26 to 30 days",AND(U704&gt;30,U704&lt;=40),"31 to 40 days",AND(U704&gt;40,U704&lt;=50),"41 to 50 days")</f>
        <v>26 to 30 days</v>
      </c>
      <c r="W704" t="str" cm="1">
        <f t="array" ref="W704">_xlfn.IFNA(_xlfn.IFS(AND(U704&gt;=25,U704&lt;28),"26-27 days",AND(U704&gt;27,U704&lt;29),"28 to 29 days",U704=30, "30 days"),"Not Needed")</f>
        <v>30 days</v>
      </c>
      <c r="X704">
        <f t="shared" si="65"/>
        <v>2016</v>
      </c>
    </row>
    <row r="705" spans="1:24" ht="4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 t="shared" si="60"/>
        <v>6</v>
      </c>
      <c r="R705">
        <f t="shared" si="61"/>
        <v>119.57</v>
      </c>
      <c r="S705" s="15">
        <f t="shared" si="62"/>
        <v>42711.950798611113</v>
      </c>
      <c r="T705" s="15">
        <f t="shared" si="63"/>
        <v>42766.98055555555</v>
      </c>
      <c r="U705">
        <f t="shared" si="64"/>
        <v>55</v>
      </c>
      <c r="V705" t="str" cm="1">
        <f t="array" ref="V705">_xlfn.IFS(U705&lt;=10,"Less than 10 days",AND(U705&gt;10,U705&lt;=20),"11 to 20 days",AND(U705&gt;20,U705&lt;=25),"21 to 25 days",U705&gt;=51,"Greater than 40 days",AND(U705&gt;25,U705&lt;=30),"26 to 30 days",AND(U705&gt;30,U705&lt;=40),"31 to 40 days",AND(U705&gt;40,U705&lt;=50),"41 to 50 days")</f>
        <v>Greater than 40 days</v>
      </c>
      <c r="W705" t="str" cm="1">
        <f t="array" ref="W705">_xlfn.IFNA(_xlfn.IFS(AND(U705&gt;=25,U705&lt;28),"26-27 days",AND(U705&gt;27,U705&lt;29),"28 to 29 days",U705=30, "30 days"),"Not Needed")</f>
        <v>Not Needed</v>
      </c>
      <c r="X705">
        <f t="shared" si="65"/>
        <v>2016</v>
      </c>
    </row>
    <row r="706" spans="1:24" ht="4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 t="shared" ref="Q706:Q769" si="66">ROUND(E706/D706*100,0)</f>
        <v>1</v>
      </c>
      <c r="R706">
        <f t="shared" si="61"/>
        <v>120.25</v>
      </c>
      <c r="S706" s="15">
        <f t="shared" si="62"/>
        <v>42726.192916666667</v>
      </c>
      <c r="T706" s="15">
        <f t="shared" si="63"/>
        <v>42786.192916666667</v>
      </c>
      <c r="U706">
        <f t="shared" si="64"/>
        <v>60</v>
      </c>
      <c r="V706" t="str" cm="1">
        <f t="array" ref="V706">_xlfn.IFS(U706&lt;=10,"Less than 10 days",AND(U706&gt;10,U706&lt;=20),"11 to 20 days",AND(U706&gt;20,U706&lt;=25),"21 to 25 days",U706&gt;=51,"Greater than 40 days",AND(U706&gt;25,U706&lt;=30),"26 to 30 days",AND(U706&gt;30,U706&lt;=40),"31 to 40 days",AND(U706&gt;40,U706&lt;=50),"41 to 50 days")</f>
        <v>Greater than 40 days</v>
      </c>
      <c r="W706" t="str" cm="1">
        <f t="array" ref="W706">_xlfn.IFNA(_xlfn.IFS(AND(U706&gt;=25,U706&lt;28),"26-27 days",AND(U706&gt;27,U706&lt;29),"28 to 29 days",U706=30, "30 days"),"Not Needed")</f>
        <v>Not Needed</v>
      </c>
      <c r="X706">
        <f t="shared" si="65"/>
        <v>2016</v>
      </c>
    </row>
    <row r="707" spans="1:24" ht="29">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 t="shared" si="66"/>
        <v>1</v>
      </c>
      <c r="R707">
        <f t="shared" ref="R707:R770" si="67">IFERROR(ROUND(E707/L707,2),0)</f>
        <v>195.4</v>
      </c>
      <c r="S707" s="15">
        <f t="shared" ref="S707:S770" si="68">(((J707/60)/60)/24)+DATE(1970,1,1)</f>
        <v>42726.491643518515</v>
      </c>
      <c r="T707" s="15">
        <f t="shared" ref="T707:T770" si="69">(((I707/60)/60)/24)+DATE(1970,1,1)</f>
        <v>42756.491643518515</v>
      </c>
      <c r="U707">
        <f t="shared" ref="U707:U770" si="70">_xlfn.DAYS(T707,S707)</f>
        <v>30</v>
      </c>
      <c r="V707" t="str" cm="1">
        <f t="array" ref="V707">_xlfn.IFS(U707&lt;=10,"Less than 10 days",AND(U707&gt;10,U707&lt;=20),"11 to 20 days",AND(U707&gt;20,U707&lt;=25),"21 to 25 days",U707&gt;=51,"Greater than 40 days",AND(U707&gt;25,U707&lt;=30),"26 to 30 days",AND(U707&gt;30,U707&lt;=40),"31 to 40 days",AND(U707&gt;40,U707&lt;=50),"41 to 50 days")</f>
        <v>26 to 30 days</v>
      </c>
      <c r="W707" t="str" cm="1">
        <f t="array" ref="W707">_xlfn.IFNA(_xlfn.IFS(AND(U707&gt;=25,U707&lt;28),"26-27 days",AND(U707&gt;27,U707&lt;29),"28 to 29 days",U707=30, "30 days"),"Not Needed")</f>
        <v>30 days</v>
      </c>
      <c r="X707">
        <f t="shared" ref="X707:X770" si="71">YEAR(S707)</f>
        <v>2016</v>
      </c>
    </row>
    <row r="708" spans="1:24" ht="4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 t="shared" si="66"/>
        <v>0</v>
      </c>
      <c r="R708">
        <f t="shared" si="67"/>
        <v>0</v>
      </c>
      <c r="S708" s="15">
        <f t="shared" si="68"/>
        <v>42676.995173611111</v>
      </c>
      <c r="T708" s="15">
        <f t="shared" si="69"/>
        <v>42718.777083333334</v>
      </c>
      <c r="U708">
        <f t="shared" si="70"/>
        <v>42</v>
      </c>
      <c r="V708" t="str" cm="1">
        <f t="array" ref="V708">_xlfn.IFS(U708&lt;=10,"Less than 10 days",AND(U708&gt;10,U708&lt;=20),"11 to 20 days",AND(U708&gt;20,U708&lt;=25),"21 to 25 days",U708&gt;=51,"Greater than 40 days",AND(U708&gt;25,U708&lt;=30),"26 to 30 days",AND(U708&gt;30,U708&lt;=40),"31 to 40 days",AND(U708&gt;40,U708&lt;=50),"41 to 50 days")</f>
        <v>41 to 50 days</v>
      </c>
      <c r="W708" t="str" cm="1">
        <f t="array" ref="W708">_xlfn.IFNA(_xlfn.IFS(AND(U708&gt;=25,U708&lt;28),"26-27 days",AND(U708&gt;27,U708&lt;29),"28 to 29 days",U708=30, "30 days"),"Not Needed")</f>
        <v>Not Needed</v>
      </c>
      <c r="X708">
        <f t="shared" si="71"/>
        <v>2016</v>
      </c>
    </row>
    <row r="709" spans="1:24" ht="4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 t="shared" si="66"/>
        <v>79</v>
      </c>
      <c r="R709">
        <f t="shared" si="67"/>
        <v>117.7</v>
      </c>
      <c r="S709" s="15">
        <f t="shared" si="68"/>
        <v>42696.663506944446</v>
      </c>
      <c r="T709" s="15">
        <f t="shared" si="69"/>
        <v>42736.663506944446</v>
      </c>
      <c r="U709">
        <f t="shared" si="70"/>
        <v>40</v>
      </c>
      <c r="V709" t="str" cm="1">
        <f t="array" ref="V709">_xlfn.IFS(U709&lt;=10,"Less than 10 days",AND(U709&gt;10,U709&lt;=20),"11 to 20 days",AND(U709&gt;20,U709&lt;=25),"21 to 25 days",U709&gt;=51,"Greater than 40 days",AND(U709&gt;25,U709&lt;=30),"26 to 30 days",AND(U709&gt;30,U709&lt;=40),"31 to 40 days",AND(U709&gt;40,U709&lt;=50),"41 to 50 days")</f>
        <v>31 to 40 days</v>
      </c>
      <c r="W709" t="str" cm="1">
        <f t="array" ref="W709">_xlfn.IFNA(_xlfn.IFS(AND(U709&gt;=25,U709&lt;28),"26-27 days",AND(U709&gt;27,U709&lt;29),"28 to 29 days",U709=30, "30 days"),"Not Needed")</f>
        <v>Not Needed</v>
      </c>
      <c r="X709">
        <f t="shared" si="71"/>
        <v>2016</v>
      </c>
    </row>
    <row r="710" spans="1:24" ht="4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 t="shared" si="66"/>
        <v>22</v>
      </c>
      <c r="R710">
        <f t="shared" si="67"/>
        <v>23.95</v>
      </c>
      <c r="S710" s="15">
        <f t="shared" si="68"/>
        <v>41835.581018518518</v>
      </c>
      <c r="T710" s="15">
        <f t="shared" si="69"/>
        <v>41895.581018518518</v>
      </c>
      <c r="U710">
        <f t="shared" si="70"/>
        <v>60</v>
      </c>
      <c r="V710" t="str" cm="1">
        <f t="array" ref="V710">_xlfn.IFS(U710&lt;=10,"Less than 10 days",AND(U710&gt;10,U710&lt;=20),"11 to 20 days",AND(U710&gt;20,U710&lt;=25),"21 to 25 days",U710&gt;=51,"Greater than 40 days",AND(U710&gt;25,U710&lt;=30),"26 to 30 days",AND(U710&gt;30,U710&lt;=40),"31 to 40 days",AND(U710&gt;40,U710&lt;=50),"41 to 50 days")</f>
        <v>Greater than 40 days</v>
      </c>
      <c r="W710" t="str" cm="1">
        <f t="array" ref="W710">_xlfn.IFNA(_xlfn.IFS(AND(U710&gt;=25,U710&lt;28),"26-27 days",AND(U710&gt;27,U710&lt;29),"28 to 29 days",U710=30, "30 days"),"Not Needed")</f>
        <v>Not Needed</v>
      </c>
      <c r="X710">
        <f t="shared" si="71"/>
        <v>2014</v>
      </c>
    </row>
    <row r="711" spans="1:24" ht="29">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 t="shared" si="66"/>
        <v>0</v>
      </c>
      <c r="R711">
        <f t="shared" si="67"/>
        <v>30.5</v>
      </c>
      <c r="S711" s="15">
        <f t="shared" si="68"/>
        <v>41948.041192129633</v>
      </c>
      <c r="T711" s="15">
        <f t="shared" si="69"/>
        <v>41978.041192129633</v>
      </c>
      <c r="U711">
        <f t="shared" si="70"/>
        <v>30</v>
      </c>
      <c r="V711" t="str" cm="1">
        <f t="array" ref="V711">_xlfn.IFS(U711&lt;=10,"Less than 10 days",AND(U711&gt;10,U711&lt;=20),"11 to 20 days",AND(U711&gt;20,U711&lt;=25),"21 to 25 days",U711&gt;=51,"Greater than 40 days",AND(U711&gt;25,U711&lt;=30),"26 to 30 days",AND(U711&gt;30,U711&lt;=40),"31 to 40 days",AND(U711&gt;40,U711&lt;=50),"41 to 50 days")</f>
        <v>26 to 30 days</v>
      </c>
      <c r="W711" t="str" cm="1">
        <f t="array" ref="W711">_xlfn.IFNA(_xlfn.IFS(AND(U711&gt;=25,U711&lt;28),"26-27 days",AND(U711&gt;27,U711&lt;29),"28 to 29 days",U711=30, "30 days"),"Not Needed")</f>
        <v>30 days</v>
      </c>
      <c r="X711">
        <f t="shared" si="71"/>
        <v>2014</v>
      </c>
    </row>
    <row r="712" spans="1:24" ht="29">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 t="shared" si="66"/>
        <v>0</v>
      </c>
      <c r="R712">
        <f t="shared" si="67"/>
        <v>0</v>
      </c>
      <c r="S712" s="15">
        <f t="shared" si="68"/>
        <v>41837.984976851854</v>
      </c>
      <c r="T712" s="15">
        <f t="shared" si="69"/>
        <v>41871.030555555553</v>
      </c>
      <c r="U712">
        <f t="shared" si="70"/>
        <v>34</v>
      </c>
      <c r="V712" t="str" cm="1">
        <f t="array" ref="V712">_xlfn.IFS(U712&lt;=10,"Less than 10 days",AND(U712&gt;10,U712&lt;=20),"11 to 20 days",AND(U712&gt;20,U712&lt;=25),"21 to 25 days",U712&gt;=51,"Greater than 40 days",AND(U712&gt;25,U712&lt;=30),"26 to 30 days",AND(U712&gt;30,U712&lt;=40),"31 to 40 days",AND(U712&gt;40,U712&lt;=50),"41 to 50 days")</f>
        <v>31 to 40 days</v>
      </c>
      <c r="W712" t="str" cm="1">
        <f t="array" ref="W712">_xlfn.IFNA(_xlfn.IFS(AND(U712&gt;=25,U712&lt;28),"26-27 days",AND(U712&gt;27,U712&lt;29),"28 to 29 days",U712=30, "30 days"),"Not Needed")</f>
        <v>Not Needed</v>
      </c>
      <c r="X712">
        <f t="shared" si="71"/>
        <v>2014</v>
      </c>
    </row>
    <row r="713" spans="1:24" ht="58">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 t="shared" si="66"/>
        <v>34</v>
      </c>
      <c r="R713">
        <f t="shared" si="67"/>
        <v>99.97</v>
      </c>
      <c r="S713" s="15">
        <f t="shared" si="68"/>
        <v>42678.459120370375</v>
      </c>
      <c r="T713" s="15">
        <f t="shared" si="69"/>
        <v>42718.500787037032</v>
      </c>
      <c r="U713">
        <f t="shared" si="70"/>
        <v>40</v>
      </c>
      <c r="V713" t="str" cm="1">
        <f t="array" ref="V713">_xlfn.IFS(U713&lt;=10,"Less than 10 days",AND(U713&gt;10,U713&lt;=20),"11 to 20 days",AND(U713&gt;20,U713&lt;=25),"21 to 25 days",U713&gt;=51,"Greater than 40 days",AND(U713&gt;25,U713&lt;=30),"26 to 30 days",AND(U713&gt;30,U713&lt;=40),"31 to 40 days",AND(U713&gt;40,U713&lt;=50),"41 to 50 days")</f>
        <v>31 to 40 days</v>
      </c>
      <c r="W713" t="str" cm="1">
        <f t="array" ref="W713">_xlfn.IFNA(_xlfn.IFS(AND(U713&gt;=25,U713&lt;28),"26-27 days",AND(U713&gt;27,U713&lt;29),"28 to 29 days",U713=30, "30 days"),"Not Needed")</f>
        <v>Not Needed</v>
      </c>
      <c r="X713">
        <f t="shared" si="71"/>
        <v>2016</v>
      </c>
    </row>
    <row r="714" spans="1:24" ht="58">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 t="shared" si="66"/>
        <v>0</v>
      </c>
      <c r="R714">
        <f t="shared" si="67"/>
        <v>26.25</v>
      </c>
      <c r="S714" s="15">
        <f t="shared" si="68"/>
        <v>42384.680925925932</v>
      </c>
      <c r="T714" s="15">
        <f t="shared" si="69"/>
        <v>42414.680925925932</v>
      </c>
      <c r="U714">
        <f t="shared" si="70"/>
        <v>30</v>
      </c>
      <c r="V714" t="str" cm="1">
        <f t="array" ref="V714">_xlfn.IFS(U714&lt;=10,"Less than 10 days",AND(U714&gt;10,U714&lt;=20),"11 to 20 days",AND(U714&gt;20,U714&lt;=25),"21 to 25 days",U714&gt;=51,"Greater than 40 days",AND(U714&gt;25,U714&lt;=30),"26 to 30 days",AND(U714&gt;30,U714&lt;=40),"31 to 40 days",AND(U714&gt;40,U714&lt;=50),"41 to 50 days")</f>
        <v>26 to 30 days</v>
      </c>
      <c r="W714" t="str" cm="1">
        <f t="array" ref="W714">_xlfn.IFNA(_xlfn.IFS(AND(U714&gt;=25,U714&lt;28),"26-27 days",AND(U714&gt;27,U714&lt;29),"28 to 29 days",U714=30, "30 days"),"Not Needed")</f>
        <v>30 days</v>
      </c>
      <c r="X714">
        <f t="shared" si="71"/>
        <v>2016</v>
      </c>
    </row>
    <row r="715" spans="1:24" ht="4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 t="shared" si="66"/>
        <v>1</v>
      </c>
      <c r="R715">
        <f t="shared" si="67"/>
        <v>199</v>
      </c>
      <c r="S715" s="15">
        <f t="shared" si="68"/>
        <v>42496.529305555552</v>
      </c>
      <c r="T715" s="15">
        <f t="shared" si="69"/>
        <v>42526.529305555552</v>
      </c>
      <c r="U715">
        <f t="shared" si="70"/>
        <v>30</v>
      </c>
      <c r="V715" t="str" cm="1">
        <f t="array" ref="V715">_xlfn.IFS(U715&lt;=10,"Less than 10 days",AND(U715&gt;10,U715&lt;=20),"11 to 20 days",AND(U715&gt;20,U715&lt;=25),"21 to 25 days",U715&gt;=51,"Greater than 40 days",AND(U715&gt;25,U715&lt;=30),"26 to 30 days",AND(U715&gt;30,U715&lt;=40),"31 to 40 days",AND(U715&gt;40,U715&lt;=50),"41 to 50 days")</f>
        <v>26 to 30 days</v>
      </c>
      <c r="W715" t="str" cm="1">
        <f t="array" ref="W715">_xlfn.IFNA(_xlfn.IFS(AND(U715&gt;=25,U715&lt;28),"26-27 days",AND(U715&gt;27,U715&lt;29),"28 to 29 days",U715=30, "30 days"),"Not Needed")</f>
        <v>30 days</v>
      </c>
      <c r="X715">
        <f t="shared" si="71"/>
        <v>2016</v>
      </c>
    </row>
    <row r="716" spans="1:24" ht="4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 t="shared" si="66"/>
        <v>15</v>
      </c>
      <c r="R716">
        <f t="shared" si="67"/>
        <v>80.319999999999993</v>
      </c>
      <c r="S716" s="15">
        <f t="shared" si="68"/>
        <v>42734.787986111114</v>
      </c>
      <c r="T716" s="15">
        <f t="shared" si="69"/>
        <v>42794.787986111114</v>
      </c>
      <c r="U716">
        <f t="shared" si="70"/>
        <v>60</v>
      </c>
      <c r="V716" t="str" cm="1">
        <f t="array" ref="V716">_xlfn.IFS(U716&lt;=10,"Less than 10 days",AND(U716&gt;10,U716&lt;=20),"11 to 20 days",AND(U716&gt;20,U716&lt;=25),"21 to 25 days",U716&gt;=51,"Greater than 40 days",AND(U716&gt;25,U716&lt;=30),"26 to 30 days",AND(U716&gt;30,U716&lt;=40),"31 to 40 days",AND(U716&gt;40,U716&lt;=50),"41 to 50 days")</f>
        <v>Greater than 40 days</v>
      </c>
      <c r="W716" t="str" cm="1">
        <f t="array" ref="W716">_xlfn.IFNA(_xlfn.IFS(AND(U716&gt;=25,U716&lt;28),"26-27 days",AND(U716&gt;27,U716&lt;29),"28 to 29 days",U716=30, "30 days"),"Not Needed")</f>
        <v>Not Needed</v>
      </c>
      <c r="X716">
        <f t="shared" si="71"/>
        <v>2016</v>
      </c>
    </row>
    <row r="717" spans="1:24" ht="58">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 t="shared" si="66"/>
        <v>5</v>
      </c>
      <c r="R717">
        <f t="shared" si="67"/>
        <v>115.75</v>
      </c>
      <c r="S717" s="15">
        <f t="shared" si="68"/>
        <v>42273.090740740736</v>
      </c>
      <c r="T717" s="15">
        <f t="shared" si="69"/>
        <v>42313.132407407407</v>
      </c>
      <c r="U717">
        <f t="shared" si="70"/>
        <v>40</v>
      </c>
      <c r="V717" t="str" cm="1">
        <f t="array" ref="V717">_xlfn.IFS(U717&lt;=10,"Less than 10 days",AND(U717&gt;10,U717&lt;=20),"11 to 20 days",AND(U717&gt;20,U717&lt;=25),"21 to 25 days",U717&gt;=51,"Greater than 40 days",AND(U717&gt;25,U717&lt;=30),"26 to 30 days",AND(U717&gt;30,U717&lt;=40),"31 to 40 days",AND(U717&gt;40,U717&lt;=50),"41 to 50 days")</f>
        <v>31 to 40 days</v>
      </c>
      <c r="W717" t="str" cm="1">
        <f t="array" ref="W717">_xlfn.IFNA(_xlfn.IFS(AND(U717&gt;=25,U717&lt;28),"26-27 days",AND(U717&gt;27,U717&lt;29),"28 to 29 days",U717=30, "30 days"),"Not Needed")</f>
        <v>Not Needed</v>
      </c>
      <c r="X717">
        <f t="shared" si="71"/>
        <v>2015</v>
      </c>
    </row>
    <row r="718" spans="1:24" ht="4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 t="shared" si="66"/>
        <v>10</v>
      </c>
      <c r="R718">
        <f t="shared" si="67"/>
        <v>44.69</v>
      </c>
      <c r="S718" s="15">
        <f t="shared" si="68"/>
        <v>41940.658645833333</v>
      </c>
      <c r="T718" s="15">
        <f t="shared" si="69"/>
        <v>41974</v>
      </c>
      <c r="U718">
        <f t="shared" si="70"/>
        <v>34</v>
      </c>
      <c r="V718" t="str" cm="1">
        <f t="array" ref="V718">_xlfn.IFS(U718&lt;=10,"Less than 10 days",AND(U718&gt;10,U718&lt;=20),"11 to 20 days",AND(U718&gt;20,U718&lt;=25),"21 to 25 days",U718&gt;=51,"Greater than 40 days",AND(U718&gt;25,U718&lt;=30),"26 to 30 days",AND(U718&gt;30,U718&lt;=40),"31 to 40 days",AND(U718&gt;40,U718&lt;=50),"41 to 50 days")</f>
        <v>31 to 40 days</v>
      </c>
      <c r="W718" t="str" cm="1">
        <f t="array" ref="W718">_xlfn.IFNA(_xlfn.IFS(AND(U718&gt;=25,U718&lt;28),"26-27 days",AND(U718&gt;27,U718&lt;29),"28 to 29 days",U718=30, "30 days"),"Not Needed")</f>
        <v>Not Needed</v>
      </c>
      <c r="X718">
        <f t="shared" si="71"/>
        <v>2014</v>
      </c>
    </row>
    <row r="719" spans="1:24">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 t="shared" si="66"/>
        <v>0</v>
      </c>
      <c r="R719">
        <f t="shared" si="67"/>
        <v>76.25</v>
      </c>
      <c r="S719" s="15">
        <f t="shared" si="68"/>
        <v>41857.854189814818</v>
      </c>
      <c r="T719" s="15">
        <f t="shared" si="69"/>
        <v>41887.854189814818</v>
      </c>
      <c r="U719">
        <f t="shared" si="70"/>
        <v>30</v>
      </c>
      <c r="V719" t="str" cm="1">
        <f t="array" ref="V719">_xlfn.IFS(U719&lt;=10,"Less than 10 days",AND(U719&gt;10,U719&lt;=20),"11 to 20 days",AND(U719&gt;20,U719&lt;=25),"21 to 25 days",U719&gt;=51,"Greater than 40 days",AND(U719&gt;25,U719&lt;=30),"26 to 30 days",AND(U719&gt;30,U719&lt;=40),"31 to 40 days",AND(U719&gt;40,U719&lt;=50),"41 to 50 days")</f>
        <v>26 to 30 days</v>
      </c>
      <c r="W719" t="str" cm="1">
        <f t="array" ref="W719">_xlfn.IFNA(_xlfn.IFS(AND(U719&gt;=25,U719&lt;28),"26-27 days",AND(U719&gt;27,U719&lt;29),"28 to 29 days",U719=30, "30 days"),"Not Needed")</f>
        <v>30 days</v>
      </c>
      <c r="X719">
        <f t="shared" si="71"/>
        <v>2014</v>
      </c>
    </row>
    <row r="720" spans="1:24" ht="4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 t="shared" si="66"/>
        <v>1</v>
      </c>
      <c r="R720">
        <f t="shared" si="67"/>
        <v>22.5</v>
      </c>
      <c r="S720" s="15">
        <f t="shared" si="68"/>
        <v>42752.845451388886</v>
      </c>
      <c r="T720" s="15">
        <f t="shared" si="69"/>
        <v>42784.249305555553</v>
      </c>
      <c r="U720">
        <f t="shared" si="70"/>
        <v>32</v>
      </c>
      <c r="V720" t="str" cm="1">
        <f t="array" ref="V720">_xlfn.IFS(U720&lt;=10,"Less than 10 days",AND(U720&gt;10,U720&lt;=20),"11 to 20 days",AND(U720&gt;20,U720&lt;=25),"21 to 25 days",U720&gt;=51,"Greater than 40 days",AND(U720&gt;25,U720&lt;=30),"26 to 30 days",AND(U720&gt;30,U720&lt;=40),"31 to 40 days",AND(U720&gt;40,U720&lt;=50),"41 to 50 days")</f>
        <v>31 to 40 days</v>
      </c>
      <c r="W720" t="str" cm="1">
        <f t="array" ref="W720">_xlfn.IFNA(_xlfn.IFS(AND(U720&gt;=25,U720&lt;28),"26-27 days",AND(U720&gt;27,U720&lt;29),"28 to 29 days",U720=30, "30 days"),"Not Needed")</f>
        <v>Not Needed</v>
      </c>
      <c r="X720">
        <f t="shared" si="71"/>
        <v>2017</v>
      </c>
    </row>
    <row r="721" spans="1:24" ht="4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 t="shared" si="66"/>
        <v>1</v>
      </c>
      <c r="R721">
        <f t="shared" si="67"/>
        <v>19.399999999999999</v>
      </c>
      <c r="S721" s="15">
        <f t="shared" si="68"/>
        <v>42409.040231481486</v>
      </c>
      <c r="T721" s="15">
        <f t="shared" si="69"/>
        <v>42423.040231481486</v>
      </c>
      <c r="U721">
        <f t="shared" si="70"/>
        <v>14</v>
      </c>
      <c r="V721" t="str" cm="1">
        <f t="array" ref="V721">_xlfn.IFS(U721&lt;=10,"Less than 10 days",AND(U721&gt;10,U721&lt;=20),"11 to 20 days",AND(U721&gt;20,U721&lt;=25),"21 to 25 days",U721&gt;=51,"Greater than 40 days",AND(U721&gt;25,U721&lt;=30),"26 to 30 days",AND(U721&gt;30,U721&lt;=40),"31 to 40 days",AND(U721&gt;40,U721&lt;=50),"41 to 50 days")</f>
        <v>11 to 20 days</v>
      </c>
      <c r="W721" t="str" cm="1">
        <f t="array" ref="W721">_xlfn.IFNA(_xlfn.IFS(AND(U721&gt;=25,U721&lt;28),"26-27 days",AND(U721&gt;27,U721&lt;29),"28 to 29 days",U721=30, "30 days"),"Not Needed")</f>
        <v>Not Needed</v>
      </c>
      <c r="X721">
        <f t="shared" si="71"/>
        <v>2016</v>
      </c>
    </row>
    <row r="722" spans="1:24" ht="4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 t="shared" si="66"/>
        <v>144</v>
      </c>
      <c r="R722">
        <f t="shared" si="67"/>
        <v>66.709999999999994</v>
      </c>
      <c r="S722" s="15">
        <f t="shared" si="68"/>
        <v>40909.649201388893</v>
      </c>
      <c r="T722" s="15">
        <f t="shared" si="69"/>
        <v>40937.649201388893</v>
      </c>
      <c r="U722">
        <f t="shared" si="70"/>
        <v>28</v>
      </c>
      <c r="V722" t="str" cm="1">
        <f t="array" ref="V722">_xlfn.IFS(U722&lt;=10,"Less than 10 days",AND(U722&gt;10,U722&lt;=20),"11 to 20 days",AND(U722&gt;20,U722&lt;=25),"21 to 25 days",U722&gt;=51,"Greater than 40 days",AND(U722&gt;25,U722&lt;=30),"26 to 30 days",AND(U722&gt;30,U722&lt;=40),"31 to 40 days",AND(U722&gt;40,U722&lt;=50),"41 to 50 days")</f>
        <v>26 to 30 days</v>
      </c>
      <c r="W722" t="str" cm="1">
        <f t="array" ref="W722">_xlfn.IFNA(_xlfn.IFS(AND(U722&gt;=25,U722&lt;28),"26-27 days",AND(U722&gt;27,U722&lt;29),"28 to 29 days",U722=30, "30 days"),"Not Needed")</f>
        <v>28 to 29 days</v>
      </c>
      <c r="X722">
        <f t="shared" si="71"/>
        <v>2012</v>
      </c>
    </row>
    <row r="723" spans="1:24" ht="58">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 t="shared" si="66"/>
        <v>122</v>
      </c>
      <c r="R723">
        <f t="shared" si="67"/>
        <v>84.14</v>
      </c>
      <c r="S723" s="15">
        <f t="shared" si="68"/>
        <v>41807.571840277778</v>
      </c>
      <c r="T723" s="15">
        <f t="shared" si="69"/>
        <v>41852.571840277778</v>
      </c>
      <c r="U723">
        <f t="shared" si="70"/>
        <v>45</v>
      </c>
      <c r="V723" t="str" cm="1">
        <f t="array" ref="V723">_xlfn.IFS(U723&lt;=10,"Less than 10 days",AND(U723&gt;10,U723&lt;=20),"11 to 20 days",AND(U723&gt;20,U723&lt;=25),"21 to 25 days",U723&gt;=51,"Greater than 40 days",AND(U723&gt;25,U723&lt;=30),"26 to 30 days",AND(U723&gt;30,U723&lt;=40),"31 to 40 days",AND(U723&gt;40,U723&lt;=50),"41 to 50 days")</f>
        <v>41 to 50 days</v>
      </c>
      <c r="W723" t="str" cm="1">
        <f t="array" ref="W723">_xlfn.IFNA(_xlfn.IFS(AND(U723&gt;=25,U723&lt;28),"26-27 days",AND(U723&gt;27,U723&lt;29),"28 to 29 days",U723=30, "30 days"),"Not Needed")</f>
        <v>Not Needed</v>
      </c>
      <c r="X723">
        <f t="shared" si="71"/>
        <v>2014</v>
      </c>
    </row>
    <row r="724" spans="1:24" ht="4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 t="shared" si="66"/>
        <v>132</v>
      </c>
      <c r="R724">
        <f t="shared" si="67"/>
        <v>215.73</v>
      </c>
      <c r="S724" s="15">
        <f t="shared" si="68"/>
        <v>40977.805300925924</v>
      </c>
      <c r="T724" s="15">
        <f t="shared" si="69"/>
        <v>41007.76363425926</v>
      </c>
      <c r="U724">
        <f t="shared" si="70"/>
        <v>30</v>
      </c>
      <c r="V724" t="str" cm="1">
        <f t="array" ref="V724">_xlfn.IFS(U724&lt;=10,"Less than 10 days",AND(U724&gt;10,U724&lt;=20),"11 to 20 days",AND(U724&gt;20,U724&lt;=25),"21 to 25 days",U724&gt;=51,"Greater than 40 days",AND(U724&gt;25,U724&lt;=30),"26 to 30 days",AND(U724&gt;30,U724&lt;=40),"31 to 40 days",AND(U724&gt;40,U724&lt;=50),"41 to 50 days")</f>
        <v>26 to 30 days</v>
      </c>
      <c r="W724" t="str" cm="1">
        <f t="array" ref="W724">_xlfn.IFNA(_xlfn.IFS(AND(U724&gt;=25,U724&lt;28),"26-27 days",AND(U724&gt;27,U724&lt;29),"28 to 29 days",U724=30, "30 days"),"Not Needed")</f>
        <v>30 days</v>
      </c>
      <c r="X724">
        <f t="shared" si="71"/>
        <v>2012</v>
      </c>
    </row>
    <row r="725" spans="1:24" ht="29">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 t="shared" si="66"/>
        <v>109</v>
      </c>
      <c r="R725">
        <f t="shared" si="67"/>
        <v>54.69</v>
      </c>
      <c r="S725" s="15">
        <f t="shared" si="68"/>
        <v>42184.816539351858</v>
      </c>
      <c r="T725" s="15">
        <f t="shared" si="69"/>
        <v>42215.165972222225</v>
      </c>
      <c r="U725">
        <f t="shared" si="70"/>
        <v>31</v>
      </c>
      <c r="V725" t="str" cm="1">
        <f t="array" ref="V725">_xlfn.IFS(U725&lt;=10,"Less than 10 days",AND(U725&gt;10,U725&lt;=20),"11 to 20 days",AND(U725&gt;20,U725&lt;=25),"21 to 25 days",U725&gt;=51,"Greater than 40 days",AND(U725&gt;25,U725&lt;=30),"26 to 30 days",AND(U725&gt;30,U725&lt;=40),"31 to 40 days",AND(U725&gt;40,U725&lt;=50),"41 to 50 days")</f>
        <v>31 to 40 days</v>
      </c>
      <c r="W725" t="str" cm="1">
        <f t="array" ref="W725">_xlfn.IFNA(_xlfn.IFS(AND(U725&gt;=25,U725&lt;28),"26-27 days",AND(U725&gt;27,U725&lt;29),"28 to 29 days",U725=30, "30 days"),"Not Needed")</f>
        <v>Not Needed</v>
      </c>
      <c r="X725">
        <f t="shared" si="71"/>
        <v>2015</v>
      </c>
    </row>
    <row r="726" spans="1:24" ht="58">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 t="shared" si="66"/>
        <v>105</v>
      </c>
      <c r="R726">
        <f t="shared" si="67"/>
        <v>51.63</v>
      </c>
      <c r="S726" s="15">
        <f t="shared" si="68"/>
        <v>40694.638460648144</v>
      </c>
      <c r="T726" s="15">
        <f t="shared" si="69"/>
        <v>40724.638460648144</v>
      </c>
      <c r="U726">
        <f t="shared" si="70"/>
        <v>30</v>
      </c>
      <c r="V726" t="str" cm="1">
        <f t="array" ref="V726">_xlfn.IFS(U726&lt;=10,"Less than 10 days",AND(U726&gt;10,U726&lt;=20),"11 to 20 days",AND(U726&gt;20,U726&lt;=25),"21 to 25 days",U726&gt;=51,"Greater than 40 days",AND(U726&gt;25,U726&lt;=30),"26 to 30 days",AND(U726&gt;30,U726&lt;=40),"31 to 40 days",AND(U726&gt;40,U726&lt;=50),"41 to 50 days")</f>
        <v>26 to 30 days</v>
      </c>
      <c r="W726" t="str" cm="1">
        <f t="array" ref="W726">_xlfn.IFNA(_xlfn.IFS(AND(U726&gt;=25,U726&lt;28),"26-27 days",AND(U726&gt;27,U726&lt;29),"28 to 29 days",U726=30, "30 days"),"Not Needed")</f>
        <v>30 days</v>
      </c>
      <c r="X726">
        <f t="shared" si="71"/>
        <v>2011</v>
      </c>
    </row>
    <row r="727" spans="1:24" ht="4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 t="shared" si="66"/>
        <v>100</v>
      </c>
      <c r="R727">
        <f t="shared" si="67"/>
        <v>143.36000000000001</v>
      </c>
      <c r="S727" s="15">
        <f t="shared" si="68"/>
        <v>42321.626296296294</v>
      </c>
      <c r="T727" s="15">
        <f t="shared" si="69"/>
        <v>42351.626296296294</v>
      </c>
      <c r="U727">
        <f t="shared" si="70"/>
        <v>30</v>
      </c>
      <c r="V727" t="str" cm="1">
        <f t="array" ref="V727">_xlfn.IFS(U727&lt;=10,"Less than 10 days",AND(U727&gt;10,U727&lt;=20),"11 to 20 days",AND(U727&gt;20,U727&lt;=25),"21 to 25 days",U727&gt;=51,"Greater than 40 days",AND(U727&gt;25,U727&lt;=30),"26 to 30 days",AND(U727&gt;30,U727&lt;=40),"31 to 40 days",AND(U727&gt;40,U727&lt;=50),"41 to 50 days")</f>
        <v>26 to 30 days</v>
      </c>
      <c r="W727" t="str" cm="1">
        <f t="array" ref="W727">_xlfn.IFNA(_xlfn.IFS(AND(U727&gt;=25,U727&lt;28),"26-27 days",AND(U727&gt;27,U727&lt;29),"28 to 29 days",U727=30, "30 days"),"Not Needed")</f>
        <v>30 days</v>
      </c>
      <c r="X727">
        <f t="shared" si="71"/>
        <v>2015</v>
      </c>
    </row>
    <row r="728" spans="1:24" ht="4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 t="shared" si="66"/>
        <v>101</v>
      </c>
      <c r="R728">
        <f t="shared" si="67"/>
        <v>72.430000000000007</v>
      </c>
      <c r="S728" s="15">
        <f t="shared" si="68"/>
        <v>41346.042673611111</v>
      </c>
      <c r="T728" s="15">
        <f t="shared" si="69"/>
        <v>41376.042673611111</v>
      </c>
      <c r="U728">
        <f t="shared" si="70"/>
        <v>30</v>
      </c>
      <c r="V728" t="str" cm="1">
        <f t="array" ref="V728">_xlfn.IFS(U728&lt;=10,"Less than 10 days",AND(U728&gt;10,U728&lt;=20),"11 to 20 days",AND(U728&gt;20,U728&lt;=25),"21 to 25 days",U728&gt;=51,"Greater than 40 days",AND(U728&gt;25,U728&lt;=30),"26 to 30 days",AND(U728&gt;30,U728&lt;=40),"31 to 40 days",AND(U728&gt;40,U728&lt;=50),"41 to 50 days")</f>
        <v>26 to 30 days</v>
      </c>
      <c r="W728" t="str" cm="1">
        <f t="array" ref="W728">_xlfn.IFNA(_xlfn.IFS(AND(U728&gt;=25,U728&lt;28),"26-27 days",AND(U728&gt;27,U728&lt;29),"28 to 29 days",U728=30, "30 days"),"Not Needed")</f>
        <v>30 days</v>
      </c>
      <c r="X728">
        <f t="shared" si="71"/>
        <v>2013</v>
      </c>
    </row>
    <row r="729" spans="1:24" ht="58">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 t="shared" si="66"/>
        <v>156</v>
      </c>
      <c r="R729">
        <f t="shared" si="67"/>
        <v>36.53</v>
      </c>
      <c r="S729" s="15">
        <f t="shared" si="68"/>
        <v>41247.020243055551</v>
      </c>
      <c r="T729" s="15">
        <f t="shared" si="69"/>
        <v>41288.888888888891</v>
      </c>
      <c r="U729">
        <f t="shared" si="70"/>
        <v>41</v>
      </c>
      <c r="V729" t="str" cm="1">
        <f t="array" ref="V729">_xlfn.IFS(U729&lt;=10,"Less than 10 days",AND(U729&gt;10,U729&lt;=20),"11 to 20 days",AND(U729&gt;20,U729&lt;=25),"21 to 25 days",U729&gt;=51,"Greater than 40 days",AND(U729&gt;25,U729&lt;=30),"26 to 30 days",AND(U729&gt;30,U729&lt;=40),"31 to 40 days",AND(U729&gt;40,U729&lt;=50),"41 to 50 days")</f>
        <v>41 to 50 days</v>
      </c>
      <c r="W729" t="str" cm="1">
        <f t="array" ref="W729">_xlfn.IFNA(_xlfn.IFS(AND(U729&gt;=25,U729&lt;28),"26-27 days",AND(U729&gt;27,U729&lt;29),"28 to 29 days",U729=30, "30 days"),"Not Needed")</f>
        <v>Not Needed</v>
      </c>
      <c r="X729">
        <f t="shared" si="71"/>
        <v>2012</v>
      </c>
    </row>
    <row r="730" spans="1:24" ht="4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 t="shared" si="66"/>
        <v>106</v>
      </c>
      <c r="R730">
        <f t="shared" si="67"/>
        <v>60.9</v>
      </c>
      <c r="S730" s="15">
        <f t="shared" si="68"/>
        <v>40731.837465277778</v>
      </c>
      <c r="T730" s="15">
        <f t="shared" si="69"/>
        <v>40776.837465277778</v>
      </c>
      <c r="U730">
        <f t="shared" si="70"/>
        <v>45</v>
      </c>
      <c r="V730" t="str" cm="1">
        <f t="array" ref="V730">_xlfn.IFS(U730&lt;=10,"Less than 10 days",AND(U730&gt;10,U730&lt;=20),"11 to 20 days",AND(U730&gt;20,U730&lt;=25),"21 to 25 days",U730&gt;=51,"Greater than 40 days",AND(U730&gt;25,U730&lt;=30),"26 to 30 days",AND(U730&gt;30,U730&lt;=40),"31 to 40 days",AND(U730&gt;40,U730&lt;=50),"41 to 50 days")</f>
        <v>41 to 50 days</v>
      </c>
      <c r="W730" t="str" cm="1">
        <f t="array" ref="W730">_xlfn.IFNA(_xlfn.IFS(AND(U730&gt;=25,U730&lt;28),"26-27 days",AND(U730&gt;27,U730&lt;29),"28 to 29 days",U730=30, "30 days"),"Not Needed")</f>
        <v>Not Needed</v>
      </c>
      <c r="X730">
        <f t="shared" si="71"/>
        <v>2011</v>
      </c>
    </row>
    <row r="731" spans="1:24" ht="4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 t="shared" si="66"/>
        <v>131</v>
      </c>
      <c r="R731">
        <f t="shared" si="67"/>
        <v>43.55</v>
      </c>
      <c r="S731" s="15">
        <f t="shared" si="68"/>
        <v>41111.185891203706</v>
      </c>
      <c r="T731" s="15">
        <f t="shared" si="69"/>
        <v>41171.185891203706</v>
      </c>
      <c r="U731">
        <f t="shared" si="70"/>
        <v>60</v>
      </c>
      <c r="V731" t="str" cm="1">
        <f t="array" ref="V731">_xlfn.IFS(U731&lt;=10,"Less than 10 days",AND(U731&gt;10,U731&lt;=20),"11 to 20 days",AND(U731&gt;20,U731&lt;=25),"21 to 25 days",U731&gt;=51,"Greater than 40 days",AND(U731&gt;25,U731&lt;=30),"26 to 30 days",AND(U731&gt;30,U731&lt;=40),"31 to 40 days",AND(U731&gt;40,U731&lt;=50),"41 to 50 days")</f>
        <v>Greater than 40 days</v>
      </c>
      <c r="W731" t="str" cm="1">
        <f t="array" ref="W731">_xlfn.IFNA(_xlfn.IFS(AND(U731&gt;=25,U731&lt;28),"26-27 days",AND(U731&gt;27,U731&lt;29),"28 to 29 days",U731=30, "30 days"),"Not Needed")</f>
        <v>Not Needed</v>
      </c>
      <c r="X731">
        <f t="shared" si="71"/>
        <v>2012</v>
      </c>
    </row>
    <row r="732" spans="1:24" ht="29">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 t="shared" si="66"/>
        <v>132</v>
      </c>
      <c r="R732">
        <f t="shared" si="67"/>
        <v>99.77</v>
      </c>
      <c r="S732" s="15">
        <f t="shared" si="68"/>
        <v>40854.745266203703</v>
      </c>
      <c r="T732" s="15">
        <f t="shared" si="69"/>
        <v>40884.745266203703</v>
      </c>
      <c r="U732">
        <f t="shared" si="70"/>
        <v>30</v>
      </c>
      <c r="V732" t="str" cm="1">
        <f t="array" ref="V732">_xlfn.IFS(U732&lt;=10,"Less than 10 days",AND(U732&gt;10,U732&lt;=20),"11 to 20 days",AND(U732&gt;20,U732&lt;=25),"21 to 25 days",U732&gt;=51,"Greater than 40 days",AND(U732&gt;25,U732&lt;=30),"26 to 30 days",AND(U732&gt;30,U732&lt;=40),"31 to 40 days",AND(U732&gt;40,U732&lt;=50),"41 to 50 days")</f>
        <v>26 to 30 days</v>
      </c>
      <c r="W732" t="str" cm="1">
        <f t="array" ref="W732">_xlfn.IFNA(_xlfn.IFS(AND(U732&gt;=25,U732&lt;28),"26-27 days",AND(U732&gt;27,U732&lt;29),"28 to 29 days",U732=30, "30 days"),"Not Needed")</f>
        <v>30 days</v>
      </c>
      <c r="X732">
        <f t="shared" si="71"/>
        <v>2011</v>
      </c>
    </row>
    <row r="733" spans="1:24" ht="4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 t="shared" si="66"/>
        <v>126</v>
      </c>
      <c r="R733">
        <f t="shared" si="67"/>
        <v>88.73</v>
      </c>
      <c r="S733" s="15">
        <f t="shared" si="68"/>
        <v>40879.795682870368</v>
      </c>
      <c r="T733" s="15">
        <f t="shared" si="69"/>
        <v>40930.25</v>
      </c>
      <c r="U733">
        <f t="shared" si="70"/>
        <v>51</v>
      </c>
      <c r="V733" t="str" cm="1">
        <f t="array" ref="V733">_xlfn.IFS(U733&lt;=10,"Less than 10 days",AND(U733&gt;10,U733&lt;=20),"11 to 20 days",AND(U733&gt;20,U733&lt;=25),"21 to 25 days",U733&gt;=51,"Greater than 40 days",AND(U733&gt;25,U733&lt;=30),"26 to 30 days",AND(U733&gt;30,U733&lt;=40),"31 to 40 days",AND(U733&gt;40,U733&lt;=50),"41 to 50 days")</f>
        <v>Greater than 40 days</v>
      </c>
      <c r="W733" t="str" cm="1">
        <f t="array" ref="W733">_xlfn.IFNA(_xlfn.IFS(AND(U733&gt;=25,U733&lt;28),"26-27 days",AND(U733&gt;27,U733&lt;29),"28 to 29 days",U733=30, "30 days"),"Not Needed")</f>
        <v>Not Needed</v>
      </c>
      <c r="X733">
        <f t="shared" si="71"/>
        <v>2011</v>
      </c>
    </row>
    <row r="734" spans="1:24" ht="4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 t="shared" si="66"/>
        <v>160</v>
      </c>
      <c r="R734">
        <f t="shared" si="67"/>
        <v>4.92</v>
      </c>
      <c r="S734" s="15">
        <f t="shared" si="68"/>
        <v>41486.424317129626</v>
      </c>
      <c r="T734" s="15">
        <f t="shared" si="69"/>
        <v>41546.424317129626</v>
      </c>
      <c r="U734">
        <f t="shared" si="70"/>
        <v>60</v>
      </c>
      <c r="V734" t="str" cm="1">
        <f t="array" ref="V734">_xlfn.IFS(U734&lt;=10,"Less than 10 days",AND(U734&gt;10,U734&lt;=20),"11 to 20 days",AND(U734&gt;20,U734&lt;=25),"21 to 25 days",U734&gt;=51,"Greater than 40 days",AND(U734&gt;25,U734&lt;=30),"26 to 30 days",AND(U734&gt;30,U734&lt;=40),"31 to 40 days",AND(U734&gt;40,U734&lt;=50),"41 to 50 days")</f>
        <v>Greater than 40 days</v>
      </c>
      <c r="W734" t="str" cm="1">
        <f t="array" ref="W734">_xlfn.IFNA(_xlfn.IFS(AND(U734&gt;=25,U734&lt;28),"26-27 days",AND(U734&gt;27,U734&lt;29),"28 to 29 days",U734=30, "30 days"),"Not Needed")</f>
        <v>Not Needed</v>
      </c>
      <c r="X734">
        <f t="shared" si="71"/>
        <v>2013</v>
      </c>
    </row>
    <row r="735" spans="1:24" ht="58">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 t="shared" si="66"/>
        <v>120</v>
      </c>
      <c r="R735">
        <f t="shared" si="67"/>
        <v>17.82</v>
      </c>
      <c r="S735" s="15">
        <f t="shared" si="68"/>
        <v>41598.420046296298</v>
      </c>
      <c r="T735" s="15">
        <f t="shared" si="69"/>
        <v>41628.420046296298</v>
      </c>
      <c r="U735">
        <f t="shared" si="70"/>
        <v>30</v>
      </c>
      <c r="V735" t="str" cm="1">
        <f t="array" ref="V735">_xlfn.IFS(U735&lt;=10,"Less than 10 days",AND(U735&gt;10,U735&lt;=20),"11 to 20 days",AND(U735&gt;20,U735&lt;=25),"21 to 25 days",U735&gt;=51,"Greater than 40 days",AND(U735&gt;25,U735&lt;=30),"26 to 30 days",AND(U735&gt;30,U735&lt;=40),"31 to 40 days",AND(U735&gt;40,U735&lt;=50),"41 to 50 days")</f>
        <v>26 to 30 days</v>
      </c>
      <c r="W735" t="str" cm="1">
        <f t="array" ref="W735">_xlfn.IFNA(_xlfn.IFS(AND(U735&gt;=25,U735&lt;28),"26-27 days",AND(U735&gt;27,U735&lt;29),"28 to 29 days",U735=30, "30 days"),"Not Needed")</f>
        <v>30 days</v>
      </c>
      <c r="X735">
        <f t="shared" si="71"/>
        <v>2013</v>
      </c>
    </row>
    <row r="736" spans="1:24" ht="4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 t="shared" si="66"/>
        <v>126</v>
      </c>
      <c r="R736">
        <f t="shared" si="67"/>
        <v>187.19</v>
      </c>
      <c r="S736" s="15">
        <f t="shared" si="68"/>
        <v>42102.164583333331</v>
      </c>
      <c r="T736" s="15">
        <f t="shared" si="69"/>
        <v>42133.208333333328</v>
      </c>
      <c r="U736">
        <f t="shared" si="70"/>
        <v>31</v>
      </c>
      <c r="V736" t="str" cm="1">
        <f t="array" ref="V736">_xlfn.IFS(U736&lt;=10,"Less than 10 days",AND(U736&gt;10,U736&lt;=20),"11 to 20 days",AND(U736&gt;20,U736&lt;=25),"21 to 25 days",U736&gt;=51,"Greater than 40 days",AND(U736&gt;25,U736&lt;=30),"26 to 30 days",AND(U736&gt;30,U736&lt;=40),"31 to 40 days",AND(U736&gt;40,U736&lt;=50),"41 to 50 days")</f>
        <v>31 to 40 days</v>
      </c>
      <c r="W736" t="str" cm="1">
        <f t="array" ref="W736">_xlfn.IFNA(_xlfn.IFS(AND(U736&gt;=25,U736&lt;28),"26-27 days",AND(U736&gt;27,U736&lt;29),"28 to 29 days",U736=30, "30 days"),"Not Needed")</f>
        <v>Not Needed</v>
      </c>
      <c r="X736">
        <f t="shared" si="71"/>
        <v>2015</v>
      </c>
    </row>
    <row r="737" spans="1:24" ht="4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 t="shared" si="66"/>
        <v>114</v>
      </c>
      <c r="R737">
        <f t="shared" si="67"/>
        <v>234.81</v>
      </c>
      <c r="S737" s="15">
        <f t="shared" si="68"/>
        <v>41946.029467592591</v>
      </c>
      <c r="T737" s="15">
        <f t="shared" si="69"/>
        <v>41977.027083333334</v>
      </c>
      <c r="U737">
        <f t="shared" si="70"/>
        <v>31</v>
      </c>
      <c r="V737" t="str" cm="1">
        <f t="array" ref="V737">_xlfn.IFS(U737&lt;=10,"Less than 10 days",AND(U737&gt;10,U737&lt;=20),"11 to 20 days",AND(U737&gt;20,U737&lt;=25),"21 to 25 days",U737&gt;=51,"Greater than 40 days",AND(U737&gt;25,U737&lt;=30),"26 to 30 days",AND(U737&gt;30,U737&lt;=40),"31 to 40 days",AND(U737&gt;40,U737&lt;=50),"41 to 50 days")</f>
        <v>31 to 40 days</v>
      </c>
      <c r="W737" t="str" cm="1">
        <f t="array" ref="W737">_xlfn.IFNA(_xlfn.IFS(AND(U737&gt;=25,U737&lt;28),"26-27 days",AND(U737&gt;27,U737&lt;29),"28 to 29 days",U737=30, "30 days"),"Not Needed")</f>
        <v>Not Needed</v>
      </c>
      <c r="X737">
        <f t="shared" si="71"/>
        <v>2014</v>
      </c>
    </row>
    <row r="738" spans="1:24" ht="4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 t="shared" si="66"/>
        <v>315</v>
      </c>
      <c r="R738">
        <f t="shared" si="67"/>
        <v>105.05</v>
      </c>
      <c r="S738" s="15">
        <f t="shared" si="68"/>
        <v>41579.734259259261</v>
      </c>
      <c r="T738" s="15">
        <f t="shared" si="69"/>
        <v>41599.207638888889</v>
      </c>
      <c r="U738">
        <f t="shared" si="70"/>
        <v>20</v>
      </c>
      <c r="V738" t="str" cm="1">
        <f t="array" ref="V738">_xlfn.IFS(U738&lt;=10,"Less than 10 days",AND(U738&gt;10,U738&lt;=20),"11 to 20 days",AND(U738&gt;20,U738&lt;=25),"21 to 25 days",U738&gt;=51,"Greater than 40 days",AND(U738&gt;25,U738&lt;=30),"26 to 30 days",AND(U738&gt;30,U738&lt;=40),"31 to 40 days",AND(U738&gt;40,U738&lt;=50),"41 to 50 days")</f>
        <v>11 to 20 days</v>
      </c>
      <c r="W738" t="str" cm="1">
        <f t="array" ref="W738">_xlfn.IFNA(_xlfn.IFS(AND(U738&gt;=25,U738&lt;28),"26-27 days",AND(U738&gt;27,U738&lt;29),"28 to 29 days",U738=30, "30 days"),"Not Needed")</f>
        <v>Not Needed</v>
      </c>
      <c r="X738">
        <f t="shared" si="71"/>
        <v>2013</v>
      </c>
    </row>
    <row r="739" spans="1:24" ht="4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 t="shared" si="66"/>
        <v>122</v>
      </c>
      <c r="R739">
        <f t="shared" si="67"/>
        <v>56.67</v>
      </c>
      <c r="S739" s="15">
        <f t="shared" si="68"/>
        <v>41667.275312500002</v>
      </c>
      <c r="T739" s="15">
        <f t="shared" si="69"/>
        <v>41684.833333333336</v>
      </c>
      <c r="U739">
        <f t="shared" si="70"/>
        <v>17</v>
      </c>
      <c r="V739" t="str" cm="1">
        <f t="array" ref="V739">_xlfn.IFS(U739&lt;=10,"Less than 10 days",AND(U739&gt;10,U739&lt;=20),"11 to 20 days",AND(U739&gt;20,U739&lt;=25),"21 to 25 days",U739&gt;=51,"Greater than 40 days",AND(U739&gt;25,U739&lt;=30),"26 to 30 days",AND(U739&gt;30,U739&lt;=40),"31 to 40 days",AND(U739&gt;40,U739&lt;=50),"41 to 50 days")</f>
        <v>11 to 20 days</v>
      </c>
      <c r="W739" t="str" cm="1">
        <f t="array" ref="W739">_xlfn.IFNA(_xlfn.IFS(AND(U739&gt;=25,U739&lt;28),"26-27 days",AND(U739&gt;27,U739&lt;29),"28 to 29 days",U739=30, "30 days"),"Not Needed")</f>
        <v>Not Needed</v>
      </c>
      <c r="X739">
        <f t="shared" si="71"/>
        <v>2014</v>
      </c>
    </row>
    <row r="740" spans="1:24" ht="29">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 t="shared" si="66"/>
        <v>107</v>
      </c>
      <c r="R740">
        <f t="shared" si="67"/>
        <v>39.049999999999997</v>
      </c>
      <c r="S740" s="15">
        <f t="shared" si="68"/>
        <v>41943.604097222218</v>
      </c>
      <c r="T740" s="15">
        <f t="shared" si="69"/>
        <v>41974.207638888889</v>
      </c>
      <c r="U740">
        <f t="shared" si="70"/>
        <v>31</v>
      </c>
      <c r="V740" t="str" cm="1">
        <f t="array" ref="V740">_xlfn.IFS(U740&lt;=10,"Less than 10 days",AND(U740&gt;10,U740&lt;=20),"11 to 20 days",AND(U740&gt;20,U740&lt;=25),"21 to 25 days",U740&gt;=51,"Greater than 40 days",AND(U740&gt;25,U740&lt;=30),"26 to 30 days",AND(U740&gt;30,U740&lt;=40),"31 to 40 days",AND(U740&gt;40,U740&lt;=50),"41 to 50 days")</f>
        <v>31 to 40 days</v>
      </c>
      <c r="W740" t="str" cm="1">
        <f t="array" ref="W740">_xlfn.IFNA(_xlfn.IFS(AND(U740&gt;=25,U740&lt;28),"26-27 days",AND(U740&gt;27,U740&lt;29),"28 to 29 days",U740=30, "30 days"),"Not Needed")</f>
        <v>Not Needed</v>
      </c>
      <c r="X740">
        <f t="shared" si="71"/>
        <v>2014</v>
      </c>
    </row>
    <row r="741" spans="1:24" ht="4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 t="shared" si="66"/>
        <v>158</v>
      </c>
      <c r="R741">
        <f t="shared" si="67"/>
        <v>68.349999999999994</v>
      </c>
      <c r="S741" s="15">
        <f t="shared" si="68"/>
        <v>41829.502650462964</v>
      </c>
      <c r="T741" s="15">
        <f t="shared" si="69"/>
        <v>41862.502650462964</v>
      </c>
      <c r="U741">
        <f t="shared" si="70"/>
        <v>33</v>
      </c>
      <c r="V741" t="str" cm="1">
        <f t="array" ref="V741">_xlfn.IFS(U741&lt;=10,"Less than 10 days",AND(U741&gt;10,U741&lt;=20),"11 to 20 days",AND(U741&gt;20,U741&lt;=25),"21 to 25 days",U741&gt;=51,"Greater than 40 days",AND(U741&gt;25,U741&lt;=30),"26 to 30 days",AND(U741&gt;30,U741&lt;=40),"31 to 40 days",AND(U741&gt;40,U741&lt;=50),"41 to 50 days")</f>
        <v>31 to 40 days</v>
      </c>
      <c r="W741" t="str" cm="1">
        <f t="array" ref="W741">_xlfn.IFNA(_xlfn.IFS(AND(U741&gt;=25,U741&lt;28),"26-27 days",AND(U741&gt;27,U741&lt;29),"28 to 29 days",U741=30, "30 days"),"Not Needed")</f>
        <v>Not Needed</v>
      </c>
      <c r="X741">
        <f t="shared" si="71"/>
        <v>2014</v>
      </c>
    </row>
    <row r="742" spans="1:24" ht="58">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 t="shared" si="66"/>
        <v>107</v>
      </c>
      <c r="R742">
        <f t="shared" si="67"/>
        <v>169.58</v>
      </c>
      <c r="S742" s="15">
        <f t="shared" si="68"/>
        <v>42162.146782407406</v>
      </c>
      <c r="T742" s="15">
        <f t="shared" si="69"/>
        <v>42176.146782407406</v>
      </c>
      <c r="U742">
        <f t="shared" si="70"/>
        <v>14</v>
      </c>
      <c r="V742" t="str" cm="1">
        <f t="array" ref="V742">_xlfn.IFS(U742&lt;=10,"Less than 10 days",AND(U742&gt;10,U742&lt;=20),"11 to 20 days",AND(U742&gt;20,U742&lt;=25),"21 to 25 days",U742&gt;=51,"Greater than 40 days",AND(U742&gt;25,U742&lt;=30),"26 to 30 days",AND(U742&gt;30,U742&lt;=40),"31 to 40 days",AND(U742&gt;40,U742&lt;=50),"41 to 50 days")</f>
        <v>11 to 20 days</v>
      </c>
      <c r="W742" t="str" cm="1">
        <f t="array" ref="W742">_xlfn.IFNA(_xlfn.IFS(AND(U742&gt;=25,U742&lt;28),"26-27 days",AND(U742&gt;27,U742&lt;29),"28 to 29 days",U742=30, "30 days"),"Not Needed")</f>
        <v>Not Needed</v>
      </c>
      <c r="X742">
        <f t="shared" si="71"/>
        <v>2015</v>
      </c>
    </row>
    <row r="743" spans="1:24" ht="29">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 t="shared" si="66"/>
        <v>102</v>
      </c>
      <c r="R743">
        <f t="shared" si="67"/>
        <v>141.41999999999999</v>
      </c>
      <c r="S743" s="15">
        <f t="shared" si="68"/>
        <v>41401.648217592592</v>
      </c>
      <c r="T743" s="15">
        <f t="shared" si="69"/>
        <v>41436.648217592592</v>
      </c>
      <c r="U743">
        <f t="shared" si="70"/>
        <v>35</v>
      </c>
      <c r="V743" t="str" cm="1">
        <f t="array" ref="V743">_xlfn.IFS(U743&lt;=10,"Less than 10 days",AND(U743&gt;10,U743&lt;=20),"11 to 20 days",AND(U743&gt;20,U743&lt;=25),"21 to 25 days",U743&gt;=51,"Greater than 40 days",AND(U743&gt;25,U743&lt;=30),"26 to 30 days",AND(U743&gt;30,U743&lt;=40),"31 to 40 days",AND(U743&gt;40,U743&lt;=50),"41 to 50 days")</f>
        <v>31 to 40 days</v>
      </c>
      <c r="W743" t="str" cm="1">
        <f t="array" ref="W743">_xlfn.IFNA(_xlfn.IFS(AND(U743&gt;=25,U743&lt;28),"26-27 days",AND(U743&gt;27,U743&lt;29),"28 to 29 days",U743=30, "30 days"),"Not Needed")</f>
        <v>Not Needed</v>
      </c>
      <c r="X743">
        <f t="shared" si="71"/>
        <v>2013</v>
      </c>
    </row>
    <row r="744" spans="1:24" ht="58">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 t="shared" si="66"/>
        <v>111</v>
      </c>
      <c r="R744">
        <f t="shared" si="67"/>
        <v>67.39</v>
      </c>
      <c r="S744" s="15">
        <f t="shared" si="68"/>
        <v>41689.917962962965</v>
      </c>
      <c r="T744" s="15">
        <f t="shared" si="69"/>
        <v>41719.876296296294</v>
      </c>
      <c r="U744">
        <f t="shared" si="70"/>
        <v>30</v>
      </c>
      <c r="V744" t="str" cm="1">
        <f t="array" ref="V744">_xlfn.IFS(U744&lt;=10,"Less than 10 days",AND(U744&gt;10,U744&lt;=20),"11 to 20 days",AND(U744&gt;20,U744&lt;=25),"21 to 25 days",U744&gt;=51,"Greater than 40 days",AND(U744&gt;25,U744&lt;=30),"26 to 30 days",AND(U744&gt;30,U744&lt;=40),"31 to 40 days",AND(U744&gt;40,U744&lt;=50),"41 to 50 days")</f>
        <v>26 to 30 days</v>
      </c>
      <c r="W744" t="str" cm="1">
        <f t="array" ref="W744">_xlfn.IFNA(_xlfn.IFS(AND(U744&gt;=25,U744&lt;28),"26-27 days",AND(U744&gt;27,U744&lt;29),"28 to 29 days",U744=30, "30 days"),"Not Needed")</f>
        <v>30 days</v>
      </c>
      <c r="X744">
        <f t="shared" si="71"/>
        <v>2014</v>
      </c>
    </row>
    <row r="745" spans="1:24" ht="4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 t="shared" si="66"/>
        <v>148</v>
      </c>
      <c r="R745">
        <f t="shared" si="67"/>
        <v>54.27</v>
      </c>
      <c r="S745" s="15">
        <f t="shared" si="68"/>
        <v>40990.709317129629</v>
      </c>
      <c r="T745" s="15">
        <f t="shared" si="69"/>
        <v>41015.875</v>
      </c>
      <c r="U745">
        <f t="shared" si="70"/>
        <v>25</v>
      </c>
      <c r="V745" t="str" cm="1">
        <f t="array" ref="V745">_xlfn.IFS(U745&lt;=10,"Less than 10 days",AND(U745&gt;10,U745&lt;=20),"11 to 20 days",AND(U745&gt;20,U745&lt;=25),"21 to 25 days",U745&gt;=51,"Greater than 40 days",AND(U745&gt;25,U745&lt;=30),"26 to 30 days",AND(U745&gt;30,U745&lt;=40),"31 to 40 days",AND(U745&gt;40,U745&lt;=50),"41 to 50 days")</f>
        <v>21 to 25 days</v>
      </c>
      <c r="W745" t="str" cm="1">
        <f t="array" ref="W745">_xlfn.IFNA(_xlfn.IFS(AND(U745&gt;=25,U745&lt;28),"26-27 days",AND(U745&gt;27,U745&lt;29),"28 to 29 days",U745=30, "30 days"),"Not Needed")</f>
        <v>26-27 days</v>
      </c>
      <c r="X745">
        <f t="shared" si="71"/>
        <v>2012</v>
      </c>
    </row>
    <row r="746" spans="1:24" ht="4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 t="shared" si="66"/>
        <v>102</v>
      </c>
      <c r="R746">
        <f t="shared" si="67"/>
        <v>82.52</v>
      </c>
      <c r="S746" s="15">
        <f t="shared" si="68"/>
        <v>41226.95721064815</v>
      </c>
      <c r="T746" s="15">
        <f t="shared" si="69"/>
        <v>41256.95721064815</v>
      </c>
      <c r="U746">
        <f t="shared" si="70"/>
        <v>30</v>
      </c>
      <c r="V746" t="str" cm="1">
        <f t="array" ref="V746">_xlfn.IFS(U746&lt;=10,"Less than 10 days",AND(U746&gt;10,U746&lt;=20),"11 to 20 days",AND(U746&gt;20,U746&lt;=25),"21 to 25 days",U746&gt;=51,"Greater than 40 days",AND(U746&gt;25,U746&lt;=30),"26 to 30 days",AND(U746&gt;30,U746&lt;=40),"31 to 40 days",AND(U746&gt;40,U746&lt;=50),"41 to 50 days")</f>
        <v>26 to 30 days</v>
      </c>
      <c r="W746" t="str" cm="1">
        <f t="array" ref="W746">_xlfn.IFNA(_xlfn.IFS(AND(U746&gt;=25,U746&lt;28),"26-27 days",AND(U746&gt;27,U746&lt;29),"28 to 29 days",U746=30, "30 days"),"Not Needed")</f>
        <v>30 days</v>
      </c>
      <c r="X746">
        <f t="shared" si="71"/>
        <v>2012</v>
      </c>
    </row>
    <row r="747" spans="1:24" ht="58">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 t="shared" si="66"/>
        <v>179</v>
      </c>
      <c r="R747">
        <f t="shared" si="67"/>
        <v>53.73</v>
      </c>
      <c r="S747" s="15">
        <f t="shared" si="68"/>
        <v>41367.572280092594</v>
      </c>
      <c r="T747" s="15">
        <f t="shared" si="69"/>
        <v>41397.572280092594</v>
      </c>
      <c r="U747">
        <f t="shared" si="70"/>
        <v>30</v>
      </c>
      <c r="V747" t="str" cm="1">
        <f t="array" ref="V747">_xlfn.IFS(U747&lt;=10,"Less than 10 days",AND(U747&gt;10,U747&lt;=20),"11 to 20 days",AND(U747&gt;20,U747&lt;=25),"21 to 25 days",U747&gt;=51,"Greater than 40 days",AND(U747&gt;25,U747&lt;=30),"26 to 30 days",AND(U747&gt;30,U747&lt;=40),"31 to 40 days",AND(U747&gt;40,U747&lt;=50),"41 to 50 days")</f>
        <v>26 to 30 days</v>
      </c>
      <c r="W747" t="str" cm="1">
        <f t="array" ref="W747">_xlfn.IFNA(_xlfn.IFS(AND(U747&gt;=25,U747&lt;28),"26-27 days",AND(U747&gt;27,U747&lt;29),"28 to 29 days",U747=30, "30 days"),"Not Needed")</f>
        <v>30 days</v>
      </c>
      <c r="X747">
        <f t="shared" si="71"/>
        <v>2013</v>
      </c>
    </row>
    <row r="748" spans="1:24" ht="29">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 t="shared" si="66"/>
        <v>111</v>
      </c>
      <c r="R748">
        <f t="shared" si="67"/>
        <v>34.21</v>
      </c>
      <c r="S748" s="15">
        <f t="shared" si="68"/>
        <v>41157.042928240742</v>
      </c>
      <c r="T748" s="15">
        <f t="shared" si="69"/>
        <v>41175.165972222225</v>
      </c>
      <c r="U748">
        <f t="shared" si="70"/>
        <v>18</v>
      </c>
      <c r="V748" t="str" cm="1">
        <f t="array" ref="V748">_xlfn.IFS(U748&lt;=10,"Less than 10 days",AND(U748&gt;10,U748&lt;=20),"11 to 20 days",AND(U748&gt;20,U748&lt;=25),"21 to 25 days",U748&gt;=51,"Greater than 40 days",AND(U748&gt;25,U748&lt;=30),"26 to 30 days",AND(U748&gt;30,U748&lt;=40),"31 to 40 days",AND(U748&gt;40,U748&lt;=50),"41 to 50 days")</f>
        <v>11 to 20 days</v>
      </c>
      <c r="W748" t="str" cm="1">
        <f t="array" ref="W748">_xlfn.IFNA(_xlfn.IFS(AND(U748&gt;=25,U748&lt;28),"26-27 days",AND(U748&gt;27,U748&lt;29),"28 to 29 days",U748=30, "30 days"),"Not Needed")</f>
        <v>Not Needed</v>
      </c>
      <c r="X748">
        <f t="shared" si="71"/>
        <v>2012</v>
      </c>
    </row>
    <row r="749" spans="1:24" ht="4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 t="shared" si="66"/>
        <v>100</v>
      </c>
      <c r="R749">
        <f t="shared" si="67"/>
        <v>127.33</v>
      </c>
      <c r="S749" s="15">
        <f t="shared" si="68"/>
        <v>41988.548831018517</v>
      </c>
      <c r="T749" s="15">
        <f t="shared" si="69"/>
        <v>42019.454166666663</v>
      </c>
      <c r="U749">
        <f t="shared" si="70"/>
        <v>31</v>
      </c>
      <c r="V749" t="str" cm="1">
        <f t="array" ref="V749">_xlfn.IFS(U749&lt;=10,"Less than 10 days",AND(U749&gt;10,U749&lt;=20),"11 to 20 days",AND(U749&gt;20,U749&lt;=25),"21 to 25 days",U749&gt;=51,"Greater than 40 days",AND(U749&gt;25,U749&lt;=30),"26 to 30 days",AND(U749&gt;30,U749&lt;=40),"31 to 40 days",AND(U749&gt;40,U749&lt;=50),"41 to 50 days")</f>
        <v>31 to 40 days</v>
      </c>
      <c r="W749" t="str" cm="1">
        <f t="array" ref="W749">_xlfn.IFNA(_xlfn.IFS(AND(U749&gt;=25,U749&lt;28),"26-27 days",AND(U749&gt;27,U749&lt;29),"28 to 29 days",U749=30, "30 days"),"Not Needed")</f>
        <v>Not Needed</v>
      </c>
      <c r="X749">
        <f t="shared" si="71"/>
        <v>2014</v>
      </c>
    </row>
    <row r="750" spans="1:24" ht="4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 t="shared" si="66"/>
        <v>100</v>
      </c>
      <c r="R750">
        <f t="shared" si="67"/>
        <v>45.57</v>
      </c>
      <c r="S750" s="15">
        <f t="shared" si="68"/>
        <v>41831.846828703703</v>
      </c>
      <c r="T750" s="15">
        <f t="shared" si="69"/>
        <v>41861.846828703703</v>
      </c>
      <c r="U750">
        <f t="shared" si="70"/>
        <v>30</v>
      </c>
      <c r="V750" t="str" cm="1">
        <f t="array" ref="V750">_xlfn.IFS(U750&lt;=10,"Less than 10 days",AND(U750&gt;10,U750&lt;=20),"11 to 20 days",AND(U750&gt;20,U750&lt;=25),"21 to 25 days",U750&gt;=51,"Greater than 40 days",AND(U750&gt;25,U750&lt;=30),"26 to 30 days",AND(U750&gt;30,U750&lt;=40),"31 to 40 days",AND(U750&gt;40,U750&lt;=50),"41 to 50 days")</f>
        <v>26 to 30 days</v>
      </c>
      <c r="W750" t="str" cm="1">
        <f t="array" ref="W750">_xlfn.IFNA(_xlfn.IFS(AND(U750&gt;=25,U750&lt;28),"26-27 days",AND(U750&gt;27,U750&lt;29),"28 to 29 days",U750=30, "30 days"),"Not Needed")</f>
        <v>30 days</v>
      </c>
      <c r="X750">
        <f t="shared" si="71"/>
        <v>2014</v>
      </c>
    </row>
    <row r="751" spans="1:24" ht="4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 t="shared" si="66"/>
        <v>106</v>
      </c>
      <c r="R751">
        <f t="shared" si="67"/>
        <v>95.96</v>
      </c>
      <c r="S751" s="15">
        <f t="shared" si="68"/>
        <v>42733.94131944445</v>
      </c>
      <c r="T751" s="15">
        <f t="shared" si="69"/>
        <v>42763.94131944445</v>
      </c>
      <c r="U751">
        <f t="shared" si="70"/>
        <v>30</v>
      </c>
      <c r="V751" t="str" cm="1">
        <f t="array" ref="V751">_xlfn.IFS(U751&lt;=10,"Less than 10 days",AND(U751&gt;10,U751&lt;=20),"11 to 20 days",AND(U751&gt;20,U751&lt;=25),"21 to 25 days",U751&gt;=51,"Greater than 40 days",AND(U751&gt;25,U751&lt;=30),"26 to 30 days",AND(U751&gt;30,U751&lt;=40),"31 to 40 days",AND(U751&gt;40,U751&lt;=50),"41 to 50 days")</f>
        <v>26 to 30 days</v>
      </c>
      <c r="W751" t="str" cm="1">
        <f t="array" ref="W751">_xlfn.IFNA(_xlfn.IFS(AND(U751&gt;=25,U751&lt;28),"26-27 days",AND(U751&gt;27,U751&lt;29),"28 to 29 days",U751=30, "30 days"),"Not Needed")</f>
        <v>30 days</v>
      </c>
      <c r="X751">
        <f t="shared" si="71"/>
        <v>2016</v>
      </c>
    </row>
    <row r="752" spans="1:24" ht="4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 t="shared" si="66"/>
        <v>103</v>
      </c>
      <c r="R752">
        <f t="shared" si="67"/>
        <v>77.27</v>
      </c>
      <c r="S752" s="15">
        <f t="shared" si="68"/>
        <v>41299.878148148149</v>
      </c>
      <c r="T752" s="15">
        <f t="shared" si="69"/>
        <v>41329.878148148149</v>
      </c>
      <c r="U752">
        <f t="shared" si="70"/>
        <v>30</v>
      </c>
      <c r="V752" t="str" cm="1">
        <f t="array" ref="V752">_xlfn.IFS(U752&lt;=10,"Less than 10 days",AND(U752&gt;10,U752&lt;=20),"11 to 20 days",AND(U752&gt;20,U752&lt;=25),"21 to 25 days",U752&gt;=51,"Greater than 40 days",AND(U752&gt;25,U752&lt;=30),"26 to 30 days",AND(U752&gt;30,U752&lt;=40),"31 to 40 days",AND(U752&gt;40,U752&lt;=50),"41 to 50 days")</f>
        <v>26 to 30 days</v>
      </c>
      <c r="W752" t="str" cm="1">
        <f t="array" ref="W752">_xlfn.IFNA(_xlfn.IFS(AND(U752&gt;=25,U752&lt;28),"26-27 days",AND(U752&gt;27,U752&lt;29),"28 to 29 days",U752=30, "30 days"),"Not Needed")</f>
        <v>30 days</v>
      </c>
      <c r="X752">
        <f t="shared" si="71"/>
        <v>2013</v>
      </c>
    </row>
    <row r="753" spans="1:24" ht="4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 t="shared" si="66"/>
        <v>119</v>
      </c>
      <c r="R753">
        <f t="shared" si="67"/>
        <v>57.34</v>
      </c>
      <c r="S753" s="15">
        <f t="shared" si="68"/>
        <v>40713.630497685182</v>
      </c>
      <c r="T753" s="15">
        <f t="shared" si="69"/>
        <v>40759.630497685182</v>
      </c>
      <c r="U753">
        <f t="shared" si="70"/>
        <v>46</v>
      </c>
      <c r="V753" t="str" cm="1">
        <f t="array" ref="V753">_xlfn.IFS(U753&lt;=10,"Less than 10 days",AND(U753&gt;10,U753&lt;=20),"11 to 20 days",AND(U753&gt;20,U753&lt;=25),"21 to 25 days",U753&gt;=51,"Greater than 40 days",AND(U753&gt;25,U753&lt;=30),"26 to 30 days",AND(U753&gt;30,U753&lt;=40),"31 to 40 days",AND(U753&gt;40,U753&lt;=50),"41 to 50 days")</f>
        <v>41 to 50 days</v>
      </c>
      <c r="W753" t="str" cm="1">
        <f t="array" ref="W753">_xlfn.IFNA(_xlfn.IFS(AND(U753&gt;=25,U753&lt;28),"26-27 days",AND(U753&gt;27,U753&lt;29),"28 to 29 days",U753=30, "30 days"),"Not Needed")</f>
        <v>Not Needed</v>
      </c>
      <c r="X753">
        <f t="shared" si="71"/>
        <v>2011</v>
      </c>
    </row>
    <row r="754" spans="1:24" ht="58">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 t="shared" si="66"/>
        <v>112</v>
      </c>
      <c r="R754">
        <f t="shared" si="67"/>
        <v>53.19</v>
      </c>
      <c r="S754" s="15">
        <f t="shared" si="68"/>
        <v>42639.421493055561</v>
      </c>
      <c r="T754" s="15">
        <f t="shared" si="69"/>
        <v>42659.458333333328</v>
      </c>
      <c r="U754">
        <f t="shared" si="70"/>
        <v>20</v>
      </c>
      <c r="V754" t="str" cm="1">
        <f t="array" ref="V754">_xlfn.IFS(U754&lt;=10,"Less than 10 days",AND(U754&gt;10,U754&lt;=20),"11 to 20 days",AND(U754&gt;20,U754&lt;=25),"21 to 25 days",U754&gt;=51,"Greater than 40 days",AND(U754&gt;25,U754&lt;=30),"26 to 30 days",AND(U754&gt;30,U754&lt;=40),"31 to 40 days",AND(U754&gt;40,U754&lt;=50),"41 to 50 days")</f>
        <v>11 to 20 days</v>
      </c>
      <c r="W754" t="str" cm="1">
        <f t="array" ref="W754">_xlfn.IFNA(_xlfn.IFS(AND(U754&gt;=25,U754&lt;28),"26-27 days",AND(U754&gt;27,U754&lt;29),"28 to 29 days",U754=30, "30 days"),"Not Needed")</f>
        <v>Not Needed</v>
      </c>
      <c r="X754">
        <f t="shared" si="71"/>
        <v>2016</v>
      </c>
    </row>
    <row r="755" spans="1:24" ht="4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 t="shared" si="66"/>
        <v>128</v>
      </c>
      <c r="R755">
        <f t="shared" si="67"/>
        <v>492.31</v>
      </c>
      <c r="S755" s="15">
        <f t="shared" si="68"/>
        <v>42019.590173611112</v>
      </c>
      <c r="T755" s="15">
        <f t="shared" si="69"/>
        <v>42049.590173611112</v>
      </c>
      <c r="U755">
        <f t="shared" si="70"/>
        <v>30</v>
      </c>
      <c r="V755" t="str" cm="1">
        <f t="array" ref="V755">_xlfn.IFS(U755&lt;=10,"Less than 10 days",AND(U755&gt;10,U755&lt;=20),"11 to 20 days",AND(U755&gt;20,U755&lt;=25),"21 to 25 days",U755&gt;=51,"Greater than 40 days",AND(U755&gt;25,U755&lt;=30),"26 to 30 days",AND(U755&gt;30,U755&lt;=40),"31 to 40 days",AND(U755&gt;40,U755&lt;=50),"41 to 50 days")</f>
        <v>26 to 30 days</v>
      </c>
      <c r="W755" t="str" cm="1">
        <f t="array" ref="W755">_xlfn.IFNA(_xlfn.IFS(AND(U755&gt;=25,U755&lt;28),"26-27 days",AND(U755&gt;27,U755&lt;29),"28 to 29 days",U755=30, "30 days"),"Not Needed")</f>
        <v>30 days</v>
      </c>
      <c r="X755">
        <f t="shared" si="71"/>
        <v>2015</v>
      </c>
    </row>
    <row r="756" spans="1:24" ht="58">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 t="shared" si="66"/>
        <v>104</v>
      </c>
      <c r="R756">
        <f t="shared" si="67"/>
        <v>42.35</v>
      </c>
      <c r="S756" s="15">
        <f t="shared" si="68"/>
        <v>41249.749085648145</v>
      </c>
      <c r="T756" s="15">
        <f t="shared" si="69"/>
        <v>41279.749085648145</v>
      </c>
      <c r="U756">
        <f t="shared" si="70"/>
        <v>30</v>
      </c>
      <c r="V756" t="str" cm="1">
        <f t="array" ref="V756">_xlfn.IFS(U756&lt;=10,"Less than 10 days",AND(U756&gt;10,U756&lt;=20),"11 to 20 days",AND(U756&gt;20,U756&lt;=25),"21 to 25 days",U756&gt;=51,"Greater than 40 days",AND(U756&gt;25,U756&lt;=30),"26 to 30 days",AND(U756&gt;30,U756&lt;=40),"31 to 40 days",AND(U756&gt;40,U756&lt;=50),"41 to 50 days")</f>
        <v>26 to 30 days</v>
      </c>
      <c r="W756" t="str" cm="1">
        <f t="array" ref="W756">_xlfn.IFNA(_xlfn.IFS(AND(U756&gt;=25,U756&lt;28),"26-27 days",AND(U756&gt;27,U756&lt;29),"28 to 29 days",U756=30, "30 days"),"Not Needed")</f>
        <v>30 days</v>
      </c>
      <c r="X756">
        <f t="shared" si="71"/>
        <v>2012</v>
      </c>
    </row>
    <row r="757" spans="1:24" ht="4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 t="shared" si="66"/>
        <v>102</v>
      </c>
      <c r="R757">
        <f t="shared" si="67"/>
        <v>37.47</v>
      </c>
      <c r="S757" s="15">
        <f t="shared" si="68"/>
        <v>41383.605057870373</v>
      </c>
      <c r="T757" s="15">
        <f t="shared" si="69"/>
        <v>41414.02847222222</v>
      </c>
      <c r="U757">
        <f t="shared" si="70"/>
        <v>31</v>
      </c>
      <c r="V757" t="str" cm="1">
        <f t="array" ref="V757">_xlfn.IFS(U757&lt;=10,"Less than 10 days",AND(U757&gt;10,U757&lt;=20),"11 to 20 days",AND(U757&gt;20,U757&lt;=25),"21 to 25 days",U757&gt;=51,"Greater than 40 days",AND(U757&gt;25,U757&lt;=30),"26 to 30 days",AND(U757&gt;30,U757&lt;=40),"31 to 40 days",AND(U757&gt;40,U757&lt;=50),"41 to 50 days")</f>
        <v>31 to 40 days</v>
      </c>
      <c r="W757" t="str" cm="1">
        <f t="array" ref="W757">_xlfn.IFNA(_xlfn.IFS(AND(U757&gt;=25,U757&lt;28),"26-27 days",AND(U757&gt;27,U757&lt;29),"28 to 29 days",U757=30, "30 days"),"Not Needed")</f>
        <v>Not Needed</v>
      </c>
      <c r="X757">
        <f t="shared" si="71"/>
        <v>2013</v>
      </c>
    </row>
    <row r="758" spans="1:24" ht="4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 t="shared" si="66"/>
        <v>118</v>
      </c>
      <c r="R758">
        <f t="shared" si="67"/>
        <v>37.450000000000003</v>
      </c>
      <c r="S758" s="15">
        <f t="shared" si="68"/>
        <v>40590.766886574071</v>
      </c>
      <c r="T758" s="15">
        <f t="shared" si="69"/>
        <v>40651.725219907406</v>
      </c>
      <c r="U758">
        <f t="shared" si="70"/>
        <v>61</v>
      </c>
      <c r="V758" t="str" cm="1">
        <f t="array" ref="V758">_xlfn.IFS(U758&lt;=10,"Less than 10 days",AND(U758&gt;10,U758&lt;=20),"11 to 20 days",AND(U758&gt;20,U758&lt;=25),"21 to 25 days",U758&gt;=51,"Greater than 40 days",AND(U758&gt;25,U758&lt;=30),"26 to 30 days",AND(U758&gt;30,U758&lt;=40),"31 to 40 days",AND(U758&gt;40,U758&lt;=50),"41 to 50 days")</f>
        <v>Greater than 40 days</v>
      </c>
      <c r="W758" t="str" cm="1">
        <f t="array" ref="W758">_xlfn.IFNA(_xlfn.IFS(AND(U758&gt;=25,U758&lt;28),"26-27 days",AND(U758&gt;27,U758&lt;29),"28 to 29 days",U758=30, "30 days"),"Not Needed")</f>
        <v>Not Needed</v>
      </c>
      <c r="X758">
        <f t="shared" si="71"/>
        <v>2011</v>
      </c>
    </row>
    <row r="759" spans="1:24" ht="4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 t="shared" si="66"/>
        <v>238</v>
      </c>
      <c r="R759">
        <f t="shared" si="67"/>
        <v>33.06</v>
      </c>
      <c r="S759" s="15">
        <f t="shared" si="68"/>
        <v>41235.054560185185</v>
      </c>
      <c r="T759" s="15">
        <f t="shared" si="69"/>
        <v>41249.054560185185</v>
      </c>
      <c r="U759">
        <f t="shared" si="70"/>
        <v>14</v>
      </c>
      <c r="V759" t="str" cm="1">
        <f t="array" ref="V759">_xlfn.IFS(U759&lt;=10,"Less than 10 days",AND(U759&gt;10,U759&lt;=20),"11 to 20 days",AND(U759&gt;20,U759&lt;=25),"21 to 25 days",U759&gt;=51,"Greater than 40 days",AND(U759&gt;25,U759&lt;=30),"26 to 30 days",AND(U759&gt;30,U759&lt;=40),"31 to 40 days",AND(U759&gt;40,U759&lt;=50),"41 to 50 days")</f>
        <v>11 to 20 days</v>
      </c>
      <c r="W759" t="str" cm="1">
        <f t="array" ref="W759">_xlfn.IFNA(_xlfn.IFS(AND(U759&gt;=25,U759&lt;28),"26-27 days",AND(U759&gt;27,U759&lt;29),"28 to 29 days",U759=30, "30 days"),"Not Needed")</f>
        <v>Not Needed</v>
      </c>
      <c r="X759">
        <f t="shared" si="71"/>
        <v>2012</v>
      </c>
    </row>
    <row r="760" spans="1:24" ht="29">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 t="shared" si="66"/>
        <v>102</v>
      </c>
      <c r="R760">
        <f t="shared" si="67"/>
        <v>134.21</v>
      </c>
      <c r="S760" s="15">
        <f t="shared" si="68"/>
        <v>40429.836435185185</v>
      </c>
      <c r="T760" s="15">
        <f t="shared" si="69"/>
        <v>40459.836435185185</v>
      </c>
      <c r="U760">
        <f t="shared" si="70"/>
        <v>30</v>
      </c>
      <c r="V760" t="str" cm="1">
        <f t="array" ref="V760">_xlfn.IFS(U760&lt;=10,"Less than 10 days",AND(U760&gt;10,U760&lt;=20),"11 to 20 days",AND(U760&gt;20,U760&lt;=25),"21 to 25 days",U760&gt;=51,"Greater than 40 days",AND(U760&gt;25,U760&lt;=30),"26 to 30 days",AND(U760&gt;30,U760&lt;=40),"31 to 40 days",AND(U760&gt;40,U760&lt;=50),"41 to 50 days")</f>
        <v>26 to 30 days</v>
      </c>
      <c r="W760" t="str" cm="1">
        <f t="array" ref="W760">_xlfn.IFNA(_xlfn.IFS(AND(U760&gt;=25,U760&lt;28),"26-27 days",AND(U760&gt;27,U760&lt;29),"28 to 29 days",U760=30, "30 days"),"Not Needed")</f>
        <v>30 days</v>
      </c>
      <c r="X760">
        <f t="shared" si="71"/>
        <v>2010</v>
      </c>
    </row>
    <row r="761" spans="1:24" ht="4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 t="shared" si="66"/>
        <v>102</v>
      </c>
      <c r="R761">
        <f t="shared" si="67"/>
        <v>51.47</v>
      </c>
      <c r="S761" s="15">
        <f t="shared" si="68"/>
        <v>41789.330312500002</v>
      </c>
      <c r="T761" s="15">
        <f t="shared" si="69"/>
        <v>41829.330312500002</v>
      </c>
      <c r="U761">
        <f t="shared" si="70"/>
        <v>40</v>
      </c>
      <c r="V761" t="str" cm="1">
        <f t="array" ref="V761">_xlfn.IFS(U761&lt;=10,"Less than 10 days",AND(U761&gt;10,U761&lt;=20),"11 to 20 days",AND(U761&gt;20,U761&lt;=25),"21 to 25 days",U761&gt;=51,"Greater than 40 days",AND(U761&gt;25,U761&lt;=30),"26 to 30 days",AND(U761&gt;30,U761&lt;=40),"31 to 40 days",AND(U761&gt;40,U761&lt;=50),"41 to 50 days")</f>
        <v>31 to 40 days</v>
      </c>
      <c r="W761" t="str" cm="1">
        <f t="array" ref="W761">_xlfn.IFNA(_xlfn.IFS(AND(U761&gt;=25,U761&lt;28),"26-27 days",AND(U761&gt;27,U761&lt;29),"28 to 29 days",U761=30, "30 days"),"Not Needed")</f>
        <v>Not Needed</v>
      </c>
      <c r="X761">
        <f t="shared" si="71"/>
        <v>2014</v>
      </c>
    </row>
    <row r="762" spans="1:24" ht="4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 t="shared" si="66"/>
        <v>0</v>
      </c>
      <c r="R762">
        <f t="shared" si="67"/>
        <v>0</v>
      </c>
      <c r="S762" s="15">
        <f t="shared" si="68"/>
        <v>42670.764039351852</v>
      </c>
      <c r="T762" s="15">
        <f t="shared" si="69"/>
        <v>42700.805706018517</v>
      </c>
      <c r="U762">
        <f t="shared" si="70"/>
        <v>30</v>
      </c>
      <c r="V762" t="str" cm="1">
        <f t="array" ref="V762">_xlfn.IFS(U762&lt;=10,"Less than 10 days",AND(U762&gt;10,U762&lt;=20),"11 to 20 days",AND(U762&gt;20,U762&lt;=25),"21 to 25 days",U762&gt;=51,"Greater than 40 days",AND(U762&gt;25,U762&lt;=30),"26 to 30 days",AND(U762&gt;30,U762&lt;=40),"31 to 40 days",AND(U762&gt;40,U762&lt;=50),"41 to 50 days")</f>
        <v>26 to 30 days</v>
      </c>
      <c r="W762" t="str" cm="1">
        <f t="array" ref="W762">_xlfn.IFNA(_xlfn.IFS(AND(U762&gt;=25,U762&lt;28),"26-27 days",AND(U762&gt;27,U762&lt;29),"28 to 29 days",U762=30, "30 days"),"Not Needed")</f>
        <v>30 days</v>
      </c>
      <c r="X762">
        <f t="shared" si="71"/>
        <v>2016</v>
      </c>
    </row>
    <row r="763" spans="1:24" ht="4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 t="shared" si="66"/>
        <v>5</v>
      </c>
      <c r="R763">
        <f t="shared" si="67"/>
        <v>39.17</v>
      </c>
      <c r="S763" s="15">
        <f t="shared" si="68"/>
        <v>41642.751458333332</v>
      </c>
      <c r="T763" s="15">
        <f t="shared" si="69"/>
        <v>41672.751458333332</v>
      </c>
      <c r="U763">
        <f t="shared" si="70"/>
        <v>30</v>
      </c>
      <c r="V763" t="str" cm="1">
        <f t="array" ref="V763">_xlfn.IFS(U763&lt;=10,"Less than 10 days",AND(U763&gt;10,U763&lt;=20),"11 to 20 days",AND(U763&gt;20,U763&lt;=25),"21 to 25 days",U763&gt;=51,"Greater than 40 days",AND(U763&gt;25,U763&lt;=30),"26 to 30 days",AND(U763&gt;30,U763&lt;=40),"31 to 40 days",AND(U763&gt;40,U763&lt;=50),"41 to 50 days")</f>
        <v>26 to 30 days</v>
      </c>
      <c r="W763" t="str" cm="1">
        <f t="array" ref="W763">_xlfn.IFNA(_xlfn.IFS(AND(U763&gt;=25,U763&lt;28),"26-27 days",AND(U763&gt;27,U763&lt;29),"28 to 29 days",U763=30, "30 days"),"Not Needed")</f>
        <v>30 days</v>
      </c>
      <c r="X763">
        <f t="shared" si="71"/>
        <v>2014</v>
      </c>
    </row>
    <row r="764" spans="1:24" ht="4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 t="shared" si="66"/>
        <v>0</v>
      </c>
      <c r="R764">
        <f t="shared" si="67"/>
        <v>0</v>
      </c>
      <c r="S764" s="15">
        <f t="shared" si="68"/>
        <v>42690.858449074076</v>
      </c>
      <c r="T764" s="15">
        <f t="shared" si="69"/>
        <v>42708.25</v>
      </c>
      <c r="U764">
        <f t="shared" si="70"/>
        <v>18</v>
      </c>
      <c r="V764" t="str" cm="1">
        <f t="array" ref="V764">_xlfn.IFS(U764&lt;=10,"Less than 10 days",AND(U764&gt;10,U764&lt;=20),"11 to 20 days",AND(U764&gt;20,U764&lt;=25),"21 to 25 days",U764&gt;=51,"Greater than 40 days",AND(U764&gt;25,U764&lt;=30),"26 to 30 days",AND(U764&gt;30,U764&lt;=40),"31 to 40 days",AND(U764&gt;40,U764&lt;=50),"41 to 50 days")</f>
        <v>11 to 20 days</v>
      </c>
      <c r="W764" t="str" cm="1">
        <f t="array" ref="W764">_xlfn.IFNA(_xlfn.IFS(AND(U764&gt;=25,U764&lt;28),"26-27 days",AND(U764&gt;27,U764&lt;29),"28 to 29 days",U764=30, "30 days"),"Not Needed")</f>
        <v>Not Needed</v>
      </c>
      <c r="X764">
        <f t="shared" si="71"/>
        <v>2016</v>
      </c>
    </row>
    <row r="765" spans="1:24" ht="4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 t="shared" si="66"/>
        <v>0</v>
      </c>
      <c r="R765">
        <f t="shared" si="67"/>
        <v>5</v>
      </c>
      <c r="S765" s="15">
        <f t="shared" si="68"/>
        <v>41471.446851851848</v>
      </c>
      <c r="T765" s="15">
        <f t="shared" si="69"/>
        <v>41501.446851851848</v>
      </c>
      <c r="U765">
        <f t="shared" si="70"/>
        <v>30</v>
      </c>
      <c r="V765" t="str" cm="1">
        <f t="array" ref="V765">_xlfn.IFS(U765&lt;=10,"Less than 10 days",AND(U765&gt;10,U765&lt;=20),"11 to 20 days",AND(U765&gt;20,U765&lt;=25),"21 to 25 days",U765&gt;=51,"Greater than 40 days",AND(U765&gt;25,U765&lt;=30),"26 to 30 days",AND(U765&gt;30,U765&lt;=40),"31 to 40 days",AND(U765&gt;40,U765&lt;=50),"41 to 50 days")</f>
        <v>26 to 30 days</v>
      </c>
      <c r="W765" t="str" cm="1">
        <f t="array" ref="W765">_xlfn.IFNA(_xlfn.IFS(AND(U765&gt;=25,U765&lt;28),"26-27 days",AND(U765&gt;27,U765&lt;29),"28 to 29 days",U765=30, "30 days"),"Not Needed")</f>
        <v>30 days</v>
      </c>
      <c r="X765">
        <f t="shared" si="71"/>
        <v>2013</v>
      </c>
    </row>
    <row r="766" spans="1:24" ht="4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 t="shared" si="66"/>
        <v>0</v>
      </c>
      <c r="R766">
        <f t="shared" si="67"/>
        <v>0</v>
      </c>
      <c r="S766" s="15">
        <f t="shared" si="68"/>
        <v>42227.173159722224</v>
      </c>
      <c r="T766" s="15">
        <f t="shared" si="69"/>
        <v>42257.173159722224</v>
      </c>
      <c r="U766">
        <f t="shared" si="70"/>
        <v>30</v>
      </c>
      <c r="V766" t="str" cm="1">
        <f t="array" ref="V766">_xlfn.IFS(U766&lt;=10,"Less than 10 days",AND(U766&gt;10,U766&lt;=20),"11 to 20 days",AND(U766&gt;20,U766&lt;=25),"21 to 25 days",U766&gt;=51,"Greater than 40 days",AND(U766&gt;25,U766&lt;=30),"26 to 30 days",AND(U766&gt;30,U766&lt;=40),"31 to 40 days",AND(U766&gt;40,U766&lt;=50),"41 to 50 days")</f>
        <v>26 to 30 days</v>
      </c>
      <c r="W766" t="str" cm="1">
        <f t="array" ref="W766">_xlfn.IFNA(_xlfn.IFS(AND(U766&gt;=25,U766&lt;28),"26-27 days",AND(U766&gt;27,U766&lt;29),"28 to 29 days",U766=30, "30 days"),"Not Needed")</f>
        <v>30 days</v>
      </c>
      <c r="X766">
        <f t="shared" si="71"/>
        <v>2015</v>
      </c>
    </row>
    <row r="767" spans="1:24" ht="4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 t="shared" si="66"/>
        <v>36</v>
      </c>
      <c r="R767">
        <f t="shared" si="67"/>
        <v>57.3</v>
      </c>
      <c r="S767" s="15">
        <f t="shared" si="68"/>
        <v>41901.542638888888</v>
      </c>
      <c r="T767" s="15">
        <f t="shared" si="69"/>
        <v>41931.542638888888</v>
      </c>
      <c r="U767">
        <f t="shared" si="70"/>
        <v>30</v>
      </c>
      <c r="V767" t="str" cm="1">
        <f t="array" ref="V767">_xlfn.IFS(U767&lt;=10,"Less than 10 days",AND(U767&gt;10,U767&lt;=20),"11 to 20 days",AND(U767&gt;20,U767&lt;=25),"21 to 25 days",U767&gt;=51,"Greater than 40 days",AND(U767&gt;25,U767&lt;=30),"26 to 30 days",AND(U767&gt;30,U767&lt;=40),"31 to 40 days",AND(U767&gt;40,U767&lt;=50),"41 to 50 days")</f>
        <v>26 to 30 days</v>
      </c>
      <c r="W767" t="str" cm="1">
        <f t="array" ref="W767">_xlfn.IFNA(_xlfn.IFS(AND(U767&gt;=25,U767&lt;28),"26-27 days",AND(U767&gt;27,U767&lt;29),"28 to 29 days",U767=30, "30 days"),"Not Needed")</f>
        <v>30 days</v>
      </c>
      <c r="X767">
        <f t="shared" si="71"/>
        <v>2014</v>
      </c>
    </row>
    <row r="768" spans="1:24" ht="4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 t="shared" si="66"/>
        <v>0</v>
      </c>
      <c r="R768">
        <f t="shared" si="67"/>
        <v>0</v>
      </c>
      <c r="S768" s="15">
        <f t="shared" si="68"/>
        <v>42021.783368055556</v>
      </c>
      <c r="T768" s="15">
        <f t="shared" si="69"/>
        <v>42051.783368055556</v>
      </c>
      <c r="U768">
        <f t="shared" si="70"/>
        <v>30</v>
      </c>
      <c r="V768" t="str" cm="1">
        <f t="array" ref="V768">_xlfn.IFS(U768&lt;=10,"Less than 10 days",AND(U768&gt;10,U768&lt;=20),"11 to 20 days",AND(U768&gt;20,U768&lt;=25),"21 to 25 days",U768&gt;=51,"Greater than 40 days",AND(U768&gt;25,U768&lt;=30),"26 to 30 days",AND(U768&gt;30,U768&lt;=40),"31 to 40 days",AND(U768&gt;40,U768&lt;=50),"41 to 50 days")</f>
        <v>26 to 30 days</v>
      </c>
      <c r="W768" t="str" cm="1">
        <f t="array" ref="W768">_xlfn.IFNA(_xlfn.IFS(AND(U768&gt;=25,U768&lt;28),"26-27 days",AND(U768&gt;27,U768&lt;29),"28 to 29 days",U768=30, "30 days"),"Not Needed")</f>
        <v>30 days</v>
      </c>
      <c r="X768">
        <f t="shared" si="71"/>
        <v>2015</v>
      </c>
    </row>
    <row r="769" spans="1:24" ht="7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 t="shared" si="66"/>
        <v>4</v>
      </c>
      <c r="R769">
        <f t="shared" si="67"/>
        <v>59</v>
      </c>
      <c r="S769" s="15">
        <f t="shared" si="68"/>
        <v>42115.143634259264</v>
      </c>
      <c r="T769" s="15">
        <f t="shared" si="69"/>
        <v>42145.143634259264</v>
      </c>
      <c r="U769">
        <f t="shared" si="70"/>
        <v>30</v>
      </c>
      <c r="V769" t="str" cm="1">
        <f t="array" ref="V769">_xlfn.IFS(U769&lt;=10,"Less than 10 days",AND(U769&gt;10,U769&lt;=20),"11 to 20 days",AND(U769&gt;20,U769&lt;=25),"21 to 25 days",U769&gt;=51,"Greater than 40 days",AND(U769&gt;25,U769&lt;=30),"26 to 30 days",AND(U769&gt;30,U769&lt;=40),"31 to 40 days",AND(U769&gt;40,U769&lt;=50),"41 to 50 days")</f>
        <v>26 to 30 days</v>
      </c>
      <c r="W769" t="str" cm="1">
        <f t="array" ref="W769">_xlfn.IFNA(_xlfn.IFS(AND(U769&gt;=25,U769&lt;28),"26-27 days",AND(U769&gt;27,U769&lt;29),"28 to 29 days",U769=30, "30 days"),"Not Needed")</f>
        <v>30 days</v>
      </c>
      <c r="X769">
        <f t="shared" si="71"/>
        <v>2015</v>
      </c>
    </row>
    <row r="770" spans="1:24" ht="4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 t="shared" ref="Q770:Q833" si="72">ROUND(E770/D770*100,0)</f>
        <v>0</v>
      </c>
      <c r="R770">
        <f t="shared" si="67"/>
        <v>0</v>
      </c>
      <c r="S770" s="15">
        <f t="shared" si="68"/>
        <v>41594.207060185188</v>
      </c>
      <c r="T770" s="15">
        <f t="shared" si="69"/>
        <v>41624.207060185188</v>
      </c>
      <c r="U770">
        <f t="shared" si="70"/>
        <v>30</v>
      </c>
      <c r="V770" t="str" cm="1">
        <f t="array" ref="V770">_xlfn.IFS(U770&lt;=10,"Less than 10 days",AND(U770&gt;10,U770&lt;=20),"11 to 20 days",AND(U770&gt;20,U770&lt;=25),"21 to 25 days",U770&gt;=51,"Greater than 40 days",AND(U770&gt;25,U770&lt;=30),"26 to 30 days",AND(U770&gt;30,U770&lt;=40),"31 to 40 days",AND(U770&gt;40,U770&lt;=50),"41 to 50 days")</f>
        <v>26 to 30 days</v>
      </c>
      <c r="W770" t="str" cm="1">
        <f t="array" ref="W770">_xlfn.IFNA(_xlfn.IFS(AND(U770&gt;=25,U770&lt;28),"26-27 days",AND(U770&gt;27,U770&lt;29),"28 to 29 days",U770=30, "30 days"),"Not Needed")</f>
        <v>30 days</v>
      </c>
      <c r="X770">
        <f t="shared" si="71"/>
        <v>2013</v>
      </c>
    </row>
    <row r="771" spans="1:24" ht="58">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 t="shared" si="72"/>
        <v>41</v>
      </c>
      <c r="R771">
        <f t="shared" ref="R771:R834" si="73">IFERROR(ROUND(E771/L771,2),0)</f>
        <v>31.85</v>
      </c>
      <c r="S771" s="15">
        <f t="shared" ref="S771:S834" si="74">(((J771/60)/60)/24)+DATE(1970,1,1)</f>
        <v>41604.996458333335</v>
      </c>
      <c r="T771" s="15">
        <f t="shared" ref="T771:T834" si="75">(((I771/60)/60)/24)+DATE(1970,1,1)</f>
        <v>41634.996458333335</v>
      </c>
      <c r="U771">
        <f t="shared" ref="U771:U834" si="76">_xlfn.DAYS(T771,S771)</f>
        <v>30</v>
      </c>
      <c r="V771" t="str" cm="1">
        <f t="array" ref="V771">_xlfn.IFS(U771&lt;=10,"Less than 10 days",AND(U771&gt;10,U771&lt;=20),"11 to 20 days",AND(U771&gt;20,U771&lt;=25),"21 to 25 days",U771&gt;=51,"Greater than 40 days",AND(U771&gt;25,U771&lt;=30),"26 to 30 days",AND(U771&gt;30,U771&lt;=40),"31 to 40 days",AND(U771&gt;40,U771&lt;=50),"41 to 50 days")</f>
        <v>26 to 30 days</v>
      </c>
      <c r="W771" t="str" cm="1">
        <f t="array" ref="W771">_xlfn.IFNA(_xlfn.IFS(AND(U771&gt;=25,U771&lt;28),"26-27 days",AND(U771&gt;27,U771&lt;29),"28 to 29 days",U771=30, "30 days"),"Not Needed")</f>
        <v>30 days</v>
      </c>
      <c r="X771">
        <f t="shared" ref="X771:X834" si="77">YEAR(S771)</f>
        <v>2013</v>
      </c>
    </row>
    <row r="772" spans="1:24" ht="4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 t="shared" si="72"/>
        <v>0</v>
      </c>
      <c r="R772">
        <f t="shared" si="73"/>
        <v>0</v>
      </c>
      <c r="S772" s="15">
        <f t="shared" si="74"/>
        <v>41289.999641203707</v>
      </c>
      <c r="T772" s="15">
        <f t="shared" si="75"/>
        <v>41329.999641203707</v>
      </c>
      <c r="U772">
        <f t="shared" si="76"/>
        <v>40</v>
      </c>
      <c r="V772" t="str" cm="1">
        <f t="array" ref="V772">_xlfn.IFS(U772&lt;=10,"Less than 10 days",AND(U772&gt;10,U772&lt;=20),"11 to 20 days",AND(U772&gt;20,U772&lt;=25),"21 to 25 days",U772&gt;=51,"Greater than 40 days",AND(U772&gt;25,U772&lt;=30),"26 to 30 days",AND(U772&gt;30,U772&lt;=40),"31 to 40 days",AND(U772&gt;40,U772&lt;=50),"41 to 50 days")</f>
        <v>31 to 40 days</v>
      </c>
      <c r="W772" t="str" cm="1">
        <f t="array" ref="W772">_xlfn.IFNA(_xlfn.IFS(AND(U772&gt;=25,U772&lt;28),"26-27 days",AND(U772&gt;27,U772&lt;29),"28 to 29 days",U772=30, "30 days"),"Not Needed")</f>
        <v>Not Needed</v>
      </c>
      <c r="X772">
        <f t="shared" si="77"/>
        <v>2013</v>
      </c>
    </row>
    <row r="773" spans="1:24" ht="4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 t="shared" si="72"/>
        <v>0</v>
      </c>
      <c r="R773">
        <f t="shared" si="73"/>
        <v>10</v>
      </c>
      <c r="S773" s="15">
        <f t="shared" si="74"/>
        <v>42349.824097222227</v>
      </c>
      <c r="T773" s="15">
        <f t="shared" si="75"/>
        <v>42399.824097222227</v>
      </c>
      <c r="U773">
        <f t="shared" si="76"/>
        <v>50</v>
      </c>
      <c r="V773" t="str" cm="1">
        <f t="array" ref="V773">_xlfn.IFS(U773&lt;=10,"Less than 10 days",AND(U773&gt;10,U773&lt;=20),"11 to 20 days",AND(U773&gt;20,U773&lt;=25),"21 to 25 days",U773&gt;=51,"Greater than 40 days",AND(U773&gt;25,U773&lt;=30),"26 to 30 days",AND(U773&gt;30,U773&lt;=40),"31 to 40 days",AND(U773&gt;40,U773&lt;=50),"41 to 50 days")</f>
        <v>41 to 50 days</v>
      </c>
      <c r="W773" t="str" cm="1">
        <f t="array" ref="W773">_xlfn.IFNA(_xlfn.IFS(AND(U773&gt;=25,U773&lt;28),"26-27 days",AND(U773&gt;27,U773&lt;29),"28 to 29 days",U773=30, "30 days"),"Not Needed")</f>
        <v>Not Needed</v>
      </c>
      <c r="X773">
        <f t="shared" si="77"/>
        <v>2015</v>
      </c>
    </row>
    <row r="774" spans="1:24" ht="58">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 t="shared" si="72"/>
        <v>3</v>
      </c>
      <c r="R774">
        <f t="shared" si="73"/>
        <v>50</v>
      </c>
      <c r="S774" s="15">
        <f t="shared" si="74"/>
        <v>40068.056932870371</v>
      </c>
      <c r="T774" s="15">
        <f t="shared" si="75"/>
        <v>40118.165972222225</v>
      </c>
      <c r="U774">
        <f t="shared" si="76"/>
        <v>50</v>
      </c>
      <c r="V774" t="str" cm="1">
        <f t="array" ref="V774">_xlfn.IFS(U774&lt;=10,"Less than 10 days",AND(U774&gt;10,U774&lt;=20),"11 to 20 days",AND(U774&gt;20,U774&lt;=25),"21 to 25 days",U774&gt;=51,"Greater than 40 days",AND(U774&gt;25,U774&lt;=30),"26 to 30 days",AND(U774&gt;30,U774&lt;=40),"31 to 40 days",AND(U774&gt;40,U774&lt;=50),"41 to 50 days")</f>
        <v>41 to 50 days</v>
      </c>
      <c r="W774" t="str" cm="1">
        <f t="array" ref="W774">_xlfn.IFNA(_xlfn.IFS(AND(U774&gt;=25,U774&lt;28),"26-27 days",AND(U774&gt;27,U774&lt;29),"28 to 29 days",U774=30, "30 days"),"Not Needed")</f>
        <v>Not Needed</v>
      </c>
      <c r="X774">
        <f t="shared" si="77"/>
        <v>2009</v>
      </c>
    </row>
    <row r="775" spans="1:24" ht="4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 t="shared" si="72"/>
        <v>1</v>
      </c>
      <c r="R775">
        <f t="shared" si="73"/>
        <v>16</v>
      </c>
      <c r="S775" s="15">
        <f t="shared" si="74"/>
        <v>42100.735937499994</v>
      </c>
      <c r="T775" s="15">
        <f t="shared" si="75"/>
        <v>42134.959027777775</v>
      </c>
      <c r="U775">
        <f t="shared" si="76"/>
        <v>34</v>
      </c>
      <c r="V775" t="str" cm="1">
        <f t="array" ref="V775">_xlfn.IFS(U775&lt;=10,"Less than 10 days",AND(U775&gt;10,U775&lt;=20),"11 to 20 days",AND(U775&gt;20,U775&lt;=25),"21 to 25 days",U775&gt;=51,"Greater than 40 days",AND(U775&gt;25,U775&lt;=30),"26 to 30 days",AND(U775&gt;30,U775&lt;=40),"31 to 40 days",AND(U775&gt;40,U775&lt;=50),"41 to 50 days")</f>
        <v>31 to 40 days</v>
      </c>
      <c r="W775" t="str" cm="1">
        <f t="array" ref="W775">_xlfn.IFNA(_xlfn.IFS(AND(U775&gt;=25,U775&lt;28),"26-27 days",AND(U775&gt;27,U775&lt;29),"28 to 29 days",U775=30, "30 days"),"Not Needed")</f>
        <v>Not Needed</v>
      </c>
      <c r="X775">
        <f t="shared" si="77"/>
        <v>2015</v>
      </c>
    </row>
    <row r="776" spans="1:24" ht="4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 t="shared" si="72"/>
        <v>70</v>
      </c>
      <c r="R776">
        <f t="shared" si="73"/>
        <v>39</v>
      </c>
      <c r="S776" s="15">
        <f t="shared" si="74"/>
        <v>41663.780300925922</v>
      </c>
      <c r="T776" s="15">
        <f t="shared" si="75"/>
        <v>41693.780300925922</v>
      </c>
      <c r="U776">
        <f t="shared" si="76"/>
        <v>30</v>
      </c>
      <c r="V776" t="str" cm="1">
        <f t="array" ref="V776">_xlfn.IFS(U776&lt;=10,"Less than 10 days",AND(U776&gt;10,U776&lt;=20),"11 to 20 days",AND(U776&gt;20,U776&lt;=25),"21 to 25 days",U776&gt;=51,"Greater than 40 days",AND(U776&gt;25,U776&lt;=30),"26 to 30 days",AND(U776&gt;30,U776&lt;=40),"31 to 40 days",AND(U776&gt;40,U776&lt;=50),"41 to 50 days")</f>
        <v>26 to 30 days</v>
      </c>
      <c r="W776" t="str" cm="1">
        <f t="array" ref="W776">_xlfn.IFNA(_xlfn.IFS(AND(U776&gt;=25,U776&lt;28),"26-27 days",AND(U776&gt;27,U776&lt;29),"28 to 29 days",U776=30, "30 days"),"Not Needed")</f>
        <v>30 days</v>
      </c>
      <c r="X776">
        <f t="shared" si="77"/>
        <v>2014</v>
      </c>
    </row>
    <row r="777" spans="1:24" ht="4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 t="shared" si="72"/>
        <v>2</v>
      </c>
      <c r="R777">
        <f t="shared" si="73"/>
        <v>34</v>
      </c>
      <c r="S777" s="15">
        <f t="shared" si="74"/>
        <v>40863.060127314813</v>
      </c>
      <c r="T777" s="15">
        <f t="shared" si="75"/>
        <v>40893.060127314813</v>
      </c>
      <c r="U777">
        <f t="shared" si="76"/>
        <v>30</v>
      </c>
      <c r="V777" t="str" cm="1">
        <f t="array" ref="V777">_xlfn.IFS(U777&lt;=10,"Less than 10 days",AND(U777&gt;10,U777&lt;=20),"11 to 20 days",AND(U777&gt;20,U777&lt;=25),"21 to 25 days",U777&gt;=51,"Greater than 40 days",AND(U777&gt;25,U777&lt;=30),"26 to 30 days",AND(U777&gt;30,U777&lt;=40),"31 to 40 days",AND(U777&gt;40,U777&lt;=50),"41 to 50 days")</f>
        <v>26 to 30 days</v>
      </c>
      <c r="W777" t="str" cm="1">
        <f t="array" ref="W777">_xlfn.IFNA(_xlfn.IFS(AND(U777&gt;=25,U777&lt;28),"26-27 days",AND(U777&gt;27,U777&lt;29),"28 to 29 days",U777=30, "30 days"),"Not Needed")</f>
        <v>30 days</v>
      </c>
      <c r="X777">
        <f t="shared" si="77"/>
        <v>2011</v>
      </c>
    </row>
    <row r="778" spans="1:24" ht="4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 t="shared" si="72"/>
        <v>51</v>
      </c>
      <c r="R778">
        <f t="shared" si="73"/>
        <v>63.12</v>
      </c>
      <c r="S778" s="15">
        <f t="shared" si="74"/>
        <v>42250.685706018514</v>
      </c>
      <c r="T778" s="15">
        <f t="shared" si="75"/>
        <v>42288.208333333328</v>
      </c>
      <c r="U778">
        <f t="shared" si="76"/>
        <v>38</v>
      </c>
      <c r="V778" t="str" cm="1">
        <f t="array" ref="V778">_xlfn.IFS(U778&lt;=10,"Less than 10 days",AND(U778&gt;10,U778&lt;=20),"11 to 20 days",AND(U778&gt;20,U778&lt;=25),"21 to 25 days",U778&gt;=51,"Greater than 40 days",AND(U778&gt;25,U778&lt;=30),"26 to 30 days",AND(U778&gt;30,U778&lt;=40),"31 to 40 days",AND(U778&gt;40,U778&lt;=50),"41 to 50 days")</f>
        <v>31 to 40 days</v>
      </c>
      <c r="W778" t="str" cm="1">
        <f t="array" ref="W778">_xlfn.IFNA(_xlfn.IFS(AND(U778&gt;=25,U778&lt;28),"26-27 days",AND(U778&gt;27,U778&lt;29),"28 to 29 days",U778=30, "30 days"),"Not Needed")</f>
        <v>Not Needed</v>
      </c>
      <c r="X778">
        <f t="shared" si="77"/>
        <v>2015</v>
      </c>
    </row>
    <row r="779" spans="1:24" ht="58">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 t="shared" si="72"/>
        <v>1</v>
      </c>
      <c r="R779">
        <f t="shared" si="73"/>
        <v>7</v>
      </c>
      <c r="S779" s="15">
        <f t="shared" si="74"/>
        <v>41456.981215277774</v>
      </c>
      <c r="T779" s="15">
        <f t="shared" si="75"/>
        <v>41486.981215277774</v>
      </c>
      <c r="U779">
        <f t="shared" si="76"/>
        <v>30</v>
      </c>
      <c r="V779" t="str" cm="1">
        <f t="array" ref="V779">_xlfn.IFS(U779&lt;=10,"Less than 10 days",AND(U779&gt;10,U779&lt;=20),"11 to 20 days",AND(U779&gt;20,U779&lt;=25),"21 to 25 days",U779&gt;=51,"Greater than 40 days",AND(U779&gt;25,U779&lt;=30),"26 to 30 days",AND(U779&gt;30,U779&lt;=40),"31 to 40 days",AND(U779&gt;40,U779&lt;=50),"41 to 50 days")</f>
        <v>26 to 30 days</v>
      </c>
      <c r="W779" t="str" cm="1">
        <f t="array" ref="W779">_xlfn.IFNA(_xlfn.IFS(AND(U779&gt;=25,U779&lt;28),"26-27 days",AND(U779&gt;27,U779&lt;29),"28 to 29 days",U779=30, "30 days"),"Not Needed")</f>
        <v>30 days</v>
      </c>
      <c r="X779">
        <f t="shared" si="77"/>
        <v>2013</v>
      </c>
    </row>
    <row r="780" spans="1:24" ht="4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 t="shared" si="72"/>
        <v>0</v>
      </c>
      <c r="R780">
        <f t="shared" si="73"/>
        <v>2</v>
      </c>
      <c r="S780" s="15">
        <f t="shared" si="74"/>
        <v>41729.702314814815</v>
      </c>
      <c r="T780" s="15">
        <f t="shared" si="75"/>
        <v>41759.702314814815</v>
      </c>
      <c r="U780">
        <f t="shared" si="76"/>
        <v>30</v>
      </c>
      <c r="V780" t="str" cm="1">
        <f t="array" ref="V780">_xlfn.IFS(U780&lt;=10,"Less than 10 days",AND(U780&gt;10,U780&lt;=20),"11 to 20 days",AND(U780&gt;20,U780&lt;=25),"21 to 25 days",U780&gt;=51,"Greater than 40 days",AND(U780&gt;25,U780&lt;=30),"26 to 30 days",AND(U780&gt;30,U780&lt;=40),"31 to 40 days",AND(U780&gt;40,U780&lt;=50),"41 to 50 days")</f>
        <v>26 to 30 days</v>
      </c>
      <c r="W780" t="str" cm="1">
        <f t="array" ref="W780">_xlfn.IFNA(_xlfn.IFS(AND(U780&gt;=25,U780&lt;28),"26-27 days",AND(U780&gt;27,U780&lt;29),"28 to 29 days",U780=30, "30 days"),"Not Needed")</f>
        <v>30 days</v>
      </c>
      <c r="X780">
        <f t="shared" si="77"/>
        <v>2014</v>
      </c>
    </row>
    <row r="781" spans="1:24" ht="58">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 t="shared" si="72"/>
        <v>3</v>
      </c>
      <c r="R781">
        <f t="shared" si="73"/>
        <v>66.67</v>
      </c>
      <c r="S781" s="15">
        <f t="shared" si="74"/>
        <v>40436.68408564815</v>
      </c>
      <c r="T781" s="15">
        <f t="shared" si="75"/>
        <v>40466.166666666664</v>
      </c>
      <c r="U781">
        <f t="shared" si="76"/>
        <v>30</v>
      </c>
      <c r="V781" t="str" cm="1">
        <f t="array" ref="V781">_xlfn.IFS(U781&lt;=10,"Less than 10 days",AND(U781&gt;10,U781&lt;=20),"11 to 20 days",AND(U781&gt;20,U781&lt;=25),"21 to 25 days",U781&gt;=51,"Greater than 40 days",AND(U781&gt;25,U781&lt;=30),"26 to 30 days",AND(U781&gt;30,U781&lt;=40),"31 to 40 days",AND(U781&gt;40,U781&lt;=50),"41 to 50 days")</f>
        <v>26 to 30 days</v>
      </c>
      <c r="W781" t="str" cm="1">
        <f t="array" ref="W781">_xlfn.IFNA(_xlfn.IFS(AND(U781&gt;=25,U781&lt;28),"26-27 days",AND(U781&gt;27,U781&lt;29),"28 to 29 days",U781=30, "30 days"),"Not Needed")</f>
        <v>30 days</v>
      </c>
      <c r="X781">
        <f t="shared" si="77"/>
        <v>2010</v>
      </c>
    </row>
    <row r="782" spans="1:24" ht="4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 t="shared" si="72"/>
        <v>104</v>
      </c>
      <c r="R782">
        <f t="shared" si="73"/>
        <v>38.520000000000003</v>
      </c>
      <c r="S782" s="15">
        <f t="shared" si="74"/>
        <v>40636.673900462964</v>
      </c>
      <c r="T782" s="15">
        <f t="shared" si="75"/>
        <v>40666.673900462964</v>
      </c>
      <c r="U782">
        <f t="shared" si="76"/>
        <v>30</v>
      </c>
      <c r="V782" t="str" cm="1">
        <f t="array" ref="V782">_xlfn.IFS(U782&lt;=10,"Less than 10 days",AND(U782&gt;10,U782&lt;=20),"11 to 20 days",AND(U782&gt;20,U782&lt;=25),"21 to 25 days",U782&gt;=51,"Greater than 40 days",AND(U782&gt;25,U782&lt;=30),"26 to 30 days",AND(U782&gt;30,U782&lt;=40),"31 to 40 days",AND(U782&gt;40,U782&lt;=50),"41 to 50 days")</f>
        <v>26 to 30 days</v>
      </c>
      <c r="W782" t="str" cm="1">
        <f t="array" ref="W782">_xlfn.IFNA(_xlfn.IFS(AND(U782&gt;=25,U782&lt;28),"26-27 days",AND(U782&gt;27,U782&lt;29),"28 to 29 days",U782=30, "30 days"),"Not Needed")</f>
        <v>30 days</v>
      </c>
      <c r="X782">
        <f t="shared" si="77"/>
        <v>2011</v>
      </c>
    </row>
    <row r="783" spans="1:24" ht="4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 t="shared" si="72"/>
        <v>133</v>
      </c>
      <c r="R783">
        <f t="shared" si="73"/>
        <v>42.61</v>
      </c>
      <c r="S783" s="15">
        <f t="shared" si="74"/>
        <v>41403.000856481485</v>
      </c>
      <c r="T783" s="15">
        <f t="shared" si="75"/>
        <v>41433.000856481485</v>
      </c>
      <c r="U783">
        <f t="shared" si="76"/>
        <v>30</v>
      </c>
      <c r="V783" t="str" cm="1">
        <f t="array" ref="V783">_xlfn.IFS(U783&lt;=10,"Less than 10 days",AND(U783&gt;10,U783&lt;=20),"11 to 20 days",AND(U783&gt;20,U783&lt;=25),"21 to 25 days",U783&gt;=51,"Greater than 40 days",AND(U783&gt;25,U783&lt;=30),"26 to 30 days",AND(U783&gt;30,U783&lt;=40),"31 to 40 days",AND(U783&gt;40,U783&lt;=50),"41 to 50 days")</f>
        <v>26 to 30 days</v>
      </c>
      <c r="W783" t="str" cm="1">
        <f t="array" ref="W783">_xlfn.IFNA(_xlfn.IFS(AND(U783&gt;=25,U783&lt;28),"26-27 days",AND(U783&gt;27,U783&lt;29),"28 to 29 days",U783=30, "30 days"),"Not Needed")</f>
        <v>30 days</v>
      </c>
      <c r="X783">
        <f t="shared" si="77"/>
        <v>2013</v>
      </c>
    </row>
    <row r="784" spans="1:24" ht="4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 t="shared" si="72"/>
        <v>100</v>
      </c>
      <c r="R784">
        <f t="shared" si="73"/>
        <v>50</v>
      </c>
      <c r="S784" s="15">
        <f t="shared" si="74"/>
        <v>41116.758125</v>
      </c>
      <c r="T784" s="15">
        <f t="shared" si="75"/>
        <v>41146.758125</v>
      </c>
      <c r="U784">
        <f t="shared" si="76"/>
        <v>30</v>
      </c>
      <c r="V784" t="str" cm="1">
        <f t="array" ref="V784">_xlfn.IFS(U784&lt;=10,"Less than 10 days",AND(U784&gt;10,U784&lt;=20),"11 to 20 days",AND(U784&gt;20,U784&lt;=25),"21 to 25 days",U784&gt;=51,"Greater than 40 days",AND(U784&gt;25,U784&lt;=30),"26 to 30 days",AND(U784&gt;30,U784&lt;=40),"31 to 40 days",AND(U784&gt;40,U784&lt;=50),"41 to 50 days")</f>
        <v>26 to 30 days</v>
      </c>
      <c r="W784" t="str" cm="1">
        <f t="array" ref="W784">_xlfn.IFNA(_xlfn.IFS(AND(U784&gt;=25,U784&lt;28),"26-27 days",AND(U784&gt;27,U784&lt;29),"28 to 29 days",U784=30, "30 days"),"Not Needed")</f>
        <v>30 days</v>
      </c>
      <c r="X784">
        <f t="shared" si="77"/>
        <v>2012</v>
      </c>
    </row>
    <row r="785" spans="1:24" ht="4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 t="shared" si="72"/>
        <v>148</v>
      </c>
      <c r="R785">
        <f t="shared" si="73"/>
        <v>63.49</v>
      </c>
      <c r="S785" s="15">
        <f t="shared" si="74"/>
        <v>40987.773715277777</v>
      </c>
      <c r="T785" s="15">
        <f t="shared" si="75"/>
        <v>41026.916666666664</v>
      </c>
      <c r="U785">
        <f t="shared" si="76"/>
        <v>39</v>
      </c>
      <c r="V785" t="str" cm="1">
        <f t="array" ref="V785">_xlfn.IFS(U785&lt;=10,"Less than 10 days",AND(U785&gt;10,U785&lt;=20),"11 to 20 days",AND(U785&gt;20,U785&lt;=25),"21 to 25 days",U785&gt;=51,"Greater than 40 days",AND(U785&gt;25,U785&lt;=30),"26 to 30 days",AND(U785&gt;30,U785&lt;=40),"31 to 40 days",AND(U785&gt;40,U785&lt;=50),"41 to 50 days")</f>
        <v>31 to 40 days</v>
      </c>
      <c r="W785" t="str" cm="1">
        <f t="array" ref="W785">_xlfn.IFNA(_xlfn.IFS(AND(U785&gt;=25,U785&lt;28),"26-27 days",AND(U785&gt;27,U785&lt;29),"28 to 29 days",U785=30, "30 days"),"Not Needed")</f>
        <v>Not Needed</v>
      </c>
      <c r="X785">
        <f t="shared" si="77"/>
        <v>2012</v>
      </c>
    </row>
    <row r="786" spans="1:24" ht="4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 t="shared" si="72"/>
        <v>103</v>
      </c>
      <c r="R786">
        <f t="shared" si="73"/>
        <v>102.5</v>
      </c>
      <c r="S786" s="15">
        <f t="shared" si="74"/>
        <v>41675.149525462963</v>
      </c>
      <c r="T786" s="15">
        <f t="shared" si="75"/>
        <v>41715.107858796298</v>
      </c>
      <c r="U786">
        <f t="shared" si="76"/>
        <v>40</v>
      </c>
      <c r="V786" t="str" cm="1">
        <f t="array" ref="V786">_xlfn.IFS(U786&lt;=10,"Less than 10 days",AND(U786&gt;10,U786&lt;=20),"11 to 20 days",AND(U786&gt;20,U786&lt;=25),"21 to 25 days",U786&gt;=51,"Greater than 40 days",AND(U786&gt;25,U786&lt;=30),"26 to 30 days",AND(U786&gt;30,U786&lt;=40),"31 to 40 days",AND(U786&gt;40,U786&lt;=50),"41 to 50 days")</f>
        <v>31 to 40 days</v>
      </c>
      <c r="W786" t="str" cm="1">
        <f t="array" ref="W786">_xlfn.IFNA(_xlfn.IFS(AND(U786&gt;=25,U786&lt;28),"26-27 days",AND(U786&gt;27,U786&lt;29),"28 to 29 days",U786=30, "30 days"),"Not Needed")</f>
        <v>Not Needed</v>
      </c>
      <c r="X786">
        <f t="shared" si="77"/>
        <v>2014</v>
      </c>
    </row>
    <row r="787" spans="1:24" ht="58">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 t="shared" si="72"/>
        <v>181</v>
      </c>
      <c r="R787">
        <f t="shared" si="73"/>
        <v>31.14</v>
      </c>
      <c r="S787" s="15">
        <f t="shared" si="74"/>
        <v>41303.593923611108</v>
      </c>
      <c r="T787" s="15">
        <f t="shared" si="75"/>
        <v>41333.593923611108</v>
      </c>
      <c r="U787">
        <f t="shared" si="76"/>
        <v>30</v>
      </c>
      <c r="V787" t="str" cm="1">
        <f t="array" ref="V787">_xlfn.IFS(U787&lt;=10,"Less than 10 days",AND(U787&gt;10,U787&lt;=20),"11 to 20 days",AND(U787&gt;20,U787&lt;=25),"21 to 25 days",U787&gt;=51,"Greater than 40 days",AND(U787&gt;25,U787&lt;=30),"26 to 30 days",AND(U787&gt;30,U787&lt;=40),"31 to 40 days",AND(U787&gt;40,U787&lt;=50),"41 to 50 days")</f>
        <v>26 to 30 days</v>
      </c>
      <c r="W787" t="str" cm="1">
        <f t="array" ref="W787">_xlfn.IFNA(_xlfn.IFS(AND(U787&gt;=25,U787&lt;28),"26-27 days",AND(U787&gt;27,U787&lt;29),"28 to 29 days",U787=30, "30 days"),"Not Needed")</f>
        <v>30 days</v>
      </c>
      <c r="X787">
        <f t="shared" si="77"/>
        <v>2013</v>
      </c>
    </row>
    <row r="788" spans="1:24" ht="4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 t="shared" si="72"/>
        <v>143</v>
      </c>
      <c r="R788">
        <f t="shared" si="73"/>
        <v>162.27000000000001</v>
      </c>
      <c r="S788" s="15">
        <f t="shared" si="74"/>
        <v>40983.055949074071</v>
      </c>
      <c r="T788" s="15">
        <f t="shared" si="75"/>
        <v>41040.657638888886</v>
      </c>
      <c r="U788">
        <f t="shared" si="76"/>
        <v>57</v>
      </c>
      <c r="V788" t="str" cm="1">
        <f t="array" ref="V788">_xlfn.IFS(U788&lt;=10,"Less than 10 days",AND(U788&gt;10,U788&lt;=20),"11 to 20 days",AND(U788&gt;20,U788&lt;=25),"21 to 25 days",U788&gt;=51,"Greater than 40 days",AND(U788&gt;25,U788&lt;=30),"26 to 30 days",AND(U788&gt;30,U788&lt;=40),"31 to 40 days",AND(U788&gt;40,U788&lt;=50),"41 to 50 days")</f>
        <v>Greater than 40 days</v>
      </c>
      <c r="W788" t="str" cm="1">
        <f t="array" ref="W788">_xlfn.IFNA(_xlfn.IFS(AND(U788&gt;=25,U788&lt;28),"26-27 days",AND(U788&gt;27,U788&lt;29),"28 to 29 days",U788=30, "30 days"),"Not Needed")</f>
        <v>Not Needed</v>
      </c>
      <c r="X788">
        <f t="shared" si="77"/>
        <v>2012</v>
      </c>
    </row>
    <row r="789" spans="1:24" ht="4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 t="shared" si="72"/>
        <v>114</v>
      </c>
      <c r="R789">
        <f t="shared" si="73"/>
        <v>80.59</v>
      </c>
      <c r="S789" s="15">
        <f t="shared" si="74"/>
        <v>41549.627615740741</v>
      </c>
      <c r="T789" s="15">
        <f t="shared" si="75"/>
        <v>41579.627615740741</v>
      </c>
      <c r="U789">
        <f t="shared" si="76"/>
        <v>30</v>
      </c>
      <c r="V789" t="str" cm="1">
        <f t="array" ref="V789">_xlfn.IFS(U789&lt;=10,"Less than 10 days",AND(U789&gt;10,U789&lt;=20),"11 to 20 days",AND(U789&gt;20,U789&lt;=25),"21 to 25 days",U789&gt;=51,"Greater than 40 days",AND(U789&gt;25,U789&lt;=30),"26 to 30 days",AND(U789&gt;30,U789&lt;=40),"31 to 40 days",AND(U789&gt;40,U789&lt;=50),"41 to 50 days")</f>
        <v>26 to 30 days</v>
      </c>
      <c r="W789" t="str" cm="1">
        <f t="array" ref="W789">_xlfn.IFNA(_xlfn.IFS(AND(U789&gt;=25,U789&lt;28),"26-27 days",AND(U789&gt;27,U789&lt;29),"28 to 29 days",U789=30, "30 days"),"Not Needed")</f>
        <v>30 days</v>
      </c>
      <c r="X789">
        <f t="shared" si="77"/>
        <v>2013</v>
      </c>
    </row>
    <row r="790" spans="1:24" ht="4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 t="shared" si="72"/>
        <v>204</v>
      </c>
      <c r="R790">
        <f t="shared" si="73"/>
        <v>59.85</v>
      </c>
      <c r="S790" s="15">
        <f t="shared" si="74"/>
        <v>41059.006805555553</v>
      </c>
      <c r="T790" s="15">
        <f t="shared" si="75"/>
        <v>41097.165972222225</v>
      </c>
      <c r="U790">
        <f t="shared" si="76"/>
        <v>38</v>
      </c>
      <c r="V790" t="str" cm="1">
        <f t="array" ref="V790">_xlfn.IFS(U790&lt;=10,"Less than 10 days",AND(U790&gt;10,U790&lt;=20),"11 to 20 days",AND(U790&gt;20,U790&lt;=25),"21 to 25 days",U790&gt;=51,"Greater than 40 days",AND(U790&gt;25,U790&lt;=30),"26 to 30 days",AND(U790&gt;30,U790&lt;=40),"31 to 40 days",AND(U790&gt;40,U790&lt;=50),"41 to 50 days")</f>
        <v>31 to 40 days</v>
      </c>
      <c r="W790" t="str" cm="1">
        <f t="array" ref="W790">_xlfn.IFNA(_xlfn.IFS(AND(U790&gt;=25,U790&lt;28),"26-27 days",AND(U790&gt;27,U790&lt;29),"28 to 29 days",U790=30, "30 days"),"Not Needed")</f>
        <v>Not Needed</v>
      </c>
      <c r="X790">
        <f t="shared" si="77"/>
        <v>2012</v>
      </c>
    </row>
    <row r="791" spans="1:24" ht="4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 t="shared" si="72"/>
        <v>109</v>
      </c>
      <c r="R791">
        <f t="shared" si="73"/>
        <v>132.86000000000001</v>
      </c>
      <c r="S791" s="15">
        <f t="shared" si="74"/>
        <v>41277.186111111114</v>
      </c>
      <c r="T791" s="15">
        <f t="shared" si="75"/>
        <v>41295.332638888889</v>
      </c>
      <c r="U791">
        <f t="shared" si="76"/>
        <v>18</v>
      </c>
      <c r="V791" t="str" cm="1">
        <f t="array" ref="V791">_xlfn.IFS(U791&lt;=10,"Less than 10 days",AND(U791&gt;10,U791&lt;=20),"11 to 20 days",AND(U791&gt;20,U791&lt;=25),"21 to 25 days",U791&gt;=51,"Greater than 40 days",AND(U791&gt;25,U791&lt;=30),"26 to 30 days",AND(U791&gt;30,U791&lt;=40),"31 to 40 days",AND(U791&gt;40,U791&lt;=50),"41 to 50 days")</f>
        <v>11 to 20 days</v>
      </c>
      <c r="W791" t="str" cm="1">
        <f t="array" ref="W791">_xlfn.IFNA(_xlfn.IFS(AND(U791&gt;=25,U791&lt;28),"26-27 days",AND(U791&gt;27,U791&lt;29),"28 to 29 days",U791=30, "30 days"),"Not Needed")</f>
        <v>Not Needed</v>
      </c>
      <c r="X791">
        <f t="shared" si="77"/>
        <v>2013</v>
      </c>
    </row>
    <row r="792" spans="1:24" ht="4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 t="shared" si="72"/>
        <v>144</v>
      </c>
      <c r="R792">
        <f t="shared" si="73"/>
        <v>92.55</v>
      </c>
      <c r="S792" s="15">
        <f t="shared" si="74"/>
        <v>41276.047905092593</v>
      </c>
      <c r="T792" s="15">
        <f t="shared" si="75"/>
        <v>41306.047905092593</v>
      </c>
      <c r="U792">
        <f t="shared" si="76"/>
        <v>30</v>
      </c>
      <c r="V792" t="str" cm="1">
        <f t="array" ref="V792">_xlfn.IFS(U792&lt;=10,"Less than 10 days",AND(U792&gt;10,U792&lt;=20),"11 to 20 days",AND(U792&gt;20,U792&lt;=25),"21 to 25 days",U792&gt;=51,"Greater than 40 days",AND(U792&gt;25,U792&lt;=30),"26 to 30 days",AND(U792&gt;30,U792&lt;=40),"31 to 40 days",AND(U792&gt;40,U792&lt;=50),"41 to 50 days")</f>
        <v>26 to 30 days</v>
      </c>
      <c r="W792" t="str" cm="1">
        <f t="array" ref="W792">_xlfn.IFNA(_xlfn.IFS(AND(U792&gt;=25,U792&lt;28),"26-27 days",AND(U792&gt;27,U792&lt;29),"28 to 29 days",U792=30, "30 days"),"Not Needed")</f>
        <v>30 days</v>
      </c>
      <c r="X792">
        <f t="shared" si="77"/>
        <v>2013</v>
      </c>
    </row>
    <row r="793" spans="1:24" ht="4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 t="shared" si="72"/>
        <v>104</v>
      </c>
      <c r="R793">
        <f t="shared" si="73"/>
        <v>60.86</v>
      </c>
      <c r="S793" s="15">
        <f t="shared" si="74"/>
        <v>41557.780624999999</v>
      </c>
      <c r="T793" s="15">
        <f t="shared" si="75"/>
        <v>41591.249305555553</v>
      </c>
      <c r="U793">
        <f t="shared" si="76"/>
        <v>34</v>
      </c>
      <c r="V793" t="str" cm="1">
        <f t="array" ref="V793">_xlfn.IFS(U793&lt;=10,"Less than 10 days",AND(U793&gt;10,U793&lt;=20),"11 to 20 days",AND(U793&gt;20,U793&lt;=25),"21 to 25 days",U793&gt;=51,"Greater than 40 days",AND(U793&gt;25,U793&lt;=30),"26 to 30 days",AND(U793&gt;30,U793&lt;=40),"31 to 40 days",AND(U793&gt;40,U793&lt;=50),"41 to 50 days")</f>
        <v>31 to 40 days</v>
      </c>
      <c r="W793" t="str" cm="1">
        <f t="array" ref="W793">_xlfn.IFNA(_xlfn.IFS(AND(U793&gt;=25,U793&lt;28),"26-27 days",AND(U793&gt;27,U793&lt;29),"28 to 29 days",U793=30, "30 days"),"Not Needed")</f>
        <v>Not Needed</v>
      </c>
      <c r="X793">
        <f t="shared" si="77"/>
        <v>2013</v>
      </c>
    </row>
    <row r="794" spans="1:24" ht="29">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 t="shared" si="72"/>
        <v>100</v>
      </c>
      <c r="R794">
        <f t="shared" si="73"/>
        <v>41.85</v>
      </c>
      <c r="S794" s="15">
        <f t="shared" si="74"/>
        <v>41555.873645833337</v>
      </c>
      <c r="T794" s="15">
        <f t="shared" si="75"/>
        <v>41585.915312500001</v>
      </c>
      <c r="U794">
        <f t="shared" si="76"/>
        <v>30</v>
      </c>
      <c r="V794" t="str" cm="1">
        <f t="array" ref="V794">_xlfn.IFS(U794&lt;=10,"Less than 10 days",AND(U794&gt;10,U794&lt;=20),"11 to 20 days",AND(U794&gt;20,U794&lt;=25),"21 to 25 days",U794&gt;=51,"Greater than 40 days",AND(U794&gt;25,U794&lt;=30),"26 to 30 days",AND(U794&gt;30,U794&lt;=40),"31 to 40 days",AND(U794&gt;40,U794&lt;=50),"41 to 50 days")</f>
        <v>26 to 30 days</v>
      </c>
      <c r="W794" t="str" cm="1">
        <f t="array" ref="W794">_xlfn.IFNA(_xlfn.IFS(AND(U794&gt;=25,U794&lt;28),"26-27 days",AND(U794&gt;27,U794&lt;29),"28 to 29 days",U794=30, "30 days"),"Not Needed")</f>
        <v>30 days</v>
      </c>
      <c r="X794">
        <f t="shared" si="77"/>
        <v>2013</v>
      </c>
    </row>
    <row r="795" spans="1:24" ht="4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 t="shared" si="72"/>
        <v>103</v>
      </c>
      <c r="R795">
        <f t="shared" si="73"/>
        <v>88.33</v>
      </c>
      <c r="S795" s="15">
        <f t="shared" si="74"/>
        <v>41442.741249999999</v>
      </c>
      <c r="T795" s="15">
        <f t="shared" si="75"/>
        <v>41458.207638888889</v>
      </c>
      <c r="U795">
        <f t="shared" si="76"/>
        <v>16</v>
      </c>
      <c r="V795" t="str" cm="1">
        <f t="array" ref="V795">_xlfn.IFS(U795&lt;=10,"Less than 10 days",AND(U795&gt;10,U795&lt;=20),"11 to 20 days",AND(U795&gt;20,U795&lt;=25),"21 to 25 days",U795&gt;=51,"Greater than 40 days",AND(U795&gt;25,U795&lt;=30),"26 to 30 days",AND(U795&gt;30,U795&lt;=40),"31 to 40 days",AND(U795&gt;40,U795&lt;=50),"41 to 50 days")</f>
        <v>11 to 20 days</v>
      </c>
      <c r="W795" t="str" cm="1">
        <f t="array" ref="W795">_xlfn.IFNA(_xlfn.IFS(AND(U795&gt;=25,U795&lt;28),"26-27 days",AND(U795&gt;27,U795&lt;29),"28 to 29 days",U795=30, "30 days"),"Not Needed")</f>
        <v>Not Needed</v>
      </c>
      <c r="X795">
        <f t="shared" si="77"/>
        <v>2013</v>
      </c>
    </row>
    <row r="796" spans="1:24" ht="4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 t="shared" si="72"/>
        <v>105</v>
      </c>
      <c r="R796">
        <f t="shared" si="73"/>
        <v>158.96</v>
      </c>
      <c r="S796" s="15">
        <f t="shared" si="74"/>
        <v>40736.115011574075</v>
      </c>
      <c r="T796" s="15">
        <f t="shared" si="75"/>
        <v>40791.712500000001</v>
      </c>
      <c r="U796">
        <f t="shared" si="76"/>
        <v>55</v>
      </c>
      <c r="V796" t="str" cm="1">
        <f t="array" ref="V796">_xlfn.IFS(U796&lt;=10,"Less than 10 days",AND(U796&gt;10,U796&lt;=20),"11 to 20 days",AND(U796&gt;20,U796&lt;=25),"21 to 25 days",U796&gt;=51,"Greater than 40 days",AND(U796&gt;25,U796&lt;=30),"26 to 30 days",AND(U796&gt;30,U796&lt;=40),"31 to 40 days",AND(U796&gt;40,U796&lt;=50),"41 to 50 days")</f>
        <v>Greater than 40 days</v>
      </c>
      <c r="W796" t="str" cm="1">
        <f t="array" ref="W796">_xlfn.IFNA(_xlfn.IFS(AND(U796&gt;=25,U796&lt;28),"26-27 days",AND(U796&gt;27,U796&lt;29),"28 to 29 days",U796=30, "30 days"),"Not Needed")</f>
        <v>Not Needed</v>
      </c>
      <c r="X796">
        <f t="shared" si="77"/>
        <v>2011</v>
      </c>
    </row>
    <row r="797" spans="1:24" ht="4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 t="shared" si="72"/>
        <v>112</v>
      </c>
      <c r="R797">
        <f t="shared" si="73"/>
        <v>85.05</v>
      </c>
      <c r="S797" s="15">
        <f t="shared" si="74"/>
        <v>40963.613032407404</v>
      </c>
      <c r="T797" s="15">
        <f t="shared" si="75"/>
        <v>41006.207638888889</v>
      </c>
      <c r="U797">
        <f t="shared" si="76"/>
        <v>43</v>
      </c>
      <c r="V797" t="str" cm="1">
        <f t="array" ref="V797">_xlfn.IFS(U797&lt;=10,"Less than 10 days",AND(U797&gt;10,U797&lt;=20),"11 to 20 days",AND(U797&gt;20,U797&lt;=25),"21 to 25 days",U797&gt;=51,"Greater than 40 days",AND(U797&gt;25,U797&lt;=30),"26 to 30 days",AND(U797&gt;30,U797&lt;=40),"31 to 40 days",AND(U797&gt;40,U797&lt;=50),"41 to 50 days")</f>
        <v>41 to 50 days</v>
      </c>
      <c r="W797" t="str" cm="1">
        <f t="array" ref="W797">_xlfn.IFNA(_xlfn.IFS(AND(U797&gt;=25,U797&lt;28),"26-27 days",AND(U797&gt;27,U797&lt;29),"28 to 29 days",U797=30, "30 days"),"Not Needed")</f>
        <v>Not Needed</v>
      </c>
      <c r="X797">
        <f t="shared" si="77"/>
        <v>2012</v>
      </c>
    </row>
    <row r="798" spans="1:24" ht="58">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 t="shared" si="72"/>
        <v>101</v>
      </c>
      <c r="R798">
        <f t="shared" si="73"/>
        <v>112.61</v>
      </c>
      <c r="S798" s="15">
        <f t="shared" si="74"/>
        <v>41502.882928240739</v>
      </c>
      <c r="T798" s="15">
        <f t="shared" si="75"/>
        <v>41532.881944444445</v>
      </c>
      <c r="U798">
        <f t="shared" si="76"/>
        <v>30</v>
      </c>
      <c r="V798" t="str" cm="1">
        <f t="array" ref="V798">_xlfn.IFS(U798&lt;=10,"Less than 10 days",AND(U798&gt;10,U798&lt;=20),"11 to 20 days",AND(U798&gt;20,U798&lt;=25),"21 to 25 days",U798&gt;=51,"Greater than 40 days",AND(U798&gt;25,U798&lt;=30),"26 to 30 days",AND(U798&gt;30,U798&lt;=40),"31 to 40 days",AND(U798&gt;40,U798&lt;=50),"41 to 50 days")</f>
        <v>26 to 30 days</v>
      </c>
      <c r="W798" t="str" cm="1">
        <f t="array" ref="W798">_xlfn.IFNA(_xlfn.IFS(AND(U798&gt;=25,U798&lt;28),"26-27 days",AND(U798&gt;27,U798&lt;29),"28 to 29 days",U798=30, "30 days"),"Not Needed")</f>
        <v>30 days</v>
      </c>
      <c r="X798">
        <f t="shared" si="77"/>
        <v>2013</v>
      </c>
    </row>
    <row r="799" spans="1:24" ht="4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 t="shared" si="72"/>
        <v>108</v>
      </c>
      <c r="R799">
        <f t="shared" si="73"/>
        <v>45.44</v>
      </c>
      <c r="S799" s="15">
        <f t="shared" si="74"/>
        <v>40996.994074074071</v>
      </c>
      <c r="T799" s="15">
        <f t="shared" si="75"/>
        <v>41028.166666666664</v>
      </c>
      <c r="U799">
        <f t="shared" si="76"/>
        <v>32</v>
      </c>
      <c r="V799" t="str" cm="1">
        <f t="array" ref="V799">_xlfn.IFS(U799&lt;=10,"Less than 10 days",AND(U799&gt;10,U799&lt;=20),"11 to 20 days",AND(U799&gt;20,U799&lt;=25),"21 to 25 days",U799&gt;=51,"Greater than 40 days",AND(U799&gt;25,U799&lt;=30),"26 to 30 days",AND(U799&gt;30,U799&lt;=40),"31 to 40 days",AND(U799&gt;40,U799&lt;=50),"41 to 50 days")</f>
        <v>31 to 40 days</v>
      </c>
      <c r="W799" t="str" cm="1">
        <f t="array" ref="W799">_xlfn.IFNA(_xlfn.IFS(AND(U799&gt;=25,U799&lt;28),"26-27 days",AND(U799&gt;27,U799&lt;29),"28 to 29 days",U799=30, "30 days"),"Not Needed")</f>
        <v>Not Needed</v>
      </c>
      <c r="X799">
        <f t="shared" si="77"/>
        <v>2012</v>
      </c>
    </row>
    <row r="800" spans="1:24" ht="4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 t="shared" si="72"/>
        <v>115</v>
      </c>
      <c r="R800">
        <f t="shared" si="73"/>
        <v>46.22</v>
      </c>
      <c r="S800" s="15">
        <f t="shared" si="74"/>
        <v>41882.590127314819</v>
      </c>
      <c r="T800" s="15">
        <f t="shared" si="75"/>
        <v>41912.590127314819</v>
      </c>
      <c r="U800">
        <f t="shared" si="76"/>
        <v>30</v>
      </c>
      <c r="V800" t="str" cm="1">
        <f t="array" ref="V800">_xlfn.IFS(U800&lt;=10,"Less than 10 days",AND(U800&gt;10,U800&lt;=20),"11 to 20 days",AND(U800&gt;20,U800&lt;=25),"21 to 25 days",U800&gt;=51,"Greater than 40 days",AND(U800&gt;25,U800&lt;=30),"26 to 30 days",AND(U800&gt;30,U800&lt;=40),"31 to 40 days",AND(U800&gt;40,U800&lt;=50),"41 to 50 days")</f>
        <v>26 to 30 days</v>
      </c>
      <c r="W800" t="str" cm="1">
        <f t="array" ref="W800">_xlfn.IFNA(_xlfn.IFS(AND(U800&gt;=25,U800&lt;28),"26-27 days",AND(U800&gt;27,U800&lt;29),"28 to 29 days",U800=30, "30 days"),"Not Needed")</f>
        <v>30 days</v>
      </c>
      <c r="X800">
        <f t="shared" si="77"/>
        <v>2014</v>
      </c>
    </row>
    <row r="801" spans="1:24" ht="58">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 t="shared" si="72"/>
        <v>100</v>
      </c>
      <c r="R801">
        <f t="shared" si="73"/>
        <v>178.61</v>
      </c>
      <c r="S801" s="15">
        <f t="shared" si="74"/>
        <v>40996.667199074072</v>
      </c>
      <c r="T801" s="15">
        <f t="shared" si="75"/>
        <v>41026.667199074072</v>
      </c>
      <c r="U801">
        <f t="shared" si="76"/>
        <v>30</v>
      </c>
      <c r="V801" t="str" cm="1">
        <f t="array" ref="V801">_xlfn.IFS(U801&lt;=10,"Less than 10 days",AND(U801&gt;10,U801&lt;=20),"11 to 20 days",AND(U801&gt;20,U801&lt;=25),"21 to 25 days",U801&gt;=51,"Greater than 40 days",AND(U801&gt;25,U801&lt;=30),"26 to 30 days",AND(U801&gt;30,U801&lt;=40),"31 to 40 days",AND(U801&gt;40,U801&lt;=50),"41 to 50 days")</f>
        <v>26 to 30 days</v>
      </c>
      <c r="W801" t="str" cm="1">
        <f t="array" ref="W801">_xlfn.IFNA(_xlfn.IFS(AND(U801&gt;=25,U801&lt;28),"26-27 days",AND(U801&gt;27,U801&lt;29),"28 to 29 days",U801=30, "30 days"),"Not Needed")</f>
        <v>30 days</v>
      </c>
      <c r="X801">
        <f t="shared" si="77"/>
        <v>2012</v>
      </c>
    </row>
    <row r="802" spans="1:24" ht="4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 t="shared" si="72"/>
        <v>152</v>
      </c>
      <c r="R802">
        <f t="shared" si="73"/>
        <v>40.75</v>
      </c>
      <c r="S802" s="15">
        <f t="shared" si="74"/>
        <v>41863.433495370373</v>
      </c>
      <c r="T802" s="15">
        <f t="shared" si="75"/>
        <v>41893.433495370373</v>
      </c>
      <c r="U802">
        <f t="shared" si="76"/>
        <v>30</v>
      </c>
      <c r="V802" t="str" cm="1">
        <f t="array" ref="V802">_xlfn.IFS(U802&lt;=10,"Less than 10 days",AND(U802&gt;10,U802&lt;=20),"11 to 20 days",AND(U802&gt;20,U802&lt;=25),"21 to 25 days",U802&gt;=51,"Greater than 40 days",AND(U802&gt;25,U802&lt;=30),"26 to 30 days",AND(U802&gt;30,U802&lt;=40),"31 to 40 days",AND(U802&gt;40,U802&lt;=50),"41 to 50 days")</f>
        <v>26 to 30 days</v>
      </c>
      <c r="W802" t="str" cm="1">
        <f t="array" ref="W802">_xlfn.IFNA(_xlfn.IFS(AND(U802&gt;=25,U802&lt;28),"26-27 days",AND(U802&gt;27,U802&lt;29),"28 to 29 days",U802=30, "30 days"),"Not Needed")</f>
        <v>30 days</v>
      </c>
      <c r="X802">
        <f t="shared" si="77"/>
        <v>2014</v>
      </c>
    </row>
    <row r="803" spans="1:24" ht="4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 t="shared" si="72"/>
        <v>112</v>
      </c>
      <c r="R803">
        <f t="shared" si="73"/>
        <v>43.73</v>
      </c>
      <c r="S803" s="15">
        <f t="shared" si="74"/>
        <v>40695.795370370368</v>
      </c>
      <c r="T803" s="15">
        <f t="shared" si="75"/>
        <v>40725.795370370368</v>
      </c>
      <c r="U803">
        <f t="shared" si="76"/>
        <v>30</v>
      </c>
      <c r="V803" t="str" cm="1">
        <f t="array" ref="V803">_xlfn.IFS(U803&lt;=10,"Less than 10 days",AND(U803&gt;10,U803&lt;=20),"11 to 20 days",AND(U803&gt;20,U803&lt;=25),"21 to 25 days",U803&gt;=51,"Greater than 40 days",AND(U803&gt;25,U803&lt;=30),"26 to 30 days",AND(U803&gt;30,U803&lt;=40),"31 to 40 days",AND(U803&gt;40,U803&lt;=50),"41 to 50 days")</f>
        <v>26 to 30 days</v>
      </c>
      <c r="W803" t="str" cm="1">
        <f t="array" ref="W803">_xlfn.IFNA(_xlfn.IFS(AND(U803&gt;=25,U803&lt;28),"26-27 days",AND(U803&gt;27,U803&lt;29),"28 to 29 days",U803=30, "30 days"),"Not Needed")</f>
        <v>30 days</v>
      </c>
      <c r="X803">
        <f t="shared" si="77"/>
        <v>2011</v>
      </c>
    </row>
    <row r="804" spans="1:24" ht="58">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 t="shared" si="72"/>
        <v>101</v>
      </c>
      <c r="R804">
        <f t="shared" si="73"/>
        <v>81.069999999999993</v>
      </c>
      <c r="S804" s="15">
        <f t="shared" si="74"/>
        <v>41123.022268518522</v>
      </c>
      <c r="T804" s="15">
        <f t="shared" si="75"/>
        <v>41169.170138888891</v>
      </c>
      <c r="U804">
        <f t="shared" si="76"/>
        <v>46</v>
      </c>
      <c r="V804" t="str" cm="1">
        <f t="array" ref="V804">_xlfn.IFS(U804&lt;=10,"Less than 10 days",AND(U804&gt;10,U804&lt;=20),"11 to 20 days",AND(U804&gt;20,U804&lt;=25),"21 to 25 days",U804&gt;=51,"Greater than 40 days",AND(U804&gt;25,U804&lt;=30),"26 to 30 days",AND(U804&gt;30,U804&lt;=40),"31 to 40 days",AND(U804&gt;40,U804&lt;=50),"41 to 50 days")</f>
        <v>41 to 50 days</v>
      </c>
      <c r="W804" t="str" cm="1">
        <f t="array" ref="W804">_xlfn.IFNA(_xlfn.IFS(AND(U804&gt;=25,U804&lt;28),"26-27 days",AND(U804&gt;27,U804&lt;29),"28 to 29 days",U804=30, "30 days"),"Not Needed")</f>
        <v>Not Needed</v>
      </c>
      <c r="X804">
        <f t="shared" si="77"/>
        <v>2012</v>
      </c>
    </row>
    <row r="805" spans="1:24" ht="4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 t="shared" si="72"/>
        <v>123</v>
      </c>
      <c r="R805">
        <f t="shared" si="73"/>
        <v>74.61</v>
      </c>
      <c r="S805" s="15">
        <f t="shared" si="74"/>
        <v>40665.949976851851</v>
      </c>
      <c r="T805" s="15">
        <f t="shared" si="75"/>
        <v>40692.041666666664</v>
      </c>
      <c r="U805">
        <f t="shared" si="76"/>
        <v>27</v>
      </c>
      <c r="V805" t="str" cm="1">
        <f t="array" ref="V805">_xlfn.IFS(U805&lt;=10,"Less than 10 days",AND(U805&gt;10,U805&lt;=20),"11 to 20 days",AND(U805&gt;20,U805&lt;=25),"21 to 25 days",U805&gt;=51,"Greater than 40 days",AND(U805&gt;25,U805&lt;=30),"26 to 30 days",AND(U805&gt;30,U805&lt;=40),"31 to 40 days",AND(U805&gt;40,U805&lt;=50),"41 to 50 days")</f>
        <v>26 to 30 days</v>
      </c>
      <c r="W805" t="str" cm="1">
        <f t="array" ref="W805">_xlfn.IFNA(_xlfn.IFS(AND(U805&gt;=25,U805&lt;28),"26-27 days",AND(U805&gt;27,U805&lt;29),"28 to 29 days",U805=30, "30 days"),"Not Needed")</f>
        <v>26-27 days</v>
      </c>
      <c r="X805">
        <f t="shared" si="77"/>
        <v>2011</v>
      </c>
    </row>
    <row r="806" spans="1:24" ht="4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 t="shared" si="72"/>
        <v>100</v>
      </c>
      <c r="R806">
        <f t="shared" si="73"/>
        <v>305.56</v>
      </c>
      <c r="S806" s="15">
        <f t="shared" si="74"/>
        <v>40730.105625000004</v>
      </c>
      <c r="T806" s="15">
        <f t="shared" si="75"/>
        <v>40747.165972222225</v>
      </c>
      <c r="U806">
        <f t="shared" si="76"/>
        <v>17</v>
      </c>
      <c r="V806" t="str" cm="1">
        <f t="array" ref="V806">_xlfn.IFS(U806&lt;=10,"Less than 10 days",AND(U806&gt;10,U806&lt;=20),"11 to 20 days",AND(U806&gt;20,U806&lt;=25),"21 to 25 days",U806&gt;=51,"Greater than 40 days",AND(U806&gt;25,U806&lt;=30),"26 to 30 days",AND(U806&gt;30,U806&lt;=40),"31 to 40 days",AND(U806&gt;40,U806&lt;=50),"41 to 50 days")</f>
        <v>11 to 20 days</v>
      </c>
      <c r="W806" t="str" cm="1">
        <f t="array" ref="W806">_xlfn.IFNA(_xlfn.IFS(AND(U806&gt;=25,U806&lt;28),"26-27 days",AND(U806&gt;27,U806&lt;29),"28 to 29 days",U806=30, "30 days"),"Not Needed")</f>
        <v>Not Needed</v>
      </c>
      <c r="X806">
        <f t="shared" si="77"/>
        <v>2011</v>
      </c>
    </row>
    <row r="807" spans="1:24" ht="4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 t="shared" si="72"/>
        <v>105</v>
      </c>
      <c r="R807">
        <f t="shared" si="73"/>
        <v>58.33</v>
      </c>
      <c r="S807" s="15">
        <f t="shared" si="74"/>
        <v>40690.823055555556</v>
      </c>
      <c r="T807" s="15">
        <f t="shared" si="75"/>
        <v>40740.958333333336</v>
      </c>
      <c r="U807">
        <f t="shared" si="76"/>
        <v>50</v>
      </c>
      <c r="V807" t="str" cm="1">
        <f t="array" ref="V807">_xlfn.IFS(U807&lt;=10,"Less than 10 days",AND(U807&gt;10,U807&lt;=20),"11 to 20 days",AND(U807&gt;20,U807&lt;=25),"21 to 25 days",U807&gt;=51,"Greater than 40 days",AND(U807&gt;25,U807&lt;=30),"26 to 30 days",AND(U807&gt;30,U807&lt;=40),"31 to 40 days",AND(U807&gt;40,U807&lt;=50),"41 to 50 days")</f>
        <v>41 to 50 days</v>
      </c>
      <c r="W807" t="str" cm="1">
        <f t="array" ref="W807">_xlfn.IFNA(_xlfn.IFS(AND(U807&gt;=25,U807&lt;28),"26-27 days",AND(U807&gt;27,U807&lt;29),"28 to 29 days",U807=30, "30 days"),"Not Needed")</f>
        <v>Not Needed</v>
      </c>
      <c r="X807">
        <f t="shared" si="77"/>
        <v>2011</v>
      </c>
    </row>
    <row r="808" spans="1:24">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 t="shared" si="72"/>
        <v>104</v>
      </c>
      <c r="R808">
        <f t="shared" si="73"/>
        <v>117.68</v>
      </c>
      <c r="S808" s="15">
        <f t="shared" si="74"/>
        <v>40763.691423611112</v>
      </c>
      <c r="T808" s="15">
        <f t="shared" si="75"/>
        <v>40793.691423611112</v>
      </c>
      <c r="U808">
        <f t="shared" si="76"/>
        <v>30</v>
      </c>
      <c r="V808" t="str" cm="1">
        <f t="array" ref="V808">_xlfn.IFS(U808&lt;=10,"Less than 10 days",AND(U808&gt;10,U808&lt;=20),"11 to 20 days",AND(U808&gt;20,U808&lt;=25),"21 to 25 days",U808&gt;=51,"Greater than 40 days",AND(U808&gt;25,U808&lt;=30),"26 to 30 days",AND(U808&gt;30,U808&lt;=40),"31 to 40 days",AND(U808&gt;40,U808&lt;=50),"41 to 50 days")</f>
        <v>26 to 30 days</v>
      </c>
      <c r="W808" t="str" cm="1">
        <f t="array" ref="W808">_xlfn.IFNA(_xlfn.IFS(AND(U808&gt;=25,U808&lt;28),"26-27 days",AND(U808&gt;27,U808&lt;29),"28 to 29 days",U808=30, "30 days"),"Not Needed")</f>
        <v>30 days</v>
      </c>
      <c r="X808">
        <f t="shared" si="77"/>
        <v>2011</v>
      </c>
    </row>
    <row r="809" spans="1:24" ht="29">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 t="shared" si="72"/>
        <v>105</v>
      </c>
      <c r="R809">
        <f t="shared" si="73"/>
        <v>73.77</v>
      </c>
      <c r="S809" s="15">
        <f t="shared" si="74"/>
        <v>42759.628599537042</v>
      </c>
      <c r="T809" s="15">
        <f t="shared" si="75"/>
        <v>42795.083333333328</v>
      </c>
      <c r="U809">
        <f t="shared" si="76"/>
        <v>36</v>
      </c>
      <c r="V809" t="str" cm="1">
        <f t="array" ref="V809">_xlfn.IFS(U809&lt;=10,"Less than 10 days",AND(U809&gt;10,U809&lt;=20),"11 to 20 days",AND(U809&gt;20,U809&lt;=25),"21 to 25 days",U809&gt;=51,"Greater than 40 days",AND(U809&gt;25,U809&lt;=30),"26 to 30 days",AND(U809&gt;30,U809&lt;=40),"31 to 40 days",AND(U809&gt;40,U809&lt;=50),"41 to 50 days")</f>
        <v>31 to 40 days</v>
      </c>
      <c r="W809" t="str" cm="1">
        <f t="array" ref="W809">_xlfn.IFNA(_xlfn.IFS(AND(U809&gt;=25,U809&lt;28),"26-27 days",AND(U809&gt;27,U809&lt;29),"28 to 29 days",U809=30, "30 days"),"Not Needed")</f>
        <v>Not Needed</v>
      </c>
      <c r="X809">
        <f t="shared" si="77"/>
        <v>2017</v>
      </c>
    </row>
    <row r="810" spans="1:24" ht="4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 t="shared" si="72"/>
        <v>100</v>
      </c>
      <c r="R810">
        <f t="shared" si="73"/>
        <v>104.65</v>
      </c>
      <c r="S810" s="15">
        <f t="shared" si="74"/>
        <v>41962.100532407407</v>
      </c>
      <c r="T810" s="15">
        <f t="shared" si="75"/>
        <v>41995.207638888889</v>
      </c>
      <c r="U810">
        <f t="shared" si="76"/>
        <v>33</v>
      </c>
      <c r="V810" t="str" cm="1">
        <f t="array" ref="V810">_xlfn.IFS(U810&lt;=10,"Less than 10 days",AND(U810&gt;10,U810&lt;=20),"11 to 20 days",AND(U810&gt;20,U810&lt;=25),"21 to 25 days",U810&gt;=51,"Greater than 40 days",AND(U810&gt;25,U810&lt;=30),"26 to 30 days",AND(U810&gt;30,U810&lt;=40),"31 to 40 days",AND(U810&gt;40,U810&lt;=50),"41 to 50 days")</f>
        <v>31 to 40 days</v>
      </c>
      <c r="W810" t="str" cm="1">
        <f t="array" ref="W810">_xlfn.IFNA(_xlfn.IFS(AND(U810&gt;=25,U810&lt;28),"26-27 days",AND(U810&gt;27,U810&lt;29),"28 to 29 days",U810=30, "30 days"),"Not Needed")</f>
        <v>Not Needed</v>
      </c>
      <c r="X810">
        <f t="shared" si="77"/>
        <v>2014</v>
      </c>
    </row>
    <row r="811" spans="1:24" ht="4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 t="shared" si="72"/>
        <v>104</v>
      </c>
      <c r="R811">
        <f t="shared" si="73"/>
        <v>79.83</v>
      </c>
      <c r="S811" s="15">
        <f t="shared" si="74"/>
        <v>41628.833680555559</v>
      </c>
      <c r="T811" s="15">
        <f t="shared" si="75"/>
        <v>41658.833680555559</v>
      </c>
      <c r="U811">
        <f t="shared" si="76"/>
        <v>30</v>
      </c>
      <c r="V811" t="str" cm="1">
        <f t="array" ref="V811">_xlfn.IFS(U811&lt;=10,"Less than 10 days",AND(U811&gt;10,U811&lt;=20),"11 to 20 days",AND(U811&gt;20,U811&lt;=25),"21 to 25 days",U811&gt;=51,"Greater than 40 days",AND(U811&gt;25,U811&lt;=30),"26 to 30 days",AND(U811&gt;30,U811&lt;=40),"31 to 40 days",AND(U811&gt;40,U811&lt;=50),"41 to 50 days")</f>
        <v>26 to 30 days</v>
      </c>
      <c r="W811" t="str" cm="1">
        <f t="array" ref="W811">_xlfn.IFNA(_xlfn.IFS(AND(U811&gt;=25,U811&lt;28),"26-27 days",AND(U811&gt;27,U811&lt;29),"28 to 29 days",U811=30, "30 days"),"Not Needed")</f>
        <v>30 days</v>
      </c>
      <c r="X811">
        <f t="shared" si="77"/>
        <v>2013</v>
      </c>
    </row>
    <row r="812" spans="1:24" ht="4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 t="shared" si="72"/>
        <v>105</v>
      </c>
      <c r="R812">
        <f t="shared" si="73"/>
        <v>58.33</v>
      </c>
      <c r="S812" s="15">
        <f t="shared" si="74"/>
        <v>41123.056273148148</v>
      </c>
      <c r="T812" s="15">
        <f t="shared" si="75"/>
        <v>41153.056273148148</v>
      </c>
      <c r="U812">
        <f t="shared" si="76"/>
        <v>30</v>
      </c>
      <c r="V812" t="str" cm="1">
        <f t="array" ref="V812">_xlfn.IFS(U812&lt;=10,"Less than 10 days",AND(U812&gt;10,U812&lt;=20),"11 to 20 days",AND(U812&gt;20,U812&lt;=25),"21 to 25 days",U812&gt;=51,"Greater than 40 days",AND(U812&gt;25,U812&lt;=30),"26 to 30 days",AND(U812&gt;30,U812&lt;=40),"31 to 40 days",AND(U812&gt;40,U812&lt;=50),"41 to 50 days")</f>
        <v>26 to 30 days</v>
      </c>
      <c r="W812" t="str" cm="1">
        <f t="array" ref="W812">_xlfn.IFNA(_xlfn.IFS(AND(U812&gt;=25,U812&lt;28),"26-27 days",AND(U812&gt;27,U812&lt;29),"28 to 29 days",U812=30, "30 days"),"Not Needed")</f>
        <v>30 days</v>
      </c>
      <c r="X812">
        <f t="shared" si="77"/>
        <v>2012</v>
      </c>
    </row>
    <row r="813" spans="1:24" ht="29">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 t="shared" si="72"/>
        <v>104</v>
      </c>
      <c r="R813">
        <f t="shared" si="73"/>
        <v>86.67</v>
      </c>
      <c r="S813" s="15">
        <f t="shared" si="74"/>
        <v>41443.643541666665</v>
      </c>
      <c r="T813" s="15">
        <f t="shared" si="75"/>
        <v>41465.702777777777</v>
      </c>
      <c r="U813">
        <f t="shared" si="76"/>
        <v>22</v>
      </c>
      <c r="V813" t="str" cm="1">
        <f t="array" ref="V813">_xlfn.IFS(U813&lt;=10,"Less than 10 days",AND(U813&gt;10,U813&lt;=20),"11 to 20 days",AND(U813&gt;20,U813&lt;=25),"21 to 25 days",U813&gt;=51,"Greater than 40 days",AND(U813&gt;25,U813&lt;=30),"26 to 30 days",AND(U813&gt;30,U813&lt;=40),"31 to 40 days",AND(U813&gt;40,U813&lt;=50),"41 to 50 days")</f>
        <v>21 to 25 days</v>
      </c>
      <c r="W813" t="str" cm="1">
        <f t="array" ref="W813">_xlfn.IFNA(_xlfn.IFS(AND(U813&gt;=25,U813&lt;28),"26-27 days",AND(U813&gt;27,U813&lt;29),"28 to 29 days",U813=30, "30 days"),"Not Needed")</f>
        <v>Not Needed</v>
      </c>
      <c r="X813">
        <f t="shared" si="77"/>
        <v>2013</v>
      </c>
    </row>
    <row r="814" spans="1:24" ht="4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 t="shared" si="72"/>
        <v>152</v>
      </c>
      <c r="R814">
        <f t="shared" si="73"/>
        <v>27.61</v>
      </c>
      <c r="S814" s="15">
        <f t="shared" si="74"/>
        <v>41282.017962962964</v>
      </c>
      <c r="T814" s="15">
        <f t="shared" si="75"/>
        <v>41334.581944444442</v>
      </c>
      <c r="U814">
        <f t="shared" si="76"/>
        <v>52</v>
      </c>
      <c r="V814" t="str" cm="1">
        <f t="array" ref="V814">_xlfn.IFS(U814&lt;=10,"Less than 10 days",AND(U814&gt;10,U814&lt;=20),"11 to 20 days",AND(U814&gt;20,U814&lt;=25),"21 to 25 days",U814&gt;=51,"Greater than 40 days",AND(U814&gt;25,U814&lt;=30),"26 to 30 days",AND(U814&gt;30,U814&lt;=40),"31 to 40 days",AND(U814&gt;40,U814&lt;=50),"41 to 50 days")</f>
        <v>Greater than 40 days</v>
      </c>
      <c r="W814" t="str" cm="1">
        <f t="array" ref="W814">_xlfn.IFNA(_xlfn.IFS(AND(U814&gt;=25,U814&lt;28),"26-27 days",AND(U814&gt;27,U814&lt;29),"28 to 29 days",U814=30, "30 days"),"Not Needed")</f>
        <v>Not Needed</v>
      </c>
      <c r="X814">
        <f t="shared" si="77"/>
        <v>2013</v>
      </c>
    </row>
    <row r="815" spans="1:24" ht="29">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 t="shared" si="72"/>
        <v>160</v>
      </c>
      <c r="R815">
        <f t="shared" si="73"/>
        <v>25</v>
      </c>
      <c r="S815" s="15">
        <f t="shared" si="74"/>
        <v>41080.960243055553</v>
      </c>
      <c r="T815" s="15">
        <f t="shared" si="75"/>
        <v>41110.960243055553</v>
      </c>
      <c r="U815">
        <f t="shared" si="76"/>
        <v>30</v>
      </c>
      <c r="V815" t="str" cm="1">
        <f t="array" ref="V815">_xlfn.IFS(U815&lt;=10,"Less than 10 days",AND(U815&gt;10,U815&lt;=20),"11 to 20 days",AND(U815&gt;20,U815&lt;=25),"21 to 25 days",U815&gt;=51,"Greater than 40 days",AND(U815&gt;25,U815&lt;=30),"26 to 30 days",AND(U815&gt;30,U815&lt;=40),"31 to 40 days",AND(U815&gt;40,U815&lt;=50),"41 to 50 days")</f>
        <v>26 to 30 days</v>
      </c>
      <c r="W815" t="str" cm="1">
        <f t="array" ref="W815">_xlfn.IFNA(_xlfn.IFS(AND(U815&gt;=25,U815&lt;28),"26-27 days",AND(U815&gt;27,U815&lt;29),"28 to 29 days",U815=30, "30 days"),"Not Needed")</f>
        <v>30 days</v>
      </c>
      <c r="X815">
        <f t="shared" si="77"/>
        <v>2012</v>
      </c>
    </row>
    <row r="816" spans="1:24" ht="4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 t="shared" si="72"/>
        <v>127</v>
      </c>
      <c r="R816">
        <f t="shared" si="73"/>
        <v>45.46</v>
      </c>
      <c r="S816" s="15">
        <f t="shared" si="74"/>
        <v>40679.743067129632</v>
      </c>
      <c r="T816" s="15">
        <f t="shared" si="75"/>
        <v>40694.75277777778</v>
      </c>
      <c r="U816">
        <f t="shared" si="76"/>
        <v>15</v>
      </c>
      <c r="V816" t="str" cm="1">
        <f t="array" ref="V816">_xlfn.IFS(U816&lt;=10,"Less than 10 days",AND(U816&gt;10,U816&lt;=20),"11 to 20 days",AND(U816&gt;20,U816&lt;=25),"21 to 25 days",U816&gt;=51,"Greater than 40 days",AND(U816&gt;25,U816&lt;=30),"26 to 30 days",AND(U816&gt;30,U816&lt;=40),"31 to 40 days",AND(U816&gt;40,U816&lt;=50),"41 to 50 days")</f>
        <v>11 to 20 days</v>
      </c>
      <c r="W816" t="str" cm="1">
        <f t="array" ref="W816">_xlfn.IFNA(_xlfn.IFS(AND(U816&gt;=25,U816&lt;28),"26-27 days",AND(U816&gt;27,U816&lt;29),"28 to 29 days",U816=30, "30 days"),"Not Needed")</f>
        <v>Not Needed</v>
      </c>
      <c r="X816">
        <f t="shared" si="77"/>
        <v>2011</v>
      </c>
    </row>
    <row r="817" spans="1:24" ht="29">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 t="shared" si="72"/>
        <v>107</v>
      </c>
      <c r="R817">
        <f t="shared" si="73"/>
        <v>99.53</v>
      </c>
      <c r="S817" s="15">
        <f t="shared" si="74"/>
        <v>41914.917858796296</v>
      </c>
      <c r="T817" s="15">
        <f t="shared" si="75"/>
        <v>41944.917858796296</v>
      </c>
      <c r="U817">
        <f t="shared" si="76"/>
        <v>30</v>
      </c>
      <c r="V817" t="str" cm="1">
        <f t="array" ref="V817">_xlfn.IFS(U817&lt;=10,"Less than 10 days",AND(U817&gt;10,U817&lt;=20),"11 to 20 days",AND(U817&gt;20,U817&lt;=25),"21 to 25 days",U817&gt;=51,"Greater than 40 days",AND(U817&gt;25,U817&lt;=30),"26 to 30 days",AND(U817&gt;30,U817&lt;=40),"31 to 40 days",AND(U817&gt;40,U817&lt;=50),"41 to 50 days")</f>
        <v>26 to 30 days</v>
      </c>
      <c r="W817" t="str" cm="1">
        <f t="array" ref="W817">_xlfn.IFNA(_xlfn.IFS(AND(U817&gt;=25,U817&lt;28),"26-27 days",AND(U817&gt;27,U817&lt;29),"28 to 29 days",U817=30, "30 days"),"Not Needed")</f>
        <v>30 days</v>
      </c>
      <c r="X817">
        <f t="shared" si="77"/>
        <v>2014</v>
      </c>
    </row>
    <row r="818" spans="1:24" ht="29">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 t="shared" si="72"/>
        <v>115</v>
      </c>
      <c r="R818">
        <f t="shared" si="73"/>
        <v>39.31</v>
      </c>
      <c r="S818" s="15">
        <f t="shared" si="74"/>
        <v>41341.870868055557</v>
      </c>
      <c r="T818" s="15">
        <f t="shared" si="75"/>
        <v>41373.270833333336</v>
      </c>
      <c r="U818">
        <f t="shared" si="76"/>
        <v>32</v>
      </c>
      <c r="V818" t="str" cm="1">
        <f t="array" ref="V818">_xlfn.IFS(U818&lt;=10,"Less than 10 days",AND(U818&gt;10,U818&lt;=20),"11 to 20 days",AND(U818&gt;20,U818&lt;=25),"21 to 25 days",U818&gt;=51,"Greater than 40 days",AND(U818&gt;25,U818&lt;=30),"26 to 30 days",AND(U818&gt;30,U818&lt;=40),"31 to 40 days",AND(U818&gt;40,U818&lt;=50),"41 to 50 days")</f>
        <v>31 to 40 days</v>
      </c>
      <c r="W818" t="str" cm="1">
        <f t="array" ref="W818">_xlfn.IFNA(_xlfn.IFS(AND(U818&gt;=25,U818&lt;28),"26-27 days",AND(U818&gt;27,U818&lt;29),"28 to 29 days",U818=30, "30 days"),"Not Needed")</f>
        <v>Not Needed</v>
      </c>
      <c r="X818">
        <f t="shared" si="77"/>
        <v>2013</v>
      </c>
    </row>
    <row r="819" spans="1:24" ht="4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 t="shared" si="72"/>
        <v>137</v>
      </c>
      <c r="R819">
        <f t="shared" si="73"/>
        <v>89.42</v>
      </c>
      <c r="S819" s="15">
        <f t="shared" si="74"/>
        <v>40925.599664351852</v>
      </c>
      <c r="T819" s="15">
        <f t="shared" si="75"/>
        <v>40979.207638888889</v>
      </c>
      <c r="U819">
        <f t="shared" si="76"/>
        <v>54</v>
      </c>
      <c r="V819" t="str" cm="1">
        <f t="array" ref="V819">_xlfn.IFS(U819&lt;=10,"Less than 10 days",AND(U819&gt;10,U819&lt;=20),"11 to 20 days",AND(U819&gt;20,U819&lt;=25),"21 to 25 days",U819&gt;=51,"Greater than 40 days",AND(U819&gt;25,U819&lt;=30),"26 to 30 days",AND(U819&gt;30,U819&lt;=40),"31 to 40 days",AND(U819&gt;40,U819&lt;=50),"41 to 50 days")</f>
        <v>Greater than 40 days</v>
      </c>
      <c r="W819" t="str" cm="1">
        <f t="array" ref="W819">_xlfn.IFNA(_xlfn.IFS(AND(U819&gt;=25,U819&lt;28),"26-27 days",AND(U819&gt;27,U819&lt;29),"28 to 29 days",U819=30, "30 days"),"Not Needed")</f>
        <v>Not Needed</v>
      </c>
      <c r="X819">
        <f t="shared" si="77"/>
        <v>2012</v>
      </c>
    </row>
    <row r="820" spans="1:24" ht="4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 t="shared" si="72"/>
        <v>156</v>
      </c>
      <c r="R820">
        <f t="shared" si="73"/>
        <v>28.68</v>
      </c>
      <c r="S820" s="15">
        <f t="shared" si="74"/>
        <v>41120.882881944446</v>
      </c>
      <c r="T820" s="15">
        <f t="shared" si="75"/>
        <v>41128.709027777775</v>
      </c>
      <c r="U820">
        <f t="shared" si="76"/>
        <v>8</v>
      </c>
      <c r="V820" t="str" cm="1">
        <f t="array" ref="V820">_xlfn.IFS(U820&lt;=10,"Less than 10 days",AND(U820&gt;10,U820&lt;=20),"11 to 20 days",AND(U820&gt;20,U820&lt;=25),"21 to 25 days",U820&gt;=51,"Greater than 40 days",AND(U820&gt;25,U820&lt;=30),"26 to 30 days",AND(U820&gt;30,U820&lt;=40),"31 to 40 days",AND(U820&gt;40,U820&lt;=50),"41 to 50 days")</f>
        <v>Less than 10 days</v>
      </c>
      <c r="W820" t="str" cm="1">
        <f t="array" ref="W820">_xlfn.IFNA(_xlfn.IFS(AND(U820&gt;=25,U820&lt;28),"26-27 days",AND(U820&gt;27,U820&lt;29),"28 to 29 days",U820=30, "30 days"),"Not Needed")</f>
        <v>Not Needed</v>
      </c>
      <c r="X820">
        <f t="shared" si="77"/>
        <v>2012</v>
      </c>
    </row>
    <row r="821" spans="1:24" ht="29">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 t="shared" si="72"/>
        <v>109</v>
      </c>
      <c r="R821">
        <f t="shared" si="73"/>
        <v>31.07</v>
      </c>
      <c r="S821" s="15">
        <f t="shared" si="74"/>
        <v>41619.998310185183</v>
      </c>
      <c r="T821" s="15">
        <f t="shared" si="75"/>
        <v>41629.197222222225</v>
      </c>
      <c r="U821">
        <f t="shared" si="76"/>
        <v>10</v>
      </c>
      <c r="V821" t="str" cm="1">
        <f t="array" ref="V821">_xlfn.IFS(U821&lt;=10,"Less than 10 days",AND(U821&gt;10,U821&lt;=20),"11 to 20 days",AND(U821&gt;20,U821&lt;=25),"21 to 25 days",U821&gt;=51,"Greater than 40 days",AND(U821&gt;25,U821&lt;=30),"26 to 30 days",AND(U821&gt;30,U821&lt;=40),"31 to 40 days",AND(U821&gt;40,U821&lt;=50),"41 to 50 days")</f>
        <v>Less than 10 days</v>
      </c>
      <c r="W821" t="str" cm="1">
        <f t="array" ref="W821">_xlfn.IFNA(_xlfn.IFS(AND(U821&gt;=25,U821&lt;28),"26-27 days",AND(U821&gt;27,U821&lt;29),"28 to 29 days",U821=30, "30 days"),"Not Needed")</f>
        <v>Not Needed</v>
      </c>
      <c r="X821">
        <f t="shared" si="77"/>
        <v>2013</v>
      </c>
    </row>
    <row r="822" spans="1:24" ht="4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 t="shared" si="72"/>
        <v>134</v>
      </c>
      <c r="R822">
        <f t="shared" si="73"/>
        <v>70.55</v>
      </c>
      <c r="S822" s="15">
        <f t="shared" si="74"/>
        <v>41768.841921296298</v>
      </c>
      <c r="T822" s="15">
        <f t="shared" si="75"/>
        <v>41799.208333333336</v>
      </c>
      <c r="U822">
        <f t="shared" si="76"/>
        <v>31</v>
      </c>
      <c r="V822" t="str" cm="1">
        <f t="array" ref="V822">_xlfn.IFS(U822&lt;=10,"Less than 10 days",AND(U822&gt;10,U822&lt;=20),"11 to 20 days",AND(U822&gt;20,U822&lt;=25),"21 to 25 days",U822&gt;=51,"Greater than 40 days",AND(U822&gt;25,U822&lt;=30),"26 to 30 days",AND(U822&gt;30,U822&lt;=40),"31 to 40 days",AND(U822&gt;40,U822&lt;=50),"41 to 50 days")</f>
        <v>31 to 40 days</v>
      </c>
      <c r="W822" t="str" cm="1">
        <f t="array" ref="W822">_xlfn.IFNA(_xlfn.IFS(AND(U822&gt;=25,U822&lt;28),"26-27 days",AND(U822&gt;27,U822&lt;29),"28 to 29 days",U822=30, "30 days"),"Not Needed")</f>
        <v>Not Needed</v>
      </c>
      <c r="X822">
        <f t="shared" si="77"/>
        <v>2014</v>
      </c>
    </row>
    <row r="823" spans="1:24" ht="4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 t="shared" si="72"/>
        <v>100</v>
      </c>
      <c r="R823">
        <f t="shared" si="73"/>
        <v>224.13</v>
      </c>
      <c r="S823" s="15">
        <f t="shared" si="74"/>
        <v>42093.922048611115</v>
      </c>
      <c r="T823" s="15">
        <f t="shared" si="75"/>
        <v>42128.167361111111</v>
      </c>
      <c r="U823">
        <f t="shared" si="76"/>
        <v>35</v>
      </c>
      <c r="V823" t="str" cm="1">
        <f t="array" ref="V823">_xlfn.IFS(U823&lt;=10,"Less than 10 days",AND(U823&gt;10,U823&lt;=20),"11 to 20 days",AND(U823&gt;20,U823&lt;=25),"21 to 25 days",U823&gt;=51,"Greater than 40 days",AND(U823&gt;25,U823&lt;=30),"26 to 30 days",AND(U823&gt;30,U823&lt;=40),"31 to 40 days",AND(U823&gt;40,U823&lt;=50),"41 to 50 days")</f>
        <v>31 to 40 days</v>
      </c>
      <c r="W823" t="str" cm="1">
        <f t="array" ref="W823">_xlfn.IFNA(_xlfn.IFS(AND(U823&gt;=25,U823&lt;28),"26-27 days",AND(U823&gt;27,U823&lt;29),"28 to 29 days",U823=30, "30 days"),"Not Needed")</f>
        <v>Not Needed</v>
      </c>
      <c r="X823">
        <f t="shared" si="77"/>
        <v>2015</v>
      </c>
    </row>
    <row r="824" spans="1:24" ht="4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 t="shared" si="72"/>
        <v>119</v>
      </c>
      <c r="R824">
        <f t="shared" si="73"/>
        <v>51.81</v>
      </c>
      <c r="S824" s="15">
        <f t="shared" si="74"/>
        <v>41157.947337962964</v>
      </c>
      <c r="T824" s="15">
        <f t="shared" si="75"/>
        <v>41187.947337962964</v>
      </c>
      <c r="U824">
        <f t="shared" si="76"/>
        <v>30</v>
      </c>
      <c r="V824" t="str" cm="1">
        <f t="array" ref="V824">_xlfn.IFS(U824&lt;=10,"Less than 10 days",AND(U824&gt;10,U824&lt;=20),"11 to 20 days",AND(U824&gt;20,U824&lt;=25),"21 to 25 days",U824&gt;=51,"Greater than 40 days",AND(U824&gt;25,U824&lt;=30),"26 to 30 days",AND(U824&gt;30,U824&lt;=40),"31 to 40 days",AND(U824&gt;40,U824&lt;=50),"41 to 50 days")</f>
        <v>26 to 30 days</v>
      </c>
      <c r="W824" t="str" cm="1">
        <f t="array" ref="W824">_xlfn.IFNA(_xlfn.IFS(AND(U824&gt;=25,U824&lt;28),"26-27 days",AND(U824&gt;27,U824&lt;29),"28 to 29 days",U824=30, "30 days"),"Not Needed")</f>
        <v>30 days</v>
      </c>
      <c r="X824">
        <f t="shared" si="77"/>
        <v>2012</v>
      </c>
    </row>
    <row r="825" spans="1:24" ht="4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 t="shared" si="72"/>
        <v>180</v>
      </c>
      <c r="R825">
        <f t="shared" si="73"/>
        <v>43.52</v>
      </c>
      <c r="S825" s="15">
        <f t="shared" si="74"/>
        <v>42055.972824074073</v>
      </c>
      <c r="T825" s="15">
        <f t="shared" si="75"/>
        <v>42085.931157407409</v>
      </c>
      <c r="U825">
        <f t="shared" si="76"/>
        <v>30</v>
      </c>
      <c r="V825" t="str" cm="1">
        <f t="array" ref="V825">_xlfn.IFS(U825&lt;=10,"Less than 10 days",AND(U825&gt;10,U825&lt;=20),"11 to 20 days",AND(U825&gt;20,U825&lt;=25),"21 to 25 days",U825&gt;=51,"Greater than 40 days",AND(U825&gt;25,U825&lt;=30),"26 to 30 days",AND(U825&gt;30,U825&lt;=40),"31 to 40 days",AND(U825&gt;40,U825&lt;=50),"41 to 50 days")</f>
        <v>26 to 30 days</v>
      </c>
      <c r="W825" t="str" cm="1">
        <f t="array" ref="W825">_xlfn.IFNA(_xlfn.IFS(AND(U825&gt;=25,U825&lt;28),"26-27 days",AND(U825&gt;27,U825&lt;29),"28 to 29 days",U825=30, "30 days"),"Not Needed")</f>
        <v>30 days</v>
      </c>
      <c r="X825">
        <f t="shared" si="77"/>
        <v>2015</v>
      </c>
    </row>
    <row r="826" spans="1:24" ht="58">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 t="shared" si="72"/>
        <v>134</v>
      </c>
      <c r="R826">
        <f t="shared" si="73"/>
        <v>39.82</v>
      </c>
      <c r="S826" s="15">
        <f t="shared" si="74"/>
        <v>40250.242106481484</v>
      </c>
      <c r="T826" s="15">
        <f t="shared" si="75"/>
        <v>40286.290972222225</v>
      </c>
      <c r="U826">
        <f t="shared" si="76"/>
        <v>36</v>
      </c>
      <c r="V826" t="str" cm="1">
        <f t="array" ref="V826">_xlfn.IFS(U826&lt;=10,"Less than 10 days",AND(U826&gt;10,U826&lt;=20),"11 to 20 days",AND(U826&gt;20,U826&lt;=25),"21 to 25 days",U826&gt;=51,"Greater than 40 days",AND(U826&gt;25,U826&lt;=30),"26 to 30 days",AND(U826&gt;30,U826&lt;=40),"31 to 40 days",AND(U826&gt;40,U826&lt;=50),"41 to 50 days")</f>
        <v>31 to 40 days</v>
      </c>
      <c r="W826" t="str" cm="1">
        <f t="array" ref="W826">_xlfn.IFNA(_xlfn.IFS(AND(U826&gt;=25,U826&lt;28),"26-27 days",AND(U826&gt;27,U826&lt;29),"28 to 29 days",U826=30, "30 days"),"Not Needed")</f>
        <v>Not Needed</v>
      </c>
      <c r="X826">
        <f t="shared" si="77"/>
        <v>2010</v>
      </c>
    </row>
    <row r="827" spans="1:24" ht="29">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 t="shared" si="72"/>
        <v>100</v>
      </c>
      <c r="R827">
        <f t="shared" si="73"/>
        <v>126.81</v>
      </c>
      <c r="S827" s="15">
        <f t="shared" si="74"/>
        <v>41186.306527777779</v>
      </c>
      <c r="T827" s="15">
        <f t="shared" si="75"/>
        <v>41211.306527777779</v>
      </c>
      <c r="U827">
        <f t="shared" si="76"/>
        <v>25</v>
      </c>
      <c r="V827" t="str" cm="1">
        <f t="array" ref="V827">_xlfn.IFS(U827&lt;=10,"Less than 10 days",AND(U827&gt;10,U827&lt;=20),"11 to 20 days",AND(U827&gt;20,U827&lt;=25),"21 to 25 days",U827&gt;=51,"Greater than 40 days",AND(U827&gt;25,U827&lt;=30),"26 to 30 days",AND(U827&gt;30,U827&lt;=40),"31 to 40 days",AND(U827&gt;40,U827&lt;=50),"41 to 50 days")</f>
        <v>21 to 25 days</v>
      </c>
      <c r="W827" t="str" cm="1">
        <f t="array" ref="W827">_xlfn.IFNA(_xlfn.IFS(AND(U827&gt;=25,U827&lt;28),"26-27 days",AND(U827&gt;27,U827&lt;29),"28 to 29 days",U827=30, "30 days"),"Not Needed")</f>
        <v>26-27 days</v>
      </c>
      <c r="X827">
        <f t="shared" si="77"/>
        <v>2012</v>
      </c>
    </row>
    <row r="828" spans="1:24" ht="4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 t="shared" si="72"/>
        <v>101</v>
      </c>
      <c r="R828">
        <f t="shared" si="73"/>
        <v>113.88</v>
      </c>
      <c r="S828" s="15">
        <f t="shared" si="74"/>
        <v>40973.038541666669</v>
      </c>
      <c r="T828" s="15">
        <f t="shared" si="75"/>
        <v>40993.996874999997</v>
      </c>
      <c r="U828">
        <f t="shared" si="76"/>
        <v>20</v>
      </c>
      <c r="V828" t="str" cm="1">
        <f t="array" ref="V828">_xlfn.IFS(U828&lt;=10,"Less than 10 days",AND(U828&gt;10,U828&lt;=20),"11 to 20 days",AND(U828&gt;20,U828&lt;=25),"21 to 25 days",U828&gt;=51,"Greater than 40 days",AND(U828&gt;25,U828&lt;=30),"26 to 30 days",AND(U828&gt;30,U828&lt;=40),"31 to 40 days",AND(U828&gt;40,U828&lt;=50),"41 to 50 days")</f>
        <v>11 to 20 days</v>
      </c>
      <c r="W828" t="str" cm="1">
        <f t="array" ref="W828">_xlfn.IFNA(_xlfn.IFS(AND(U828&gt;=25,U828&lt;28),"26-27 days",AND(U828&gt;27,U828&lt;29),"28 to 29 days",U828=30, "30 days"),"Not Needed")</f>
        <v>Not Needed</v>
      </c>
      <c r="X828">
        <f t="shared" si="77"/>
        <v>2012</v>
      </c>
    </row>
    <row r="829" spans="1:24" ht="58">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 t="shared" si="72"/>
        <v>103</v>
      </c>
      <c r="R829">
        <f t="shared" si="73"/>
        <v>28.18</v>
      </c>
      <c r="S829" s="15">
        <f t="shared" si="74"/>
        <v>40927.473460648151</v>
      </c>
      <c r="T829" s="15">
        <f t="shared" si="75"/>
        <v>40953.825694444444</v>
      </c>
      <c r="U829">
        <f t="shared" si="76"/>
        <v>26</v>
      </c>
      <c r="V829" t="str" cm="1">
        <f t="array" ref="V829">_xlfn.IFS(U829&lt;=10,"Less than 10 days",AND(U829&gt;10,U829&lt;=20),"11 to 20 days",AND(U829&gt;20,U829&lt;=25),"21 to 25 days",U829&gt;=51,"Greater than 40 days",AND(U829&gt;25,U829&lt;=30),"26 to 30 days",AND(U829&gt;30,U829&lt;=40),"31 to 40 days",AND(U829&gt;40,U829&lt;=50),"41 to 50 days")</f>
        <v>26 to 30 days</v>
      </c>
      <c r="W829" t="str" cm="1">
        <f t="array" ref="W829">_xlfn.IFNA(_xlfn.IFS(AND(U829&gt;=25,U829&lt;28),"26-27 days",AND(U829&gt;27,U829&lt;29),"28 to 29 days",U829=30, "30 days"),"Not Needed")</f>
        <v>26-27 days</v>
      </c>
      <c r="X829">
        <f t="shared" si="77"/>
        <v>2012</v>
      </c>
    </row>
    <row r="830" spans="1:24" ht="58">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 t="shared" si="72"/>
        <v>107</v>
      </c>
      <c r="R830">
        <f t="shared" si="73"/>
        <v>36.61</v>
      </c>
      <c r="S830" s="15">
        <f t="shared" si="74"/>
        <v>41073.050717592596</v>
      </c>
      <c r="T830" s="15">
        <f t="shared" si="75"/>
        <v>41085.683333333334</v>
      </c>
      <c r="U830">
        <f t="shared" si="76"/>
        <v>12</v>
      </c>
      <c r="V830" t="str" cm="1">
        <f t="array" ref="V830">_xlfn.IFS(U830&lt;=10,"Less than 10 days",AND(U830&gt;10,U830&lt;=20),"11 to 20 days",AND(U830&gt;20,U830&lt;=25),"21 to 25 days",U830&gt;=51,"Greater than 40 days",AND(U830&gt;25,U830&lt;=30),"26 to 30 days",AND(U830&gt;30,U830&lt;=40),"31 to 40 days",AND(U830&gt;40,U830&lt;=50),"41 to 50 days")</f>
        <v>11 to 20 days</v>
      </c>
      <c r="W830" t="str" cm="1">
        <f t="array" ref="W830">_xlfn.IFNA(_xlfn.IFS(AND(U830&gt;=25,U830&lt;28),"26-27 days",AND(U830&gt;27,U830&lt;29),"28 to 29 days",U830=30, "30 days"),"Not Needed")</f>
        <v>Not Needed</v>
      </c>
      <c r="X830">
        <f t="shared" si="77"/>
        <v>2012</v>
      </c>
    </row>
    <row r="831" spans="1:24" ht="58">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 t="shared" si="72"/>
        <v>104</v>
      </c>
      <c r="R831">
        <f t="shared" si="73"/>
        <v>32.5</v>
      </c>
      <c r="S831" s="15">
        <f t="shared" si="74"/>
        <v>42504.801388888889</v>
      </c>
      <c r="T831" s="15">
        <f t="shared" si="75"/>
        <v>42564.801388888889</v>
      </c>
      <c r="U831">
        <f t="shared" si="76"/>
        <v>60</v>
      </c>
      <c r="V831" t="str" cm="1">
        <f t="array" ref="V831">_xlfn.IFS(U831&lt;=10,"Less than 10 days",AND(U831&gt;10,U831&lt;=20),"11 to 20 days",AND(U831&gt;20,U831&lt;=25),"21 to 25 days",U831&gt;=51,"Greater than 40 days",AND(U831&gt;25,U831&lt;=30),"26 to 30 days",AND(U831&gt;30,U831&lt;=40),"31 to 40 days",AND(U831&gt;40,U831&lt;=50),"41 to 50 days")</f>
        <v>Greater than 40 days</v>
      </c>
      <c r="W831" t="str" cm="1">
        <f t="array" ref="W831">_xlfn.IFNA(_xlfn.IFS(AND(U831&gt;=25,U831&lt;28),"26-27 days",AND(U831&gt;27,U831&lt;29),"28 to 29 days",U831=30, "30 days"),"Not Needed")</f>
        <v>Not Needed</v>
      </c>
      <c r="X831">
        <f t="shared" si="77"/>
        <v>2016</v>
      </c>
    </row>
    <row r="832" spans="1:24" ht="4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 t="shared" si="72"/>
        <v>108</v>
      </c>
      <c r="R832">
        <f t="shared" si="73"/>
        <v>60.66</v>
      </c>
      <c r="S832" s="15">
        <f t="shared" si="74"/>
        <v>41325.525752314818</v>
      </c>
      <c r="T832" s="15">
        <f t="shared" si="75"/>
        <v>41355.484085648146</v>
      </c>
      <c r="U832">
        <f t="shared" si="76"/>
        <v>30</v>
      </c>
      <c r="V832" t="str" cm="1">
        <f t="array" ref="V832">_xlfn.IFS(U832&lt;=10,"Less than 10 days",AND(U832&gt;10,U832&lt;=20),"11 to 20 days",AND(U832&gt;20,U832&lt;=25),"21 to 25 days",U832&gt;=51,"Greater than 40 days",AND(U832&gt;25,U832&lt;=30),"26 to 30 days",AND(U832&gt;30,U832&lt;=40),"31 to 40 days",AND(U832&gt;40,U832&lt;=50),"41 to 50 days")</f>
        <v>26 to 30 days</v>
      </c>
      <c r="W832" t="str" cm="1">
        <f t="array" ref="W832">_xlfn.IFNA(_xlfn.IFS(AND(U832&gt;=25,U832&lt;28),"26-27 days",AND(U832&gt;27,U832&lt;29),"28 to 29 days",U832=30, "30 days"),"Not Needed")</f>
        <v>30 days</v>
      </c>
      <c r="X832">
        <f t="shared" si="77"/>
        <v>2013</v>
      </c>
    </row>
    <row r="833" spans="1:24" ht="4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 t="shared" si="72"/>
        <v>233</v>
      </c>
      <c r="R833">
        <f t="shared" si="73"/>
        <v>175</v>
      </c>
      <c r="S833" s="15">
        <f t="shared" si="74"/>
        <v>40996.646921296298</v>
      </c>
      <c r="T833" s="15">
        <f t="shared" si="75"/>
        <v>41026.646921296298</v>
      </c>
      <c r="U833">
        <f t="shared" si="76"/>
        <v>30</v>
      </c>
      <c r="V833" t="str" cm="1">
        <f t="array" ref="V833">_xlfn.IFS(U833&lt;=10,"Less than 10 days",AND(U833&gt;10,U833&lt;=20),"11 to 20 days",AND(U833&gt;20,U833&lt;=25),"21 to 25 days",U833&gt;=51,"Greater than 40 days",AND(U833&gt;25,U833&lt;=30),"26 to 30 days",AND(U833&gt;30,U833&lt;=40),"31 to 40 days",AND(U833&gt;40,U833&lt;=50),"41 to 50 days")</f>
        <v>26 to 30 days</v>
      </c>
      <c r="W833" t="str" cm="1">
        <f t="array" ref="W833">_xlfn.IFNA(_xlfn.IFS(AND(U833&gt;=25,U833&lt;28),"26-27 days",AND(U833&gt;27,U833&lt;29),"28 to 29 days",U833=30, "30 days"),"Not Needed")</f>
        <v>30 days</v>
      </c>
      <c r="X833">
        <f t="shared" si="77"/>
        <v>2012</v>
      </c>
    </row>
    <row r="834" spans="1:24" ht="4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 t="shared" ref="Q834:Q897" si="78">ROUND(E834/D834*100,0)</f>
        <v>101</v>
      </c>
      <c r="R834">
        <f t="shared" si="73"/>
        <v>97.99</v>
      </c>
      <c r="S834" s="15">
        <f t="shared" si="74"/>
        <v>40869.675173611111</v>
      </c>
      <c r="T834" s="15">
        <f t="shared" si="75"/>
        <v>40929.342361111114</v>
      </c>
      <c r="U834">
        <f t="shared" si="76"/>
        <v>60</v>
      </c>
      <c r="V834" t="str" cm="1">
        <f t="array" ref="V834">_xlfn.IFS(U834&lt;=10,"Less than 10 days",AND(U834&gt;10,U834&lt;=20),"11 to 20 days",AND(U834&gt;20,U834&lt;=25),"21 to 25 days",U834&gt;=51,"Greater than 40 days",AND(U834&gt;25,U834&lt;=30),"26 to 30 days",AND(U834&gt;30,U834&lt;=40),"31 to 40 days",AND(U834&gt;40,U834&lt;=50),"41 to 50 days")</f>
        <v>Greater than 40 days</v>
      </c>
      <c r="W834" t="str" cm="1">
        <f t="array" ref="W834">_xlfn.IFNA(_xlfn.IFS(AND(U834&gt;=25,U834&lt;28),"26-27 days",AND(U834&gt;27,U834&lt;29),"28 to 29 days",U834=30, "30 days"),"Not Needed")</f>
        <v>Not Needed</v>
      </c>
      <c r="X834">
        <f t="shared" si="77"/>
        <v>2011</v>
      </c>
    </row>
    <row r="835" spans="1:24">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 t="shared" si="78"/>
        <v>102</v>
      </c>
      <c r="R835">
        <f t="shared" ref="R835:R898" si="79">IFERROR(ROUND(E835/L835,2),0)</f>
        <v>148.78</v>
      </c>
      <c r="S835" s="15">
        <f t="shared" ref="S835:S898" si="80">(((J835/60)/60)/24)+DATE(1970,1,1)</f>
        <v>41718.878182870372</v>
      </c>
      <c r="T835" s="15">
        <f t="shared" ref="T835:T898" si="81">(((I835/60)/60)/24)+DATE(1970,1,1)</f>
        <v>41748.878182870372</v>
      </c>
      <c r="U835">
        <f t="shared" ref="U835:U898" si="82">_xlfn.DAYS(T835,S835)</f>
        <v>30</v>
      </c>
      <c r="V835" t="str" cm="1">
        <f t="array" ref="V835">_xlfn.IFS(U835&lt;=10,"Less than 10 days",AND(U835&gt;10,U835&lt;=20),"11 to 20 days",AND(U835&gt;20,U835&lt;=25),"21 to 25 days",U835&gt;=51,"Greater than 40 days",AND(U835&gt;25,U835&lt;=30),"26 to 30 days",AND(U835&gt;30,U835&lt;=40),"31 to 40 days",AND(U835&gt;40,U835&lt;=50),"41 to 50 days")</f>
        <v>26 to 30 days</v>
      </c>
      <c r="W835" t="str" cm="1">
        <f t="array" ref="W835">_xlfn.IFNA(_xlfn.IFS(AND(U835&gt;=25,U835&lt;28),"26-27 days",AND(U835&gt;27,U835&lt;29),"28 to 29 days",U835=30, "30 days"),"Not Needed")</f>
        <v>30 days</v>
      </c>
      <c r="X835">
        <f t="shared" ref="X835:X898" si="83">YEAR(S835)</f>
        <v>2014</v>
      </c>
    </row>
    <row r="836" spans="1:24" ht="58">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 t="shared" si="78"/>
        <v>131</v>
      </c>
      <c r="R836">
        <f t="shared" si="79"/>
        <v>96.08</v>
      </c>
      <c r="S836" s="15">
        <f t="shared" si="80"/>
        <v>41422.822824074072</v>
      </c>
      <c r="T836" s="15">
        <f t="shared" si="81"/>
        <v>41456.165972222225</v>
      </c>
      <c r="U836">
        <f t="shared" si="82"/>
        <v>34</v>
      </c>
      <c r="V836" t="str" cm="1">
        <f t="array" ref="V836">_xlfn.IFS(U836&lt;=10,"Less than 10 days",AND(U836&gt;10,U836&lt;=20),"11 to 20 days",AND(U836&gt;20,U836&lt;=25),"21 to 25 days",U836&gt;=51,"Greater than 40 days",AND(U836&gt;25,U836&lt;=30),"26 to 30 days",AND(U836&gt;30,U836&lt;=40),"31 to 40 days",AND(U836&gt;40,U836&lt;=50),"41 to 50 days")</f>
        <v>31 to 40 days</v>
      </c>
      <c r="W836" t="str" cm="1">
        <f t="array" ref="W836">_xlfn.IFNA(_xlfn.IFS(AND(U836&gt;=25,U836&lt;28),"26-27 days",AND(U836&gt;27,U836&lt;29),"28 to 29 days",U836=30, "30 days"),"Not Needed")</f>
        <v>Not Needed</v>
      </c>
      <c r="X836">
        <f t="shared" si="83"/>
        <v>2013</v>
      </c>
    </row>
    <row r="837" spans="1:24" ht="4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 t="shared" si="78"/>
        <v>117</v>
      </c>
      <c r="R837">
        <f t="shared" si="79"/>
        <v>58.63</v>
      </c>
      <c r="S837" s="15">
        <f t="shared" si="80"/>
        <v>41005.45784722222</v>
      </c>
      <c r="T837" s="15">
        <f t="shared" si="81"/>
        <v>41048.125</v>
      </c>
      <c r="U837">
        <f t="shared" si="82"/>
        <v>43</v>
      </c>
      <c r="V837" t="str" cm="1">
        <f t="array" ref="V837">_xlfn.IFS(U837&lt;=10,"Less than 10 days",AND(U837&gt;10,U837&lt;=20),"11 to 20 days",AND(U837&gt;20,U837&lt;=25),"21 to 25 days",U837&gt;=51,"Greater than 40 days",AND(U837&gt;25,U837&lt;=30),"26 to 30 days",AND(U837&gt;30,U837&lt;=40),"31 to 40 days",AND(U837&gt;40,U837&lt;=50),"41 to 50 days")</f>
        <v>41 to 50 days</v>
      </c>
      <c r="W837" t="str" cm="1">
        <f t="array" ref="W837">_xlfn.IFNA(_xlfn.IFS(AND(U837&gt;=25,U837&lt;28),"26-27 days",AND(U837&gt;27,U837&lt;29),"28 to 29 days",U837=30, "30 days"),"Not Needed")</f>
        <v>Not Needed</v>
      </c>
      <c r="X837">
        <f t="shared" si="83"/>
        <v>2012</v>
      </c>
    </row>
    <row r="838" spans="1:24">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 t="shared" si="78"/>
        <v>101</v>
      </c>
      <c r="R838">
        <f t="shared" si="79"/>
        <v>109.71</v>
      </c>
      <c r="S838" s="15">
        <f t="shared" si="80"/>
        <v>41524.056921296295</v>
      </c>
      <c r="T838" s="15">
        <f t="shared" si="81"/>
        <v>41554.056921296295</v>
      </c>
      <c r="U838">
        <f t="shared" si="82"/>
        <v>30</v>
      </c>
      <c r="V838" t="str" cm="1">
        <f t="array" ref="V838">_xlfn.IFS(U838&lt;=10,"Less than 10 days",AND(U838&gt;10,U838&lt;=20),"11 to 20 days",AND(U838&gt;20,U838&lt;=25),"21 to 25 days",U838&gt;=51,"Greater than 40 days",AND(U838&gt;25,U838&lt;=30),"26 to 30 days",AND(U838&gt;30,U838&lt;=40),"31 to 40 days",AND(U838&gt;40,U838&lt;=50),"41 to 50 days")</f>
        <v>26 to 30 days</v>
      </c>
      <c r="W838" t="str" cm="1">
        <f t="array" ref="W838">_xlfn.IFNA(_xlfn.IFS(AND(U838&gt;=25,U838&lt;28),"26-27 days",AND(U838&gt;27,U838&lt;29),"28 to 29 days",U838=30, "30 days"),"Not Needed")</f>
        <v>30 days</v>
      </c>
      <c r="X838">
        <f t="shared" si="83"/>
        <v>2013</v>
      </c>
    </row>
    <row r="839" spans="1:24" ht="4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 t="shared" si="78"/>
        <v>122</v>
      </c>
      <c r="R839">
        <f t="shared" si="79"/>
        <v>49.11</v>
      </c>
      <c r="S839" s="15">
        <f t="shared" si="80"/>
        <v>41730.998402777775</v>
      </c>
      <c r="T839" s="15">
        <f t="shared" si="81"/>
        <v>41760.998402777775</v>
      </c>
      <c r="U839">
        <f t="shared" si="82"/>
        <v>30</v>
      </c>
      <c r="V839" t="str" cm="1">
        <f t="array" ref="V839">_xlfn.IFS(U839&lt;=10,"Less than 10 days",AND(U839&gt;10,U839&lt;=20),"11 to 20 days",AND(U839&gt;20,U839&lt;=25),"21 to 25 days",U839&gt;=51,"Greater than 40 days",AND(U839&gt;25,U839&lt;=30),"26 to 30 days",AND(U839&gt;30,U839&lt;=40),"31 to 40 days",AND(U839&gt;40,U839&lt;=50),"41 to 50 days")</f>
        <v>26 to 30 days</v>
      </c>
      <c r="W839" t="str" cm="1">
        <f t="array" ref="W839">_xlfn.IFNA(_xlfn.IFS(AND(U839&gt;=25,U839&lt;28),"26-27 days",AND(U839&gt;27,U839&lt;29),"28 to 29 days",U839=30, "30 days"),"Not Needed")</f>
        <v>30 days</v>
      </c>
      <c r="X839">
        <f t="shared" si="83"/>
        <v>2014</v>
      </c>
    </row>
    <row r="840" spans="1:24" ht="4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 t="shared" si="78"/>
        <v>145</v>
      </c>
      <c r="R840">
        <f t="shared" si="79"/>
        <v>47.67</v>
      </c>
      <c r="S840" s="15">
        <f t="shared" si="80"/>
        <v>40895.897974537038</v>
      </c>
      <c r="T840" s="15">
        <f t="shared" si="81"/>
        <v>40925.897974537038</v>
      </c>
      <c r="U840">
        <f t="shared" si="82"/>
        <v>30</v>
      </c>
      <c r="V840" t="str" cm="1">
        <f t="array" ref="V840">_xlfn.IFS(U840&lt;=10,"Less than 10 days",AND(U840&gt;10,U840&lt;=20),"11 to 20 days",AND(U840&gt;20,U840&lt;=25),"21 to 25 days",U840&gt;=51,"Greater than 40 days",AND(U840&gt;25,U840&lt;=30),"26 to 30 days",AND(U840&gt;30,U840&lt;=40),"31 to 40 days",AND(U840&gt;40,U840&lt;=50),"41 to 50 days")</f>
        <v>26 to 30 days</v>
      </c>
      <c r="W840" t="str" cm="1">
        <f t="array" ref="W840">_xlfn.IFNA(_xlfn.IFS(AND(U840&gt;=25,U840&lt;28),"26-27 days",AND(U840&gt;27,U840&lt;29),"28 to 29 days",U840=30, "30 days"),"Not Needed")</f>
        <v>30 days</v>
      </c>
      <c r="X840">
        <f t="shared" si="83"/>
        <v>2011</v>
      </c>
    </row>
    <row r="841" spans="1:24" ht="4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 t="shared" si="78"/>
        <v>117</v>
      </c>
      <c r="R841">
        <f t="shared" si="79"/>
        <v>60.74</v>
      </c>
      <c r="S841" s="15">
        <f t="shared" si="80"/>
        <v>41144.763379629629</v>
      </c>
      <c r="T841" s="15">
        <f t="shared" si="81"/>
        <v>41174.763379629629</v>
      </c>
      <c r="U841">
        <f t="shared" si="82"/>
        <v>30</v>
      </c>
      <c r="V841" t="str" cm="1">
        <f t="array" ref="V841">_xlfn.IFS(U841&lt;=10,"Less than 10 days",AND(U841&gt;10,U841&lt;=20),"11 to 20 days",AND(U841&gt;20,U841&lt;=25),"21 to 25 days",U841&gt;=51,"Greater than 40 days",AND(U841&gt;25,U841&lt;=30),"26 to 30 days",AND(U841&gt;30,U841&lt;=40),"31 to 40 days",AND(U841&gt;40,U841&lt;=50),"41 to 50 days")</f>
        <v>26 to 30 days</v>
      </c>
      <c r="W841" t="str" cm="1">
        <f t="array" ref="W841">_xlfn.IFNA(_xlfn.IFS(AND(U841&gt;=25,U841&lt;28),"26-27 days",AND(U841&gt;27,U841&lt;29),"28 to 29 days",U841=30, "30 days"),"Not Needed")</f>
        <v>30 days</v>
      </c>
      <c r="X841">
        <f t="shared" si="83"/>
        <v>2012</v>
      </c>
    </row>
    <row r="842" spans="1:24" ht="4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 t="shared" si="78"/>
        <v>120</v>
      </c>
      <c r="R842">
        <f t="shared" si="79"/>
        <v>63.38</v>
      </c>
      <c r="S842" s="15">
        <f t="shared" si="80"/>
        <v>42607.226701388892</v>
      </c>
      <c r="T842" s="15">
        <f t="shared" si="81"/>
        <v>42637.226701388892</v>
      </c>
      <c r="U842">
        <f t="shared" si="82"/>
        <v>30</v>
      </c>
      <c r="V842" t="str" cm="1">
        <f t="array" ref="V842">_xlfn.IFS(U842&lt;=10,"Less than 10 days",AND(U842&gt;10,U842&lt;=20),"11 to 20 days",AND(U842&gt;20,U842&lt;=25),"21 to 25 days",U842&gt;=51,"Greater than 40 days",AND(U842&gt;25,U842&lt;=30),"26 to 30 days",AND(U842&gt;30,U842&lt;=40),"31 to 40 days",AND(U842&gt;40,U842&lt;=50),"41 to 50 days")</f>
        <v>26 to 30 days</v>
      </c>
      <c r="W842" t="str" cm="1">
        <f t="array" ref="W842">_xlfn.IFNA(_xlfn.IFS(AND(U842&gt;=25,U842&lt;28),"26-27 days",AND(U842&gt;27,U842&lt;29),"28 to 29 days",U842=30, "30 days"),"Not Needed")</f>
        <v>30 days</v>
      </c>
      <c r="X842">
        <f t="shared" si="83"/>
        <v>2016</v>
      </c>
    </row>
    <row r="843" spans="1:24" ht="58">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 t="shared" si="78"/>
        <v>101</v>
      </c>
      <c r="R843">
        <f t="shared" si="79"/>
        <v>53.89</v>
      </c>
      <c r="S843" s="15">
        <f t="shared" si="80"/>
        <v>41923.838692129626</v>
      </c>
      <c r="T843" s="15">
        <f t="shared" si="81"/>
        <v>41953.88035879629</v>
      </c>
      <c r="U843">
        <f t="shared" si="82"/>
        <v>30</v>
      </c>
      <c r="V843" t="str" cm="1">
        <f t="array" ref="V843">_xlfn.IFS(U843&lt;=10,"Less than 10 days",AND(U843&gt;10,U843&lt;=20),"11 to 20 days",AND(U843&gt;20,U843&lt;=25),"21 to 25 days",U843&gt;=51,"Greater than 40 days",AND(U843&gt;25,U843&lt;=30),"26 to 30 days",AND(U843&gt;30,U843&lt;=40),"31 to 40 days",AND(U843&gt;40,U843&lt;=50),"41 to 50 days")</f>
        <v>26 to 30 days</v>
      </c>
      <c r="W843" t="str" cm="1">
        <f t="array" ref="W843">_xlfn.IFNA(_xlfn.IFS(AND(U843&gt;=25,U843&lt;28),"26-27 days",AND(U843&gt;27,U843&lt;29),"28 to 29 days",U843=30, "30 days"),"Not Needed")</f>
        <v>30 days</v>
      </c>
      <c r="X843">
        <f t="shared" si="83"/>
        <v>2014</v>
      </c>
    </row>
    <row r="844" spans="1:24" ht="4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 t="shared" si="78"/>
        <v>104</v>
      </c>
      <c r="R844">
        <f t="shared" si="79"/>
        <v>66.87</v>
      </c>
      <c r="S844" s="15">
        <f t="shared" si="80"/>
        <v>41526.592395833337</v>
      </c>
      <c r="T844" s="15">
        <f t="shared" si="81"/>
        <v>41561.165972222225</v>
      </c>
      <c r="U844">
        <f t="shared" si="82"/>
        <v>35</v>
      </c>
      <c r="V844" t="str" cm="1">
        <f t="array" ref="V844">_xlfn.IFS(U844&lt;=10,"Less than 10 days",AND(U844&gt;10,U844&lt;=20),"11 to 20 days",AND(U844&gt;20,U844&lt;=25),"21 to 25 days",U844&gt;=51,"Greater than 40 days",AND(U844&gt;25,U844&lt;=30),"26 to 30 days",AND(U844&gt;30,U844&lt;=40),"31 to 40 days",AND(U844&gt;40,U844&lt;=50),"41 to 50 days")</f>
        <v>31 to 40 days</v>
      </c>
      <c r="W844" t="str" cm="1">
        <f t="array" ref="W844">_xlfn.IFNA(_xlfn.IFS(AND(U844&gt;=25,U844&lt;28),"26-27 days",AND(U844&gt;27,U844&lt;29),"28 to 29 days",U844=30, "30 days"),"Not Needed")</f>
        <v>Not Needed</v>
      </c>
      <c r="X844">
        <f t="shared" si="83"/>
        <v>2013</v>
      </c>
    </row>
    <row r="845" spans="1:24" ht="4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 t="shared" si="78"/>
        <v>267</v>
      </c>
      <c r="R845">
        <f t="shared" si="79"/>
        <v>63.1</v>
      </c>
      <c r="S845" s="15">
        <f t="shared" si="80"/>
        <v>42695.257870370369</v>
      </c>
      <c r="T845" s="15">
        <f t="shared" si="81"/>
        <v>42712.333333333328</v>
      </c>
      <c r="U845">
        <f t="shared" si="82"/>
        <v>17</v>
      </c>
      <c r="V845" t="str" cm="1">
        <f t="array" ref="V845">_xlfn.IFS(U845&lt;=10,"Less than 10 days",AND(U845&gt;10,U845&lt;=20),"11 to 20 days",AND(U845&gt;20,U845&lt;=25),"21 to 25 days",U845&gt;=51,"Greater than 40 days",AND(U845&gt;25,U845&lt;=30),"26 to 30 days",AND(U845&gt;30,U845&lt;=40),"31 to 40 days",AND(U845&gt;40,U845&lt;=50),"41 to 50 days")</f>
        <v>11 to 20 days</v>
      </c>
      <c r="W845" t="str" cm="1">
        <f t="array" ref="W845">_xlfn.IFNA(_xlfn.IFS(AND(U845&gt;=25,U845&lt;28),"26-27 days",AND(U845&gt;27,U845&lt;29),"28 to 29 days",U845=30, "30 days"),"Not Needed")</f>
        <v>Not Needed</v>
      </c>
      <c r="X845">
        <f t="shared" si="83"/>
        <v>2016</v>
      </c>
    </row>
    <row r="846" spans="1:24" ht="58">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 t="shared" si="78"/>
        <v>194</v>
      </c>
      <c r="R846">
        <f t="shared" si="79"/>
        <v>36.630000000000003</v>
      </c>
      <c r="S846" s="15">
        <f t="shared" si="80"/>
        <v>41905.684629629628</v>
      </c>
      <c r="T846" s="15">
        <f t="shared" si="81"/>
        <v>41944.207638888889</v>
      </c>
      <c r="U846">
        <f t="shared" si="82"/>
        <v>39</v>
      </c>
      <c r="V846" t="str" cm="1">
        <f t="array" ref="V846">_xlfn.IFS(U846&lt;=10,"Less than 10 days",AND(U846&gt;10,U846&lt;=20),"11 to 20 days",AND(U846&gt;20,U846&lt;=25),"21 to 25 days",U846&gt;=51,"Greater than 40 days",AND(U846&gt;25,U846&lt;=30),"26 to 30 days",AND(U846&gt;30,U846&lt;=40),"31 to 40 days",AND(U846&gt;40,U846&lt;=50),"41 to 50 days")</f>
        <v>31 to 40 days</v>
      </c>
      <c r="W846" t="str" cm="1">
        <f t="array" ref="W846">_xlfn.IFNA(_xlfn.IFS(AND(U846&gt;=25,U846&lt;28),"26-27 days",AND(U846&gt;27,U846&lt;29),"28 to 29 days",U846=30, "30 days"),"Not Needed")</f>
        <v>Not Needed</v>
      </c>
      <c r="X846">
        <f t="shared" si="83"/>
        <v>2014</v>
      </c>
    </row>
    <row r="847" spans="1:24" ht="4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 t="shared" si="78"/>
        <v>120</v>
      </c>
      <c r="R847">
        <f t="shared" si="79"/>
        <v>34.01</v>
      </c>
      <c r="S847" s="15">
        <f t="shared" si="80"/>
        <v>42578.205972222218</v>
      </c>
      <c r="T847" s="15">
        <f t="shared" si="81"/>
        <v>42618.165972222225</v>
      </c>
      <c r="U847">
        <f t="shared" si="82"/>
        <v>40</v>
      </c>
      <c r="V847" t="str" cm="1">
        <f t="array" ref="V847">_xlfn.IFS(U847&lt;=10,"Less than 10 days",AND(U847&gt;10,U847&lt;=20),"11 to 20 days",AND(U847&gt;20,U847&lt;=25),"21 to 25 days",U847&gt;=51,"Greater than 40 days",AND(U847&gt;25,U847&lt;=30),"26 to 30 days",AND(U847&gt;30,U847&lt;=40),"31 to 40 days",AND(U847&gt;40,U847&lt;=50),"41 to 50 days")</f>
        <v>31 to 40 days</v>
      </c>
      <c r="W847" t="str" cm="1">
        <f t="array" ref="W847">_xlfn.IFNA(_xlfn.IFS(AND(U847&gt;=25,U847&lt;28),"26-27 days",AND(U847&gt;27,U847&lt;29),"28 to 29 days",U847=30, "30 days"),"Not Needed")</f>
        <v>Not Needed</v>
      </c>
      <c r="X847">
        <f t="shared" si="83"/>
        <v>2016</v>
      </c>
    </row>
    <row r="848" spans="1:24" ht="4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 t="shared" si="78"/>
        <v>122</v>
      </c>
      <c r="R848">
        <f t="shared" si="79"/>
        <v>28.55</v>
      </c>
      <c r="S848" s="15">
        <f t="shared" si="80"/>
        <v>41694.391840277778</v>
      </c>
      <c r="T848" s="15">
        <f t="shared" si="81"/>
        <v>41708.583333333336</v>
      </c>
      <c r="U848">
        <f t="shared" si="82"/>
        <v>14</v>
      </c>
      <c r="V848" t="str" cm="1">
        <f t="array" ref="V848">_xlfn.IFS(U848&lt;=10,"Less than 10 days",AND(U848&gt;10,U848&lt;=20),"11 to 20 days",AND(U848&gt;20,U848&lt;=25),"21 to 25 days",U848&gt;=51,"Greater than 40 days",AND(U848&gt;25,U848&lt;=30),"26 to 30 days",AND(U848&gt;30,U848&lt;=40),"31 to 40 days",AND(U848&gt;40,U848&lt;=50),"41 to 50 days")</f>
        <v>11 to 20 days</v>
      </c>
      <c r="W848" t="str" cm="1">
        <f t="array" ref="W848">_xlfn.IFNA(_xlfn.IFS(AND(U848&gt;=25,U848&lt;28),"26-27 days",AND(U848&gt;27,U848&lt;29),"28 to 29 days",U848=30, "30 days"),"Not Needed")</f>
        <v>Not Needed</v>
      </c>
      <c r="X848">
        <f t="shared" si="83"/>
        <v>2014</v>
      </c>
    </row>
    <row r="849" spans="1:24" ht="29">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 t="shared" si="78"/>
        <v>100</v>
      </c>
      <c r="R849">
        <f t="shared" si="79"/>
        <v>10</v>
      </c>
      <c r="S849" s="15">
        <f t="shared" si="80"/>
        <v>42165.79833333334</v>
      </c>
      <c r="T849" s="15">
        <f t="shared" si="81"/>
        <v>42195.79833333334</v>
      </c>
      <c r="U849">
        <f t="shared" si="82"/>
        <v>30</v>
      </c>
      <c r="V849" t="str" cm="1">
        <f t="array" ref="V849">_xlfn.IFS(U849&lt;=10,"Less than 10 days",AND(U849&gt;10,U849&lt;=20),"11 to 20 days",AND(U849&gt;20,U849&lt;=25),"21 to 25 days",U849&gt;=51,"Greater than 40 days",AND(U849&gt;25,U849&lt;=30),"26 to 30 days",AND(U849&gt;30,U849&lt;=40),"31 to 40 days",AND(U849&gt;40,U849&lt;=50),"41 to 50 days")</f>
        <v>26 to 30 days</v>
      </c>
      <c r="W849" t="str" cm="1">
        <f t="array" ref="W849">_xlfn.IFNA(_xlfn.IFS(AND(U849&gt;=25,U849&lt;28),"26-27 days",AND(U849&gt;27,U849&lt;29),"28 to 29 days",U849=30, "30 days"),"Not Needed")</f>
        <v>30 days</v>
      </c>
      <c r="X849">
        <f t="shared" si="83"/>
        <v>2015</v>
      </c>
    </row>
    <row r="850" spans="1:24" ht="4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 t="shared" si="78"/>
        <v>100</v>
      </c>
      <c r="R850">
        <f t="shared" si="79"/>
        <v>18.75</v>
      </c>
      <c r="S850" s="15">
        <f t="shared" si="80"/>
        <v>42078.792048611111</v>
      </c>
      <c r="T850" s="15">
        <f t="shared" si="81"/>
        <v>42108.792048611111</v>
      </c>
      <c r="U850">
        <f t="shared" si="82"/>
        <v>30</v>
      </c>
      <c r="V850" t="str" cm="1">
        <f t="array" ref="V850">_xlfn.IFS(U850&lt;=10,"Less than 10 days",AND(U850&gt;10,U850&lt;=20),"11 to 20 days",AND(U850&gt;20,U850&lt;=25),"21 to 25 days",U850&gt;=51,"Greater than 40 days",AND(U850&gt;25,U850&lt;=30),"26 to 30 days",AND(U850&gt;30,U850&lt;=40),"31 to 40 days",AND(U850&gt;40,U850&lt;=50),"41 to 50 days")</f>
        <v>26 to 30 days</v>
      </c>
      <c r="W850" t="str" cm="1">
        <f t="array" ref="W850">_xlfn.IFNA(_xlfn.IFS(AND(U850&gt;=25,U850&lt;28),"26-27 days",AND(U850&gt;27,U850&lt;29),"28 to 29 days",U850=30, "30 days"),"Not Needed")</f>
        <v>30 days</v>
      </c>
      <c r="X850">
        <f t="shared" si="83"/>
        <v>2015</v>
      </c>
    </row>
    <row r="851" spans="1:24" ht="58">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 t="shared" si="78"/>
        <v>120</v>
      </c>
      <c r="R851">
        <f t="shared" si="79"/>
        <v>41.7</v>
      </c>
      <c r="S851" s="15">
        <f t="shared" si="80"/>
        <v>42051.148888888885</v>
      </c>
      <c r="T851" s="15">
        <f t="shared" si="81"/>
        <v>42079.107222222221</v>
      </c>
      <c r="U851">
        <f t="shared" si="82"/>
        <v>28</v>
      </c>
      <c r="V851" t="str" cm="1">
        <f t="array" ref="V851">_xlfn.IFS(U851&lt;=10,"Less than 10 days",AND(U851&gt;10,U851&lt;=20),"11 to 20 days",AND(U851&gt;20,U851&lt;=25),"21 to 25 days",U851&gt;=51,"Greater than 40 days",AND(U851&gt;25,U851&lt;=30),"26 to 30 days",AND(U851&gt;30,U851&lt;=40),"31 to 40 days",AND(U851&gt;40,U851&lt;=50),"41 to 50 days")</f>
        <v>26 to 30 days</v>
      </c>
      <c r="W851" t="str" cm="1">
        <f t="array" ref="W851">_xlfn.IFNA(_xlfn.IFS(AND(U851&gt;=25,U851&lt;28),"26-27 days",AND(U851&gt;27,U851&lt;29),"28 to 29 days",U851=30, "30 days"),"Not Needed")</f>
        <v>28 to 29 days</v>
      </c>
      <c r="X851">
        <f t="shared" si="83"/>
        <v>2015</v>
      </c>
    </row>
    <row r="852" spans="1:24" ht="4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 t="shared" si="78"/>
        <v>155</v>
      </c>
      <c r="R852">
        <f t="shared" si="79"/>
        <v>46.67</v>
      </c>
      <c r="S852" s="15">
        <f t="shared" si="80"/>
        <v>42452.827743055561</v>
      </c>
      <c r="T852" s="15">
        <f t="shared" si="81"/>
        <v>42485.207638888889</v>
      </c>
      <c r="U852">
        <f t="shared" si="82"/>
        <v>33</v>
      </c>
      <c r="V852" t="str" cm="1">
        <f t="array" ref="V852">_xlfn.IFS(U852&lt;=10,"Less than 10 days",AND(U852&gt;10,U852&lt;=20),"11 to 20 days",AND(U852&gt;20,U852&lt;=25),"21 to 25 days",U852&gt;=51,"Greater than 40 days",AND(U852&gt;25,U852&lt;=30),"26 to 30 days",AND(U852&gt;30,U852&lt;=40),"31 to 40 days",AND(U852&gt;40,U852&lt;=50),"41 to 50 days")</f>
        <v>31 to 40 days</v>
      </c>
      <c r="W852" t="str" cm="1">
        <f t="array" ref="W852">_xlfn.IFNA(_xlfn.IFS(AND(U852&gt;=25,U852&lt;28),"26-27 days",AND(U852&gt;27,U852&lt;29),"28 to 29 days",U852=30, "30 days"),"Not Needed")</f>
        <v>Not Needed</v>
      </c>
      <c r="X852">
        <f t="shared" si="83"/>
        <v>2016</v>
      </c>
    </row>
    <row r="853" spans="1:24" ht="4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 t="shared" si="78"/>
        <v>130</v>
      </c>
      <c r="R853">
        <f t="shared" si="79"/>
        <v>37.270000000000003</v>
      </c>
      <c r="S853" s="15">
        <f t="shared" si="80"/>
        <v>42522.880243055552</v>
      </c>
      <c r="T853" s="15">
        <f t="shared" si="81"/>
        <v>42582.822916666672</v>
      </c>
      <c r="U853">
        <f t="shared" si="82"/>
        <v>60</v>
      </c>
      <c r="V853" t="str" cm="1">
        <f t="array" ref="V853">_xlfn.IFS(U853&lt;=10,"Less than 10 days",AND(U853&gt;10,U853&lt;=20),"11 to 20 days",AND(U853&gt;20,U853&lt;=25),"21 to 25 days",U853&gt;=51,"Greater than 40 days",AND(U853&gt;25,U853&lt;=30),"26 to 30 days",AND(U853&gt;30,U853&lt;=40),"31 to 40 days",AND(U853&gt;40,U853&lt;=50),"41 to 50 days")</f>
        <v>Greater than 40 days</v>
      </c>
      <c r="W853" t="str" cm="1">
        <f t="array" ref="W853">_xlfn.IFNA(_xlfn.IFS(AND(U853&gt;=25,U853&lt;28),"26-27 days",AND(U853&gt;27,U853&lt;29),"28 to 29 days",U853=30, "30 days"),"Not Needed")</f>
        <v>Not Needed</v>
      </c>
      <c r="X853">
        <f t="shared" si="83"/>
        <v>2016</v>
      </c>
    </row>
    <row r="854" spans="1:24" ht="29">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 t="shared" si="78"/>
        <v>105</v>
      </c>
      <c r="R854">
        <f t="shared" si="79"/>
        <v>59.26</v>
      </c>
      <c r="S854" s="15">
        <f t="shared" si="80"/>
        <v>42656.805497685185</v>
      </c>
      <c r="T854" s="15">
        <f t="shared" si="81"/>
        <v>42667.875</v>
      </c>
      <c r="U854">
        <f t="shared" si="82"/>
        <v>11</v>
      </c>
      <c r="V854" t="str" cm="1">
        <f t="array" ref="V854">_xlfn.IFS(U854&lt;=10,"Less than 10 days",AND(U854&gt;10,U854&lt;=20),"11 to 20 days",AND(U854&gt;20,U854&lt;=25),"21 to 25 days",U854&gt;=51,"Greater than 40 days",AND(U854&gt;25,U854&lt;=30),"26 to 30 days",AND(U854&gt;30,U854&lt;=40),"31 to 40 days",AND(U854&gt;40,U854&lt;=50),"41 to 50 days")</f>
        <v>11 to 20 days</v>
      </c>
      <c r="W854" t="str" cm="1">
        <f t="array" ref="W854">_xlfn.IFNA(_xlfn.IFS(AND(U854&gt;=25,U854&lt;28),"26-27 days",AND(U854&gt;27,U854&lt;29),"28 to 29 days",U854=30, "30 days"),"Not Needed")</f>
        <v>Not Needed</v>
      </c>
      <c r="X854">
        <f t="shared" si="83"/>
        <v>2016</v>
      </c>
    </row>
    <row r="855" spans="1:24" ht="4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 t="shared" si="78"/>
        <v>100</v>
      </c>
      <c r="R855">
        <f t="shared" si="79"/>
        <v>30</v>
      </c>
      <c r="S855" s="15">
        <f t="shared" si="80"/>
        <v>42021.832280092596</v>
      </c>
      <c r="T855" s="15">
        <f t="shared" si="81"/>
        <v>42051.832280092596</v>
      </c>
      <c r="U855">
        <f t="shared" si="82"/>
        <v>30</v>
      </c>
      <c r="V855" t="str" cm="1">
        <f t="array" ref="V855">_xlfn.IFS(U855&lt;=10,"Less than 10 days",AND(U855&gt;10,U855&lt;=20),"11 to 20 days",AND(U855&gt;20,U855&lt;=25),"21 to 25 days",U855&gt;=51,"Greater than 40 days",AND(U855&gt;25,U855&lt;=30),"26 to 30 days",AND(U855&gt;30,U855&lt;=40),"31 to 40 days",AND(U855&gt;40,U855&lt;=50),"41 to 50 days")</f>
        <v>26 to 30 days</v>
      </c>
      <c r="W855" t="str" cm="1">
        <f t="array" ref="W855">_xlfn.IFNA(_xlfn.IFS(AND(U855&gt;=25,U855&lt;28),"26-27 days",AND(U855&gt;27,U855&lt;29),"28 to 29 days",U855=30, "30 days"),"Not Needed")</f>
        <v>30 days</v>
      </c>
      <c r="X855">
        <f t="shared" si="83"/>
        <v>2015</v>
      </c>
    </row>
    <row r="856" spans="1:24" ht="4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 t="shared" si="78"/>
        <v>118</v>
      </c>
      <c r="R856">
        <f t="shared" si="79"/>
        <v>65.86</v>
      </c>
      <c r="S856" s="15">
        <f t="shared" si="80"/>
        <v>42702.212337962963</v>
      </c>
      <c r="T856" s="15">
        <f t="shared" si="81"/>
        <v>42732.212337962963</v>
      </c>
      <c r="U856">
        <f t="shared" si="82"/>
        <v>30</v>
      </c>
      <c r="V856" t="str" cm="1">
        <f t="array" ref="V856">_xlfn.IFS(U856&lt;=10,"Less than 10 days",AND(U856&gt;10,U856&lt;=20),"11 to 20 days",AND(U856&gt;20,U856&lt;=25),"21 to 25 days",U856&gt;=51,"Greater than 40 days",AND(U856&gt;25,U856&lt;=30),"26 to 30 days",AND(U856&gt;30,U856&lt;=40),"31 to 40 days",AND(U856&gt;40,U856&lt;=50),"41 to 50 days")</f>
        <v>26 to 30 days</v>
      </c>
      <c r="W856" t="str" cm="1">
        <f t="array" ref="W856">_xlfn.IFNA(_xlfn.IFS(AND(U856&gt;=25,U856&lt;28),"26-27 days",AND(U856&gt;27,U856&lt;29),"28 to 29 days",U856=30, "30 days"),"Not Needed")</f>
        <v>30 days</v>
      </c>
      <c r="X856">
        <f t="shared" si="83"/>
        <v>2016</v>
      </c>
    </row>
    <row r="857" spans="1:24" ht="29">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 t="shared" si="78"/>
        <v>103</v>
      </c>
      <c r="R857">
        <f t="shared" si="79"/>
        <v>31.91</v>
      </c>
      <c r="S857" s="15">
        <f t="shared" si="80"/>
        <v>42545.125196759262</v>
      </c>
      <c r="T857" s="15">
        <f t="shared" si="81"/>
        <v>42575.125196759262</v>
      </c>
      <c r="U857">
        <f t="shared" si="82"/>
        <v>30</v>
      </c>
      <c r="V857" t="str" cm="1">
        <f t="array" ref="V857">_xlfn.IFS(U857&lt;=10,"Less than 10 days",AND(U857&gt;10,U857&lt;=20),"11 to 20 days",AND(U857&gt;20,U857&lt;=25),"21 to 25 days",U857&gt;=51,"Greater than 40 days",AND(U857&gt;25,U857&lt;=30),"26 to 30 days",AND(U857&gt;30,U857&lt;=40),"31 to 40 days",AND(U857&gt;40,U857&lt;=50),"41 to 50 days")</f>
        <v>26 to 30 days</v>
      </c>
      <c r="W857" t="str" cm="1">
        <f t="array" ref="W857">_xlfn.IFNA(_xlfn.IFS(AND(U857&gt;=25,U857&lt;28),"26-27 days",AND(U857&gt;27,U857&lt;29),"28 to 29 days",U857=30, "30 days"),"Not Needed")</f>
        <v>30 days</v>
      </c>
      <c r="X857">
        <f t="shared" si="83"/>
        <v>2016</v>
      </c>
    </row>
    <row r="858" spans="1:24" ht="58">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 t="shared" si="78"/>
        <v>218</v>
      </c>
      <c r="R858">
        <f t="shared" si="79"/>
        <v>19.46</v>
      </c>
      <c r="S858" s="15">
        <f t="shared" si="80"/>
        <v>42609.311990740738</v>
      </c>
      <c r="T858" s="15">
        <f t="shared" si="81"/>
        <v>42668.791666666672</v>
      </c>
      <c r="U858">
        <f t="shared" si="82"/>
        <v>59</v>
      </c>
      <c r="V858" t="str" cm="1">
        <f t="array" ref="V858">_xlfn.IFS(U858&lt;=10,"Less than 10 days",AND(U858&gt;10,U858&lt;=20),"11 to 20 days",AND(U858&gt;20,U858&lt;=25),"21 to 25 days",U858&gt;=51,"Greater than 40 days",AND(U858&gt;25,U858&lt;=30),"26 to 30 days",AND(U858&gt;30,U858&lt;=40),"31 to 40 days",AND(U858&gt;40,U858&lt;=50),"41 to 50 days")</f>
        <v>Greater than 40 days</v>
      </c>
      <c r="W858" t="str" cm="1">
        <f t="array" ref="W858">_xlfn.IFNA(_xlfn.IFS(AND(U858&gt;=25,U858&lt;28),"26-27 days",AND(U858&gt;27,U858&lt;29),"28 to 29 days",U858=30, "30 days"),"Not Needed")</f>
        <v>Not Needed</v>
      </c>
      <c r="X858">
        <f t="shared" si="83"/>
        <v>2016</v>
      </c>
    </row>
    <row r="859" spans="1:24" ht="4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 t="shared" si="78"/>
        <v>100</v>
      </c>
      <c r="R859">
        <f t="shared" si="79"/>
        <v>50</v>
      </c>
      <c r="S859" s="15">
        <f t="shared" si="80"/>
        <v>42291.581377314811</v>
      </c>
      <c r="T859" s="15">
        <f t="shared" si="81"/>
        <v>42333.623043981483</v>
      </c>
      <c r="U859">
        <f t="shared" si="82"/>
        <v>42</v>
      </c>
      <c r="V859" t="str" cm="1">
        <f t="array" ref="V859">_xlfn.IFS(U859&lt;=10,"Less than 10 days",AND(U859&gt;10,U859&lt;=20),"11 to 20 days",AND(U859&gt;20,U859&lt;=25),"21 to 25 days",U859&gt;=51,"Greater than 40 days",AND(U859&gt;25,U859&lt;=30),"26 to 30 days",AND(U859&gt;30,U859&lt;=40),"31 to 40 days",AND(U859&gt;40,U859&lt;=50),"41 to 50 days")</f>
        <v>41 to 50 days</v>
      </c>
      <c r="W859" t="str" cm="1">
        <f t="array" ref="W859">_xlfn.IFNA(_xlfn.IFS(AND(U859&gt;=25,U859&lt;28),"26-27 days",AND(U859&gt;27,U859&lt;29),"28 to 29 days",U859=30, "30 days"),"Not Needed")</f>
        <v>Not Needed</v>
      </c>
      <c r="X859">
        <f t="shared" si="83"/>
        <v>2015</v>
      </c>
    </row>
    <row r="860" spans="1:24" ht="4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 t="shared" si="78"/>
        <v>144</v>
      </c>
      <c r="R860">
        <f t="shared" si="79"/>
        <v>22.74</v>
      </c>
      <c r="S860" s="15">
        <f t="shared" si="80"/>
        <v>42079.745578703703</v>
      </c>
      <c r="T860" s="15">
        <f t="shared" si="81"/>
        <v>42109.957638888889</v>
      </c>
      <c r="U860">
        <f t="shared" si="82"/>
        <v>30</v>
      </c>
      <c r="V860" t="str" cm="1">
        <f t="array" ref="V860">_xlfn.IFS(U860&lt;=10,"Less than 10 days",AND(U860&gt;10,U860&lt;=20),"11 to 20 days",AND(U860&gt;20,U860&lt;=25),"21 to 25 days",U860&gt;=51,"Greater than 40 days",AND(U860&gt;25,U860&lt;=30),"26 to 30 days",AND(U860&gt;30,U860&lt;=40),"31 to 40 days",AND(U860&gt;40,U860&lt;=50),"41 to 50 days")</f>
        <v>26 to 30 days</v>
      </c>
      <c r="W860" t="str" cm="1">
        <f t="array" ref="W860">_xlfn.IFNA(_xlfn.IFS(AND(U860&gt;=25,U860&lt;28),"26-27 days",AND(U860&gt;27,U860&lt;29),"28 to 29 days",U860=30, "30 days"),"Not Needed")</f>
        <v>30 days</v>
      </c>
      <c r="X860">
        <f t="shared" si="83"/>
        <v>2015</v>
      </c>
    </row>
    <row r="861" spans="1:24" ht="4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 t="shared" si="78"/>
        <v>105</v>
      </c>
      <c r="R861">
        <f t="shared" si="79"/>
        <v>42.72</v>
      </c>
      <c r="S861" s="15">
        <f t="shared" si="80"/>
        <v>42128.820231481484</v>
      </c>
      <c r="T861" s="15">
        <f t="shared" si="81"/>
        <v>42159</v>
      </c>
      <c r="U861">
        <f t="shared" si="82"/>
        <v>31</v>
      </c>
      <c r="V861" t="str" cm="1">
        <f t="array" ref="V861">_xlfn.IFS(U861&lt;=10,"Less than 10 days",AND(U861&gt;10,U861&lt;=20),"11 to 20 days",AND(U861&gt;20,U861&lt;=25),"21 to 25 days",U861&gt;=51,"Greater than 40 days",AND(U861&gt;25,U861&lt;=30),"26 to 30 days",AND(U861&gt;30,U861&lt;=40),"31 to 40 days",AND(U861&gt;40,U861&lt;=50),"41 to 50 days")</f>
        <v>31 to 40 days</v>
      </c>
      <c r="W861" t="str" cm="1">
        <f t="array" ref="W861">_xlfn.IFNA(_xlfn.IFS(AND(U861&gt;=25,U861&lt;28),"26-27 days",AND(U861&gt;27,U861&lt;29),"28 to 29 days",U861=30, "30 days"),"Not Needed")</f>
        <v>Not Needed</v>
      </c>
      <c r="X861">
        <f t="shared" si="83"/>
        <v>2015</v>
      </c>
    </row>
    <row r="862" spans="1:24" ht="4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 t="shared" si="78"/>
        <v>18</v>
      </c>
      <c r="R862">
        <f t="shared" si="79"/>
        <v>52.92</v>
      </c>
      <c r="S862" s="15">
        <f t="shared" si="80"/>
        <v>41570.482789351852</v>
      </c>
      <c r="T862" s="15">
        <f t="shared" si="81"/>
        <v>41600.524456018517</v>
      </c>
      <c r="U862">
        <f t="shared" si="82"/>
        <v>30</v>
      </c>
      <c r="V862" t="str" cm="1">
        <f t="array" ref="V862">_xlfn.IFS(U862&lt;=10,"Less than 10 days",AND(U862&gt;10,U862&lt;=20),"11 to 20 days",AND(U862&gt;20,U862&lt;=25),"21 to 25 days",U862&gt;=51,"Greater than 40 days",AND(U862&gt;25,U862&lt;=30),"26 to 30 days",AND(U862&gt;30,U862&lt;=40),"31 to 40 days",AND(U862&gt;40,U862&lt;=50),"41 to 50 days")</f>
        <v>26 to 30 days</v>
      </c>
      <c r="W862" t="str" cm="1">
        <f t="array" ref="W862">_xlfn.IFNA(_xlfn.IFS(AND(U862&gt;=25,U862&lt;28),"26-27 days",AND(U862&gt;27,U862&lt;29),"28 to 29 days",U862=30, "30 days"),"Not Needed")</f>
        <v>30 days</v>
      </c>
      <c r="X862">
        <f t="shared" si="83"/>
        <v>2013</v>
      </c>
    </row>
    <row r="863" spans="1:24" ht="4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 t="shared" si="78"/>
        <v>2</v>
      </c>
      <c r="R863">
        <f t="shared" si="79"/>
        <v>50.5</v>
      </c>
      <c r="S863" s="15">
        <f t="shared" si="80"/>
        <v>42599.965324074074</v>
      </c>
      <c r="T863" s="15">
        <f t="shared" si="81"/>
        <v>42629.965324074074</v>
      </c>
      <c r="U863">
        <f t="shared" si="82"/>
        <v>30</v>
      </c>
      <c r="V863" t="str" cm="1">
        <f t="array" ref="V863">_xlfn.IFS(U863&lt;=10,"Less than 10 days",AND(U863&gt;10,U863&lt;=20),"11 to 20 days",AND(U863&gt;20,U863&lt;=25),"21 to 25 days",U863&gt;=51,"Greater than 40 days",AND(U863&gt;25,U863&lt;=30),"26 to 30 days",AND(U863&gt;30,U863&lt;=40),"31 to 40 days",AND(U863&gt;40,U863&lt;=50),"41 to 50 days")</f>
        <v>26 to 30 days</v>
      </c>
      <c r="W863" t="str" cm="1">
        <f t="array" ref="W863">_xlfn.IFNA(_xlfn.IFS(AND(U863&gt;=25,U863&lt;28),"26-27 days",AND(U863&gt;27,U863&lt;29),"28 to 29 days",U863=30, "30 days"),"Not Needed")</f>
        <v>30 days</v>
      </c>
      <c r="X863">
        <f t="shared" si="83"/>
        <v>2016</v>
      </c>
    </row>
    <row r="864" spans="1:24" ht="4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 t="shared" si="78"/>
        <v>0</v>
      </c>
      <c r="R864">
        <f t="shared" si="79"/>
        <v>42.5</v>
      </c>
      <c r="S864" s="15">
        <f t="shared" si="80"/>
        <v>41559.5549537037</v>
      </c>
      <c r="T864" s="15">
        <f t="shared" si="81"/>
        <v>41589.596620370372</v>
      </c>
      <c r="U864">
        <f t="shared" si="82"/>
        <v>30</v>
      </c>
      <c r="V864" t="str" cm="1">
        <f t="array" ref="V864">_xlfn.IFS(U864&lt;=10,"Less than 10 days",AND(U864&gt;10,U864&lt;=20),"11 to 20 days",AND(U864&gt;20,U864&lt;=25),"21 to 25 days",U864&gt;=51,"Greater than 40 days",AND(U864&gt;25,U864&lt;=30),"26 to 30 days",AND(U864&gt;30,U864&lt;=40),"31 to 40 days",AND(U864&gt;40,U864&lt;=50),"41 to 50 days")</f>
        <v>26 to 30 days</v>
      </c>
      <c r="W864" t="str" cm="1">
        <f t="array" ref="W864">_xlfn.IFNA(_xlfn.IFS(AND(U864&gt;=25,U864&lt;28),"26-27 days",AND(U864&gt;27,U864&lt;29),"28 to 29 days",U864=30, "30 days"),"Not Needed")</f>
        <v>30 days</v>
      </c>
      <c r="X864">
        <f t="shared" si="83"/>
        <v>2013</v>
      </c>
    </row>
    <row r="865" spans="1:24" ht="4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 t="shared" si="78"/>
        <v>5</v>
      </c>
      <c r="R865">
        <f t="shared" si="79"/>
        <v>18</v>
      </c>
      <c r="S865" s="15">
        <f t="shared" si="80"/>
        <v>40921.117662037039</v>
      </c>
      <c r="T865" s="15">
        <f t="shared" si="81"/>
        <v>40951.117662037039</v>
      </c>
      <c r="U865">
        <f t="shared" si="82"/>
        <v>30</v>
      </c>
      <c r="V865" t="str" cm="1">
        <f t="array" ref="V865">_xlfn.IFS(U865&lt;=10,"Less than 10 days",AND(U865&gt;10,U865&lt;=20),"11 to 20 days",AND(U865&gt;20,U865&lt;=25),"21 to 25 days",U865&gt;=51,"Greater than 40 days",AND(U865&gt;25,U865&lt;=30),"26 to 30 days",AND(U865&gt;30,U865&lt;=40),"31 to 40 days",AND(U865&gt;40,U865&lt;=50),"41 to 50 days")</f>
        <v>26 to 30 days</v>
      </c>
      <c r="W865" t="str" cm="1">
        <f t="array" ref="W865">_xlfn.IFNA(_xlfn.IFS(AND(U865&gt;=25,U865&lt;28),"26-27 days",AND(U865&gt;27,U865&lt;29),"28 to 29 days",U865=30, "30 days"),"Not Needed")</f>
        <v>30 days</v>
      </c>
      <c r="X865">
        <f t="shared" si="83"/>
        <v>2012</v>
      </c>
    </row>
    <row r="866" spans="1:24" ht="4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 t="shared" si="78"/>
        <v>42</v>
      </c>
      <c r="R866">
        <f t="shared" si="79"/>
        <v>34.18</v>
      </c>
      <c r="S866" s="15">
        <f t="shared" si="80"/>
        <v>41541.106921296298</v>
      </c>
      <c r="T866" s="15">
        <f t="shared" si="81"/>
        <v>41563.415972222225</v>
      </c>
      <c r="U866">
        <f t="shared" si="82"/>
        <v>22</v>
      </c>
      <c r="V866" t="str" cm="1">
        <f t="array" ref="V866">_xlfn.IFS(U866&lt;=10,"Less than 10 days",AND(U866&gt;10,U866&lt;=20),"11 to 20 days",AND(U866&gt;20,U866&lt;=25),"21 to 25 days",U866&gt;=51,"Greater than 40 days",AND(U866&gt;25,U866&lt;=30),"26 to 30 days",AND(U866&gt;30,U866&lt;=40),"31 to 40 days",AND(U866&gt;40,U866&lt;=50),"41 to 50 days")</f>
        <v>21 to 25 days</v>
      </c>
      <c r="W866" t="str" cm="1">
        <f t="array" ref="W866">_xlfn.IFNA(_xlfn.IFS(AND(U866&gt;=25,U866&lt;28),"26-27 days",AND(U866&gt;27,U866&lt;29),"28 to 29 days",U866=30, "30 days"),"Not Needed")</f>
        <v>Not Needed</v>
      </c>
      <c r="X866">
        <f t="shared" si="83"/>
        <v>2013</v>
      </c>
    </row>
    <row r="867" spans="1:24" ht="4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 t="shared" si="78"/>
        <v>2</v>
      </c>
      <c r="R867">
        <f t="shared" si="79"/>
        <v>22.5</v>
      </c>
      <c r="S867" s="15">
        <f t="shared" si="80"/>
        <v>41230.77311342593</v>
      </c>
      <c r="T867" s="15">
        <f t="shared" si="81"/>
        <v>41290.77311342593</v>
      </c>
      <c r="U867">
        <f t="shared" si="82"/>
        <v>60</v>
      </c>
      <c r="V867" t="str" cm="1">
        <f t="array" ref="V867">_xlfn.IFS(U867&lt;=10,"Less than 10 days",AND(U867&gt;10,U867&lt;=20),"11 to 20 days",AND(U867&gt;20,U867&lt;=25),"21 to 25 days",U867&gt;=51,"Greater than 40 days",AND(U867&gt;25,U867&lt;=30),"26 to 30 days",AND(U867&gt;30,U867&lt;=40),"31 to 40 days",AND(U867&gt;40,U867&lt;=50),"41 to 50 days")</f>
        <v>Greater than 40 days</v>
      </c>
      <c r="W867" t="str" cm="1">
        <f t="array" ref="W867">_xlfn.IFNA(_xlfn.IFS(AND(U867&gt;=25,U867&lt;28),"26-27 days",AND(U867&gt;27,U867&lt;29),"28 to 29 days",U867=30, "30 days"),"Not Needed")</f>
        <v>Not Needed</v>
      </c>
      <c r="X867">
        <f t="shared" si="83"/>
        <v>2012</v>
      </c>
    </row>
    <row r="868" spans="1:24" ht="4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 t="shared" si="78"/>
        <v>18</v>
      </c>
      <c r="R868">
        <f t="shared" si="79"/>
        <v>58.18</v>
      </c>
      <c r="S868" s="15">
        <f t="shared" si="80"/>
        <v>42025.637939814813</v>
      </c>
      <c r="T868" s="15">
        <f t="shared" si="81"/>
        <v>42063.631944444445</v>
      </c>
      <c r="U868">
        <f t="shared" si="82"/>
        <v>38</v>
      </c>
      <c r="V868" t="str" cm="1">
        <f t="array" ref="V868">_xlfn.IFS(U868&lt;=10,"Less than 10 days",AND(U868&gt;10,U868&lt;=20),"11 to 20 days",AND(U868&gt;20,U868&lt;=25),"21 to 25 days",U868&gt;=51,"Greater than 40 days",AND(U868&gt;25,U868&lt;=30),"26 to 30 days",AND(U868&gt;30,U868&lt;=40),"31 to 40 days",AND(U868&gt;40,U868&lt;=50),"41 to 50 days")</f>
        <v>31 to 40 days</v>
      </c>
      <c r="W868" t="str" cm="1">
        <f t="array" ref="W868">_xlfn.IFNA(_xlfn.IFS(AND(U868&gt;=25,U868&lt;28),"26-27 days",AND(U868&gt;27,U868&lt;29),"28 to 29 days",U868=30, "30 days"),"Not Needed")</f>
        <v>Not Needed</v>
      </c>
      <c r="X868">
        <f t="shared" si="83"/>
        <v>2015</v>
      </c>
    </row>
    <row r="869" spans="1:24" ht="58">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 t="shared" si="78"/>
        <v>24</v>
      </c>
      <c r="R869">
        <f t="shared" si="79"/>
        <v>109.18</v>
      </c>
      <c r="S869" s="15">
        <f t="shared" si="80"/>
        <v>40088.105393518519</v>
      </c>
      <c r="T869" s="15">
        <f t="shared" si="81"/>
        <v>40148.207638888889</v>
      </c>
      <c r="U869">
        <f t="shared" si="82"/>
        <v>60</v>
      </c>
      <c r="V869" t="str" cm="1">
        <f t="array" ref="V869">_xlfn.IFS(U869&lt;=10,"Less than 10 days",AND(U869&gt;10,U869&lt;=20),"11 to 20 days",AND(U869&gt;20,U869&lt;=25),"21 to 25 days",U869&gt;=51,"Greater than 40 days",AND(U869&gt;25,U869&lt;=30),"26 to 30 days",AND(U869&gt;30,U869&lt;=40),"31 to 40 days",AND(U869&gt;40,U869&lt;=50),"41 to 50 days")</f>
        <v>Greater than 40 days</v>
      </c>
      <c r="W869" t="str" cm="1">
        <f t="array" ref="W869">_xlfn.IFNA(_xlfn.IFS(AND(U869&gt;=25,U869&lt;28),"26-27 days",AND(U869&gt;27,U869&lt;29),"28 to 29 days",U869=30, "30 days"),"Not Needed")</f>
        <v>Not Needed</v>
      </c>
      <c r="X869">
        <f t="shared" si="83"/>
        <v>2009</v>
      </c>
    </row>
    <row r="870" spans="1:24" ht="58">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 t="shared" si="78"/>
        <v>0</v>
      </c>
      <c r="R870">
        <f t="shared" si="79"/>
        <v>50</v>
      </c>
      <c r="S870" s="15">
        <f t="shared" si="80"/>
        <v>41616.027754629627</v>
      </c>
      <c r="T870" s="15">
        <f t="shared" si="81"/>
        <v>41646.027754629627</v>
      </c>
      <c r="U870">
        <f t="shared" si="82"/>
        <v>30</v>
      </c>
      <c r="V870" t="str" cm="1">
        <f t="array" ref="V870">_xlfn.IFS(U870&lt;=10,"Less than 10 days",AND(U870&gt;10,U870&lt;=20),"11 to 20 days",AND(U870&gt;20,U870&lt;=25),"21 to 25 days",U870&gt;=51,"Greater than 40 days",AND(U870&gt;25,U870&lt;=30),"26 to 30 days",AND(U870&gt;30,U870&lt;=40),"31 to 40 days",AND(U870&gt;40,U870&lt;=50),"41 to 50 days")</f>
        <v>26 to 30 days</v>
      </c>
      <c r="W870" t="str" cm="1">
        <f t="array" ref="W870">_xlfn.IFNA(_xlfn.IFS(AND(U870&gt;=25,U870&lt;28),"26-27 days",AND(U870&gt;27,U870&lt;29),"28 to 29 days",U870=30, "30 days"),"Not Needed")</f>
        <v>30 days</v>
      </c>
      <c r="X870">
        <f t="shared" si="83"/>
        <v>2013</v>
      </c>
    </row>
    <row r="871" spans="1:24" ht="58">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 t="shared" si="78"/>
        <v>12</v>
      </c>
      <c r="R871">
        <f t="shared" si="79"/>
        <v>346.67</v>
      </c>
      <c r="S871" s="15">
        <f t="shared" si="80"/>
        <v>41342.845567129632</v>
      </c>
      <c r="T871" s="15">
        <f t="shared" si="81"/>
        <v>41372.803900462961</v>
      </c>
      <c r="U871">
        <f t="shared" si="82"/>
        <v>30</v>
      </c>
      <c r="V871" t="str" cm="1">
        <f t="array" ref="V871">_xlfn.IFS(U871&lt;=10,"Less than 10 days",AND(U871&gt;10,U871&lt;=20),"11 to 20 days",AND(U871&gt;20,U871&lt;=25),"21 to 25 days",U871&gt;=51,"Greater than 40 days",AND(U871&gt;25,U871&lt;=30),"26 to 30 days",AND(U871&gt;30,U871&lt;=40),"31 to 40 days",AND(U871&gt;40,U871&lt;=50),"41 to 50 days")</f>
        <v>26 to 30 days</v>
      </c>
      <c r="W871" t="str" cm="1">
        <f t="array" ref="W871">_xlfn.IFNA(_xlfn.IFS(AND(U871&gt;=25,U871&lt;28),"26-27 days",AND(U871&gt;27,U871&lt;29),"28 to 29 days",U871=30, "30 days"),"Not Needed")</f>
        <v>30 days</v>
      </c>
      <c r="X871">
        <f t="shared" si="83"/>
        <v>2013</v>
      </c>
    </row>
    <row r="872" spans="1:24" ht="4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 t="shared" si="78"/>
        <v>0</v>
      </c>
      <c r="R872">
        <f t="shared" si="79"/>
        <v>12.4</v>
      </c>
      <c r="S872" s="15">
        <f t="shared" si="80"/>
        <v>41488.022256944445</v>
      </c>
      <c r="T872" s="15">
        <f t="shared" si="81"/>
        <v>41518.022256944445</v>
      </c>
      <c r="U872">
        <f t="shared" si="82"/>
        <v>30</v>
      </c>
      <c r="V872" t="str" cm="1">
        <f t="array" ref="V872">_xlfn.IFS(U872&lt;=10,"Less than 10 days",AND(U872&gt;10,U872&lt;=20),"11 to 20 days",AND(U872&gt;20,U872&lt;=25),"21 to 25 days",U872&gt;=51,"Greater than 40 days",AND(U872&gt;25,U872&lt;=30),"26 to 30 days",AND(U872&gt;30,U872&lt;=40),"31 to 40 days",AND(U872&gt;40,U872&lt;=50),"41 to 50 days")</f>
        <v>26 to 30 days</v>
      </c>
      <c r="W872" t="str" cm="1">
        <f t="array" ref="W872">_xlfn.IFNA(_xlfn.IFS(AND(U872&gt;=25,U872&lt;28),"26-27 days",AND(U872&gt;27,U872&lt;29),"28 to 29 days",U872=30, "30 days"),"Not Needed")</f>
        <v>30 days</v>
      </c>
      <c r="X872">
        <f t="shared" si="83"/>
        <v>2013</v>
      </c>
    </row>
    <row r="873" spans="1:24" ht="4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 t="shared" si="78"/>
        <v>5</v>
      </c>
      <c r="R873">
        <f t="shared" si="79"/>
        <v>27.08</v>
      </c>
      <c r="S873" s="15">
        <f t="shared" si="80"/>
        <v>41577.561284722222</v>
      </c>
      <c r="T873" s="15">
        <f t="shared" si="81"/>
        <v>41607.602951388886</v>
      </c>
      <c r="U873">
        <f t="shared" si="82"/>
        <v>30</v>
      </c>
      <c r="V873" t="str" cm="1">
        <f t="array" ref="V873">_xlfn.IFS(U873&lt;=10,"Less than 10 days",AND(U873&gt;10,U873&lt;=20),"11 to 20 days",AND(U873&gt;20,U873&lt;=25),"21 to 25 days",U873&gt;=51,"Greater than 40 days",AND(U873&gt;25,U873&lt;=30),"26 to 30 days",AND(U873&gt;30,U873&lt;=40),"31 to 40 days",AND(U873&gt;40,U873&lt;=50),"41 to 50 days")</f>
        <v>26 to 30 days</v>
      </c>
      <c r="W873" t="str" cm="1">
        <f t="array" ref="W873">_xlfn.IFNA(_xlfn.IFS(AND(U873&gt;=25,U873&lt;28),"26-27 days",AND(U873&gt;27,U873&lt;29),"28 to 29 days",U873=30, "30 days"),"Not Needed")</f>
        <v>30 days</v>
      </c>
      <c r="X873">
        <f t="shared" si="83"/>
        <v>2013</v>
      </c>
    </row>
    <row r="874" spans="1:24" ht="4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 t="shared" si="78"/>
        <v>1</v>
      </c>
      <c r="R874">
        <f t="shared" si="79"/>
        <v>32.5</v>
      </c>
      <c r="S874" s="15">
        <f t="shared" si="80"/>
        <v>40567.825543981482</v>
      </c>
      <c r="T874" s="15">
        <f t="shared" si="81"/>
        <v>40612.825543981482</v>
      </c>
      <c r="U874">
        <f t="shared" si="82"/>
        <v>45</v>
      </c>
      <c r="V874" t="str" cm="1">
        <f t="array" ref="V874">_xlfn.IFS(U874&lt;=10,"Less than 10 days",AND(U874&gt;10,U874&lt;=20),"11 to 20 days",AND(U874&gt;20,U874&lt;=25),"21 to 25 days",U874&gt;=51,"Greater than 40 days",AND(U874&gt;25,U874&lt;=30),"26 to 30 days",AND(U874&gt;30,U874&lt;=40),"31 to 40 days",AND(U874&gt;40,U874&lt;=50),"41 to 50 days")</f>
        <v>41 to 50 days</v>
      </c>
      <c r="W874" t="str" cm="1">
        <f t="array" ref="W874">_xlfn.IFNA(_xlfn.IFS(AND(U874&gt;=25,U874&lt;28),"26-27 days",AND(U874&gt;27,U874&lt;29),"28 to 29 days",U874=30, "30 days"),"Not Needed")</f>
        <v>Not Needed</v>
      </c>
      <c r="X874">
        <f t="shared" si="83"/>
        <v>2011</v>
      </c>
    </row>
    <row r="875" spans="1:24" ht="29">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 t="shared" si="78"/>
        <v>1</v>
      </c>
      <c r="R875">
        <f t="shared" si="79"/>
        <v>9</v>
      </c>
      <c r="S875" s="15">
        <f t="shared" si="80"/>
        <v>41184.167129629634</v>
      </c>
      <c r="T875" s="15">
        <f t="shared" si="81"/>
        <v>41224.208796296298</v>
      </c>
      <c r="U875">
        <f t="shared" si="82"/>
        <v>40</v>
      </c>
      <c r="V875" t="str" cm="1">
        <f t="array" ref="V875">_xlfn.IFS(U875&lt;=10,"Less than 10 days",AND(U875&gt;10,U875&lt;=20),"11 to 20 days",AND(U875&gt;20,U875&lt;=25),"21 to 25 days",U875&gt;=51,"Greater than 40 days",AND(U875&gt;25,U875&lt;=30),"26 to 30 days",AND(U875&gt;30,U875&lt;=40),"31 to 40 days",AND(U875&gt;40,U875&lt;=50),"41 to 50 days")</f>
        <v>31 to 40 days</v>
      </c>
      <c r="W875" t="str" cm="1">
        <f t="array" ref="W875">_xlfn.IFNA(_xlfn.IFS(AND(U875&gt;=25,U875&lt;28),"26-27 days",AND(U875&gt;27,U875&lt;29),"28 to 29 days",U875=30, "30 days"),"Not Needed")</f>
        <v>Not Needed</v>
      </c>
      <c r="X875">
        <f t="shared" si="83"/>
        <v>2012</v>
      </c>
    </row>
    <row r="876" spans="1:24" ht="58">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 t="shared" si="78"/>
        <v>24</v>
      </c>
      <c r="R876">
        <f t="shared" si="79"/>
        <v>34.76</v>
      </c>
      <c r="S876" s="15">
        <f t="shared" si="80"/>
        <v>41368.583726851852</v>
      </c>
      <c r="T876" s="15">
        <f t="shared" si="81"/>
        <v>41398.583726851852</v>
      </c>
      <c r="U876">
        <f t="shared" si="82"/>
        <v>30</v>
      </c>
      <c r="V876" t="str" cm="1">
        <f t="array" ref="V876">_xlfn.IFS(U876&lt;=10,"Less than 10 days",AND(U876&gt;10,U876&lt;=20),"11 to 20 days",AND(U876&gt;20,U876&lt;=25),"21 to 25 days",U876&gt;=51,"Greater than 40 days",AND(U876&gt;25,U876&lt;=30),"26 to 30 days",AND(U876&gt;30,U876&lt;=40),"31 to 40 days",AND(U876&gt;40,U876&lt;=50),"41 to 50 days")</f>
        <v>26 to 30 days</v>
      </c>
      <c r="W876" t="str" cm="1">
        <f t="array" ref="W876">_xlfn.IFNA(_xlfn.IFS(AND(U876&gt;=25,U876&lt;28),"26-27 days",AND(U876&gt;27,U876&lt;29),"28 to 29 days",U876=30, "30 days"),"Not Needed")</f>
        <v>30 days</v>
      </c>
      <c r="X876">
        <f t="shared" si="83"/>
        <v>2013</v>
      </c>
    </row>
    <row r="877" spans="1:24" ht="58">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 t="shared" si="78"/>
        <v>0</v>
      </c>
      <c r="R877">
        <f t="shared" si="79"/>
        <v>0</v>
      </c>
      <c r="S877" s="15">
        <f t="shared" si="80"/>
        <v>42248.723738425921</v>
      </c>
      <c r="T877" s="15">
        <f t="shared" si="81"/>
        <v>42268.723738425921</v>
      </c>
      <c r="U877">
        <f t="shared" si="82"/>
        <v>20</v>
      </c>
      <c r="V877" t="str" cm="1">
        <f t="array" ref="V877">_xlfn.IFS(U877&lt;=10,"Less than 10 days",AND(U877&gt;10,U877&lt;=20),"11 to 20 days",AND(U877&gt;20,U877&lt;=25),"21 to 25 days",U877&gt;=51,"Greater than 40 days",AND(U877&gt;25,U877&lt;=30),"26 to 30 days",AND(U877&gt;30,U877&lt;=40),"31 to 40 days",AND(U877&gt;40,U877&lt;=50),"41 to 50 days")</f>
        <v>11 to 20 days</v>
      </c>
      <c r="W877" t="str" cm="1">
        <f t="array" ref="W877">_xlfn.IFNA(_xlfn.IFS(AND(U877&gt;=25,U877&lt;28),"26-27 days",AND(U877&gt;27,U877&lt;29),"28 to 29 days",U877=30, "30 days"),"Not Needed")</f>
        <v>Not Needed</v>
      </c>
      <c r="X877">
        <f t="shared" si="83"/>
        <v>2015</v>
      </c>
    </row>
    <row r="878" spans="1:24" ht="29">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 t="shared" si="78"/>
        <v>41</v>
      </c>
      <c r="R878">
        <f t="shared" si="79"/>
        <v>28.58</v>
      </c>
      <c r="S878" s="15">
        <f t="shared" si="80"/>
        <v>41276.496840277774</v>
      </c>
      <c r="T878" s="15">
        <f t="shared" si="81"/>
        <v>41309.496840277774</v>
      </c>
      <c r="U878">
        <f t="shared" si="82"/>
        <v>33</v>
      </c>
      <c r="V878" t="str" cm="1">
        <f t="array" ref="V878">_xlfn.IFS(U878&lt;=10,"Less than 10 days",AND(U878&gt;10,U878&lt;=20),"11 to 20 days",AND(U878&gt;20,U878&lt;=25),"21 to 25 days",U878&gt;=51,"Greater than 40 days",AND(U878&gt;25,U878&lt;=30),"26 to 30 days",AND(U878&gt;30,U878&lt;=40),"31 to 40 days",AND(U878&gt;40,U878&lt;=50),"41 to 50 days")</f>
        <v>31 to 40 days</v>
      </c>
      <c r="W878" t="str" cm="1">
        <f t="array" ref="W878">_xlfn.IFNA(_xlfn.IFS(AND(U878&gt;=25,U878&lt;28),"26-27 days",AND(U878&gt;27,U878&lt;29),"28 to 29 days",U878=30, "30 days"),"Not Needed")</f>
        <v>Not Needed</v>
      </c>
      <c r="X878">
        <f t="shared" si="83"/>
        <v>2013</v>
      </c>
    </row>
    <row r="879" spans="1:24" ht="58">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 t="shared" si="78"/>
        <v>68</v>
      </c>
      <c r="R879">
        <f t="shared" si="79"/>
        <v>46.59</v>
      </c>
      <c r="S879" s="15">
        <f t="shared" si="80"/>
        <v>41597.788888888892</v>
      </c>
      <c r="T879" s="15">
        <f t="shared" si="81"/>
        <v>41627.788888888892</v>
      </c>
      <c r="U879">
        <f t="shared" si="82"/>
        <v>30</v>
      </c>
      <c r="V879" t="str" cm="1">
        <f t="array" ref="V879">_xlfn.IFS(U879&lt;=10,"Less than 10 days",AND(U879&gt;10,U879&lt;=20),"11 to 20 days",AND(U879&gt;20,U879&lt;=25),"21 to 25 days",U879&gt;=51,"Greater than 40 days",AND(U879&gt;25,U879&lt;=30),"26 to 30 days",AND(U879&gt;30,U879&lt;=40),"31 to 40 days",AND(U879&gt;40,U879&lt;=50),"41 to 50 days")</f>
        <v>26 to 30 days</v>
      </c>
      <c r="W879" t="str" cm="1">
        <f t="array" ref="W879">_xlfn.IFNA(_xlfn.IFS(AND(U879&gt;=25,U879&lt;28),"26-27 days",AND(U879&gt;27,U879&lt;29),"28 to 29 days",U879=30, "30 days"),"Not Needed")</f>
        <v>30 days</v>
      </c>
      <c r="X879">
        <f t="shared" si="83"/>
        <v>2013</v>
      </c>
    </row>
    <row r="880" spans="1:24" ht="4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 t="shared" si="78"/>
        <v>1</v>
      </c>
      <c r="R880">
        <f t="shared" si="79"/>
        <v>32.5</v>
      </c>
      <c r="S880" s="15">
        <f t="shared" si="80"/>
        <v>40505.232916666668</v>
      </c>
      <c r="T880" s="15">
        <f t="shared" si="81"/>
        <v>40535.232916666668</v>
      </c>
      <c r="U880">
        <f t="shared" si="82"/>
        <v>30</v>
      </c>
      <c r="V880" t="str" cm="1">
        <f t="array" ref="V880">_xlfn.IFS(U880&lt;=10,"Less than 10 days",AND(U880&gt;10,U880&lt;=20),"11 to 20 days",AND(U880&gt;20,U880&lt;=25),"21 to 25 days",U880&gt;=51,"Greater than 40 days",AND(U880&gt;25,U880&lt;=30),"26 to 30 days",AND(U880&gt;30,U880&lt;=40),"31 to 40 days",AND(U880&gt;40,U880&lt;=50),"41 to 50 days")</f>
        <v>26 to 30 days</v>
      </c>
      <c r="W880" t="str" cm="1">
        <f t="array" ref="W880">_xlfn.IFNA(_xlfn.IFS(AND(U880&gt;=25,U880&lt;28),"26-27 days",AND(U880&gt;27,U880&lt;29),"28 to 29 days",U880=30, "30 days"),"Not Needed")</f>
        <v>30 days</v>
      </c>
      <c r="X880">
        <f t="shared" si="83"/>
        <v>2010</v>
      </c>
    </row>
    <row r="881" spans="1:24" ht="4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 t="shared" si="78"/>
        <v>31</v>
      </c>
      <c r="R881">
        <f t="shared" si="79"/>
        <v>21.47</v>
      </c>
      <c r="S881" s="15">
        <f t="shared" si="80"/>
        <v>41037.829918981479</v>
      </c>
      <c r="T881" s="15">
        <f t="shared" si="81"/>
        <v>41058.829918981479</v>
      </c>
      <c r="U881">
        <f t="shared" si="82"/>
        <v>21</v>
      </c>
      <c r="V881" t="str" cm="1">
        <f t="array" ref="V881">_xlfn.IFS(U881&lt;=10,"Less than 10 days",AND(U881&gt;10,U881&lt;=20),"11 to 20 days",AND(U881&gt;20,U881&lt;=25),"21 to 25 days",U881&gt;=51,"Greater than 40 days",AND(U881&gt;25,U881&lt;=30),"26 to 30 days",AND(U881&gt;30,U881&lt;=40),"31 to 40 days",AND(U881&gt;40,U881&lt;=50),"41 to 50 days")</f>
        <v>21 to 25 days</v>
      </c>
      <c r="W881" t="str" cm="1">
        <f t="array" ref="W881">_xlfn.IFNA(_xlfn.IFS(AND(U881&gt;=25,U881&lt;28),"26-27 days",AND(U881&gt;27,U881&lt;29),"28 to 29 days",U881=30, "30 days"),"Not Needed")</f>
        <v>Not Needed</v>
      </c>
      <c r="X881">
        <f t="shared" si="83"/>
        <v>2012</v>
      </c>
    </row>
    <row r="882" spans="1:24" ht="4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 t="shared" si="78"/>
        <v>3</v>
      </c>
      <c r="R882">
        <f t="shared" si="79"/>
        <v>14.13</v>
      </c>
      <c r="S882" s="15">
        <f t="shared" si="80"/>
        <v>41179.32104166667</v>
      </c>
      <c r="T882" s="15">
        <f t="shared" si="81"/>
        <v>41212.32104166667</v>
      </c>
      <c r="U882">
        <f t="shared" si="82"/>
        <v>33</v>
      </c>
      <c r="V882" t="str" cm="1">
        <f t="array" ref="V882">_xlfn.IFS(U882&lt;=10,"Less than 10 days",AND(U882&gt;10,U882&lt;=20),"11 to 20 days",AND(U882&gt;20,U882&lt;=25),"21 to 25 days",U882&gt;=51,"Greater than 40 days",AND(U882&gt;25,U882&lt;=30),"26 to 30 days",AND(U882&gt;30,U882&lt;=40),"31 to 40 days",AND(U882&gt;40,U882&lt;=50),"41 to 50 days")</f>
        <v>31 to 40 days</v>
      </c>
      <c r="W882" t="str" cm="1">
        <f t="array" ref="W882">_xlfn.IFNA(_xlfn.IFS(AND(U882&gt;=25,U882&lt;28),"26-27 days",AND(U882&gt;27,U882&lt;29),"28 to 29 days",U882=30, "30 days"),"Not Needed")</f>
        <v>Not Needed</v>
      </c>
      <c r="X882">
        <f t="shared" si="83"/>
        <v>2012</v>
      </c>
    </row>
    <row r="883" spans="1:24" ht="4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 t="shared" si="78"/>
        <v>1</v>
      </c>
      <c r="R883">
        <f t="shared" si="79"/>
        <v>30</v>
      </c>
      <c r="S883" s="15">
        <f t="shared" si="80"/>
        <v>40877.25099537037</v>
      </c>
      <c r="T883" s="15">
        <f t="shared" si="81"/>
        <v>40922.25099537037</v>
      </c>
      <c r="U883">
        <f t="shared" si="82"/>
        <v>45</v>
      </c>
      <c r="V883" t="str" cm="1">
        <f t="array" ref="V883">_xlfn.IFS(U883&lt;=10,"Less than 10 days",AND(U883&gt;10,U883&lt;=20),"11 to 20 days",AND(U883&gt;20,U883&lt;=25),"21 to 25 days",U883&gt;=51,"Greater than 40 days",AND(U883&gt;25,U883&lt;=30),"26 to 30 days",AND(U883&gt;30,U883&lt;=40),"31 to 40 days",AND(U883&gt;40,U883&lt;=50),"41 to 50 days")</f>
        <v>41 to 50 days</v>
      </c>
      <c r="W883" t="str" cm="1">
        <f t="array" ref="W883">_xlfn.IFNA(_xlfn.IFS(AND(U883&gt;=25,U883&lt;28),"26-27 days",AND(U883&gt;27,U883&lt;29),"28 to 29 days",U883=30, "30 days"),"Not Needed")</f>
        <v>Not Needed</v>
      </c>
      <c r="X883">
        <f t="shared" si="83"/>
        <v>2011</v>
      </c>
    </row>
    <row r="884" spans="1:24" ht="4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 t="shared" si="78"/>
        <v>20</v>
      </c>
      <c r="R884">
        <f t="shared" si="79"/>
        <v>21.57</v>
      </c>
      <c r="S884" s="15">
        <f t="shared" si="80"/>
        <v>40759.860532407409</v>
      </c>
      <c r="T884" s="15">
        <f t="shared" si="81"/>
        <v>40792.860532407409</v>
      </c>
      <c r="U884">
        <f t="shared" si="82"/>
        <v>33</v>
      </c>
      <c r="V884" t="str" cm="1">
        <f t="array" ref="V884">_xlfn.IFS(U884&lt;=10,"Less than 10 days",AND(U884&gt;10,U884&lt;=20),"11 to 20 days",AND(U884&gt;20,U884&lt;=25),"21 to 25 days",U884&gt;=51,"Greater than 40 days",AND(U884&gt;25,U884&lt;=30),"26 to 30 days",AND(U884&gt;30,U884&lt;=40),"31 to 40 days",AND(U884&gt;40,U884&lt;=50),"41 to 50 days")</f>
        <v>31 to 40 days</v>
      </c>
      <c r="W884" t="str" cm="1">
        <f t="array" ref="W884">_xlfn.IFNA(_xlfn.IFS(AND(U884&gt;=25,U884&lt;28),"26-27 days",AND(U884&gt;27,U884&lt;29),"28 to 29 days",U884=30, "30 days"),"Not Needed")</f>
        <v>Not Needed</v>
      </c>
      <c r="X884">
        <f t="shared" si="83"/>
        <v>2011</v>
      </c>
    </row>
    <row r="885" spans="1:24" ht="58">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 t="shared" si="78"/>
        <v>40</v>
      </c>
      <c r="R885">
        <f t="shared" si="79"/>
        <v>83.38</v>
      </c>
      <c r="S885" s="15">
        <f t="shared" si="80"/>
        <v>42371.935590277775</v>
      </c>
      <c r="T885" s="15">
        <f t="shared" si="81"/>
        <v>42431.935590277775</v>
      </c>
      <c r="U885">
        <f t="shared" si="82"/>
        <v>60</v>
      </c>
      <c r="V885" t="str" cm="1">
        <f t="array" ref="V885">_xlfn.IFS(U885&lt;=10,"Less than 10 days",AND(U885&gt;10,U885&lt;=20),"11 to 20 days",AND(U885&gt;20,U885&lt;=25),"21 to 25 days",U885&gt;=51,"Greater than 40 days",AND(U885&gt;25,U885&lt;=30),"26 to 30 days",AND(U885&gt;30,U885&lt;=40),"31 to 40 days",AND(U885&gt;40,U885&lt;=50),"41 to 50 days")</f>
        <v>Greater than 40 days</v>
      </c>
      <c r="W885" t="str" cm="1">
        <f t="array" ref="W885">_xlfn.IFNA(_xlfn.IFS(AND(U885&gt;=25,U885&lt;28),"26-27 days",AND(U885&gt;27,U885&lt;29),"28 to 29 days",U885=30, "30 days"),"Not Needed")</f>
        <v>Not Needed</v>
      </c>
      <c r="X885">
        <f t="shared" si="83"/>
        <v>2016</v>
      </c>
    </row>
    <row r="886" spans="1:24" ht="4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 t="shared" si="78"/>
        <v>1</v>
      </c>
      <c r="R886">
        <f t="shared" si="79"/>
        <v>10</v>
      </c>
      <c r="S886" s="15">
        <f t="shared" si="80"/>
        <v>40981.802615740737</v>
      </c>
      <c r="T886" s="15">
        <f t="shared" si="81"/>
        <v>41041.104861111111</v>
      </c>
      <c r="U886">
        <f t="shared" si="82"/>
        <v>60</v>
      </c>
      <c r="V886" t="str" cm="1">
        <f t="array" ref="V886">_xlfn.IFS(U886&lt;=10,"Less than 10 days",AND(U886&gt;10,U886&lt;=20),"11 to 20 days",AND(U886&gt;20,U886&lt;=25),"21 to 25 days",U886&gt;=51,"Greater than 40 days",AND(U886&gt;25,U886&lt;=30),"26 to 30 days",AND(U886&gt;30,U886&lt;=40),"31 to 40 days",AND(U886&gt;40,U886&lt;=50),"41 to 50 days")</f>
        <v>Greater than 40 days</v>
      </c>
      <c r="W886" t="str" cm="1">
        <f t="array" ref="W886">_xlfn.IFNA(_xlfn.IFS(AND(U886&gt;=25,U886&lt;28),"26-27 days",AND(U886&gt;27,U886&lt;29),"28 to 29 days",U886=30, "30 days"),"Not Needed")</f>
        <v>Not Needed</v>
      </c>
      <c r="X886">
        <f t="shared" si="83"/>
        <v>2012</v>
      </c>
    </row>
    <row r="887" spans="1:24" ht="4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 t="shared" si="78"/>
        <v>75</v>
      </c>
      <c r="R887">
        <f t="shared" si="79"/>
        <v>35.71</v>
      </c>
      <c r="S887" s="15">
        <f t="shared" si="80"/>
        <v>42713.941099537042</v>
      </c>
      <c r="T887" s="15">
        <f t="shared" si="81"/>
        <v>42734.941099537042</v>
      </c>
      <c r="U887">
        <f t="shared" si="82"/>
        <v>21</v>
      </c>
      <c r="V887" t="str" cm="1">
        <f t="array" ref="V887">_xlfn.IFS(U887&lt;=10,"Less than 10 days",AND(U887&gt;10,U887&lt;=20),"11 to 20 days",AND(U887&gt;20,U887&lt;=25),"21 to 25 days",U887&gt;=51,"Greater than 40 days",AND(U887&gt;25,U887&lt;=30),"26 to 30 days",AND(U887&gt;30,U887&lt;=40),"31 to 40 days",AND(U887&gt;40,U887&lt;=50),"41 to 50 days")</f>
        <v>21 to 25 days</v>
      </c>
      <c r="W887" t="str" cm="1">
        <f t="array" ref="W887">_xlfn.IFNA(_xlfn.IFS(AND(U887&gt;=25,U887&lt;28),"26-27 days",AND(U887&gt;27,U887&lt;29),"28 to 29 days",U887=30, "30 days"),"Not Needed")</f>
        <v>Not Needed</v>
      </c>
      <c r="X887">
        <f t="shared" si="83"/>
        <v>2016</v>
      </c>
    </row>
    <row r="888" spans="1:24" ht="58">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 t="shared" si="78"/>
        <v>41</v>
      </c>
      <c r="R888">
        <f t="shared" si="79"/>
        <v>29.29</v>
      </c>
      <c r="S888" s="15">
        <f t="shared" si="80"/>
        <v>42603.870520833334</v>
      </c>
      <c r="T888" s="15">
        <f t="shared" si="81"/>
        <v>42628.870520833334</v>
      </c>
      <c r="U888">
        <f t="shared" si="82"/>
        <v>25</v>
      </c>
      <c r="V888" t="str" cm="1">
        <f t="array" ref="V888">_xlfn.IFS(U888&lt;=10,"Less than 10 days",AND(U888&gt;10,U888&lt;=20),"11 to 20 days",AND(U888&gt;20,U888&lt;=25),"21 to 25 days",U888&gt;=51,"Greater than 40 days",AND(U888&gt;25,U888&lt;=30),"26 to 30 days",AND(U888&gt;30,U888&lt;=40),"31 to 40 days",AND(U888&gt;40,U888&lt;=50),"41 to 50 days")</f>
        <v>21 to 25 days</v>
      </c>
      <c r="W888" t="str" cm="1">
        <f t="array" ref="W888">_xlfn.IFNA(_xlfn.IFS(AND(U888&gt;=25,U888&lt;28),"26-27 days",AND(U888&gt;27,U888&lt;29),"28 to 29 days",U888=30, "30 days"),"Not Needed")</f>
        <v>26-27 days</v>
      </c>
      <c r="X888">
        <f t="shared" si="83"/>
        <v>2016</v>
      </c>
    </row>
    <row r="889" spans="1:24" ht="4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 t="shared" si="78"/>
        <v>0</v>
      </c>
      <c r="R889">
        <f t="shared" si="79"/>
        <v>0</v>
      </c>
      <c r="S889" s="15">
        <f t="shared" si="80"/>
        <v>41026.958969907406</v>
      </c>
      <c r="T889" s="15">
        <f t="shared" si="81"/>
        <v>41056.958969907406</v>
      </c>
      <c r="U889">
        <f t="shared" si="82"/>
        <v>30</v>
      </c>
      <c r="V889" t="str" cm="1">
        <f t="array" ref="V889">_xlfn.IFS(U889&lt;=10,"Less than 10 days",AND(U889&gt;10,U889&lt;=20),"11 to 20 days",AND(U889&gt;20,U889&lt;=25),"21 to 25 days",U889&gt;=51,"Greater than 40 days",AND(U889&gt;25,U889&lt;=30),"26 to 30 days",AND(U889&gt;30,U889&lt;=40),"31 to 40 days",AND(U889&gt;40,U889&lt;=50),"41 to 50 days")</f>
        <v>26 to 30 days</v>
      </c>
      <c r="W889" t="str" cm="1">
        <f t="array" ref="W889">_xlfn.IFNA(_xlfn.IFS(AND(U889&gt;=25,U889&lt;28),"26-27 days",AND(U889&gt;27,U889&lt;29),"28 to 29 days",U889=30, "30 days"),"Not Needed")</f>
        <v>30 days</v>
      </c>
      <c r="X889">
        <f t="shared" si="83"/>
        <v>2012</v>
      </c>
    </row>
    <row r="890" spans="1:24" ht="58">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 t="shared" si="78"/>
        <v>7</v>
      </c>
      <c r="R890">
        <f t="shared" si="79"/>
        <v>18</v>
      </c>
      <c r="S890" s="15">
        <f t="shared" si="80"/>
        <v>40751.753298611111</v>
      </c>
      <c r="T890" s="15">
        <f t="shared" si="81"/>
        <v>40787.25</v>
      </c>
      <c r="U890">
        <f t="shared" si="82"/>
        <v>36</v>
      </c>
      <c r="V890" t="str" cm="1">
        <f t="array" ref="V890">_xlfn.IFS(U890&lt;=10,"Less than 10 days",AND(U890&gt;10,U890&lt;=20),"11 to 20 days",AND(U890&gt;20,U890&lt;=25),"21 to 25 days",U890&gt;=51,"Greater than 40 days",AND(U890&gt;25,U890&lt;=30),"26 to 30 days",AND(U890&gt;30,U890&lt;=40),"31 to 40 days",AND(U890&gt;40,U890&lt;=50),"41 to 50 days")</f>
        <v>31 to 40 days</v>
      </c>
      <c r="W890" t="str" cm="1">
        <f t="array" ref="W890">_xlfn.IFNA(_xlfn.IFS(AND(U890&gt;=25,U890&lt;28),"26-27 days",AND(U890&gt;27,U890&lt;29),"28 to 29 days",U890=30, "30 days"),"Not Needed")</f>
        <v>Not Needed</v>
      </c>
      <c r="X890">
        <f t="shared" si="83"/>
        <v>2011</v>
      </c>
    </row>
    <row r="891" spans="1:24" ht="4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 t="shared" si="78"/>
        <v>9</v>
      </c>
      <c r="R891">
        <f t="shared" si="79"/>
        <v>73.760000000000005</v>
      </c>
      <c r="S891" s="15">
        <f t="shared" si="80"/>
        <v>41887.784062500003</v>
      </c>
      <c r="T891" s="15">
        <f t="shared" si="81"/>
        <v>41917.784062500003</v>
      </c>
      <c r="U891">
        <f t="shared" si="82"/>
        <v>30</v>
      </c>
      <c r="V891" t="str" cm="1">
        <f t="array" ref="V891">_xlfn.IFS(U891&lt;=10,"Less than 10 days",AND(U891&gt;10,U891&lt;=20),"11 to 20 days",AND(U891&gt;20,U891&lt;=25),"21 to 25 days",U891&gt;=51,"Greater than 40 days",AND(U891&gt;25,U891&lt;=30),"26 to 30 days",AND(U891&gt;30,U891&lt;=40),"31 to 40 days",AND(U891&gt;40,U891&lt;=50),"41 to 50 days")</f>
        <v>26 to 30 days</v>
      </c>
      <c r="W891" t="str" cm="1">
        <f t="array" ref="W891">_xlfn.IFNA(_xlfn.IFS(AND(U891&gt;=25,U891&lt;28),"26-27 days",AND(U891&gt;27,U891&lt;29),"28 to 29 days",U891=30, "30 days"),"Not Needed")</f>
        <v>30 days</v>
      </c>
      <c r="X891">
        <f t="shared" si="83"/>
        <v>2014</v>
      </c>
    </row>
    <row r="892" spans="1:24" ht="58">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 t="shared" si="78"/>
        <v>4</v>
      </c>
      <c r="R892">
        <f t="shared" si="79"/>
        <v>31.25</v>
      </c>
      <c r="S892" s="15">
        <f t="shared" si="80"/>
        <v>41569.698831018519</v>
      </c>
      <c r="T892" s="15">
        <f t="shared" si="81"/>
        <v>41599.740497685183</v>
      </c>
      <c r="U892">
        <f t="shared" si="82"/>
        <v>30</v>
      </c>
      <c r="V892" t="str" cm="1">
        <f t="array" ref="V892">_xlfn.IFS(U892&lt;=10,"Less than 10 days",AND(U892&gt;10,U892&lt;=20),"11 to 20 days",AND(U892&gt;20,U892&lt;=25),"21 to 25 days",U892&gt;=51,"Greater than 40 days",AND(U892&gt;25,U892&lt;=30),"26 to 30 days",AND(U892&gt;30,U892&lt;=40),"31 to 40 days",AND(U892&gt;40,U892&lt;=50),"41 to 50 days")</f>
        <v>26 to 30 days</v>
      </c>
      <c r="W892" t="str" cm="1">
        <f t="array" ref="W892">_xlfn.IFNA(_xlfn.IFS(AND(U892&gt;=25,U892&lt;28),"26-27 days",AND(U892&gt;27,U892&lt;29),"28 to 29 days",U892=30, "30 days"),"Not Needed")</f>
        <v>30 days</v>
      </c>
      <c r="X892">
        <f t="shared" si="83"/>
        <v>2013</v>
      </c>
    </row>
    <row r="893" spans="1:24" ht="4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 t="shared" si="78"/>
        <v>3</v>
      </c>
      <c r="R893">
        <f t="shared" si="79"/>
        <v>28.89</v>
      </c>
      <c r="S893" s="15">
        <f t="shared" si="80"/>
        <v>41842.031597222223</v>
      </c>
      <c r="T893" s="15">
        <f t="shared" si="81"/>
        <v>41872.031597222223</v>
      </c>
      <c r="U893">
        <f t="shared" si="82"/>
        <v>30</v>
      </c>
      <c r="V893" t="str" cm="1">
        <f t="array" ref="V893">_xlfn.IFS(U893&lt;=10,"Less than 10 days",AND(U893&gt;10,U893&lt;=20),"11 to 20 days",AND(U893&gt;20,U893&lt;=25),"21 to 25 days",U893&gt;=51,"Greater than 40 days",AND(U893&gt;25,U893&lt;=30),"26 to 30 days",AND(U893&gt;30,U893&lt;=40),"31 to 40 days",AND(U893&gt;40,U893&lt;=50),"41 to 50 days")</f>
        <v>26 to 30 days</v>
      </c>
      <c r="W893" t="str" cm="1">
        <f t="array" ref="W893">_xlfn.IFNA(_xlfn.IFS(AND(U893&gt;=25,U893&lt;28),"26-27 days",AND(U893&gt;27,U893&lt;29),"28 to 29 days",U893=30, "30 days"),"Not Needed")</f>
        <v>30 days</v>
      </c>
      <c r="X893">
        <f t="shared" si="83"/>
        <v>2014</v>
      </c>
    </row>
    <row r="894" spans="1:24" ht="4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 t="shared" si="78"/>
        <v>41</v>
      </c>
      <c r="R894">
        <f t="shared" si="79"/>
        <v>143.82</v>
      </c>
      <c r="S894" s="15">
        <f t="shared" si="80"/>
        <v>40304.20003472222</v>
      </c>
      <c r="T894" s="15">
        <f t="shared" si="81"/>
        <v>40391.166666666664</v>
      </c>
      <c r="U894">
        <f t="shared" si="82"/>
        <v>87</v>
      </c>
      <c r="V894" t="str" cm="1">
        <f t="array" ref="V894">_xlfn.IFS(U894&lt;=10,"Less than 10 days",AND(U894&gt;10,U894&lt;=20),"11 to 20 days",AND(U894&gt;20,U894&lt;=25),"21 to 25 days",U894&gt;=51,"Greater than 40 days",AND(U894&gt;25,U894&lt;=30),"26 to 30 days",AND(U894&gt;30,U894&lt;=40),"31 to 40 days",AND(U894&gt;40,U894&lt;=50),"41 to 50 days")</f>
        <v>Greater than 40 days</v>
      </c>
      <c r="W894" t="str" cm="1">
        <f t="array" ref="W894">_xlfn.IFNA(_xlfn.IFS(AND(U894&gt;=25,U894&lt;28),"26-27 days",AND(U894&gt;27,U894&lt;29),"28 to 29 days",U894=30, "30 days"),"Not Needed")</f>
        <v>Not Needed</v>
      </c>
      <c r="X894">
        <f t="shared" si="83"/>
        <v>2010</v>
      </c>
    </row>
    <row r="895" spans="1:24" ht="4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 t="shared" si="78"/>
        <v>10</v>
      </c>
      <c r="R895">
        <f t="shared" si="79"/>
        <v>40</v>
      </c>
      <c r="S895" s="15">
        <f t="shared" si="80"/>
        <v>42065.897719907407</v>
      </c>
      <c r="T895" s="15">
        <f t="shared" si="81"/>
        <v>42095.856053240743</v>
      </c>
      <c r="U895">
        <f t="shared" si="82"/>
        <v>30</v>
      </c>
      <c r="V895" t="str" cm="1">
        <f t="array" ref="V895">_xlfn.IFS(U895&lt;=10,"Less than 10 days",AND(U895&gt;10,U895&lt;=20),"11 to 20 days",AND(U895&gt;20,U895&lt;=25),"21 to 25 days",U895&gt;=51,"Greater than 40 days",AND(U895&gt;25,U895&lt;=30),"26 to 30 days",AND(U895&gt;30,U895&lt;=40),"31 to 40 days",AND(U895&gt;40,U895&lt;=50),"41 to 50 days")</f>
        <v>26 to 30 days</v>
      </c>
      <c r="W895" t="str" cm="1">
        <f t="array" ref="W895">_xlfn.IFNA(_xlfn.IFS(AND(U895&gt;=25,U895&lt;28),"26-27 days",AND(U895&gt;27,U895&lt;29),"28 to 29 days",U895=30, "30 days"),"Not Needed")</f>
        <v>30 days</v>
      </c>
      <c r="X895">
        <f t="shared" si="83"/>
        <v>2015</v>
      </c>
    </row>
    <row r="896" spans="1:24" ht="4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 t="shared" si="78"/>
        <v>39</v>
      </c>
      <c r="R896">
        <f t="shared" si="79"/>
        <v>147.81</v>
      </c>
      <c r="S896" s="15">
        <f t="shared" si="80"/>
        <v>42496.981597222228</v>
      </c>
      <c r="T896" s="15">
        <f t="shared" si="81"/>
        <v>42526.981597222228</v>
      </c>
      <c r="U896">
        <f t="shared" si="82"/>
        <v>30</v>
      </c>
      <c r="V896" t="str" cm="1">
        <f t="array" ref="V896">_xlfn.IFS(U896&lt;=10,"Less than 10 days",AND(U896&gt;10,U896&lt;=20),"11 to 20 days",AND(U896&gt;20,U896&lt;=25),"21 to 25 days",U896&gt;=51,"Greater than 40 days",AND(U896&gt;25,U896&lt;=30),"26 to 30 days",AND(U896&gt;30,U896&lt;=40),"31 to 40 days",AND(U896&gt;40,U896&lt;=50),"41 to 50 days")</f>
        <v>26 to 30 days</v>
      </c>
      <c r="W896" t="str" cm="1">
        <f t="array" ref="W896">_xlfn.IFNA(_xlfn.IFS(AND(U896&gt;=25,U896&lt;28),"26-27 days",AND(U896&gt;27,U896&lt;29),"28 to 29 days",U896=30, "30 days"),"Not Needed")</f>
        <v>30 days</v>
      </c>
      <c r="X896">
        <f t="shared" si="83"/>
        <v>2016</v>
      </c>
    </row>
    <row r="897" spans="1:24" ht="58">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 t="shared" si="78"/>
        <v>2</v>
      </c>
      <c r="R897">
        <f t="shared" si="79"/>
        <v>27.86</v>
      </c>
      <c r="S897" s="15">
        <f t="shared" si="80"/>
        <v>40431.127650462964</v>
      </c>
      <c r="T897" s="15">
        <f t="shared" si="81"/>
        <v>40476.127650462964</v>
      </c>
      <c r="U897">
        <f t="shared" si="82"/>
        <v>45</v>
      </c>
      <c r="V897" t="str" cm="1">
        <f t="array" ref="V897">_xlfn.IFS(U897&lt;=10,"Less than 10 days",AND(U897&gt;10,U897&lt;=20),"11 to 20 days",AND(U897&gt;20,U897&lt;=25),"21 to 25 days",U897&gt;=51,"Greater than 40 days",AND(U897&gt;25,U897&lt;=30),"26 to 30 days",AND(U897&gt;30,U897&lt;=40),"31 to 40 days",AND(U897&gt;40,U897&lt;=50),"41 to 50 days")</f>
        <v>41 to 50 days</v>
      </c>
      <c r="W897" t="str" cm="1">
        <f t="array" ref="W897">_xlfn.IFNA(_xlfn.IFS(AND(U897&gt;=25,U897&lt;28),"26-27 days",AND(U897&gt;27,U897&lt;29),"28 to 29 days",U897=30, "30 days"),"Not Needed")</f>
        <v>Not Needed</v>
      </c>
      <c r="X897">
        <f t="shared" si="83"/>
        <v>2010</v>
      </c>
    </row>
    <row r="898" spans="1:24" ht="58">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 t="shared" ref="Q898:Q961" si="84">ROUND(E898/D898*100,0)</f>
        <v>40</v>
      </c>
      <c r="R898">
        <f t="shared" si="79"/>
        <v>44.44</v>
      </c>
      <c r="S898" s="15">
        <f t="shared" si="80"/>
        <v>42218.872986111113</v>
      </c>
      <c r="T898" s="15">
        <f t="shared" si="81"/>
        <v>42244.166666666672</v>
      </c>
      <c r="U898">
        <f t="shared" si="82"/>
        <v>26</v>
      </c>
      <c r="V898" t="str" cm="1">
        <f t="array" ref="V898">_xlfn.IFS(U898&lt;=10,"Less than 10 days",AND(U898&gt;10,U898&lt;=20),"11 to 20 days",AND(U898&gt;20,U898&lt;=25),"21 to 25 days",U898&gt;=51,"Greater than 40 days",AND(U898&gt;25,U898&lt;=30),"26 to 30 days",AND(U898&gt;30,U898&lt;=40),"31 to 40 days",AND(U898&gt;40,U898&lt;=50),"41 to 50 days")</f>
        <v>26 to 30 days</v>
      </c>
      <c r="W898" t="str" cm="1">
        <f t="array" ref="W898">_xlfn.IFNA(_xlfn.IFS(AND(U898&gt;=25,U898&lt;28),"26-27 days",AND(U898&gt;27,U898&lt;29),"28 to 29 days",U898=30, "30 days"),"Not Needed")</f>
        <v>26-27 days</v>
      </c>
      <c r="X898">
        <f t="shared" si="83"/>
        <v>2015</v>
      </c>
    </row>
    <row r="899" spans="1:24" ht="4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 t="shared" si="84"/>
        <v>0</v>
      </c>
      <c r="R899">
        <f t="shared" ref="R899:R962" si="85">IFERROR(ROUND(E899/L899,2),0)</f>
        <v>0</v>
      </c>
      <c r="S899" s="15">
        <f t="shared" ref="S899:S962" si="86">(((J899/60)/60)/24)+DATE(1970,1,1)</f>
        <v>41211.688750000001</v>
      </c>
      <c r="T899" s="15">
        <f t="shared" ref="T899:T962" si="87">(((I899/60)/60)/24)+DATE(1970,1,1)</f>
        <v>41241.730416666665</v>
      </c>
      <c r="U899">
        <f t="shared" ref="U899:U962" si="88">_xlfn.DAYS(T899,S899)</f>
        <v>30</v>
      </c>
      <c r="V899" t="str" cm="1">
        <f t="array" ref="V899">_xlfn.IFS(U899&lt;=10,"Less than 10 days",AND(U899&gt;10,U899&lt;=20),"11 to 20 days",AND(U899&gt;20,U899&lt;=25),"21 to 25 days",U899&gt;=51,"Greater than 40 days",AND(U899&gt;25,U899&lt;=30),"26 to 30 days",AND(U899&gt;30,U899&lt;=40),"31 to 40 days",AND(U899&gt;40,U899&lt;=50),"41 to 50 days")</f>
        <v>26 to 30 days</v>
      </c>
      <c r="W899" t="str" cm="1">
        <f t="array" ref="W899">_xlfn.IFNA(_xlfn.IFS(AND(U899&gt;=25,U899&lt;28),"26-27 days",AND(U899&gt;27,U899&lt;29),"28 to 29 days",U899=30, "30 days"),"Not Needed")</f>
        <v>30 days</v>
      </c>
      <c r="X899">
        <f t="shared" ref="X899:X962" si="89">YEAR(S899)</f>
        <v>2012</v>
      </c>
    </row>
    <row r="900" spans="1:24" ht="4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 t="shared" si="84"/>
        <v>3</v>
      </c>
      <c r="R900">
        <f t="shared" si="85"/>
        <v>35</v>
      </c>
      <c r="S900" s="15">
        <f t="shared" si="86"/>
        <v>40878.758217592593</v>
      </c>
      <c r="T900" s="15">
        <f t="shared" si="87"/>
        <v>40923.758217592593</v>
      </c>
      <c r="U900">
        <f t="shared" si="88"/>
        <v>45</v>
      </c>
      <c r="V900" t="str" cm="1">
        <f t="array" ref="V900">_xlfn.IFS(U900&lt;=10,"Less than 10 days",AND(U900&gt;10,U900&lt;=20),"11 to 20 days",AND(U900&gt;20,U900&lt;=25),"21 to 25 days",U900&gt;=51,"Greater than 40 days",AND(U900&gt;25,U900&lt;=30),"26 to 30 days",AND(U900&gt;30,U900&lt;=40),"31 to 40 days",AND(U900&gt;40,U900&lt;=50),"41 to 50 days")</f>
        <v>41 to 50 days</v>
      </c>
      <c r="W900" t="str" cm="1">
        <f t="array" ref="W900">_xlfn.IFNA(_xlfn.IFS(AND(U900&gt;=25,U900&lt;28),"26-27 days",AND(U900&gt;27,U900&lt;29),"28 to 29 days",U900=30, "30 days"),"Not Needed")</f>
        <v>Not Needed</v>
      </c>
      <c r="X900">
        <f t="shared" si="89"/>
        <v>2011</v>
      </c>
    </row>
    <row r="901" spans="1:24" ht="4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 t="shared" si="84"/>
        <v>37</v>
      </c>
      <c r="R901">
        <f t="shared" si="85"/>
        <v>35</v>
      </c>
      <c r="S901" s="15">
        <f t="shared" si="86"/>
        <v>40646.099097222221</v>
      </c>
      <c r="T901" s="15">
        <f t="shared" si="87"/>
        <v>40691.099097222221</v>
      </c>
      <c r="U901">
        <f t="shared" si="88"/>
        <v>45</v>
      </c>
      <c r="V901" t="str" cm="1">
        <f t="array" ref="V901">_xlfn.IFS(U901&lt;=10,"Less than 10 days",AND(U901&gt;10,U901&lt;=20),"11 to 20 days",AND(U901&gt;20,U901&lt;=25),"21 to 25 days",U901&gt;=51,"Greater than 40 days",AND(U901&gt;25,U901&lt;=30),"26 to 30 days",AND(U901&gt;30,U901&lt;=40),"31 to 40 days",AND(U901&gt;40,U901&lt;=50),"41 to 50 days")</f>
        <v>41 to 50 days</v>
      </c>
      <c r="W901" t="str" cm="1">
        <f t="array" ref="W901">_xlfn.IFNA(_xlfn.IFS(AND(U901&gt;=25,U901&lt;28),"26-27 days",AND(U901&gt;27,U901&lt;29),"28 to 29 days",U901=30, "30 days"),"Not Needed")</f>
        <v>Not Needed</v>
      </c>
      <c r="X901">
        <f t="shared" si="89"/>
        <v>2011</v>
      </c>
    </row>
    <row r="902" spans="1:24" ht="29">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 t="shared" si="84"/>
        <v>0</v>
      </c>
      <c r="R902">
        <f t="shared" si="85"/>
        <v>10.5</v>
      </c>
      <c r="S902" s="15">
        <f t="shared" si="86"/>
        <v>42429.84956018519</v>
      </c>
      <c r="T902" s="15">
        <f t="shared" si="87"/>
        <v>42459.807893518519</v>
      </c>
      <c r="U902">
        <f t="shared" si="88"/>
        <v>30</v>
      </c>
      <c r="V902" t="str" cm="1">
        <f t="array" ref="V902">_xlfn.IFS(U902&lt;=10,"Less than 10 days",AND(U902&gt;10,U902&lt;=20),"11 to 20 days",AND(U902&gt;20,U902&lt;=25),"21 to 25 days",U902&gt;=51,"Greater than 40 days",AND(U902&gt;25,U902&lt;=30),"26 to 30 days",AND(U902&gt;30,U902&lt;=40),"31 to 40 days",AND(U902&gt;40,U902&lt;=50),"41 to 50 days")</f>
        <v>26 to 30 days</v>
      </c>
      <c r="W902" t="str" cm="1">
        <f t="array" ref="W902">_xlfn.IFNA(_xlfn.IFS(AND(U902&gt;=25,U902&lt;28),"26-27 days",AND(U902&gt;27,U902&lt;29),"28 to 29 days",U902=30, "30 days"),"Not Needed")</f>
        <v>30 days</v>
      </c>
      <c r="X902">
        <f t="shared" si="89"/>
        <v>2016</v>
      </c>
    </row>
    <row r="903" spans="1:24" ht="58">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 t="shared" si="84"/>
        <v>0</v>
      </c>
      <c r="R903">
        <f t="shared" si="85"/>
        <v>0</v>
      </c>
      <c r="S903" s="15">
        <f t="shared" si="86"/>
        <v>40291.81150462963</v>
      </c>
      <c r="T903" s="15">
        <f t="shared" si="87"/>
        <v>40337.799305555556</v>
      </c>
      <c r="U903">
        <f t="shared" si="88"/>
        <v>46</v>
      </c>
      <c r="V903" t="str" cm="1">
        <f t="array" ref="V903">_xlfn.IFS(U903&lt;=10,"Less than 10 days",AND(U903&gt;10,U903&lt;=20),"11 to 20 days",AND(U903&gt;20,U903&lt;=25),"21 to 25 days",U903&gt;=51,"Greater than 40 days",AND(U903&gt;25,U903&lt;=30),"26 to 30 days",AND(U903&gt;30,U903&lt;=40),"31 to 40 days",AND(U903&gt;40,U903&lt;=50),"41 to 50 days")</f>
        <v>41 to 50 days</v>
      </c>
      <c r="W903" t="str" cm="1">
        <f t="array" ref="W903">_xlfn.IFNA(_xlfn.IFS(AND(U903&gt;=25,U903&lt;28),"26-27 days",AND(U903&gt;27,U903&lt;29),"28 to 29 days",U903=30, "30 days"),"Not Needed")</f>
        <v>Not Needed</v>
      </c>
      <c r="X903">
        <f t="shared" si="89"/>
        <v>2010</v>
      </c>
    </row>
    <row r="904" spans="1:24" ht="58">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 t="shared" si="84"/>
        <v>0</v>
      </c>
      <c r="R904">
        <f t="shared" si="85"/>
        <v>30</v>
      </c>
      <c r="S904" s="15">
        <f t="shared" si="86"/>
        <v>41829.965532407405</v>
      </c>
      <c r="T904" s="15">
        <f t="shared" si="87"/>
        <v>41881.645833333336</v>
      </c>
      <c r="U904">
        <f t="shared" si="88"/>
        <v>52</v>
      </c>
      <c r="V904" t="str" cm="1">
        <f t="array" ref="V904">_xlfn.IFS(U904&lt;=10,"Less than 10 days",AND(U904&gt;10,U904&lt;=20),"11 to 20 days",AND(U904&gt;20,U904&lt;=25),"21 to 25 days",U904&gt;=51,"Greater than 40 days",AND(U904&gt;25,U904&lt;=30),"26 to 30 days",AND(U904&gt;30,U904&lt;=40),"31 to 40 days",AND(U904&gt;40,U904&lt;=50),"41 to 50 days")</f>
        <v>Greater than 40 days</v>
      </c>
      <c r="W904" t="str" cm="1">
        <f t="array" ref="W904">_xlfn.IFNA(_xlfn.IFS(AND(U904&gt;=25,U904&lt;28),"26-27 days",AND(U904&gt;27,U904&lt;29),"28 to 29 days",U904=30, "30 days"),"Not Needed")</f>
        <v>Not Needed</v>
      </c>
      <c r="X904">
        <f t="shared" si="89"/>
        <v>2014</v>
      </c>
    </row>
    <row r="905" spans="1:24" ht="4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 t="shared" si="84"/>
        <v>3</v>
      </c>
      <c r="R905">
        <f t="shared" si="85"/>
        <v>40</v>
      </c>
      <c r="S905" s="15">
        <f t="shared" si="86"/>
        <v>41149.796064814815</v>
      </c>
      <c r="T905" s="15">
        <f t="shared" si="87"/>
        <v>41175.100694444445</v>
      </c>
      <c r="U905">
        <f t="shared" si="88"/>
        <v>26</v>
      </c>
      <c r="V905" t="str" cm="1">
        <f t="array" ref="V905">_xlfn.IFS(U905&lt;=10,"Less than 10 days",AND(U905&gt;10,U905&lt;=20),"11 to 20 days",AND(U905&gt;20,U905&lt;=25),"21 to 25 days",U905&gt;=51,"Greater than 40 days",AND(U905&gt;25,U905&lt;=30),"26 to 30 days",AND(U905&gt;30,U905&lt;=40),"31 to 40 days",AND(U905&gt;40,U905&lt;=50),"41 to 50 days")</f>
        <v>26 to 30 days</v>
      </c>
      <c r="W905" t="str" cm="1">
        <f t="array" ref="W905">_xlfn.IFNA(_xlfn.IFS(AND(U905&gt;=25,U905&lt;28),"26-27 days",AND(U905&gt;27,U905&lt;29),"28 to 29 days",U905=30, "30 days"),"Not Needed")</f>
        <v>26-27 days</v>
      </c>
      <c r="X905">
        <f t="shared" si="89"/>
        <v>2012</v>
      </c>
    </row>
    <row r="906" spans="1:24" ht="4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 t="shared" si="84"/>
        <v>0</v>
      </c>
      <c r="R906">
        <f t="shared" si="85"/>
        <v>50.33</v>
      </c>
      <c r="S906" s="15">
        <f t="shared" si="86"/>
        <v>42342.080289351856</v>
      </c>
      <c r="T906" s="15">
        <f t="shared" si="87"/>
        <v>42372.080289351856</v>
      </c>
      <c r="U906">
        <f t="shared" si="88"/>
        <v>30</v>
      </c>
      <c r="V906" t="str" cm="1">
        <f t="array" ref="V906">_xlfn.IFS(U906&lt;=10,"Less than 10 days",AND(U906&gt;10,U906&lt;=20),"11 to 20 days",AND(U906&gt;20,U906&lt;=25),"21 to 25 days",U906&gt;=51,"Greater than 40 days",AND(U906&gt;25,U906&lt;=30),"26 to 30 days",AND(U906&gt;30,U906&lt;=40),"31 to 40 days",AND(U906&gt;40,U906&lt;=50),"41 to 50 days")</f>
        <v>26 to 30 days</v>
      </c>
      <c r="W906" t="str" cm="1">
        <f t="array" ref="W906">_xlfn.IFNA(_xlfn.IFS(AND(U906&gt;=25,U906&lt;28),"26-27 days",AND(U906&gt;27,U906&lt;29),"28 to 29 days",U906=30, "30 days"),"Not Needed")</f>
        <v>30 days</v>
      </c>
      <c r="X906">
        <f t="shared" si="89"/>
        <v>2015</v>
      </c>
    </row>
    <row r="907" spans="1:24" ht="4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 t="shared" si="84"/>
        <v>3</v>
      </c>
      <c r="R907">
        <f t="shared" si="85"/>
        <v>32.67</v>
      </c>
      <c r="S907" s="15">
        <f t="shared" si="86"/>
        <v>40507.239884259259</v>
      </c>
      <c r="T907" s="15">
        <f t="shared" si="87"/>
        <v>40567.239884259259</v>
      </c>
      <c r="U907">
        <f t="shared" si="88"/>
        <v>60</v>
      </c>
      <c r="V907" t="str" cm="1">
        <f t="array" ref="V907">_xlfn.IFS(U907&lt;=10,"Less than 10 days",AND(U907&gt;10,U907&lt;=20),"11 to 20 days",AND(U907&gt;20,U907&lt;=25),"21 to 25 days",U907&gt;=51,"Greater than 40 days",AND(U907&gt;25,U907&lt;=30),"26 to 30 days",AND(U907&gt;30,U907&lt;=40),"31 to 40 days",AND(U907&gt;40,U907&lt;=50),"41 to 50 days")</f>
        <v>Greater than 40 days</v>
      </c>
      <c r="W907" t="str" cm="1">
        <f t="array" ref="W907">_xlfn.IFNA(_xlfn.IFS(AND(U907&gt;=25,U907&lt;28),"26-27 days",AND(U907&gt;27,U907&lt;29),"28 to 29 days",U907=30, "30 days"),"Not Needed")</f>
        <v>Not Needed</v>
      </c>
      <c r="X907">
        <f t="shared" si="89"/>
        <v>2010</v>
      </c>
    </row>
    <row r="908" spans="1:24" ht="29">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 t="shared" si="84"/>
        <v>0</v>
      </c>
      <c r="R908">
        <f t="shared" si="85"/>
        <v>0</v>
      </c>
      <c r="S908" s="15">
        <f t="shared" si="86"/>
        <v>41681.189699074072</v>
      </c>
      <c r="T908" s="15">
        <f t="shared" si="87"/>
        <v>41711.148032407407</v>
      </c>
      <c r="U908">
        <f t="shared" si="88"/>
        <v>30</v>
      </c>
      <c r="V908" t="str" cm="1">
        <f t="array" ref="V908">_xlfn.IFS(U908&lt;=10,"Less than 10 days",AND(U908&gt;10,U908&lt;=20),"11 to 20 days",AND(U908&gt;20,U908&lt;=25),"21 to 25 days",U908&gt;=51,"Greater than 40 days",AND(U908&gt;25,U908&lt;=30),"26 to 30 days",AND(U908&gt;30,U908&lt;=40),"31 to 40 days",AND(U908&gt;40,U908&lt;=50),"41 to 50 days")</f>
        <v>26 to 30 days</v>
      </c>
      <c r="W908" t="str" cm="1">
        <f t="array" ref="W908">_xlfn.IFNA(_xlfn.IFS(AND(U908&gt;=25,U908&lt;28),"26-27 days",AND(U908&gt;27,U908&lt;29),"28 to 29 days",U908=30, "30 days"),"Not Needed")</f>
        <v>30 days</v>
      </c>
      <c r="X908">
        <f t="shared" si="89"/>
        <v>2014</v>
      </c>
    </row>
    <row r="909" spans="1:24" ht="4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 t="shared" si="84"/>
        <v>0</v>
      </c>
      <c r="R909">
        <f t="shared" si="85"/>
        <v>0</v>
      </c>
      <c r="S909" s="15">
        <f t="shared" si="86"/>
        <v>40767.192395833335</v>
      </c>
      <c r="T909" s="15">
        <f t="shared" si="87"/>
        <v>40797.192395833335</v>
      </c>
      <c r="U909">
        <f t="shared" si="88"/>
        <v>30</v>
      </c>
      <c r="V909" t="str" cm="1">
        <f t="array" ref="V909">_xlfn.IFS(U909&lt;=10,"Less than 10 days",AND(U909&gt;10,U909&lt;=20),"11 to 20 days",AND(U909&gt;20,U909&lt;=25),"21 to 25 days",U909&gt;=51,"Greater than 40 days",AND(U909&gt;25,U909&lt;=30),"26 to 30 days",AND(U909&gt;30,U909&lt;=40),"31 to 40 days",AND(U909&gt;40,U909&lt;=50),"41 to 50 days")</f>
        <v>26 to 30 days</v>
      </c>
      <c r="W909" t="str" cm="1">
        <f t="array" ref="W909">_xlfn.IFNA(_xlfn.IFS(AND(U909&gt;=25,U909&lt;28),"26-27 days",AND(U909&gt;27,U909&lt;29),"28 to 29 days",U909=30, "30 days"),"Not Needed")</f>
        <v>30 days</v>
      </c>
      <c r="X909">
        <f t="shared" si="89"/>
        <v>2011</v>
      </c>
    </row>
    <row r="910" spans="1:24" ht="4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 t="shared" si="84"/>
        <v>0</v>
      </c>
      <c r="R910">
        <f t="shared" si="85"/>
        <v>0</v>
      </c>
      <c r="S910" s="15">
        <f t="shared" si="86"/>
        <v>40340.801562499997</v>
      </c>
      <c r="T910" s="15">
        <f t="shared" si="87"/>
        <v>40386.207638888889</v>
      </c>
      <c r="U910">
        <f t="shared" si="88"/>
        <v>46</v>
      </c>
      <c r="V910" t="str" cm="1">
        <f t="array" ref="V910">_xlfn.IFS(U910&lt;=10,"Less than 10 days",AND(U910&gt;10,U910&lt;=20),"11 to 20 days",AND(U910&gt;20,U910&lt;=25),"21 to 25 days",U910&gt;=51,"Greater than 40 days",AND(U910&gt;25,U910&lt;=30),"26 to 30 days",AND(U910&gt;30,U910&lt;=40),"31 to 40 days",AND(U910&gt;40,U910&lt;=50),"41 to 50 days")</f>
        <v>41 to 50 days</v>
      </c>
      <c r="W910" t="str" cm="1">
        <f t="array" ref="W910">_xlfn.IFNA(_xlfn.IFS(AND(U910&gt;=25,U910&lt;28),"26-27 days",AND(U910&gt;27,U910&lt;29),"28 to 29 days",U910=30, "30 days"),"Not Needed")</f>
        <v>Not Needed</v>
      </c>
      <c r="X910">
        <f t="shared" si="89"/>
        <v>2010</v>
      </c>
    </row>
    <row r="911" spans="1:24" ht="58">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 t="shared" si="84"/>
        <v>3</v>
      </c>
      <c r="R911">
        <f t="shared" si="85"/>
        <v>65</v>
      </c>
      <c r="S911" s="15">
        <f t="shared" si="86"/>
        <v>41081.69027777778</v>
      </c>
      <c r="T911" s="15">
        <f t="shared" si="87"/>
        <v>41113.166666666664</v>
      </c>
      <c r="U911">
        <f t="shared" si="88"/>
        <v>32</v>
      </c>
      <c r="V911" t="str" cm="1">
        <f t="array" ref="V911">_xlfn.IFS(U911&lt;=10,"Less than 10 days",AND(U911&gt;10,U911&lt;=20),"11 to 20 days",AND(U911&gt;20,U911&lt;=25),"21 to 25 days",U911&gt;=51,"Greater than 40 days",AND(U911&gt;25,U911&lt;=30),"26 to 30 days",AND(U911&gt;30,U911&lt;=40),"31 to 40 days",AND(U911&gt;40,U911&lt;=50),"41 to 50 days")</f>
        <v>31 to 40 days</v>
      </c>
      <c r="W911" t="str" cm="1">
        <f t="array" ref="W911">_xlfn.IFNA(_xlfn.IFS(AND(U911&gt;=25,U911&lt;28),"26-27 days",AND(U911&gt;27,U911&lt;29),"28 to 29 days",U911=30, "30 days"),"Not Needed")</f>
        <v>Not Needed</v>
      </c>
      <c r="X911">
        <f t="shared" si="89"/>
        <v>2012</v>
      </c>
    </row>
    <row r="912" spans="1:24" ht="4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 t="shared" si="84"/>
        <v>22</v>
      </c>
      <c r="R912">
        <f t="shared" si="85"/>
        <v>24.6</v>
      </c>
      <c r="S912" s="15">
        <f t="shared" si="86"/>
        <v>42737.545358796298</v>
      </c>
      <c r="T912" s="15">
        <f t="shared" si="87"/>
        <v>42797.545358796298</v>
      </c>
      <c r="U912">
        <f t="shared" si="88"/>
        <v>60</v>
      </c>
      <c r="V912" t="str" cm="1">
        <f t="array" ref="V912">_xlfn.IFS(U912&lt;=10,"Less than 10 days",AND(U912&gt;10,U912&lt;=20),"11 to 20 days",AND(U912&gt;20,U912&lt;=25),"21 to 25 days",U912&gt;=51,"Greater than 40 days",AND(U912&gt;25,U912&lt;=30),"26 to 30 days",AND(U912&gt;30,U912&lt;=40),"31 to 40 days",AND(U912&gt;40,U912&lt;=50),"41 to 50 days")</f>
        <v>Greater than 40 days</v>
      </c>
      <c r="W912" t="str" cm="1">
        <f t="array" ref="W912">_xlfn.IFNA(_xlfn.IFS(AND(U912&gt;=25,U912&lt;28),"26-27 days",AND(U912&gt;27,U912&lt;29),"28 to 29 days",U912=30, "30 days"),"Not Needed")</f>
        <v>Not Needed</v>
      </c>
      <c r="X912">
        <f t="shared" si="89"/>
        <v>2017</v>
      </c>
    </row>
    <row r="913" spans="1:24" ht="4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 t="shared" si="84"/>
        <v>0</v>
      </c>
      <c r="R913">
        <f t="shared" si="85"/>
        <v>0</v>
      </c>
      <c r="S913" s="15">
        <f t="shared" si="86"/>
        <v>41642.005150462966</v>
      </c>
      <c r="T913" s="15">
        <f t="shared" si="87"/>
        <v>41663.005150462966</v>
      </c>
      <c r="U913">
        <f t="shared" si="88"/>
        <v>21</v>
      </c>
      <c r="V913" t="str" cm="1">
        <f t="array" ref="V913">_xlfn.IFS(U913&lt;=10,"Less than 10 days",AND(U913&gt;10,U913&lt;=20),"11 to 20 days",AND(U913&gt;20,U913&lt;=25),"21 to 25 days",U913&gt;=51,"Greater than 40 days",AND(U913&gt;25,U913&lt;=30),"26 to 30 days",AND(U913&gt;30,U913&lt;=40),"31 to 40 days",AND(U913&gt;40,U913&lt;=50),"41 to 50 days")</f>
        <v>21 to 25 days</v>
      </c>
      <c r="W913" t="str" cm="1">
        <f t="array" ref="W913">_xlfn.IFNA(_xlfn.IFS(AND(U913&gt;=25,U913&lt;28),"26-27 days",AND(U913&gt;27,U913&lt;29),"28 to 29 days",U913=30, "30 days"),"Not Needed")</f>
        <v>Not Needed</v>
      </c>
      <c r="X913">
        <f t="shared" si="89"/>
        <v>2014</v>
      </c>
    </row>
    <row r="914" spans="1:24" ht="4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 t="shared" si="84"/>
        <v>1</v>
      </c>
      <c r="R914">
        <f t="shared" si="85"/>
        <v>15</v>
      </c>
      <c r="S914" s="15">
        <f t="shared" si="86"/>
        <v>41194.109340277777</v>
      </c>
      <c r="T914" s="15">
        <f t="shared" si="87"/>
        <v>41254.151006944441</v>
      </c>
      <c r="U914">
        <f t="shared" si="88"/>
        <v>60</v>
      </c>
      <c r="V914" t="str" cm="1">
        <f t="array" ref="V914">_xlfn.IFS(U914&lt;=10,"Less than 10 days",AND(U914&gt;10,U914&lt;=20),"11 to 20 days",AND(U914&gt;20,U914&lt;=25),"21 to 25 days",U914&gt;=51,"Greater than 40 days",AND(U914&gt;25,U914&lt;=30),"26 to 30 days",AND(U914&gt;30,U914&lt;=40),"31 to 40 days",AND(U914&gt;40,U914&lt;=50),"41 to 50 days")</f>
        <v>Greater than 40 days</v>
      </c>
      <c r="W914" t="str" cm="1">
        <f t="array" ref="W914">_xlfn.IFNA(_xlfn.IFS(AND(U914&gt;=25,U914&lt;28),"26-27 days",AND(U914&gt;27,U914&lt;29),"28 to 29 days",U914=30, "30 days"),"Not Needed")</f>
        <v>Not Needed</v>
      </c>
      <c r="X914">
        <f t="shared" si="89"/>
        <v>2012</v>
      </c>
    </row>
    <row r="915" spans="1:24" ht="4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 t="shared" si="84"/>
        <v>7</v>
      </c>
      <c r="R915">
        <f t="shared" si="85"/>
        <v>82.58</v>
      </c>
      <c r="S915" s="15">
        <f t="shared" si="86"/>
        <v>41004.139108796298</v>
      </c>
      <c r="T915" s="15">
        <f t="shared" si="87"/>
        <v>41034.139108796298</v>
      </c>
      <c r="U915">
        <f t="shared" si="88"/>
        <v>30</v>
      </c>
      <c r="V915" t="str" cm="1">
        <f t="array" ref="V915">_xlfn.IFS(U915&lt;=10,"Less than 10 days",AND(U915&gt;10,U915&lt;=20),"11 to 20 days",AND(U915&gt;20,U915&lt;=25),"21 to 25 days",U915&gt;=51,"Greater than 40 days",AND(U915&gt;25,U915&lt;=30),"26 to 30 days",AND(U915&gt;30,U915&lt;=40),"31 to 40 days",AND(U915&gt;40,U915&lt;=50),"41 to 50 days")</f>
        <v>26 to 30 days</v>
      </c>
      <c r="W915" t="str" cm="1">
        <f t="array" ref="W915">_xlfn.IFNA(_xlfn.IFS(AND(U915&gt;=25,U915&lt;28),"26-27 days",AND(U915&gt;27,U915&lt;29),"28 to 29 days",U915=30, "30 days"),"Not Needed")</f>
        <v>30 days</v>
      </c>
      <c r="X915">
        <f t="shared" si="89"/>
        <v>2012</v>
      </c>
    </row>
    <row r="916" spans="1:24" ht="4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 t="shared" si="84"/>
        <v>0</v>
      </c>
      <c r="R916">
        <f t="shared" si="85"/>
        <v>0</v>
      </c>
      <c r="S916" s="15">
        <f t="shared" si="86"/>
        <v>41116.763275462967</v>
      </c>
      <c r="T916" s="15">
        <f t="shared" si="87"/>
        <v>41146.763275462967</v>
      </c>
      <c r="U916">
        <f t="shared" si="88"/>
        <v>30</v>
      </c>
      <c r="V916" t="str" cm="1">
        <f t="array" ref="V916">_xlfn.IFS(U916&lt;=10,"Less than 10 days",AND(U916&gt;10,U916&lt;=20),"11 to 20 days",AND(U916&gt;20,U916&lt;=25),"21 to 25 days",U916&gt;=51,"Greater than 40 days",AND(U916&gt;25,U916&lt;=30),"26 to 30 days",AND(U916&gt;30,U916&lt;=40),"31 to 40 days",AND(U916&gt;40,U916&lt;=50),"41 to 50 days")</f>
        <v>26 to 30 days</v>
      </c>
      <c r="W916" t="str" cm="1">
        <f t="array" ref="W916">_xlfn.IFNA(_xlfn.IFS(AND(U916&gt;=25,U916&lt;28),"26-27 days",AND(U916&gt;27,U916&lt;29),"28 to 29 days",U916=30, "30 days"),"Not Needed")</f>
        <v>30 days</v>
      </c>
      <c r="X916">
        <f t="shared" si="89"/>
        <v>2012</v>
      </c>
    </row>
    <row r="917" spans="1:24" ht="4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 t="shared" si="84"/>
        <v>6</v>
      </c>
      <c r="R917">
        <f t="shared" si="85"/>
        <v>41.67</v>
      </c>
      <c r="S917" s="15">
        <f t="shared" si="86"/>
        <v>40937.679560185185</v>
      </c>
      <c r="T917" s="15">
        <f t="shared" si="87"/>
        <v>40969.207638888889</v>
      </c>
      <c r="U917">
        <f t="shared" si="88"/>
        <v>32</v>
      </c>
      <c r="V917" t="str" cm="1">
        <f t="array" ref="V917">_xlfn.IFS(U917&lt;=10,"Less than 10 days",AND(U917&gt;10,U917&lt;=20),"11 to 20 days",AND(U917&gt;20,U917&lt;=25),"21 to 25 days",U917&gt;=51,"Greater than 40 days",AND(U917&gt;25,U917&lt;=30),"26 to 30 days",AND(U917&gt;30,U917&lt;=40),"31 to 40 days",AND(U917&gt;40,U917&lt;=50),"41 to 50 days")</f>
        <v>31 to 40 days</v>
      </c>
      <c r="W917" t="str" cm="1">
        <f t="array" ref="W917">_xlfn.IFNA(_xlfn.IFS(AND(U917&gt;=25,U917&lt;28),"26-27 days",AND(U917&gt;27,U917&lt;29),"28 to 29 days",U917=30, "30 days"),"Not Needed")</f>
        <v>Not Needed</v>
      </c>
      <c r="X917">
        <f t="shared" si="89"/>
        <v>2012</v>
      </c>
    </row>
    <row r="918" spans="1:24" ht="4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 t="shared" si="84"/>
        <v>0</v>
      </c>
      <c r="R918">
        <f t="shared" si="85"/>
        <v>0</v>
      </c>
      <c r="S918" s="15">
        <f t="shared" si="86"/>
        <v>40434.853402777779</v>
      </c>
      <c r="T918" s="15">
        <f t="shared" si="87"/>
        <v>40473.208333333336</v>
      </c>
      <c r="U918">
        <f t="shared" si="88"/>
        <v>39</v>
      </c>
      <c r="V918" t="str" cm="1">
        <f t="array" ref="V918">_xlfn.IFS(U918&lt;=10,"Less than 10 days",AND(U918&gt;10,U918&lt;=20),"11 to 20 days",AND(U918&gt;20,U918&lt;=25),"21 to 25 days",U918&gt;=51,"Greater than 40 days",AND(U918&gt;25,U918&lt;=30),"26 to 30 days",AND(U918&gt;30,U918&lt;=40),"31 to 40 days",AND(U918&gt;40,U918&lt;=50),"41 to 50 days")</f>
        <v>31 to 40 days</v>
      </c>
      <c r="W918" t="str" cm="1">
        <f t="array" ref="W918">_xlfn.IFNA(_xlfn.IFS(AND(U918&gt;=25,U918&lt;28),"26-27 days",AND(U918&gt;27,U918&lt;29),"28 to 29 days",U918=30, "30 days"),"Not Needed")</f>
        <v>Not Needed</v>
      </c>
      <c r="X918">
        <f t="shared" si="89"/>
        <v>2010</v>
      </c>
    </row>
    <row r="919" spans="1:24" ht="58">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 t="shared" si="84"/>
        <v>1</v>
      </c>
      <c r="R919">
        <f t="shared" si="85"/>
        <v>30</v>
      </c>
      <c r="S919" s="15">
        <f t="shared" si="86"/>
        <v>41802.94363425926</v>
      </c>
      <c r="T919" s="15">
        <f t="shared" si="87"/>
        <v>41834.104166666664</v>
      </c>
      <c r="U919">
        <f t="shared" si="88"/>
        <v>32</v>
      </c>
      <c r="V919" t="str" cm="1">
        <f t="array" ref="V919">_xlfn.IFS(U919&lt;=10,"Less than 10 days",AND(U919&gt;10,U919&lt;=20),"11 to 20 days",AND(U919&gt;20,U919&lt;=25),"21 to 25 days",U919&gt;=51,"Greater than 40 days",AND(U919&gt;25,U919&lt;=30),"26 to 30 days",AND(U919&gt;30,U919&lt;=40),"31 to 40 days",AND(U919&gt;40,U919&lt;=50),"41 to 50 days")</f>
        <v>31 to 40 days</v>
      </c>
      <c r="W919" t="str" cm="1">
        <f t="array" ref="W919">_xlfn.IFNA(_xlfn.IFS(AND(U919&gt;=25,U919&lt;28),"26-27 days",AND(U919&gt;27,U919&lt;29),"28 to 29 days",U919=30, "30 days"),"Not Needed")</f>
        <v>Not Needed</v>
      </c>
      <c r="X919">
        <f t="shared" si="89"/>
        <v>2014</v>
      </c>
    </row>
    <row r="920" spans="1:24" ht="58">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 t="shared" si="84"/>
        <v>5</v>
      </c>
      <c r="R920">
        <f t="shared" si="85"/>
        <v>19.600000000000001</v>
      </c>
      <c r="S920" s="15">
        <f t="shared" si="86"/>
        <v>41944.916215277779</v>
      </c>
      <c r="T920" s="15">
        <f t="shared" si="87"/>
        <v>41974.957881944443</v>
      </c>
      <c r="U920">
        <f t="shared" si="88"/>
        <v>30</v>
      </c>
      <c r="V920" t="str" cm="1">
        <f t="array" ref="V920">_xlfn.IFS(U920&lt;=10,"Less than 10 days",AND(U920&gt;10,U920&lt;=20),"11 to 20 days",AND(U920&gt;20,U920&lt;=25),"21 to 25 days",U920&gt;=51,"Greater than 40 days",AND(U920&gt;25,U920&lt;=30),"26 to 30 days",AND(U920&gt;30,U920&lt;=40),"31 to 40 days",AND(U920&gt;40,U920&lt;=50),"41 to 50 days")</f>
        <v>26 to 30 days</v>
      </c>
      <c r="W920" t="str" cm="1">
        <f t="array" ref="W920">_xlfn.IFNA(_xlfn.IFS(AND(U920&gt;=25,U920&lt;28),"26-27 days",AND(U920&gt;27,U920&lt;29),"28 to 29 days",U920=30, "30 days"),"Not Needed")</f>
        <v>30 days</v>
      </c>
      <c r="X920">
        <f t="shared" si="89"/>
        <v>2014</v>
      </c>
    </row>
    <row r="921" spans="1:24">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 t="shared" si="84"/>
        <v>1</v>
      </c>
      <c r="R921">
        <f t="shared" si="85"/>
        <v>100</v>
      </c>
      <c r="S921" s="15">
        <f t="shared" si="86"/>
        <v>41227.641724537039</v>
      </c>
      <c r="T921" s="15">
        <f t="shared" si="87"/>
        <v>41262.641724537039</v>
      </c>
      <c r="U921">
        <f t="shared" si="88"/>
        <v>35</v>
      </c>
      <c r="V921" t="str" cm="1">
        <f t="array" ref="V921">_xlfn.IFS(U921&lt;=10,"Less than 10 days",AND(U921&gt;10,U921&lt;=20),"11 to 20 days",AND(U921&gt;20,U921&lt;=25),"21 to 25 days",U921&gt;=51,"Greater than 40 days",AND(U921&gt;25,U921&lt;=30),"26 to 30 days",AND(U921&gt;30,U921&lt;=40),"31 to 40 days",AND(U921&gt;40,U921&lt;=50),"41 to 50 days")</f>
        <v>31 to 40 days</v>
      </c>
      <c r="W921" t="str" cm="1">
        <f t="array" ref="W921">_xlfn.IFNA(_xlfn.IFS(AND(U921&gt;=25,U921&lt;28),"26-27 days",AND(U921&gt;27,U921&lt;29),"28 to 29 days",U921=30, "30 days"),"Not Needed")</f>
        <v>Not Needed</v>
      </c>
      <c r="X921">
        <f t="shared" si="89"/>
        <v>2012</v>
      </c>
    </row>
    <row r="922" spans="1:24" ht="4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 t="shared" si="84"/>
        <v>0</v>
      </c>
      <c r="R922">
        <f t="shared" si="85"/>
        <v>0</v>
      </c>
      <c r="S922" s="15">
        <f t="shared" si="86"/>
        <v>41562.67155092593</v>
      </c>
      <c r="T922" s="15">
        <f t="shared" si="87"/>
        <v>41592.713217592594</v>
      </c>
      <c r="U922">
        <f t="shared" si="88"/>
        <v>30</v>
      </c>
      <c r="V922" t="str" cm="1">
        <f t="array" ref="V922">_xlfn.IFS(U922&lt;=10,"Less than 10 days",AND(U922&gt;10,U922&lt;=20),"11 to 20 days",AND(U922&gt;20,U922&lt;=25),"21 to 25 days",U922&gt;=51,"Greater than 40 days",AND(U922&gt;25,U922&lt;=30),"26 to 30 days",AND(U922&gt;30,U922&lt;=40),"31 to 40 days",AND(U922&gt;40,U922&lt;=50),"41 to 50 days")</f>
        <v>26 to 30 days</v>
      </c>
      <c r="W922" t="str" cm="1">
        <f t="array" ref="W922">_xlfn.IFNA(_xlfn.IFS(AND(U922&gt;=25,U922&lt;28),"26-27 days",AND(U922&gt;27,U922&lt;29),"28 to 29 days",U922=30, "30 days"),"Not Needed")</f>
        <v>30 days</v>
      </c>
      <c r="X922">
        <f t="shared" si="89"/>
        <v>2013</v>
      </c>
    </row>
    <row r="923" spans="1:24" ht="58">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 t="shared" si="84"/>
        <v>31</v>
      </c>
      <c r="R923">
        <f t="shared" si="85"/>
        <v>231.75</v>
      </c>
      <c r="S923" s="15">
        <f t="shared" si="86"/>
        <v>40847.171018518515</v>
      </c>
      <c r="T923" s="15">
        <f t="shared" si="87"/>
        <v>40889.212685185186</v>
      </c>
      <c r="U923">
        <f t="shared" si="88"/>
        <v>42</v>
      </c>
      <c r="V923" t="str" cm="1">
        <f t="array" ref="V923">_xlfn.IFS(U923&lt;=10,"Less than 10 days",AND(U923&gt;10,U923&lt;=20),"11 to 20 days",AND(U923&gt;20,U923&lt;=25),"21 to 25 days",U923&gt;=51,"Greater than 40 days",AND(U923&gt;25,U923&lt;=30),"26 to 30 days",AND(U923&gt;30,U923&lt;=40),"31 to 40 days",AND(U923&gt;40,U923&lt;=50),"41 to 50 days")</f>
        <v>41 to 50 days</v>
      </c>
      <c r="W923" t="str" cm="1">
        <f t="array" ref="W923">_xlfn.IFNA(_xlfn.IFS(AND(U923&gt;=25,U923&lt;28),"26-27 days",AND(U923&gt;27,U923&lt;29),"28 to 29 days",U923=30, "30 days"),"Not Needed")</f>
        <v>Not Needed</v>
      </c>
      <c r="X923">
        <f t="shared" si="89"/>
        <v>2011</v>
      </c>
    </row>
    <row r="924" spans="1:24" ht="4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 t="shared" si="84"/>
        <v>21</v>
      </c>
      <c r="R924">
        <f t="shared" si="85"/>
        <v>189.33</v>
      </c>
      <c r="S924" s="15">
        <f t="shared" si="86"/>
        <v>41878.530011574076</v>
      </c>
      <c r="T924" s="15">
        <f t="shared" si="87"/>
        <v>41913.530011574076</v>
      </c>
      <c r="U924">
        <f t="shared" si="88"/>
        <v>35</v>
      </c>
      <c r="V924" t="str" cm="1">
        <f t="array" ref="V924">_xlfn.IFS(U924&lt;=10,"Less than 10 days",AND(U924&gt;10,U924&lt;=20),"11 to 20 days",AND(U924&gt;20,U924&lt;=25),"21 to 25 days",U924&gt;=51,"Greater than 40 days",AND(U924&gt;25,U924&lt;=30),"26 to 30 days",AND(U924&gt;30,U924&lt;=40),"31 to 40 days",AND(U924&gt;40,U924&lt;=50),"41 to 50 days")</f>
        <v>31 to 40 days</v>
      </c>
      <c r="W924" t="str" cm="1">
        <f t="array" ref="W924">_xlfn.IFNA(_xlfn.IFS(AND(U924&gt;=25,U924&lt;28),"26-27 days",AND(U924&gt;27,U924&lt;29),"28 to 29 days",U924=30, "30 days"),"Not Needed")</f>
        <v>Not Needed</v>
      </c>
      <c r="X924">
        <f t="shared" si="89"/>
        <v>2014</v>
      </c>
    </row>
    <row r="925" spans="1:24" ht="4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 t="shared" si="84"/>
        <v>2</v>
      </c>
      <c r="R925">
        <f t="shared" si="85"/>
        <v>55</v>
      </c>
      <c r="S925" s="15">
        <f t="shared" si="86"/>
        <v>41934.959756944445</v>
      </c>
      <c r="T925" s="15">
        <f t="shared" si="87"/>
        <v>41965.001423611116</v>
      </c>
      <c r="U925">
        <f t="shared" si="88"/>
        <v>31</v>
      </c>
      <c r="V925" t="str" cm="1">
        <f t="array" ref="V925">_xlfn.IFS(U925&lt;=10,"Less than 10 days",AND(U925&gt;10,U925&lt;=20),"11 to 20 days",AND(U925&gt;20,U925&lt;=25),"21 to 25 days",U925&gt;=51,"Greater than 40 days",AND(U925&gt;25,U925&lt;=30),"26 to 30 days",AND(U925&gt;30,U925&lt;=40),"31 to 40 days",AND(U925&gt;40,U925&lt;=50),"41 to 50 days")</f>
        <v>31 to 40 days</v>
      </c>
      <c r="W925" t="str" cm="1">
        <f t="array" ref="W925">_xlfn.IFNA(_xlfn.IFS(AND(U925&gt;=25,U925&lt;28),"26-27 days",AND(U925&gt;27,U925&lt;29),"28 to 29 days",U925=30, "30 days"),"Not Needed")</f>
        <v>Not Needed</v>
      </c>
      <c r="X925">
        <f t="shared" si="89"/>
        <v>2014</v>
      </c>
    </row>
    <row r="926" spans="1:24" ht="4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 t="shared" si="84"/>
        <v>11</v>
      </c>
      <c r="R926">
        <f t="shared" si="85"/>
        <v>21.8</v>
      </c>
      <c r="S926" s="15">
        <f t="shared" si="86"/>
        <v>41288.942928240744</v>
      </c>
      <c r="T926" s="15">
        <f t="shared" si="87"/>
        <v>41318.942928240744</v>
      </c>
      <c r="U926">
        <f t="shared" si="88"/>
        <v>30</v>
      </c>
      <c r="V926" t="str" cm="1">
        <f t="array" ref="V926">_xlfn.IFS(U926&lt;=10,"Less than 10 days",AND(U926&gt;10,U926&lt;=20),"11 to 20 days",AND(U926&gt;20,U926&lt;=25),"21 to 25 days",U926&gt;=51,"Greater than 40 days",AND(U926&gt;25,U926&lt;=30),"26 to 30 days",AND(U926&gt;30,U926&lt;=40),"31 to 40 days",AND(U926&gt;40,U926&lt;=50),"41 to 50 days")</f>
        <v>26 to 30 days</v>
      </c>
      <c r="W926" t="str" cm="1">
        <f t="array" ref="W926">_xlfn.IFNA(_xlfn.IFS(AND(U926&gt;=25,U926&lt;28),"26-27 days",AND(U926&gt;27,U926&lt;29),"28 to 29 days",U926=30, "30 days"),"Not Needed")</f>
        <v>30 days</v>
      </c>
      <c r="X926">
        <f t="shared" si="89"/>
        <v>2013</v>
      </c>
    </row>
    <row r="927" spans="1:24" ht="4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 t="shared" si="84"/>
        <v>3</v>
      </c>
      <c r="R927">
        <f t="shared" si="85"/>
        <v>32</v>
      </c>
      <c r="S927" s="15">
        <f t="shared" si="86"/>
        <v>41575.880914351852</v>
      </c>
      <c r="T927" s="15">
        <f t="shared" si="87"/>
        <v>41605.922581018516</v>
      </c>
      <c r="U927">
        <f t="shared" si="88"/>
        <v>30</v>
      </c>
      <c r="V927" t="str" cm="1">
        <f t="array" ref="V927">_xlfn.IFS(U927&lt;=10,"Less than 10 days",AND(U927&gt;10,U927&lt;=20),"11 to 20 days",AND(U927&gt;20,U927&lt;=25),"21 to 25 days",U927&gt;=51,"Greater than 40 days",AND(U927&gt;25,U927&lt;=30),"26 to 30 days",AND(U927&gt;30,U927&lt;=40),"31 to 40 days",AND(U927&gt;40,U927&lt;=50),"41 to 50 days")</f>
        <v>26 to 30 days</v>
      </c>
      <c r="W927" t="str" cm="1">
        <f t="array" ref="W927">_xlfn.IFNA(_xlfn.IFS(AND(U927&gt;=25,U927&lt;28),"26-27 days",AND(U927&gt;27,U927&lt;29),"28 to 29 days",U927=30, "30 days"),"Not Needed")</f>
        <v>30 days</v>
      </c>
      <c r="X927">
        <f t="shared" si="89"/>
        <v>2013</v>
      </c>
    </row>
    <row r="928" spans="1:24" ht="58">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 t="shared" si="84"/>
        <v>0</v>
      </c>
      <c r="R928">
        <f t="shared" si="85"/>
        <v>0</v>
      </c>
      <c r="S928" s="15">
        <f t="shared" si="86"/>
        <v>40338.02002314815</v>
      </c>
      <c r="T928" s="15">
        <f t="shared" si="87"/>
        <v>40367.944444444445</v>
      </c>
      <c r="U928">
        <f t="shared" si="88"/>
        <v>29</v>
      </c>
      <c r="V928" t="str" cm="1">
        <f t="array" ref="V928">_xlfn.IFS(U928&lt;=10,"Less than 10 days",AND(U928&gt;10,U928&lt;=20),"11 to 20 days",AND(U928&gt;20,U928&lt;=25),"21 to 25 days",U928&gt;=51,"Greater than 40 days",AND(U928&gt;25,U928&lt;=30),"26 to 30 days",AND(U928&gt;30,U928&lt;=40),"31 to 40 days",AND(U928&gt;40,U928&lt;=50),"41 to 50 days")</f>
        <v>26 to 30 days</v>
      </c>
      <c r="W928" t="str" cm="1">
        <f t="array" ref="W928">_xlfn.IFNA(_xlfn.IFS(AND(U928&gt;=25,U928&lt;28),"26-27 days",AND(U928&gt;27,U928&lt;29),"28 to 29 days",U928=30, "30 days"),"Not Needed")</f>
        <v>Not Needed</v>
      </c>
      <c r="X928">
        <f t="shared" si="89"/>
        <v>2010</v>
      </c>
    </row>
    <row r="929" spans="1:24" ht="29">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 t="shared" si="84"/>
        <v>0</v>
      </c>
      <c r="R929">
        <f t="shared" si="85"/>
        <v>0</v>
      </c>
      <c r="S929" s="15">
        <f t="shared" si="86"/>
        <v>41013.822858796295</v>
      </c>
      <c r="T929" s="15">
        <f t="shared" si="87"/>
        <v>41043.822858796295</v>
      </c>
      <c r="U929">
        <f t="shared" si="88"/>
        <v>30</v>
      </c>
      <c r="V929" t="str" cm="1">
        <f t="array" ref="V929">_xlfn.IFS(U929&lt;=10,"Less than 10 days",AND(U929&gt;10,U929&lt;=20),"11 to 20 days",AND(U929&gt;20,U929&lt;=25),"21 to 25 days",U929&gt;=51,"Greater than 40 days",AND(U929&gt;25,U929&lt;=30),"26 to 30 days",AND(U929&gt;30,U929&lt;=40),"31 to 40 days",AND(U929&gt;40,U929&lt;=50),"41 to 50 days")</f>
        <v>26 to 30 days</v>
      </c>
      <c r="W929" t="str" cm="1">
        <f t="array" ref="W929">_xlfn.IFNA(_xlfn.IFS(AND(U929&gt;=25,U929&lt;28),"26-27 days",AND(U929&gt;27,U929&lt;29),"28 to 29 days",U929=30, "30 days"),"Not Needed")</f>
        <v>30 days</v>
      </c>
      <c r="X929">
        <f t="shared" si="89"/>
        <v>2012</v>
      </c>
    </row>
    <row r="930" spans="1:24" ht="4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 t="shared" si="84"/>
        <v>11</v>
      </c>
      <c r="R930">
        <f t="shared" si="85"/>
        <v>56.25</v>
      </c>
      <c r="S930" s="15">
        <f t="shared" si="86"/>
        <v>41180.86241898148</v>
      </c>
      <c r="T930" s="15">
        <f t="shared" si="87"/>
        <v>41231</v>
      </c>
      <c r="U930">
        <f t="shared" si="88"/>
        <v>51</v>
      </c>
      <c r="V930" t="str" cm="1">
        <f t="array" ref="V930">_xlfn.IFS(U930&lt;=10,"Less than 10 days",AND(U930&gt;10,U930&lt;=20),"11 to 20 days",AND(U930&gt;20,U930&lt;=25),"21 to 25 days",U930&gt;=51,"Greater than 40 days",AND(U930&gt;25,U930&lt;=30),"26 to 30 days",AND(U930&gt;30,U930&lt;=40),"31 to 40 days",AND(U930&gt;40,U930&lt;=50),"41 to 50 days")</f>
        <v>Greater than 40 days</v>
      </c>
      <c r="W930" t="str" cm="1">
        <f t="array" ref="W930">_xlfn.IFNA(_xlfn.IFS(AND(U930&gt;=25,U930&lt;28),"26-27 days",AND(U930&gt;27,U930&lt;29),"28 to 29 days",U930=30, "30 days"),"Not Needed")</f>
        <v>Not Needed</v>
      </c>
      <c r="X930">
        <f t="shared" si="89"/>
        <v>2012</v>
      </c>
    </row>
    <row r="931" spans="1:24" ht="4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 t="shared" si="84"/>
        <v>0</v>
      </c>
      <c r="R931">
        <f t="shared" si="85"/>
        <v>0</v>
      </c>
      <c r="S931" s="15">
        <f t="shared" si="86"/>
        <v>40978.238067129627</v>
      </c>
      <c r="T931" s="15">
        <f t="shared" si="87"/>
        <v>41008.196400462963</v>
      </c>
      <c r="U931">
        <f t="shared" si="88"/>
        <v>30</v>
      </c>
      <c r="V931" t="str" cm="1">
        <f t="array" ref="V931">_xlfn.IFS(U931&lt;=10,"Less than 10 days",AND(U931&gt;10,U931&lt;=20),"11 to 20 days",AND(U931&gt;20,U931&lt;=25),"21 to 25 days",U931&gt;=51,"Greater than 40 days",AND(U931&gt;25,U931&lt;=30),"26 to 30 days",AND(U931&gt;30,U931&lt;=40),"31 to 40 days",AND(U931&gt;40,U931&lt;=50),"41 to 50 days")</f>
        <v>26 to 30 days</v>
      </c>
      <c r="W931" t="str" cm="1">
        <f t="array" ref="W931">_xlfn.IFNA(_xlfn.IFS(AND(U931&gt;=25,U931&lt;28),"26-27 days",AND(U931&gt;27,U931&lt;29),"28 to 29 days",U931=30, "30 days"),"Not Needed")</f>
        <v>30 days</v>
      </c>
      <c r="X931">
        <f t="shared" si="89"/>
        <v>2012</v>
      </c>
    </row>
    <row r="932" spans="1:24" ht="58">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 t="shared" si="84"/>
        <v>38</v>
      </c>
      <c r="R932">
        <f t="shared" si="85"/>
        <v>69</v>
      </c>
      <c r="S932" s="15">
        <f t="shared" si="86"/>
        <v>40312.915578703702</v>
      </c>
      <c r="T932" s="15">
        <f t="shared" si="87"/>
        <v>40354.897222222222</v>
      </c>
      <c r="U932">
        <f t="shared" si="88"/>
        <v>42</v>
      </c>
      <c r="V932" t="str" cm="1">
        <f t="array" ref="V932">_xlfn.IFS(U932&lt;=10,"Less than 10 days",AND(U932&gt;10,U932&lt;=20),"11 to 20 days",AND(U932&gt;20,U932&lt;=25),"21 to 25 days",U932&gt;=51,"Greater than 40 days",AND(U932&gt;25,U932&lt;=30),"26 to 30 days",AND(U932&gt;30,U932&lt;=40),"31 to 40 days",AND(U932&gt;40,U932&lt;=50),"41 to 50 days")</f>
        <v>41 to 50 days</v>
      </c>
      <c r="W932" t="str" cm="1">
        <f t="array" ref="W932">_xlfn.IFNA(_xlfn.IFS(AND(U932&gt;=25,U932&lt;28),"26-27 days",AND(U932&gt;27,U932&lt;29),"28 to 29 days",U932=30, "30 days"),"Not Needed")</f>
        <v>Not Needed</v>
      </c>
      <c r="X932">
        <f t="shared" si="89"/>
        <v>2010</v>
      </c>
    </row>
    <row r="933" spans="1:24" ht="4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 t="shared" si="84"/>
        <v>7</v>
      </c>
      <c r="R933">
        <f t="shared" si="85"/>
        <v>18.71</v>
      </c>
      <c r="S933" s="15">
        <f t="shared" si="86"/>
        <v>41680.359976851854</v>
      </c>
      <c r="T933" s="15">
        <f t="shared" si="87"/>
        <v>41714.916666666664</v>
      </c>
      <c r="U933">
        <f t="shared" si="88"/>
        <v>34</v>
      </c>
      <c r="V933" t="str" cm="1">
        <f t="array" ref="V933">_xlfn.IFS(U933&lt;=10,"Less than 10 days",AND(U933&gt;10,U933&lt;=20),"11 to 20 days",AND(U933&gt;20,U933&lt;=25),"21 to 25 days",U933&gt;=51,"Greater than 40 days",AND(U933&gt;25,U933&lt;=30),"26 to 30 days",AND(U933&gt;30,U933&lt;=40),"31 to 40 days",AND(U933&gt;40,U933&lt;=50),"41 to 50 days")</f>
        <v>31 to 40 days</v>
      </c>
      <c r="W933" t="str" cm="1">
        <f t="array" ref="W933">_xlfn.IFNA(_xlfn.IFS(AND(U933&gt;=25,U933&lt;28),"26-27 days",AND(U933&gt;27,U933&lt;29),"28 to 29 days",U933=30, "30 days"),"Not Needed")</f>
        <v>Not Needed</v>
      </c>
      <c r="X933">
        <f t="shared" si="89"/>
        <v>2014</v>
      </c>
    </row>
    <row r="934" spans="1:24" ht="29">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 t="shared" si="84"/>
        <v>15</v>
      </c>
      <c r="R934">
        <f t="shared" si="85"/>
        <v>46.03</v>
      </c>
      <c r="S934" s="15">
        <f t="shared" si="86"/>
        <v>41310.969270833331</v>
      </c>
      <c r="T934" s="15">
        <f t="shared" si="87"/>
        <v>41355.927604166667</v>
      </c>
      <c r="U934">
        <f t="shared" si="88"/>
        <v>45</v>
      </c>
      <c r="V934" t="str" cm="1">
        <f t="array" ref="V934">_xlfn.IFS(U934&lt;=10,"Less than 10 days",AND(U934&gt;10,U934&lt;=20),"11 to 20 days",AND(U934&gt;20,U934&lt;=25),"21 to 25 days",U934&gt;=51,"Greater than 40 days",AND(U934&gt;25,U934&lt;=30),"26 to 30 days",AND(U934&gt;30,U934&lt;=40),"31 to 40 days",AND(U934&gt;40,U934&lt;=50),"41 to 50 days")</f>
        <v>41 to 50 days</v>
      </c>
      <c r="W934" t="str" cm="1">
        <f t="array" ref="W934">_xlfn.IFNA(_xlfn.IFS(AND(U934&gt;=25,U934&lt;28),"26-27 days",AND(U934&gt;27,U934&lt;29),"28 to 29 days",U934=30, "30 days"),"Not Needed")</f>
        <v>Not Needed</v>
      </c>
      <c r="X934">
        <f t="shared" si="89"/>
        <v>2013</v>
      </c>
    </row>
    <row r="935" spans="1:24" ht="4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 t="shared" si="84"/>
        <v>6</v>
      </c>
      <c r="R935">
        <f t="shared" si="85"/>
        <v>60</v>
      </c>
      <c r="S935" s="15">
        <f t="shared" si="86"/>
        <v>41711.169085648151</v>
      </c>
      <c r="T935" s="15">
        <f t="shared" si="87"/>
        <v>41771.169085648151</v>
      </c>
      <c r="U935">
        <f t="shared" si="88"/>
        <v>60</v>
      </c>
      <c r="V935" t="str" cm="1">
        <f t="array" ref="V935">_xlfn.IFS(U935&lt;=10,"Less than 10 days",AND(U935&gt;10,U935&lt;=20),"11 to 20 days",AND(U935&gt;20,U935&lt;=25),"21 to 25 days",U935&gt;=51,"Greater than 40 days",AND(U935&gt;25,U935&lt;=30),"26 to 30 days",AND(U935&gt;30,U935&lt;=40),"31 to 40 days",AND(U935&gt;40,U935&lt;=50),"41 to 50 days")</f>
        <v>Greater than 40 days</v>
      </c>
      <c r="W935" t="str" cm="1">
        <f t="array" ref="W935">_xlfn.IFNA(_xlfn.IFS(AND(U935&gt;=25,U935&lt;28),"26-27 days",AND(U935&gt;27,U935&lt;29),"28 to 29 days",U935=30, "30 days"),"Not Needed")</f>
        <v>Not Needed</v>
      </c>
      <c r="X935">
        <f t="shared" si="89"/>
        <v>2014</v>
      </c>
    </row>
    <row r="936" spans="1:24" ht="4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 t="shared" si="84"/>
        <v>30</v>
      </c>
      <c r="R936">
        <f t="shared" si="85"/>
        <v>50.67</v>
      </c>
      <c r="S936" s="15">
        <f t="shared" si="86"/>
        <v>41733.737083333333</v>
      </c>
      <c r="T936" s="15">
        <f t="shared" si="87"/>
        <v>41763.25</v>
      </c>
      <c r="U936">
        <f t="shared" si="88"/>
        <v>30</v>
      </c>
      <c r="V936" t="str" cm="1">
        <f t="array" ref="V936">_xlfn.IFS(U936&lt;=10,"Less than 10 days",AND(U936&gt;10,U936&lt;=20),"11 to 20 days",AND(U936&gt;20,U936&lt;=25),"21 to 25 days",U936&gt;=51,"Greater than 40 days",AND(U936&gt;25,U936&lt;=30),"26 to 30 days",AND(U936&gt;30,U936&lt;=40),"31 to 40 days",AND(U936&gt;40,U936&lt;=50),"41 to 50 days")</f>
        <v>26 to 30 days</v>
      </c>
      <c r="W936" t="str" cm="1">
        <f t="array" ref="W936">_xlfn.IFNA(_xlfn.IFS(AND(U936&gt;=25,U936&lt;28),"26-27 days",AND(U936&gt;27,U936&lt;29),"28 to 29 days",U936=30, "30 days"),"Not Needed")</f>
        <v>30 days</v>
      </c>
      <c r="X936">
        <f t="shared" si="89"/>
        <v>2014</v>
      </c>
    </row>
    <row r="937" spans="1:24" ht="4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 t="shared" si="84"/>
        <v>1</v>
      </c>
      <c r="R937">
        <f t="shared" si="85"/>
        <v>25</v>
      </c>
      <c r="S937" s="15">
        <f t="shared" si="86"/>
        <v>42368.333668981482</v>
      </c>
      <c r="T937" s="15">
        <f t="shared" si="87"/>
        <v>42398.333668981482</v>
      </c>
      <c r="U937">
        <f t="shared" si="88"/>
        <v>30</v>
      </c>
      <c r="V937" t="str" cm="1">
        <f t="array" ref="V937">_xlfn.IFS(U937&lt;=10,"Less than 10 days",AND(U937&gt;10,U937&lt;=20),"11 to 20 days",AND(U937&gt;20,U937&lt;=25),"21 to 25 days",U937&gt;=51,"Greater than 40 days",AND(U937&gt;25,U937&lt;=30),"26 to 30 days",AND(U937&gt;30,U937&lt;=40),"31 to 40 days",AND(U937&gt;40,U937&lt;=50),"41 to 50 days")</f>
        <v>26 to 30 days</v>
      </c>
      <c r="W937" t="str" cm="1">
        <f t="array" ref="W937">_xlfn.IFNA(_xlfn.IFS(AND(U937&gt;=25,U937&lt;28),"26-27 days",AND(U937&gt;27,U937&lt;29),"28 to 29 days",U937=30, "30 days"),"Not Needed")</f>
        <v>30 days</v>
      </c>
      <c r="X937">
        <f t="shared" si="89"/>
        <v>2015</v>
      </c>
    </row>
    <row r="938" spans="1:24" ht="4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 t="shared" si="84"/>
        <v>0</v>
      </c>
      <c r="R938">
        <f t="shared" si="85"/>
        <v>0</v>
      </c>
      <c r="S938" s="15">
        <f t="shared" si="86"/>
        <v>40883.024178240739</v>
      </c>
      <c r="T938" s="15">
        <f t="shared" si="87"/>
        <v>40926.833333333336</v>
      </c>
      <c r="U938">
        <f t="shared" si="88"/>
        <v>43</v>
      </c>
      <c r="V938" t="str" cm="1">
        <f t="array" ref="V938">_xlfn.IFS(U938&lt;=10,"Less than 10 days",AND(U938&gt;10,U938&lt;=20),"11 to 20 days",AND(U938&gt;20,U938&lt;=25),"21 to 25 days",U938&gt;=51,"Greater than 40 days",AND(U938&gt;25,U938&lt;=30),"26 to 30 days",AND(U938&gt;30,U938&lt;=40),"31 to 40 days",AND(U938&gt;40,U938&lt;=50),"41 to 50 days")</f>
        <v>41 to 50 days</v>
      </c>
      <c r="W938" t="str" cm="1">
        <f t="array" ref="W938">_xlfn.IFNA(_xlfn.IFS(AND(U938&gt;=25,U938&lt;28),"26-27 days",AND(U938&gt;27,U938&lt;29),"28 to 29 days",U938=30, "30 days"),"Not Needed")</f>
        <v>Not Needed</v>
      </c>
      <c r="X938">
        <f t="shared" si="89"/>
        <v>2011</v>
      </c>
    </row>
    <row r="939" spans="1:24" ht="4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 t="shared" si="84"/>
        <v>1</v>
      </c>
      <c r="R939">
        <f t="shared" si="85"/>
        <v>20</v>
      </c>
      <c r="S939" s="15">
        <f t="shared" si="86"/>
        <v>41551.798113425924</v>
      </c>
      <c r="T939" s="15">
        <f t="shared" si="87"/>
        <v>41581.839780092596</v>
      </c>
      <c r="U939">
        <f t="shared" si="88"/>
        <v>30</v>
      </c>
      <c r="V939" t="str" cm="1">
        <f t="array" ref="V939">_xlfn.IFS(U939&lt;=10,"Less than 10 days",AND(U939&gt;10,U939&lt;=20),"11 to 20 days",AND(U939&gt;20,U939&lt;=25),"21 to 25 days",U939&gt;=51,"Greater than 40 days",AND(U939&gt;25,U939&lt;=30),"26 to 30 days",AND(U939&gt;30,U939&lt;=40),"31 to 40 days",AND(U939&gt;40,U939&lt;=50),"41 to 50 days")</f>
        <v>26 to 30 days</v>
      </c>
      <c r="W939" t="str" cm="1">
        <f t="array" ref="W939">_xlfn.IFNA(_xlfn.IFS(AND(U939&gt;=25,U939&lt;28),"26-27 days",AND(U939&gt;27,U939&lt;29),"28 to 29 days",U939=30, "30 days"),"Not Needed")</f>
        <v>30 days</v>
      </c>
      <c r="X939">
        <f t="shared" si="89"/>
        <v>2013</v>
      </c>
    </row>
    <row r="940" spans="1:24" ht="4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 t="shared" si="84"/>
        <v>0</v>
      </c>
      <c r="R940">
        <f t="shared" si="85"/>
        <v>25</v>
      </c>
      <c r="S940" s="15">
        <f t="shared" si="86"/>
        <v>41124.479722222226</v>
      </c>
      <c r="T940" s="15">
        <f t="shared" si="87"/>
        <v>41154.479722222226</v>
      </c>
      <c r="U940">
        <f t="shared" si="88"/>
        <v>30</v>
      </c>
      <c r="V940" t="str" cm="1">
        <f t="array" ref="V940">_xlfn.IFS(U940&lt;=10,"Less than 10 days",AND(U940&gt;10,U940&lt;=20),"11 to 20 days",AND(U940&gt;20,U940&lt;=25),"21 to 25 days",U940&gt;=51,"Greater than 40 days",AND(U940&gt;25,U940&lt;=30),"26 to 30 days",AND(U940&gt;30,U940&lt;=40),"31 to 40 days",AND(U940&gt;40,U940&lt;=50),"41 to 50 days")</f>
        <v>26 to 30 days</v>
      </c>
      <c r="W940" t="str" cm="1">
        <f t="array" ref="W940">_xlfn.IFNA(_xlfn.IFS(AND(U940&gt;=25,U940&lt;28),"26-27 days",AND(U940&gt;27,U940&lt;29),"28 to 29 days",U940=30, "30 days"),"Not Needed")</f>
        <v>30 days</v>
      </c>
      <c r="X940">
        <f t="shared" si="89"/>
        <v>2012</v>
      </c>
    </row>
    <row r="941" spans="1:24" ht="4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 t="shared" si="84"/>
        <v>1</v>
      </c>
      <c r="R941">
        <f t="shared" si="85"/>
        <v>20</v>
      </c>
      <c r="S941" s="15">
        <f t="shared" si="86"/>
        <v>41416.763171296298</v>
      </c>
      <c r="T941" s="15">
        <f t="shared" si="87"/>
        <v>41455.831944444442</v>
      </c>
      <c r="U941">
        <f t="shared" si="88"/>
        <v>39</v>
      </c>
      <c r="V941" t="str" cm="1">
        <f t="array" ref="V941">_xlfn.IFS(U941&lt;=10,"Less than 10 days",AND(U941&gt;10,U941&lt;=20),"11 to 20 days",AND(U941&gt;20,U941&lt;=25),"21 to 25 days",U941&gt;=51,"Greater than 40 days",AND(U941&gt;25,U941&lt;=30),"26 to 30 days",AND(U941&gt;30,U941&lt;=40),"31 to 40 days",AND(U941&gt;40,U941&lt;=50),"41 to 50 days")</f>
        <v>31 to 40 days</v>
      </c>
      <c r="W941" t="str" cm="1">
        <f t="array" ref="W941">_xlfn.IFNA(_xlfn.IFS(AND(U941&gt;=25,U941&lt;28),"26-27 days",AND(U941&gt;27,U941&lt;29),"28 to 29 days",U941=30, "30 days"),"Not Needed")</f>
        <v>Not Needed</v>
      </c>
      <c r="X941">
        <f t="shared" si="89"/>
        <v>2013</v>
      </c>
    </row>
    <row r="942" spans="1:24" ht="4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 t="shared" si="84"/>
        <v>17</v>
      </c>
      <c r="R942">
        <f t="shared" si="85"/>
        <v>110.29</v>
      </c>
      <c r="S942" s="15">
        <f t="shared" si="86"/>
        <v>42182.008402777778</v>
      </c>
      <c r="T942" s="15">
        <f t="shared" si="87"/>
        <v>42227.008402777778</v>
      </c>
      <c r="U942">
        <f t="shared" si="88"/>
        <v>45</v>
      </c>
      <c r="V942" t="str" cm="1">
        <f t="array" ref="V942">_xlfn.IFS(U942&lt;=10,"Less than 10 days",AND(U942&gt;10,U942&lt;=20),"11 to 20 days",AND(U942&gt;20,U942&lt;=25),"21 to 25 days",U942&gt;=51,"Greater than 40 days",AND(U942&gt;25,U942&lt;=30),"26 to 30 days",AND(U942&gt;30,U942&lt;=40),"31 to 40 days",AND(U942&gt;40,U942&lt;=50),"41 to 50 days")</f>
        <v>41 to 50 days</v>
      </c>
      <c r="W942" t="str" cm="1">
        <f t="array" ref="W942">_xlfn.IFNA(_xlfn.IFS(AND(U942&gt;=25,U942&lt;28),"26-27 days",AND(U942&gt;27,U942&lt;29),"28 to 29 days",U942=30, "30 days"),"Not Needed")</f>
        <v>Not Needed</v>
      </c>
      <c r="X942">
        <f t="shared" si="89"/>
        <v>2015</v>
      </c>
    </row>
    <row r="943" spans="1:24" ht="58">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 t="shared" si="84"/>
        <v>2</v>
      </c>
      <c r="R943">
        <f t="shared" si="85"/>
        <v>37.450000000000003</v>
      </c>
      <c r="S943" s="15">
        <f t="shared" si="86"/>
        <v>42746.096585648149</v>
      </c>
      <c r="T943" s="15">
        <f t="shared" si="87"/>
        <v>42776.096585648149</v>
      </c>
      <c r="U943">
        <f t="shared" si="88"/>
        <v>30</v>
      </c>
      <c r="V943" t="str" cm="1">
        <f t="array" ref="V943">_xlfn.IFS(U943&lt;=10,"Less than 10 days",AND(U943&gt;10,U943&lt;=20),"11 to 20 days",AND(U943&gt;20,U943&lt;=25),"21 to 25 days",U943&gt;=51,"Greater than 40 days",AND(U943&gt;25,U943&lt;=30),"26 to 30 days",AND(U943&gt;30,U943&lt;=40),"31 to 40 days",AND(U943&gt;40,U943&lt;=50),"41 to 50 days")</f>
        <v>26 to 30 days</v>
      </c>
      <c r="W943" t="str" cm="1">
        <f t="array" ref="W943">_xlfn.IFNA(_xlfn.IFS(AND(U943&gt;=25,U943&lt;28),"26-27 days",AND(U943&gt;27,U943&lt;29),"28 to 29 days",U943=30, "30 days"),"Not Needed")</f>
        <v>30 days</v>
      </c>
      <c r="X943">
        <f t="shared" si="89"/>
        <v>2017</v>
      </c>
    </row>
    <row r="944" spans="1:24" ht="58">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 t="shared" si="84"/>
        <v>9</v>
      </c>
      <c r="R944">
        <f t="shared" si="85"/>
        <v>41.75</v>
      </c>
      <c r="S944" s="15">
        <f t="shared" si="86"/>
        <v>42382.843287037031</v>
      </c>
      <c r="T944" s="15">
        <f t="shared" si="87"/>
        <v>42418.843287037031</v>
      </c>
      <c r="U944">
        <f t="shared" si="88"/>
        <v>36</v>
      </c>
      <c r="V944" t="str" cm="1">
        <f t="array" ref="V944">_xlfn.IFS(U944&lt;=10,"Less than 10 days",AND(U944&gt;10,U944&lt;=20),"11 to 20 days",AND(U944&gt;20,U944&lt;=25),"21 to 25 days",U944&gt;=51,"Greater than 40 days",AND(U944&gt;25,U944&lt;=30),"26 to 30 days",AND(U944&gt;30,U944&lt;=40),"31 to 40 days",AND(U944&gt;40,U944&lt;=50),"41 to 50 days")</f>
        <v>31 to 40 days</v>
      </c>
      <c r="W944" t="str" cm="1">
        <f t="array" ref="W944">_xlfn.IFNA(_xlfn.IFS(AND(U944&gt;=25,U944&lt;28),"26-27 days",AND(U944&gt;27,U944&lt;29),"28 to 29 days",U944=30, "30 days"),"Not Needed")</f>
        <v>Not Needed</v>
      </c>
      <c r="X944">
        <f t="shared" si="89"/>
        <v>2016</v>
      </c>
    </row>
    <row r="945" spans="1:24" ht="29">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 t="shared" si="84"/>
        <v>10</v>
      </c>
      <c r="R945">
        <f t="shared" si="85"/>
        <v>24.08</v>
      </c>
      <c r="S945" s="15">
        <f t="shared" si="86"/>
        <v>42673.66788194445</v>
      </c>
      <c r="T945" s="15">
        <f t="shared" si="87"/>
        <v>42703.709548611107</v>
      </c>
      <c r="U945">
        <f t="shared" si="88"/>
        <v>30</v>
      </c>
      <c r="V945" t="str" cm="1">
        <f t="array" ref="V945">_xlfn.IFS(U945&lt;=10,"Less than 10 days",AND(U945&gt;10,U945&lt;=20),"11 to 20 days",AND(U945&gt;20,U945&lt;=25),"21 to 25 days",U945&gt;=51,"Greater than 40 days",AND(U945&gt;25,U945&lt;=30),"26 to 30 days",AND(U945&gt;30,U945&lt;=40),"31 to 40 days",AND(U945&gt;40,U945&lt;=50),"41 to 50 days")</f>
        <v>26 to 30 days</v>
      </c>
      <c r="W945" t="str" cm="1">
        <f t="array" ref="W945">_xlfn.IFNA(_xlfn.IFS(AND(U945&gt;=25,U945&lt;28),"26-27 days",AND(U945&gt;27,U945&lt;29),"28 to 29 days",U945=30, "30 days"),"Not Needed")</f>
        <v>30 days</v>
      </c>
      <c r="X945">
        <f t="shared" si="89"/>
        <v>2016</v>
      </c>
    </row>
    <row r="946" spans="1:24" ht="4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 t="shared" si="84"/>
        <v>13</v>
      </c>
      <c r="R946">
        <f t="shared" si="85"/>
        <v>69.41</v>
      </c>
      <c r="S946" s="15">
        <f t="shared" si="86"/>
        <v>42444.583912037036</v>
      </c>
      <c r="T946" s="15">
        <f t="shared" si="87"/>
        <v>42478.583333333328</v>
      </c>
      <c r="U946">
        <f t="shared" si="88"/>
        <v>34</v>
      </c>
      <c r="V946" t="str" cm="1">
        <f t="array" ref="V946">_xlfn.IFS(U946&lt;=10,"Less than 10 days",AND(U946&gt;10,U946&lt;=20),"11 to 20 days",AND(U946&gt;20,U946&lt;=25),"21 to 25 days",U946&gt;=51,"Greater than 40 days",AND(U946&gt;25,U946&lt;=30),"26 to 30 days",AND(U946&gt;30,U946&lt;=40),"31 to 40 days",AND(U946&gt;40,U946&lt;=50),"41 to 50 days")</f>
        <v>31 to 40 days</v>
      </c>
      <c r="W946" t="str" cm="1">
        <f t="array" ref="W946">_xlfn.IFNA(_xlfn.IFS(AND(U946&gt;=25,U946&lt;28),"26-27 days",AND(U946&gt;27,U946&lt;29),"28 to 29 days",U946=30, "30 days"),"Not Needed")</f>
        <v>Not Needed</v>
      </c>
      <c r="X946">
        <f t="shared" si="89"/>
        <v>2016</v>
      </c>
    </row>
    <row r="947" spans="1:24" ht="4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 t="shared" si="84"/>
        <v>2</v>
      </c>
      <c r="R947">
        <f t="shared" si="85"/>
        <v>155.25</v>
      </c>
      <c r="S947" s="15">
        <f t="shared" si="86"/>
        <v>42732.872986111113</v>
      </c>
      <c r="T947" s="15">
        <f t="shared" si="87"/>
        <v>42784.999305555553</v>
      </c>
      <c r="U947">
        <f t="shared" si="88"/>
        <v>52</v>
      </c>
      <c r="V947" t="str" cm="1">
        <f t="array" ref="V947">_xlfn.IFS(U947&lt;=10,"Less than 10 days",AND(U947&gt;10,U947&lt;=20),"11 to 20 days",AND(U947&gt;20,U947&lt;=25),"21 to 25 days",U947&gt;=51,"Greater than 40 days",AND(U947&gt;25,U947&lt;=30),"26 to 30 days",AND(U947&gt;30,U947&lt;=40),"31 to 40 days",AND(U947&gt;40,U947&lt;=50),"41 to 50 days")</f>
        <v>Greater than 40 days</v>
      </c>
      <c r="W947" t="str" cm="1">
        <f t="array" ref="W947">_xlfn.IFNA(_xlfn.IFS(AND(U947&gt;=25,U947&lt;28),"26-27 days",AND(U947&gt;27,U947&lt;29),"28 to 29 days",U947=30, "30 days"),"Not Needed")</f>
        <v>Not Needed</v>
      </c>
      <c r="X947">
        <f t="shared" si="89"/>
        <v>2016</v>
      </c>
    </row>
    <row r="948" spans="1:24" ht="4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 t="shared" si="84"/>
        <v>2</v>
      </c>
      <c r="R948">
        <f t="shared" si="85"/>
        <v>57.2</v>
      </c>
      <c r="S948" s="15">
        <f t="shared" si="86"/>
        <v>42592.750555555554</v>
      </c>
      <c r="T948" s="15">
        <f t="shared" si="87"/>
        <v>42622.750555555554</v>
      </c>
      <c r="U948">
        <f t="shared" si="88"/>
        <v>30</v>
      </c>
      <c r="V948" t="str" cm="1">
        <f t="array" ref="V948">_xlfn.IFS(U948&lt;=10,"Less than 10 days",AND(U948&gt;10,U948&lt;=20),"11 to 20 days",AND(U948&gt;20,U948&lt;=25),"21 to 25 days",U948&gt;=51,"Greater than 40 days",AND(U948&gt;25,U948&lt;=30),"26 to 30 days",AND(U948&gt;30,U948&lt;=40),"31 to 40 days",AND(U948&gt;40,U948&lt;=50),"41 to 50 days")</f>
        <v>26 to 30 days</v>
      </c>
      <c r="W948" t="str" cm="1">
        <f t="array" ref="W948">_xlfn.IFNA(_xlfn.IFS(AND(U948&gt;=25,U948&lt;28),"26-27 days",AND(U948&gt;27,U948&lt;29),"28 to 29 days",U948=30, "30 days"),"Not Needed")</f>
        <v>30 days</v>
      </c>
      <c r="X948">
        <f t="shared" si="89"/>
        <v>2016</v>
      </c>
    </row>
    <row r="949" spans="1:24" ht="58">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 t="shared" si="84"/>
        <v>0</v>
      </c>
      <c r="R949">
        <f t="shared" si="85"/>
        <v>0</v>
      </c>
      <c r="S949" s="15">
        <f t="shared" si="86"/>
        <v>42491.781319444446</v>
      </c>
      <c r="T949" s="15">
        <f t="shared" si="87"/>
        <v>42551.781319444446</v>
      </c>
      <c r="U949">
        <f t="shared" si="88"/>
        <v>60</v>
      </c>
      <c r="V949" t="str" cm="1">
        <f t="array" ref="V949">_xlfn.IFS(U949&lt;=10,"Less than 10 days",AND(U949&gt;10,U949&lt;=20),"11 to 20 days",AND(U949&gt;20,U949&lt;=25),"21 to 25 days",U949&gt;=51,"Greater than 40 days",AND(U949&gt;25,U949&lt;=30),"26 to 30 days",AND(U949&gt;30,U949&lt;=40),"31 to 40 days",AND(U949&gt;40,U949&lt;=50),"41 to 50 days")</f>
        <v>Greater than 40 days</v>
      </c>
      <c r="W949" t="str" cm="1">
        <f t="array" ref="W949">_xlfn.IFNA(_xlfn.IFS(AND(U949&gt;=25,U949&lt;28),"26-27 days",AND(U949&gt;27,U949&lt;29),"28 to 29 days",U949=30, "30 days"),"Not Needed")</f>
        <v>Not Needed</v>
      </c>
      <c r="X949">
        <f t="shared" si="89"/>
        <v>2016</v>
      </c>
    </row>
    <row r="950" spans="1:24" ht="58">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 t="shared" si="84"/>
        <v>12</v>
      </c>
      <c r="R950">
        <f t="shared" si="85"/>
        <v>60</v>
      </c>
      <c r="S950" s="15">
        <f t="shared" si="86"/>
        <v>42411.828287037039</v>
      </c>
      <c r="T950" s="15">
        <f t="shared" si="87"/>
        <v>42441.828287037039</v>
      </c>
      <c r="U950">
        <f t="shared" si="88"/>
        <v>30</v>
      </c>
      <c r="V950" t="str" cm="1">
        <f t="array" ref="V950">_xlfn.IFS(U950&lt;=10,"Less than 10 days",AND(U950&gt;10,U950&lt;=20),"11 to 20 days",AND(U950&gt;20,U950&lt;=25),"21 to 25 days",U950&gt;=51,"Greater than 40 days",AND(U950&gt;25,U950&lt;=30),"26 to 30 days",AND(U950&gt;30,U950&lt;=40),"31 to 40 days",AND(U950&gt;40,U950&lt;=50),"41 to 50 days")</f>
        <v>26 to 30 days</v>
      </c>
      <c r="W950" t="str" cm="1">
        <f t="array" ref="W950">_xlfn.IFNA(_xlfn.IFS(AND(U950&gt;=25,U950&lt;28),"26-27 days",AND(U950&gt;27,U950&lt;29),"28 to 29 days",U950=30, "30 days"),"Not Needed")</f>
        <v>30 days</v>
      </c>
      <c r="X950">
        <f t="shared" si="89"/>
        <v>2016</v>
      </c>
    </row>
    <row r="951" spans="1:24" ht="4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 t="shared" si="84"/>
        <v>1</v>
      </c>
      <c r="R951">
        <f t="shared" si="85"/>
        <v>39</v>
      </c>
      <c r="S951" s="15">
        <f t="shared" si="86"/>
        <v>42361.043703703705</v>
      </c>
      <c r="T951" s="15">
        <f t="shared" si="87"/>
        <v>42421.043703703705</v>
      </c>
      <c r="U951">
        <f t="shared" si="88"/>
        <v>60</v>
      </c>
      <c r="V951" t="str" cm="1">
        <f t="array" ref="V951">_xlfn.IFS(U951&lt;=10,"Less than 10 days",AND(U951&gt;10,U951&lt;=20),"11 to 20 days",AND(U951&gt;20,U951&lt;=25),"21 to 25 days",U951&gt;=51,"Greater than 40 days",AND(U951&gt;25,U951&lt;=30),"26 to 30 days",AND(U951&gt;30,U951&lt;=40),"31 to 40 days",AND(U951&gt;40,U951&lt;=50),"41 to 50 days")</f>
        <v>Greater than 40 days</v>
      </c>
      <c r="W951" t="str" cm="1">
        <f t="array" ref="W951">_xlfn.IFNA(_xlfn.IFS(AND(U951&gt;=25,U951&lt;28),"26-27 days",AND(U951&gt;27,U951&lt;29),"28 to 29 days",U951=30, "30 days"),"Not Needed")</f>
        <v>Not Needed</v>
      </c>
      <c r="X951">
        <f t="shared" si="89"/>
        <v>2015</v>
      </c>
    </row>
    <row r="952" spans="1:24" ht="4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 t="shared" si="84"/>
        <v>28</v>
      </c>
      <c r="R952">
        <f t="shared" si="85"/>
        <v>58.42</v>
      </c>
      <c r="S952" s="15">
        <f t="shared" si="86"/>
        <v>42356.750706018516</v>
      </c>
      <c r="T952" s="15">
        <f t="shared" si="87"/>
        <v>42386.750706018516</v>
      </c>
      <c r="U952">
        <f t="shared" si="88"/>
        <v>30</v>
      </c>
      <c r="V952" t="str" cm="1">
        <f t="array" ref="V952">_xlfn.IFS(U952&lt;=10,"Less than 10 days",AND(U952&gt;10,U952&lt;=20),"11 to 20 days",AND(U952&gt;20,U952&lt;=25),"21 to 25 days",U952&gt;=51,"Greater than 40 days",AND(U952&gt;25,U952&lt;=30),"26 to 30 days",AND(U952&gt;30,U952&lt;=40),"31 to 40 days",AND(U952&gt;40,U952&lt;=50),"41 to 50 days")</f>
        <v>26 to 30 days</v>
      </c>
      <c r="W952" t="str" cm="1">
        <f t="array" ref="W952">_xlfn.IFNA(_xlfn.IFS(AND(U952&gt;=25,U952&lt;28),"26-27 days",AND(U952&gt;27,U952&lt;29),"28 to 29 days",U952=30, "30 days"),"Not Needed")</f>
        <v>30 days</v>
      </c>
      <c r="X952">
        <f t="shared" si="89"/>
        <v>2015</v>
      </c>
    </row>
    <row r="953" spans="1:24">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 t="shared" si="84"/>
        <v>38</v>
      </c>
      <c r="R953">
        <f t="shared" si="85"/>
        <v>158.63999999999999</v>
      </c>
      <c r="S953" s="15">
        <f t="shared" si="86"/>
        <v>42480.653611111105</v>
      </c>
      <c r="T953" s="15">
        <f t="shared" si="87"/>
        <v>42525.653611111105</v>
      </c>
      <c r="U953">
        <f t="shared" si="88"/>
        <v>45</v>
      </c>
      <c r="V953" t="str" cm="1">
        <f t="array" ref="V953">_xlfn.IFS(U953&lt;=10,"Less than 10 days",AND(U953&gt;10,U953&lt;=20),"11 to 20 days",AND(U953&gt;20,U953&lt;=25),"21 to 25 days",U953&gt;=51,"Greater than 40 days",AND(U953&gt;25,U953&lt;=30),"26 to 30 days",AND(U953&gt;30,U953&lt;=40),"31 to 40 days",AND(U953&gt;40,U953&lt;=50),"41 to 50 days")</f>
        <v>41 to 50 days</v>
      </c>
      <c r="W953" t="str" cm="1">
        <f t="array" ref="W953">_xlfn.IFNA(_xlfn.IFS(AND(U953&gt;=25,U953&lt;28),"26-27 days",AND(U953&gt;27,U953&lt;29),"28 to 29 days",U953=30, "30 days"),"Not Needed")</f>
        <v>Not Needed</v>
      </c>
      <c r="X953">
        <f t="shared" si="89"/>
        <v>2016</v>
      </c>
    </row>
    <row r="954" spans="1:24" ht="29">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 t="shared" si="84"/>
        <v>40</v>
      </c>
      <c r="R954">
        <f t="shared" si="85"/>
        <v>99.86</v>
      </c>
      <c r="S954" s="15">
        <f t="shared" si="86"/>
        <v>42662.613564814819</v>
      </c>
      <c r="T954" s="15">
        <f t="shared" si="87"/>
        <v>42692.655231481483</v>
      </c>
      <c r="U954">
        <f t="shared" si="88"/>
        <v>30</v>
      </c>
      <c r="V954" t="str" cm="1">
        <f t="array" ref="V954">_xlfn.IFS(U954&lt;=10,"Less than 10 days",AND(U954&gt;10,U954&lt;=20),"11 to 20 days",AND(U954&gt;20,U954&lt;=25),"21 to 25 days",U954&gt;=51,"Greater than 40 days",AND(U954&gt;25,U954&lt;=30),"26 to 30 days",AND(U954&gt;30,U954&lt;=40),"31 to 40 days",AND(U954&gt;40,U954&lt;=50),"41 to 50 days")</f>
        <v>26 to 30 days</v>
      </c>
      <c r="W954" t="str" cm="1">
        <f t="array" ref="W954">_xlfn.IFNA(_xlfn.IFS(AND(U954&gt;=25,U954&lt;28),"26-27 days",AND(U954&gt;27,U954&lt;29),"28 to 29 days",U954=30, "30 days"),"Not Needed")</f>
        <v>30 days</v>
      </c>
      <c r="X954">
        <f t="shared" si="89"/>
        <v>2016</v>
      </c>
    </row>
    <row r="955" spans="1:24" ht="4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 t="shared" si="84"/>
        <v>1</v>
      </c>
      <c r="R955">
        <f t="shared" si="85"/>
        <v>25.2</v>
      </c>
      <c r="S955" s="15">
        <f t="shared" si="86"/>
        <v>41999.164340277777</v>
      </c>
      <c r="T955" s="15">
        <f t="shared" si="87"/>
        <v>42029.164340277777</v>
      </c>
      <c r="U955">
        <f t="shared" si="88"/>
        <v>30</v>
      </c>
      <c r="V955" t="str" cm="1">
        <f t="array" ref="V955">_xlfn.IFS(U955&lt;=10,"Less than 10 days",AND(U955&gt;10,U955&lt;=20),"11 to 20 days",AND(U955&gt;20,U955&lt;=25),"21 to 25 days",U955&gt;=51,"Greater than 40 days",AND(U955&gt;25,U955&lt;=30),"26 to 30 days",AND(U955&gt;30,U955&lt;=40),"31 to 40 days",AND(U955&gt;40,U955&lt;=50),"41 to 50 days")</f>
        <v>26 to 30 days</v>
      </c>
      <c r="W955" t="str" cm="1">
        <f t="array" ref="W955">_xlfn.IFNA(_xlfn.IFS(AND(U955&gt;=25,U955&lt;28),"26-27 days",AND(U955&gt;27,U955&lt;29),"28 to 29 days",U955=30, "30 days"),"Not Needed")</f>
        <v>30 days</v>
      </c>
      <c r="X955">
        <f t="shared" si="89"/>
        <v>2014</v>
      </c>
    </row>
    <row r="956" spans="1:24" ht="4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 t="shared" si="84"/>
        <v>43</v>
      </c>
      <c r="R956">
        <f t="shared" si="85"/>
        <v>89.19</v>
      </c>
      <c r="S956" s="15">
        <f t="shared" si="86"/>
        <v>42194.833784722221</v>
      </c>
      <c r="T956" s="15">
        <f t="shared" si="87"/>
        <v>42236.833784722221</v>
      </c>
      <c r="U956">
        <f t="shared" si="88"/>
        <v>42</v>
      </c>
      <c r="V956" t="str" cm="1">
        <f t="array" ref="V956">_xlfn.IFS(U956&lt;=10,"Less than 10 days",AND(U956&gt;10,U956&lt;=20),"11 to 20 days",AND(U956&gt;20,U956&lt;=25),"21 to 25 days",U956&gt;=51,"Greater than 40 days",AND(U956&gt;25,U956&lt;=30),"26 to 30 days",AND(U956&gt;30,U956&lt;=40),"31 to 40 days",AND(U956&gt;40,U956&lt;=50),"41 to 50 days")</f>
        <v>41 to 50 days</v>
      </c>
      <c r="W956" t="str" cm="1">
        <f t="array" ref="W956">_xlfn.IFNA(_xlfn.IFS(AND(U956&gt;=25,U956&lt;28),"26-27 days",AND(U956&gt;27,U956&lt;29),"28 to 29 days",U956=30, "30 days"),"Not Needed")</f>
        <v>Not Needed</v>
      </c>
      <c r="X956">
        <f t="shared" si="89"/>
        <v>2015</v>
      </c>
    </row>
    <row r="957" spans="1:24" ht="4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 t="shared" si="84"/>
        <v>6</v>
      </c>
      <c r="R957">
        <f t="shared" si="85"/>
        <v>182.62</v>
      </c>
      <c r="S957" s="15">
        <f t="shared" si="86"/>
        <v>42586.295138888891</v>
      </c>
      <c r="T957" s="15">
        <f t="shared" si="87"/>
        <v>42626.295138888891</v>
      </c>
      <c r="U957">
        <f t="shared" si="88"/>
        <v>40</v>
      </c>
      <c r="V957" t="str" cm="1">
        <f t="array" ref="V957">_xlfn.IFS(U957&lt;=10,"Less than 10 days",AND(U957&gt;10,U957&lt;=20),"11 to 20 days",AND(U957&gt;20,U957&lt;=25),"21 to 25 days",U957&gt;=51,"Greater than 40 days",AND(U957&gt;25,U957&lt;=30),"26 to 30 days",AND(U957&gt;30,U957&lt;=40),"31 to 40 days",AND(U957&gt;40,U957&lt;=50),"41 to 50 days")</f>
        <v>31 to 40 days</v>
      </c>
      <c r="W957" t="str" cm="1">
        <f t="array" ref="W957">_xlfn.IFNA(_xlfn.IFS(AND(U957&gt;=25,U957&lt;28),"26-27 days",AND(U957&gt;27,U957&lt;29),"28 to 29 days",U957=30, "30 days"),"Not Needed")</f>
        <v>Not Needed</v>
      </c>
      <c r="X957">
        <f t="shared" si="89"/>
        <v>2016</v>
      </c>
    </row>
    <row r="958" spans="1:24" ht="58">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 t="shared" si="84"/>
        <v>2</v>
      </c>
      <c r="R958">
        <f t="shared" si="85"/>
        <v>50.65</v>
      </c>
      <c r="S958" s="15">
        <f t="shared" si="86"/>
        <v>42060.913877314815</v>
      </c>
      <c r="T958" s="15">
        <f t="shared" si="87"/>
        <v>42120.872210648144</v>
      </c>
      <c r="U958">
        <f t="shared" si="88"/>
        <v>60</v>
      </c>
      <c r="V958" t="str" cm="1">
        <f t="array" ref="V958">_xlfn.IFS(U958&lt;=10,"Less than 10 days",AND(U958&gt;10,U958&lt;=20),"11 to 20 days",AND(U958&gt;20,U958&lt;=25),"21 to 25 days",U958&gt;=51,"Greater than 40 days",AND(U958&gt;25,U958&lt;=30),"26 to 30 days",AND(U958&gt;30,U958&lt;=40),"31 to 40 days",AND(U958&gt;40,U958&lt;=50),"41 to 50 days")</f>
        <v>Greater than 40 days</v>
      </c>
      <c r="W958" t="str" cm="1">
        <f t="array" ref="W958">_xlfn.IFNA(_xlfn.IFS(AND(U958&gt;=25,U958&lt;28),"26-27 days",AND(U958&gt;27,U958&lt;29),"28 to 29 days",U958=30, "30 days"),"Not Needed")</f>
        <v>Not Needed</v>
      </c>
      <c r="X958">
        <f t="shared" si="89"/>
        <v>2015</v>
      </c>
    </row>
    <row r="959" spans="1:24" ht="29">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 t="shared" si="84"/>
        <v>2</v>
      </c>
      <c r="R959">
        <f t="shared" si="85"/>
        <v>33.29</v>
      </c>
      <c r="S959" s="15">
        <f t="shared" si="86"/>
        <v>42660.552465277782</v>
      </c>
      <c r="T959" s="15">
        <f t="shared" si="87"/>
        <v>42691.594131944439</v>
      </c>
      <c r="U959">
        <f t="shared" si="88"/>
        <v>31</v>
      </c>
      <c r="V959" t="str" cm="1">
        <f t="array" ref="V959">_xlfn.IFS(U959&lt;=10,"Less than 10 days",AND(U959&gt;10,U959&lt;=20),"11 to 20 days",AND(U959&gt;20,U959&lt;=25),"21 to 25 days",U959&gt;=51,"Greater than 40 days",AND(U959&gt;25,U959&lt;=30),"26 to 30 days",AND(U959&gt;30,U959&lt;=40),"31 to 40 days",AND(U959&gt;40,U959&lt;=50),"41 to 50 days")</f>
        <v>31 to 40 days</v>
      </c>
      <c r="W959" t="str" cm="1">
        <f t="array" ref="W959">_xlfn.IFNA(_xlfn.IFS(AND(U959&gt;=25,U959&lt;28),"26-27 days",AND(U959&gt;27,U959&lt;29),"28 to 29 days",U959=30, "30 days"),"Not Needed")</f>
        <v>Not Needed</v>
      </c>
      <c r="X959">
        <f t="shared" si="89"/>
        <v>2016</v>
      </c>
    </row>
    <row r="960" spans="1:24" ht="58">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 t="shared" si="84"/>
        <v>11</v>
      </c>
      <c r="R960">
        <f t="shared" si="85"/>
        <v>51.82</v>
      </c>
      <c r="S960" s="15">
        <f t="shared" si="86"/>
        <v>42082.802812499998</v>
      </c>
      <c r="T960" s="15">
        <f t="shared" si="87"/>
        <v>42104.207638888889</v>
      </c>
      <c r="U960">
        <f t="shared" si="88"/>
        <v>22</v>
      </c>
      <c r="V960" t="str" cm="1">
        <f t="array" ref="V960">_xlfn.IFS(U960&lt;=10,"Less than 10 days",AND(U960&gt;10,U960&lt;=20),"11 to 20 days",AND(U960&gt;20,U960&lt;=25),"21 to 25 days",U960&gt;=51,"Greater than 40 days",AND(U960&gt;25,U960&lt;=30),"26 to 30 days",AND(U960&gt;30,U960&lt;=40),"31 to 40 days",AND(U960&gt;40,U960&lt;=50),"41 to 50 days")</f>
        <v>21 to 25 days</v>
      </c>
      <c r="W960" t="str" cm="1">
        <f t="array" ref="W960">_xlfn.IFNA(_xlfn.IFS(AND(U960&gt;=25,U960&lt;28),"26-27 days",AND(U960&gt;27,U960&lt;29),"28 to 29 days",U960=30, "30 days"),"Not Needed")</f>
        <v>Not Needed</v>
      </c>
      <c r="X960">
        <f t="shared" si="89"/>
        <v>2015</v>
      </c>
    </row>
    <row r="961" spans="1:24" ht="4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 t="shared" si="84"/>
        <v>39</v>
      </c>
      <c r="R961">
        <f t="shared" si="85"/>
        <v>113.63</v>
      </c>
      <c r="S961" s="15">
        <f t="shared" si="86"/>
        <v>41993.174363425926</v>
      </c>
      <c r="T961" s="15">
        <f t="shared" si="87"/>
        <v>42023.174363425926</v>
      </c>
      <c r="U961">
        <f t="shared" si="88"/>
        <v>30</v>
      </c>
      <c r="V961" t="str" cm="1">
        <f t="array" ref="V961">_xlfn.IFS(U961&lt;=10,"Less than 10 days",AND(U961&gt;10,U961&lt;=20),"11 to 20 days",AND(U961&gt;20,U961&lt;=25),"21 to 25 days",U961&gt;=51,"Greater than 40 days",AND(U961&gt;25,U961&lt;=30),"26 to 30 days",AND(U961&gt;30,U961&lt;=40),"31 to 40 days",AND(U961&gt;40,U961&lt;=50),"41 to 50 days")</f>
        <v>26 to 30 days</v>
      </c>
      <c r="W961" t="str" cm="1">
        <f t="array" ref="W961">_xlfn.IFNA(_xlfn.IFS(AND(U961&gt;=25,U961&lt;28),"26-27 days",AND(U961&gt;27,U961&lt;29),"28 to 29 days",U961=30, "30 days"),"Not Needed")</f>
        <v>30 days</v>
      </c>
      <c r="X961">
        <f t="shared" si="89"/>
        <v>2014</v>
      </c>
    </row>
    <row r="962" spans="1:24" ht="4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 t="shared" ref="Q962:Q1025" si="90">ROUND(E962/D962*100,0)</f>
        <v>46</v>
      </c>
      <c r="R962">
        <f t="shared" si="85"/>
        <v>136.46</v>
      </c>
      <c r="S962" s="15">
        <f t="shared" si="86"/>
        <v>42766.626793981486</v>
      </c>
      <c r="T962" s="15">
        <f t="shared" si="87"/>
        <v>42808.585127314815</v>
      </c>
      <c r="U962">
        <f t="shared" si="88"/>
        <v>42</v>
      </c>
      <c r="V962" t="str" cm="1">
        <f t="array" ref="V962">_xlfn.IFS(U962&lt;=10,"Less than 10 days",AND(U962&gt;10,U962&lt;=20),"11 to 20 days",AND(U962&gt;20,U962&lt;=25),"21 to 25 days",U962&gt;=51,"Greater than 40 days",AND(U962&gt;25,U962&lt;=30),"26 to 30 days",AND(U962&gt;30,U962&lt;=40),"31 to 40 days",AND(U962&gt;40,U962&lt;=50),"41 to 50 days")</f>
        <v>41 to 50 days</v>
      </c>
      <c r="W962" t="str" cm="1">
        <f t="array" ref="W962">_xlfn.IFNA(_xlfn.IFS(AND(U962&gt;=25,U962&lt;28),"26-27 days",AND(U962&gt;27,U962&lt;29),"28 to 29 days",U962=30, "30 days"),"Not Needed")</f>
        <v>Not Needed</v>
      </c>
      <c r="X962">
        <f t="shared" si="89"/>
        <v>2017</v>
      </c>
    </row>
    <row r="963" spans="1:24" ht="4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 t="shared" si="90"/>
        <v>42</v>
      </c>
      <c r="R963">
        <f t="shared" ref="R963:R1026" si="91">IFERROR(ROUND(E963/L963,2),0)</f>
        <v>364.35</v>
      </c>
      <c r="S963" s="15">
        <f t="shared" ref="S963:S1026" si="92">(((J963/60)/60)/24)+DATE(1970,1,1)</f>
        <v>42740.693692129629</v>
      </c>
      <c r="T963" s="15">
        <f t="shared" ref="T963:T1026" si="93">(((I963/60)/60)/24)+DATE(1970,1,1)</f>
        <v>42786.791666666672</v>
      </c>
      <c r="U963">
        <f t="shared" ref="U963:U1026" si="94">_xlfn.DAYS(T963,S963)</f>
        <v>46</v>
      </c>
      <c r="V963" t="str" cm="1">
        <f t="array" ref="V963">_xlfn.IFS(U963&lt;=10,"Less than 10 days",AND(U963&gt;10,U963&lt;=20),"11 to 20 days",AND(U963&gt;20,U963&lt;=25),"21 to 25 days",U963&gt;=51,"Greater than 40 days",AND(U963&gt;25,U963&lt;=30),"26 to 30 days",AND(U963&gt;30,U963&lt;=40),"31 to 40 days",AND(U963&gt;40,U963&lt;=50),"41 to 50 days")</f>
        <v>41 to 50 days</v>
      </c>
      <c r="W963" t="str" cm="1">
        <f t="array" ref="W963">_xlfn.IFNA(_xlfn.IFS(AND(U963&gt;=25,U963&lt;28),"26-27 days",AND(U963&gt;27,U963&lt;29),"28 to 29 days",U963=30, "30 days"),"Not Needed")</f>
        <v>Not Needed</v>
      </c>
      <c r="X963">
        <f t="shared" ref="X963:X1026" si="95">YEAR(S963)</f>
        <v>2017</v>
      </c>
    </row>
    <row r="964" spans="1:24" ht="4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 t="shared" si="90"/>
        <v>28</v>
      </c>
      <c r="R964">
        <f t="shared" si="91"/>
        <v>19.239999999999998</v>
      </c>
      <c r="S964" s="15">
        <f t="shared" si="92"/>
        <v>42373.712418981479</v>
      </c>
      <c r="T964" s="15">
        <f t="shared" si="93"/>
        <v>42411.712418981479</v>
      </c>
      <c r="U964">
        <f t="shared" si="94"/>
        <v>38</v>
      </c>
      <c r="V964" t="str" cm="1">
        <f t="array" ref="V964">_xlfn.IFS(U964&lt;=10,"Less than 10 days",AND(U964&gt;10,U964&lt;=20),"11 to 20 days",AND(U964&gt;20,U964&lt;=25),"21 to 25 days",U964&gt;=51,"Greater than 40 days",AND(U964&gt;25,U964&lt;=30),"26 to 30 days",AND(U964&gt;30,U964&lt;=40),"31 to 40 days",AND(U964&gt;40,U964&lt;=50),"41 to 50 days")</f>
        <v>31 to 40 days</v>
      </c>
      <c r="W964" t="str" cm="1">
        <f t="array" ref="W964">_xlfn.IFNA(_xlfn.IFS(AND(U964&gt;=25,U964&lt;28),"26-27 days",AND(U964&gt;27,U964&lt;29),"28 to 29 days",U964=30, "30 days"),"Not Needed")</f>
        <v>Not Needed</v>
      </c>
      <c r="X964">
        <f t="shared" si="95"/>
        <v>2016</v>
      </c>
    </row>
    <row r="965" spans="1:24" ht="29">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 t="shared" si="90"/>
        <v>1</v>
      </c>
      <c r="R965">
        <f t="shared" si="91"/>
        <v>41.89</v>
      </c>
      <c r="S965" s="15">
        <f t="shared" si="92"/>
        <v>42625.635636574079</v>
      </c>
      <c r="T965" s="15">
        <f t="shared" si="93"/>
        <v>42660.635636574079</v>
      </c>
      <c r="U965">
        <f t="shared" si="94"/>
        <v>35</v>
      </c>
      <c r="V965" t="str" cm="1">
        <f t="array" ref="V965">_xlfn.IFS(U965&lt;=10,"Less than 10 days",AND(U965&gt;10,U965&lt;=20),"11 to 20 days",AND(U965&gt;20,U965&lt;=25),"21 to 25 days",U965&gt;=51,"Greater than 40 days",AND(U965&gt;25,U965&lt;=30),"26 to 30 days",AND(U965&gt;30,U965&lt;=40),"31 to 40 days",AND(U965&gt;40,U965&lt;=50),"41 to 50 days")</f>
        <v>31 to 40 days</v>
      </c>
      <c r="W965" t="str" cm="1">
        <f t="array" ref="W965">_xlfn.IFNA(_xlfn.IFS(AND(U965&gt;=25,U965&lt;28),"26-27 days",AND(U965&gt;27,U965&lt;29),"28 to 29 days",U965=30, "30 days"),"Not Needed")</f>
        <v>Not Needed</v>
      </c>
      <c r="X965">
        <f t="shared" si="95"/>
        <v>2016</v>
      </c>
    </row>
    <row r="966" spans="1:24" ht="58">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 t="shared" si="90"/>
        <v>1</v>
      </c>
      <c r="R966">
        <f t="shared" si="91"/>
        <v>30.31</v>
      </c>
      <c r="S966" s="15">
        <f t="shared" si="92"/>
        <v>42208.628692129627</v>
      </c>
      <c r="T966" s="15">
        <f t="shared" si="93"/>
        <v>42248.628692129627</v>
      </c>
      <c r="U966">
        <f t="shared" si="94"/>
        <v>40</v>
      </c>
      <c r="V966" t="str" cm="1">
        <f t="array" ref="V966">_xlfn.IFS(U966&lt;=10,"Less than 10 days",AND(U966&gt;10,U966&lt;=20),"11 to 20 days",AND(U966&gt;20,U966&lt;=25),"21 to 25 days",U966&gt;=51,"Greater than 40 days",AND(U966&gt;25,U966&lt;=30),"26 to 30 days",AND(U966&gt;30,U966&lt;=40),"31 to 40 days",AND(U966&gt;40,U966&lt;=50),"41 to 50 days")</f>
        <v>31 to 40 days</v>
      </c>
      <c r="W966" t="str" cm="1">
        <f t="array" ref="W966">_xlfn.IFNA(_xlfn.IFS(AND(U966&gt;=25,U966&lt;28),"26-27 days",AND(U966&gt;27,U966&lt;29),"28 to 29 days",U966=30, "30 days"),"Not Needed")</f>
        <v>Not Needed</v>
      </c>
      <c r="X966">
        <f t="shared" si="95"/>
        <v>2015</v>
      </c>
    </row>
    <row r="967" spans="1:24" ht="4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 t="shared" si="90"/>
        <v>1</v>
      </c>
      <c r="R967">
        <f t="shared" si="91"/>
        <v>49.67</v>
      </c>
      <c r="S967" s="15">
        <f t="shared" si="92"/>
        <v>42637.016736111109</v>
      </c>
      <c r="T967" s="15">
        <f t="shared" si="93"/>
        <v>42669.165972222225</v>
      </c>
      <c r="U967">
        <f t="shared" si="94"/>
        <v>32</v>
      </c>
      <c r="V967" t="str" cm="1">
        <f t="array" ref="V967">_xlfn.IFS(U967&lt;=10,"Less than 10 days",AND(U967&gt;10,U967&lt;=20),"11 to 20 days",AND(U967&gt;20,U967&lt;=25),"21 to 25 days",U967&gt;=51,"Greater than 40 days",AND(U967&gt;25,U967&lt;=30),"26 to 30 days",AND(U967&gt;30,U967&lt;=40),"31 to 40 days",AND(U967&gt;40,U967&lt;=50),"41 to 50 days")</f>
        <v>31 to 40 days</v>
      </c>
      <c r="W967" t="str" cm="1">
        <f t="array" ref="W967">_xlfn.IFNA(_xlfn.IFS(AND(U967&gt;=25,U967&lt;28),"26-27 days",AND(U967&gt;27,U967&lt;29),"28 to 29 days",U967=30, "30 days"),"Not Needed")</f>
        <v>Not Needed</v>
      </c>
      <c r="X967">
        <f t="shared" si="95"/>
        <v>2016</v>
      </c>
    </row>
    <row r="968" spans="1:24" ht="4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 t="shared" si="90"/>
        <v>15</v>
      </c>
      <c r="R968">
        <f t="shared" si="91"/>
        <v>59.2</v>
      </c>
      <c r="S968" s="15">
        <f t="shared" si="92"/>
        <v>42619.635787037041</v>
      </c>
      <c r="T968" s="15">
        <f t="shared" si="93"/>
        <v>42649.635787037041</v>
      </c>
      <c r="U968">
        <f t="shared" si="94"/>
        <v>30</v>
      </c>
      <c r="V968" t="str" cm="1">
        <f t="array" ref="V968">_xlfn.IFS(U968&lt;=10,"Less than 10 days",AND(U968&gt;10,U968&lt;=20),"11 to 20 days",AND(U968&gt;20,U968&lt;=25),"21 to 25 days",U968&gt;=51,"Greater than 40 days",AND(U968&gt;25,U968&lt;=30),"26 to 30 days",AND(U968&gt;30,U968&lt;=40),"31 to 40 days",AND(U968&gt;40,U968&lt;=50),"41 to 50 days")</f>
        <v>26 to 30 days</v>
      </c>
      <c r="W968" t="str" cm="1">
        <f t="array" ref="W968">_xlfn.IFNA(_xlfn.IFS(AND(U968&gt;=25,U968&lt;28),"26-27 days",AND(U968&gt;27,U968&lt;29),"28 to 29 days",U968=30, "30 days"),"Not Needed")</f>
        <v>30 days</v>
      </c>
      <c r="X968">
        <f t="shared" si="95"/>
        <v>2016</v>
      </c>
    </row>
    <row r="969" spans="1:24" ht="4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 t="shared" si="90"/>
        <v>18</v>
      </c>
      <c r="R969">
        <f t="shared" si="91"/>
        <v>43.98</v>
      </c>
      <c r="S969" s="15">
        <f t="shared" si="92"/>
        <v>42422.254328703704</v>
      </c>
      <c r="T969" s="15">
        <f t="shared" si="93"/>
        <v>42482.21266203704</v>
      </c>
      <c r="U969">
        <f t="shared" si="94"/>
        <v>60</v>
      </c>
      <c r="V969" t="str" cm="1">
        <f t="array" ref="V969">_xlfn.IFS(U969&lt;=10,"Less than 10 days",AND(U969&gt;10,U969&lt;=20),"11 to 20 days",AND(U969&gt;20,U969&lt;=25),"21 to 25 days",U969&gt;=51,"Greater than 40 days",AND(U969&gt;25,U969&lt;=30),"26 to 30 days",AND(U969&gt;30,U969&lt;=40),"31 to 40 days",AND(U969&gt;40,U969&lt;=50),"41 to 50 days")</f>
        <v>Greater than 40 days</v>
      </c>
      <c r="W969" t="str" cm="1">
        <f t="array" ref="W969">_xlfn.IFNA(_xlfn.IFS(AND(U969&gt;=25,U969&lt;28),"26-27 days",AND(U969&gt;27,U969&lt;29),"28 to 29 days",U969=30, "30 days"),"Not Needed")</f>
        <v>Not Needed</v>
      </c>
      <c r="X969">
        <f t="shared" si="95"/>
        <v>2016</v>
      </c>
    </row>
    <row r="970" spans="1:24" ht="4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 t="shared" si="90"/>
        <v>1</v>
      </c>
      <c r="R970">
        <f t="shared" si="91"/>
        <v>26.5</v>
      </c>
      <c r="S970" s="15">
        <f t="shared" si="92"/>
        <v>41836.847615740742</v>
      </c>
      <c r="T970" s="15">
        <f t="shared" si="93"/>
        <v>41866.847615740742</v>
      </c>
      <c r="U970">
        <f t="shared" si="94"/>
        <v>30</v>
      </c>
      <c r="V970" t="str" cm="1">
        <f t="array" ref="V970">_xlfn.IFS(U970&lt;=10,"Less than 10 days",AND(U970&gt;10,U970&lt;=20),"11 to 20 days",AND(U970&gt;20,U970&lt;=25),"21 to 25 days",U970&gt;=51,"Greater than 40 days",AND(U970&gt;25,U970&lt;=30),"26 to 30 days",AND(U970&gt;30,U970&lt;=40),"31 to 40 days",AND(U970&gt;40,U970&lt;=50),"41 to 50 days")</f>
        <v>26 to 30 days</v>
      </c>
      <c r="W970" t="str" cm="1">
        <f t="array" ref="W970">_xlfn.IFNA(_xlfn.IFS(AND(U970&gt;=25,U970&lt;28),"26-27 days",AND(U970&gt;27,U970&lt;29),"28 to 29 days",U970=30, "30 days"),"Not Needed")</f>
        <v>30 days</v>
      </c>
      <c r="X970">
        <f t="shared" si="95"/>
        <v>2014</v>
      </c>
    </row>
    <row r="971" spans="1:24" ht="29">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 t="shared" si="90"/>
        <v>47</v>
      </c>
      <c r="R971">
        <f t="shared" si="91"/>
        <v>1272.73</v>
      </c>
      <c r="S971" s="15">
        <f t="shared" si="92"/>
        <v>42742.30332175926</v>
      </c>
      <c r="T971" s="15">
        <f t="shared" si="93"/>
        <v>42775.30332175926</v>
      </c>
      <c r="U971">
        <f t="shared" si="94"/>
        <v>33</v>
      </c>
      <c r="V971" t="str" cm="1">
        <f t="array" ref="V971">_xlfn.IFS(U971&lt;=10,"Less than 10 days",AND(U971&gt;10,U971&lt;=20),"11 to 20 days",AND(U971&gt;20,U971&lt;=25),"21 to 25 days",U971&gt;=51,"Greater than 40 days",AND(U971&gt;25,U971&lt;=30),"26 to 30 days",AND(U971&gt;30,U971&lt;=40),"31 to 40 days",AND(U971&gt;40,U971&lt;=50),"41 to 50 days")</f>
        <v>31 to 40 days</v>
      </c>
      <c r="W971" t="str" cm="1">
        <f t="array" ref="W971">_xlfn.IFNA(_xlfn.IFS(AND(U971&gt;=25,U971&lt;28),"26-27 days",AND(U971&gt;27,U971&lt;29),"28 to 29 days",U971=30, "30 days"),"Not Needed")</f>
        <v>Not Needed</v>
      </c>
      <c r="X971">
        <f t="shared" si="95"/>
        <v>2017</v>
      </c>
    </row>
    <row r="972" spans="1:24" ht="58">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 t="shared" si="90"/>
        <v>46</v>
      </c>
      <c r="R972">
        <f t="shared" si="91"/>
        <v>164</v>
      </c>
      <c r="S972" s="15">
        <f t="shared" si="92"/>
        <v>42721.220520833333</v>
      </c>
      <c r="T972" s="15">
        <f t="shared" si="93"/>
        <v>42758.207638888889</v>
      </c>
      <c r="U972">
        <f t="shared" si="94"/>
        <v>37</v>
      </c>
      <c r="V972" t="str" cm="1">
        <f t="array" ref="V972">_xlfn.IFS(U972&lt;=10,"Less than 10 days",AND(U972&gt;10,U972&lt;=20),"11 to 20 days",AND(U972&gt;20,U972&lt;=25),"21 to 25 days",U972&gt;=51,"Greater than 40 days",AND(U972&gt;25,U972&lt;=30),"26 to 30 days",AND(U972&gt;30,U972&lt;=40),"31 to 40 days",AND(U972&gt;40,U972&lt;=50),"41 to 50 days")</f>
        <v>31 to 40 days</v>
      </c>
      <c r="W972" t="str" cm="1">
        <f t="array" ref="W972">_xlfn.IFNA(_xlfn.IFS(AND(U972&gt;=25,U972&lt;28),"26-27 days",AND(U972&gt;27,U972&lt;29),"28 to 29 days",U972=30, "30 days"),"Not Needed")</f>
        <v>Not Needed</v>
      </c>
      <c r="X972">
        <f t="shared" si="95"/>
        <v>2016</v>
      </c>
    </row>
    <row r="973" spans="1:24" ht="4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 t="shared" si="90"/>
        <v>0</v>
      </c>
      <c r="R973">
        <f t="shared" si="91"/>
        <v>45.2</v>
      </c>
      <c r="S973" s="15">
        <f t="shared" si="92"/>
        <v>42111.709027777775</v>
      </c>
      <c r="T973" s="15">
        <f t="shared" si="93"/>
        <v>42156.709027777775</v>
      </c>
      <c r="U973">
        <f t="shared" si="94"/>
        <v>45</v>
      </c>
      <c r="V973" t="str" cm="1">
        <f t="array" ref="V973">_xlfn.IFS(U973&lt;=10,"Less than 10 days",AND(U973&gt;10,U973&lt;=20),"11 to 20 days",AND(U973&gt;20,U973&lt;=25),"21 to 25 days",U973&gt;=51,"Greater than 40 days",AND(U973&gt;25,U973&lt;=30),"26 to 30 days",AND(U973&gt;30,U973&lt;=40),"31 to 40 days",AND(U973&gt;40,U973&lt;=50),"41 to 50 days")</f>
        <v>41 to 50 days</v>
      </c>
      <c r="W973" t="str" cm="1">
        <f t="array" ref="W973">_xlfn.IFNA(_xlfn.IFS(AND(U973&gt;=25,U973&lt;28),"26-27 days",AND(U973&gt;27,U973&lt;29),"28 to 29 days",U973=30, "30 days"),"Not Needed")</f>
        <v>Not Needed</v>
      </c>
      <c r="X973">
        <f t="shared" si="95"/>
        <v>2015</v>
      </c>
    </row>
    <row r="974" spans="1:24" ht="4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 t="shared" si="90"/>
        <v>35</v>
      </c>
      <c r="R974">
        <f t="shared" si="91"/>
        <v>153.88999999999999</v>
      </c>
      <c r="S974" s="15">
        <f t="shared" si="92"/>
        <v>41856.865717592591</v>
      </c>
      <c r="T974" s="15">
        <f t="shared" si="93"/>
        <v>41886.290972222225</v>
      </c>
      <c r="U974">
        <f t="shared" si="94"/>
        <v>30</v>
      </c>
      <c r="V974" t="str" cm="1">
        <f t="array" ref="V974">_xlfn.IFS(U974&lt;=10,"Less than 10 days",AND(U974&gt;10,U974&lt;=20),"11 to 20 days",AND(U974&gt;20,U974&lt;=25),"21 to 25 days",U974&gt;=51,"Greater than 40 days",AND(U974&gt;25,U974&lt;=30),"26 to 30 days",AND(U974&gt;30,U974&lt;=40),"31 to 40 days",AND(U974&gt;40,U974&lt;=50),"41 to 50 days")</f>
        <v>26 to 30 days</v>
      </c>
      <c r="W974" t="str" cm="1">
        <f t="array" ref="W974">_xlfn.IFNA(_xlfn.IFS(AND(U974&gt;=25,U974&lt;28),"26-27 days",AND(U974&gt;27,U974&lt;29),"28 to 29 days",U974=30, "30 days"),"Not Needed")</f>
        <v>30 days</v>
      </c>
      <c r="X974">
        <f t="shared" si="95"/>
        <v>2014</v>
      </c>
    </row>
    <row r="975" spans="1:24" ht="58">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 t="shared" si="90"/>
        <v>2</v>
      </c>
      <c r="R975">
        <f t="shared" si="91"/>
        <v>51.38</v>
      </c>
      <c r="S975" s="15">
        <f t="shared" si="92"/>
        <v>42257.014965277776</v>
      </c>
      <c r="T975" s="15">
        <f t="shared" si="93"/>
        <v>42317.056631944448</v>
      </c>
      <c r="U975">
        <f t="shared" si="94"/>
        <v>60</v>
      </c>
      <c r="V975" t="str" cm="1">
        <f t="array" ref="V975">_xlfn.IFS(U975&lt;=10,"Less than 10 days",AND(U975&gt;10,U975&lt;=20),"11 to 20 days",AND(U975&gt;20,U975&lt;=25),"21 to 25 days",U975&gt;=51,"Greater than 40 days",AND(U975&gt;25,U975&lt;=30),"26 to 30 days",AND(U975&gt;30,U975&lt;=40),"31 to 40 days",AND(U975&gt;40,U975&lt;=50),"41 to 50 days")</f>
        <v>Greater than 40 days</v>
      </c>
      <c r="W975" t="str" cm="1">
        <f t="array" ref="W975">_xlfn.IFNA(_xlfn.IFS(AND(U975&gt;=25,U975&lt;28),"26-27 days",AND(U975&gt;27,U975&lt;29),"28 to 29 days",U975=30, "30 days"),"Not Needed")</f>
        <v>Not Needed</v>
      </c>
      <c r="X975">
        <f t="shared" si="95"/>
        <v>2015</v>
      </c>
    </row>
    <row r="976" spans="1:24" ht="4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 t="shared" si="90"/>
        <v>1</v>
      </c>
      <c r="R976">
        <f t="shared" si="91"/>
        <v>93.33</v>
      </c>
      <c r="S976" s="15">
        <f t="shared" si="92"/>
        <v>42424.749490740738</v>
      </c>
      <c r="T976" s="15">
        <f t="shared" si="93"/>
        <v>42454.707824074074</v>
      </c>
      <c r="U976">
        <f t="shared" si="94"/>
        <v>30</v>
      </c>
      <c r="V976" t="str" cm="1">
        <f t="array" ref="V976">_xlfn.IFS(U976&lt;=10,"Less than 10 days",AND(U976&gt;10,U976&lt;=20),"11 to 20 days",AND(U976&gt;20,U976&lt;=25),"21 to 25 days",U976&gt;=51,"Greater than 40 days",AND(U976&gt;25,U976&lt;=30),"26 to 30 days",AND(U976&gt;30,U976&lt;=40),"31 to 40 days",AND(U976&gt;40,U976&lt;=50),"41 to 50 days")</f>
        <v>26 to 30 days</v>
      </c>
      <c r="W976" t="str" cm="1">
        <f t="array" ref="W976">_xlfn.IFNA(_xlfn.IFS(AND(U976&gt;=25,U976&lt;28),"26-27 days",AND(U976&gt;27,U976&lt;29),"28 to 29 days",U976=30, "30 days"),"Not Needed")</f>
        <v>30 days</v>
      </c>
      <c r="X976">
        <f t="shared" si="95"/>
        <v>2016</v>
      </c>
    </row>
    <row r="977" spans="1:24" ht="4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 t="shared" si="90"/>
        <v>3</v>
      </c>
      <c r="R977">
        <f t="shared" si="91"/>
        <v>108.63</v>
      </c>
      <c r="S977" s="15">
        <f t="shared" si="92"/>
        <v>42489.696585648147</v>
      </c>
      <c r="T977" s="15">
        <f t="shared" si="93"/>
        <v>42549.696585648147</v>
      </c>
      <c r="U977">
        <f t="shared" si="94"/>
        <v>60</v>
      </c>
      <c r="V977" t="str" cm="1">
        <f t="array" ref="V977">_xlfn.IFS(U977&lt;=10,"Less than 10 days",AND(U977&gt;10,U977&lt;=20),"11 to 20 days",AND(U977&gt;20,U977&lt;=25),"21 to 25 days",U977&gt;=51,"Greater than 40 days",AND(U977&gt;25,U977&lt;=30),"26 to 30 days",AND(U977&gt;30,U977&lt;=40),"31 to 40 days",AND(U977&gt;40,U977&lt;=50),"41 to 50 days")</f>
        <v>Greater than 40 days</v>
      </c>
      <c r="W977" t="str" cm="1">
        <f t="array" ref="W977">_xlfn.IFNA(_xlfn.IFS(AND(U977&gt;=25,U977&lt;28),"26-27 days",AND(U977&gt;27,U977&lt;29),"28 to 29 days",U977=30, "30 days"),"Not Needed")</f>
        <v>Not Needed</v>
      </c>
      <c r="X977">
        <f t="shared" si="95"/>
        <v>2016</v>
      </c>
    </row>
    <row r="978" spans="1:24" ht="4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 t="shared" si="90"/>
        <v>2</v>
      </c>
      <c r="R978">
        <f t="shared" si="91"/>
        <v>160.5</v>
      </c>
      <c r="S978" s="15">
        <f t="shared" si="92"/>
        <v>42185.058993055558</v>
      </c>
      <c r="T978" s="15">
        <f t="shared" si="93"/>
        <v>42230.058993055558</v>
      </c>
      <c r="U978">
        <f t="shared" si="94"/>
        <v>45</v>
      </c>
      <c r="V978" t="str" cm="1">
        <f t="array" ref="V978">_xlfn.IFS(U978&lt;=10,"Less than 10 days",AND(U978&gt;10,U978&lt;=20),"11 to 20 days",AND(U978&gt;20,U978&lt;=25),"21 to 25 days",U978&gt;=51,"Greater than 40 days",AND(U978&gt;25,U978&lt;=30),"26 to 30 days",AND(U978&gt;30,U978&lt;=40),"31 to 40 days",AND(U978&gt;40,U978&lt;=50),"41 to 50 days")</f>
        <v>41 to 50 days</v>
      </c>
      <c r="W978" t="str" cm="1">
        <f t="array" ref="W978">_xlfn.IFNA(_xlfn.IFS(AND(U978&gt;=25,U978&lt;28),"26-27 days",AND(U978&gt;27,U978&lt;29),"28 to 29 days",U978=30, "30 days"),"Not Needed")</f>
        <v>Not Needed</v>
      </c>
      <c r="X978">
        <f t="shared" si="95"/>
        <v>2015</v>
      </c>
    </row>
    <row r="979" spans="1:24" ht="4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 t="shared" si="90"/>
        <v>34</v>
      </c>
      <c r="R979">
        <f t="shared" si="91"/>
        <v>75.75</v>
      </c>
      <c r="S979" s="15">
        <f t="shared" si="92"/>
        <v>42391.942094907412</v>
      </c>
      <c r="T979" s="15">
        <f t="shared" si="93"/>
        <v>42421.942094907412</v>
      </c>
      <c r="U979">
        <f t="shared" si="94"/>
        <v>30</v>
      </c>
      <c r="V979" t="str" cm="1">
        <f t="array" ref="V979">_xlfn.IFS(U979&lt;=10,"Less than 10 days",AND(U979&gt;10,U979&lt;=20),"11 to 20 days",AND(U979&gt;20,U979&lt;=25),"21 to 25 days",U979&gt;=51,"Greater than 40 days",AND(U979&gt;25,U979&lt;=30),"26 to 30 days",AND(U979&gt;30,U979&lt;=40),"31 to 40 days",AND(U979&gt;40,U979&lt;=50),"41 to 50 days")</f>
        <v>26 to 30 days</v>
      </c>
      <c r="W979" t="str" cm="1">
        <f t="array" ref="W979">_xlfn.IFNA(_xlfn.IFS(AND(U979&gt;=25,U979&lt;28),"26-27 days",AND(U979&gt;27,U979&lt;29),"28 to 29 days",U979=30, "30 days"),"Not Needed")</f>
        <v>30 days</v>
      </c>
      <c r="X979">
        <f t="shared" si="95"/>
        <v>2016</v>
      </c>
    </row>
    <row r="980" spans="1:24" ht="4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 t="shared" si="90"/>
        <v>56</v>
      </c>
      <c r="R980">
        <f t="shared" si="91"/>
        <v>790.84</v>
      </c>
      <c r="S980" s="15">
        <f t="shared" si="92"/>
        <v>42395.309039351851</v>
      </c>
      <c r="T980" s="15">
        <f t="shared" si="93"/>
        <v>42425.309039351851</v>
      </c>
      <c r="U980">
        <f t="shared" si="94"/>
        <v>30</v>
      </c>
      <c r="V980" t="str" cm="1">
        <f t="array" ref="V980">_xlfn.IFS(U980&lt;=10,"Less than 10 days",AND(U980&gt;10,U980&lt;=20),"11 to 20 days",AND(U980&gt;20,U980&lt;=25),"21 to 25 days",U980&gt;=51,"Greater than 40 days",AND(U980&gt;25,U980&lt;=30),"26 to 30 days",AND(U980&gt;30,U980&lt;=40),"31 to 40 days",AND(U980&gt;40,U980&lt;=50),"41 to 50 days")</f>
        <v>26 to 30 days</v>
      </c>
      <c r="W980" t="str" cm="1">
        <f t="array" ref="W980">_xlfn.IFNA(_xlfn.IFS(AND(U980&gt;=25,U980&lt;28),"26-27 days",AND(U980&gt;27,U980&lt;29),"28 to 29 days",U980=30, "30 days"),"Not Needed")</f>
        <v>30 days</v>
      </c>
      <c r="X980">
        <f t="shared" si="95"/>
        <v>2016</v>
      </c>
    </row>
    <row r="981" spans="1:24" ht="58">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 t="shared" si="90"/>
        <v>83</v>
      </c>
      <c r="R981">
        <f t="shared" si="91"/>
        <v>301.94</v>
      </c>
      <c r="S981" s="15">
        <f t="shared" si="92"/>
        <v>42506.416990740734</v>
      </c>
      <c r="T981" s="15">
        <f t="shared" si="93"/>
        <v>42541.790972222225</v>
      </c>
      <c r="U981">
        <f t="shared" si="94"/>
        <v>35</v>
      </c>
      <c r="V981" t="str" cm="1">
        <f t="array" ref="V981">_xlfn.IFS(U981&lt;=10,"Less than 10 days",AND(U981&gt;10,U981&lt;=20),"11 to 20 days",AND(U981&gt;20,U981&lt;=25),"21 to 25 days",U981&gt;=51,"Greater than 40 days",AND(U981&gt;25,U981&lt;=30),"26 to 30 days",AND(U981&gt;30,U981&lt;=40),"31 to 40 days",AND(U981&gt;40,U981&lt;=50),"41 to 50 days")</f>
        <v>31 to 40 days</v>
      </c>
      <c r="W981" t="str" cm="1">
        <f t="array" ref="W981">_xlfn.IFNA(_xlfn.IFS(AND(U981&gt;=25,U981&lt;28),"26-27 days",AND(U981&gt;27,U981&lt;29),"28 to 29 days",U981=30, "30 days"),"Not Needed")</f>
        <v>Not Needed</v>
      </c>
      <c r="X981">
        <f t="shared" si="95"/>
        <v>2016</v>
      </c>
    </row>
    <row r="982" spans="1:24" ht="58">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 t="shared" si="90"/>
        <v>15</v>
      </c>
      <c r="R982">
        <f t="shared" si="91"/>
        <v>47.94</v>
      </c>
      <c r="S982" s="15">
        <f t="shared" si="92"/>
        <v>41928.904189814813</v>
      </c>
      <c r="T982" s="15">
        <f t="shared" si="93"/>
        <v>41973.945856481485</v>
      </c>
      <c r="U982">
        <f t="shared" si="94"/>
        <v>45</v>
      </c>
      <c r="V982" t="str" cm="1">
        <f t="array" ref="V982">_xlfn.IFS(U982&lt;=10,"Less than 10 days",AND(U982&gt;10,U982&lt;=20),"11 to 20 days",AND(U982&gt;20,U982&lt;=25),"21 to 25 days",U982&gt;=51,"Greater than 40 days",AND(U982&gt;25,U982&lt;=30),"26 to 30 days",AND(U982&gt;30,U982&lt;=40),"31 to 40 days",AND(U982&gt;40,U982&lt;=50),"41 to 50 days")</f>
        <v>41 to 50 days</v>
      </c>
      <c r="W982" t="str" cm="1">
        <f t="array" ref="W982">_xlfn.IFNA(_xlfn.IFS(AND(U982&gt;=25,U982&lt;28),"26-27 days",AND(U982&gt;27,U982&lt;29),"28 to 29 days",U982=30, "30 days"),"Not Needed")</f>
        <v>Not Needed</v>
      </c>
      <c r="X982">
        <f t="shared" si="95"/>
        <v>2014</v>
      </c>
    </row>
    <row r="983" spans="1:24" ht="58">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 t="shared" si="90"/>
        <v>0</v>
      </c>
      <c r="R983">
        <f t="shared" si="91"/>
        <v>2.75</v>
      </c>
      <c r="S983" s="15">
        <f t="shared" si="92"/>
        <v>41830.947013888886</v>
      </c>
      <c r="T983" s="15">
        <f t="shared" si="93"/>
        <v>41860.947013888886</v>
      </c>
      <c r="U983">
        <f t="shared" si="94"/>
        <v>30</v>
      </c>
      <c r="V983" t="str" cm="1">
        <f t="array" ref="V983">_xlfn.IFS(U983&lt;=10,"Less than 10 days",AND(U983&gt;10,U983&lt;=20),"11 to 20 days",AND(U983&gt;20,U983&lt;=25),"21 to 25 days",U983&gt;=51,"Greater than 40 days",AND(U983&gt;25,U983&lt;=30),"26 to 30 days",AND(U983&gt;30,U983&lt;=40),"31 to 40 days",AND(U983&gt;40,U983&lt;=50),"41 to 50 days")</f>
        <v>26 to 30 days</v>
      </c>
      <c r="W983" t="str" cm="1">
        <f t="array" ref="W983">_xlfn.IFNA(_xlfn.IFS(AND(U983&gt;=25,U983&lt;28),"26-27 days",AND(U983&gt;27,U983&lt;29),"28 to 29 days",U983=30, "30 days"),"Not Needed")</f>
        <v>30 days</v>
      </c>
      <c r="X983">
        <f t="shared" si="95"/>
        <v>2014</v>
      </c>
    </row>
    <row r="984" spans="1:24" ht="29">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 t="shared" si="90"/>
        <v>0</v>
      </c>
      <c r="R984">
        <f t="shared" si="91"/>
        <v>1</v>
      </c>
      <c r="S984" s="15">
        <f t="shared" si="92"/>
        <v>42615.753310185188</v>
      </c>
      <c r="T984" s="15">
        <f t="shared" si="93"/>
        <v>42645.753310185188</v>
      </c>
      <c r="U984">
        <f t="shared" si="94"/>
        <v>30</v>
      </c>
      <c r="V984" t="str" cm="1">
        <f t="array" ref="V984">_xlfn.IFS(U984&lt;=10,"Less than 10 days",AND(U984&gt;10,U984&lt;=20),"11 to 20 days",AND(U984&gt;20,U984&lt;=25),"21 to 25 days",U984&gt;=51,"Greater than 40 days",AND(U984&gt;25,U984&lt;=30),"26 to 30 days",AND(U984&gt;30,U984&lt;=40),"31 to 40 days",AND(U984&gt;40,U984&lt;=50),"41 to 50 days")</f>
        <v>26 to 30 days</v>
      </c>
      <c r="W984" t="str" cm="1">
        <f t="array" ref="W984">_xlfn.IFNA(_xlfn.IFS(AND(U984&gt;=25,U984&lt;28),"26-27 days",AND(U984&gt;27,U984&lt;29),"28 to 29 days",U984=30, "30 days"),"Not Needed")</f>
        <v>30 days</v>
      </c>
      <c r="X984">
        <f t="shared" si="95"/>
        <v>2016</v>
      </c>
    </row>
    <row r="985" spans="1:24" ht="58">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 t="shared" si="90"/>
        <v>30</v>
      </c>
      <c r="R985">
        <f t="shared" si="91"/>
        <v>171.79</v>
      </c>
      <c r="S985" s="15">
        <f t="shared" si="92"/>
        <v>42574.667650462965</v>
      </c>
      <c r="T985" s="15">
        <f t="shared" si="93"/>
        <v>42605.870833333334</v>
      </c>
      <c r="U985">
        <f t="shared" si="94"/>
        <v>31</v>
      </c>
      <c r="V985" t="str" cm="1">
        <f t="array" ref="V985">_xlfn.IFS(U985&lt;=10,"Less than 10 days",AND(U985&gt;10,U985&lt;=20),"11 to 20 days",AND(U985&gt;20,U985&lt;=25),"21 to 25 days",U985&gt;=51,"Greater than 40 days",AND(U985&gt;25,U985&lt;=30),"26 to 30 days",AND(U985&gt;30,U985&lt;=40),"31 to 40 days",AND(U985&gt;40,U985&lt;=50),"41 to 50 days")</f>
        <v>31 to 40 days</v>
      </c>
      <c r="W985" t="str" cm="1">
        <f t="array" ref="W985">_xlfn.IFNA(_xlfn.IFS(AND(U985&gt;=25,U985&lt;28),"26-27 days",AND(U985&gt;27,U985&lt;29),"28 to 29 days",U985=30, "30 days"),"Not Needed")</f>
        <v>Not Needed</v>
      </c>
      <c r="X985">
        <f t="shared" si="95"/>
        <v>2016</v>
      </c>
    </row>
    <row r="986" spans="1:24" ht="7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 t="shared" si="90"/>
        <v>1</v>
      </c>
      <c r="R986">
        <f t="shared" si="91"/>
        <v>35.33</v>
      </c>
      <c r="S986" s="15">
        <f t="shared" si="92"/>
        <v>42061.11583333333</v>
      </c>
      <c r="T986" s="15">
        <f t="shared" si="93"/>
        <v>42091.074166666673</v>
      </c>
      <c r="U986">
        <f t="shared" si="94"/>
        <v>30</v>
      </c>
      <c r="V986" t="str" cm="1">
        <f t="array" ref="V986">_xlfn.IFS(U986&lt;=10,"Less than 10 days",AND(U986&gt;10,U986&lt;=20),"11 to 20 days",AND(U986&gt;20,U986&lt;=25),"21 to 25 days",U986&gt;=51,"Greater than 40 days",AND(U986&gt;25,U986&lt;=30),"26 to 30 days",AND(U986&gt;30,U986&lt;=40),"31 to 40 days",AND(U986&gt;40,U986&lt;=50),"41 to 50 days")</f>
        <v>26 to 30 days</v>
      </c>
      <c r="W986" t="str" cm="1">
        <f t="array" ref="W986">_xlfn.IFNA(_xlfn.IFS(AND(U986&gt;=25,U986&lt;28),"26-27 days",AND(U986&gt;27,U986&lt;29),"28 to 29 days",U986=30, "30 days"),"Not Needed")</f>
        <v>30 days</v>
      </c>
      <c r="X986">
        <f t="shared" si="95"/>
        <v>2015</v>
      </c>
    </row>
    <row r="987" spans="1:24" ht="4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 t="shared" si="90"/>
        <v>6</v>
      </c>
      <c r="R987">
        <f t="shared" si="91"/>
        <v>82.09</v>
      </c>
      <c r="S987" s="15">
        <f t="shared" si="92"/>
        <v>42339.967708333337</v>
      </c>
      <c r="T987" s="15">
        <f t="shared" si="93"/>
        <v>42369.958333333328</v>
      </c>
      <c r="U987">
        <f t="shared" si="94"/>
        <v>30</v>
      </c>
      <c r="V987" t="str" cm="1">
        <f t="array" ref="V987">_xlfn.IFS(U987&lt;=10,"Less than 10 days",AND(U987&gt;10,U987&lt;=20),"11 to 20 days",AND(U987&gt;20,U987&lt;=25),"21 to 25 days",U987&gt;=51,"Greater than 40 days",AND(U987&gt;25,U987&lt;=30),"26 to 30 days",AND(U987&gt;30,U987&lt;=40),"31 to 40 days",AND(U987&gt;40,U987&lt;=50),"41 to 50 days")</f>
        <v>26 to 30 days</v>
      </c>
      <c r="W987" t="str" cm="1">
        <f t="array" ref="W987">_xlfn.IFNA(_xlfn.IFS(AND(U987&gt;=25,U987&lt;28),"26-27 days",AND(U987&gt;27,U987&lt;29),"28 to 29 days",U987=30, "30 days"),"Not Needed")</f>
        <v>30 days</v>
      </c>
      <c r="X987">
        <f t="shared" si="95"/>
        <v>2015</v>
      </c>
    </row>
    <row r="988" spans="1:24" ht="58">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 t="shared" si="90"/>
        <v>13</v>
      </c>
      <c r="R988">
        <f t="shared" si="91"/>
        <v>110.87</v>
      </c>
      <c r="S988" s="15">
        <f t="shared" si="92"/>
        <v>42324.767361111109</v>
      </c>
      <c r="T988" s="15">
        <f t="shared" si="93"/>
        <v>42379</v>
      </c>
      <c r="U988">
        <f t="shared" si="94"/>
        <v>55</v>
      </c>
      <c r="V988" t="str" cm="1">
        <f t="array" ref="V988">_xlfn.IFS(U988&lt;=10,"Less than 10 days",AND(U988&gt;10,U988&lt;=20),"11 to 20 days",AND(U988&gt;20,U988&lt;=25),"21 to 25 days",U988&gt;=51,"Greater than 40 days",AND(U988&gt;25,U988&lt;=30),"26 to 30 days",AND(U988&gt;30,U988&lt;=40),"31 to 40 days",AND(U988&gt;40,U988&lt;=50),"41 to 50 days")</f>
        <v>Greater than 40 days</v>
      </c>
      <c r="W988" t="str" cm="1">
        <f t="array" ref="W988">_xlfn.IFNA(_xlfn.IFS(AND(U988&gt;=25,U988&lt;28),"26-27 days",AND(U988&gt;27,U988&lt;29),"28 to 29 days",U988=30, "30 days"),"Not Needed")</f>
        <v>Not Needed</v>
      </c>
      <c r="X988">
        <f t="shared" si="95"/>
        <v>2015</v>
      </c>
    </row>
    <row r="989" spans="1:24" ht="4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 t="shared" si="90"/>
        <v>13</v>
      </c>
      <c r="R989">
        <f t="shared" si="91"/>
        <v>161.22</v>
      </c>
      <c r="S989" s="15">
        <f t="shared" si="92"/>
        <v>41773.294560185182</v>
      </c>
      <c r="T989" s="15">
        <f t="shared" si="93"/>
        <v>41813.294560185182</v>
      </c>
      <c r="U989">
        <f t="shared" si="94"/>
        <v>40</v>
      </c>
      <c r="V989" t="str" cm="1">
        <f t="array" ref="V989">_xlfn.IFS(U989&lt;=10,"Less than 10 days",AND(U989&gt;10,U989&lt;=20),"11 to 20 days",AND(U989&gt;20,U989&lt;=25),"21 to 25 days",U989&gt;=51,"Greater than 40 days",AND(U989&gt;25,U989&lt;=30),"26 to 30 days",AND(U989&gt;30,U989&lt;=40),"31 to 40 days",AND(U989&gt;40,U989&lt;=50),"41 to 50 days")</f>
        <v>31 to 40 days</v>
      </c>
      <c r="W989" t="str" cm="1">
        <f t="array" ref="W989">_xlfn.IFNA(_xlfn.IFS(AND(U989&gt;=25,U989&lt;28),"26-27 days",AND(U989&gt;27,U989&lt;29),"28 to 29 days",U989=30, "30 days"),"Not Needed")</f>
        <v>Not Needed</v>
      </c>
      <c r="X989">
        <f t="shared" si="95"/>
        <v>2014</v>
      </c>
    </row>
    <row r="990" spans="1:24" ht="58">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 t="shared" si="90"/>
        <v>0</v>
      </c>
      <c r="R990">
        <f t="shared" si="91"/>
        <v>0</v>
      </c>
      <c r="S990" s="15">
        <f t="shared" si="92"/>
        <v>42614.356770833328</v>
      </c>
      <c r="T990" s="15">
        <f t="shared" si="93"/>
        <v>42644.356770833328</v>
      </c>
      <c r="U990">
        <f t="shared" si="94"/>
        <v>30</v>
      </c>
      <c r="V990" t="str" cm="1">
        <f t="array" ref="V990">_xlfn.IFS(U990&lt;=10,"Less than 10 days",AND(U990&gt;10,U990&lt;=20),"11 to 20 days",AND(U990&gt;20,U990&lt;=25),"21 to 25 days",U990&gt;=51,"Greater than 40 days",AND(U990&gt;25,U990&lt;=30),"26 to 30 days",AND(U990&gt;30,U990&lt;=40),"31 to 40 days",AND(U990&gt;40,U990&lt;=50),"41 to 50 days")</f>
        <v>26 to 30 days</v>
      </c>
      <c r="W990" t="str" cm="1">
        <f t="array" ref="W990">_xlfn.IFNA(_xlfn.IFS(AND(U990&gt;=25,U990&lt;28),"26-27 days",AND(U990&gt;27,U990&lt;29),"28 to 29 days",U990=30, "30 days"),"Not Needed")</f>
        <v>30 days</v>
      </c>
      <c r="X990">
        <f t="shared" si="95"/>
        <v>2016</v>
      </c>
    </row>
    <row r="991" spans="1:24" ht="29">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 t="shared" si="90"/>
        <v>17</v>
      </c>
      <c r="R991">
        <f t="shared" si="91"/>
        <v>52.41</v>
      </c>
      <c r="S991" s="15">
        <f t="shared" si="92"/>
        <v>42611.933969907404</v>
      </c>
      <c r="T991" s="15">
        <f t="shared" si="93"/>
        <v>42641.933969907404</v>
      </c>
      <c r="U991">
        <f t="shared" si="94"/>
        <v>30</v>
      </c>
      <c r="V991" t="str" cm="1">
        <f t="array" ref="V991">_xlfn.IFS(U991&lt;=10,"Less than 10 days",AND(U991&gt;10,U991&lt;=20),"11 to 20 days",AND(U991&gt;20,U991&lt;=25),"21 to 25 days",U991&gt;=51,"Greater than 40 days",AND(U991&gt;25,U991&lt;=30),"26 to 30 days",AND(U991&gt;30,U991&lt;=40),"31 to 40 days",AND(U991&gt;40,U991&lt;=50),"41 to 50 days")</f>
        <v>26 to 30 days</v>
      </c>
      <c r="W991" t="str" cm="1">
        <f t="array" ref="W991">_xlfn.IFNA(_xlfn.IFS(AND(U991&gt;=25,U991&lt;28),"26-27 days",AND(U991&gt;27,U991&lt;29),"28 to 29 days",U991=30, "30 days"),"Not Needed")</f>
        <v>30 days</v>
      </c>
      <c r="X991">
        <f t="shared" si="95"/>
        <v>2016</v>
      </c>
    </row>
    <row r="992" spans="1:24" ht="4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 t="shared" si="90"/>
        <v>0</v>
      </c>
      <c r="R992">
        <f t="shared" si="91"/>
        <v>13</v>
      </c>
      <c r="S992" s="15">
        <f t="shared" si="92"/>
        <v>41855.784305555557</v>
      </c>
      <c r="T992" s="15">
        <f t="shared" si="93"/>
        <v>41885.784305555557</v>
      </c>
      <c r="U992">
        <f t="shared" si="94"/>
        <v>30</v>
      </c>
      <c r="V992" t="str" cm="1">
        <f t="array" ref="V992">_xlfn.IFS(U992&lt;=10,"Less than 10 days",AND(U992&gt;10,U992&lt;=20),"11 to 20 days",AND(U992&gt;20,U992&lt;=25),"21 to 25 days",U992&gt;=51,"Greater than 40 days",AND(U992&gt;25,U992&lt;=30),"26 to 30 days",AND(U992&gt;30,U992&lt;=40),"31 to 40 days",AND(U992&gt;40,U992&lt;=50),"41 to 50 days")</f>
        <v>26 to 30 days</v>
      </c>
      <c r="W992" t="str" cm="1">
        <f t="array" ref="W992">_xlfn.IFNA(_xlfn.IFS(AND(U992&gt;=25,U992&lt;28),"26-27 days",AND(U992&gt;27,U992&lt;29),"28 to 29 days",U992=30, "30 days"),"Not Needed")</f>
        <v>30 days</v>
      </c>
      <c r="X992">
        <f t="shared" si="95"/>
        <v>2014</v>
      </c>
    </row>
    <row r="993" spans="1:24" ht="7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 t="shared" si="90"/>
        <v>4</v>
      </c>
      <c r="R993">
        <f t="shared" si="91"/>
        <v>30.29</v>
      </c>
      <c r="S993" s="15">
        <f t="shared" si="92"/>
        <v>42538.75680555556</v>
      </c>
      <c r="T993" s="15">
        <f t="shared" si="93"/>
        <v>42563.785416666666</v>
      </c>
      <c r="U993">
        <f t="shared" si="94"/>
        <v>25</v>
      </c>
      <c r="V993" t="str" cm="1">
        <f t="array" ref="V993">_xlfn.IFS(U993&lt;=10,"Less than 10 days",AND(U993&gt;10,U993&lt;=20),"11 to 20 days",AND(U993&gt;20,U993&lt;=25),"21 to 25 days",U993&gt;=51,"Greater than 40 days",AND(U993&gt;25,U993&lt;=30),"26 to 30 days",AND(U993&gt;30,U993&lt;=40),"31 to 40 days",AND(U993&gt;40,U993&lt;=50),"41 to 50 days")</f>
        <v>21 to 25 days</v>
      </c>
      <c r="W993" t="str" cm="1">
        <f t="array" ref="W993">_xlfn.IFNA(_xlfn.IFS(AND(U993&gt;=25,U993&lt;28),"26-27 days",AND(U993&gt;27,U993&lt;29),"28 to 29 days",U993=30, "30 days"),"Not Needed")</f>
        <v>26-27 days</v>
      </c>
      <c r="X993">
        <f t="shared" si="95"/>
        <v>2016</v>
      </c>
    </row>
    <row r="994" spans="1:24" ht="4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 t="shared" si="90"/>
        <v>0</v>
      </c>
      <c r="R994">
        <f t="shared" si="91"/>
        <v>116.75</v>
      </c>
      <c r="S994" s="15">
        <f t="shared" si="92"/>
        <v>42437.924988425926</v>
      </c>
      <c r="T994" s="15">
        <f t="shared" si="93"/>
        <v>42497.883321759262</v>
      </c>
      <c r="U994">
        <f t="shared" si="94"/>
        <v>60</v>
      </c>
      <c r="V994" t="str" cm="1">
        <f t="array" ref="V994">_xlfn.IFS(U994&lt;=10,"Less than 10 days",AND(U994&gt;10,U994&lt;=20),"11 to 20 days",AND(U994&gt;20,U994&lt;=25),"21 to 25 days",U994&gt;=51,"Greater than 40 days",AND(U994&gt;25,U994&lt;=30),"26 to 30 days",AND(U994&gt;30,U994&lt;=40),"31 to 40 days",AND(U994&gt;40,U994&lt;=50),"41 to 50 days")</f>
        <v>Greater than 40 days</v>
      </c>
      <c r="W994" t="str" cm="1">
        <f t="array" ref="W994">_xlfn.IFNA(_xlfn.IFS(AND(U994&gt;=25,U994&lt;28),"26-27 days",AND(U994&gt;27,U994&lt;29),"28 to 29 days",U994=30, "30 days"),"Not Needed")</f>
        <v>Not Needed</v>
      </c>
      <c r="X994">
        <f t="shared" si="95"/>
        <v>2016</v>
      </c>
    </row>
    <row r="995" spans="1:24" ht="4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 t="shared" si="90"/>
        <v>25</v>
      </c>
      <c r="R995">
        <f t="shared" si="91"/>
        <v>89.6</v>
      </c>
      <c r="S995" s="15">
        <f t="shared" si="92"/>
        <v>42652.964907407411</v>
      </c>
      <c r="T995" s="15">
        <f t="shared" si="93"/>
        <v>42686.208333333328</v>
      </c>
      <c r="U995">
        <f t="shared" si="94"/>
        <v>34</v>
      </c>
      <c r="V995" t="str" cm="1">
        <f t="array" ref="V995">_xlfn.IFS(U995&lt;=10,"Less than 10 days",AND(U995&gt;10,U995&lt;=20),"11 to 20 days",AND(U995&gt;20,U995&lt;=25),"21 to 25 days",U995&gt;=51,"Greater than 40 days",AND(U995&gt;25,U995&lt;=30),"26 to 30 days",AND(U995&gt;30,U995&lt;=40),"31 to 40 days",AND(U995&gt;40,U995&lt;=50),"41 to 50 days")</f>
        <v>31 to 40 days</v>
      </c>
      <c r="W995" t="str" cm="1">
        <f t="array" ref="W995">_xlfn.IFNA(_xlfn.IFS(AND(U995&gt;=25,U995&lt;28),"26-27 days",AND(U995&gt;27,U995&lt;29),"28 to 29 days",U995=30, "30 days"),"Not Needed")</f>
        <v>Not Needed</v>
      </c>
      <c r="X995">
        <f t="shared" si="95"/>
        <v>2016</v>
      </c>
    </row>
    <row r="996" spans="1:24" ht="58">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 t="shared" si="90"/>
        <v>2</v>
      </c>
      <c r="R996">
        <f t="shared" si="91"/>
        <v>424.45</v>
      </c>
      <c r="S996" s="15">
        <f t="shared" si="92"/>
        <v>41921.263078703705</v>
      </c>
      <c r="T996" s="15">
        <f t="shared" si="93"/>
        <v>41973.957638888889</v>
      </c>
      <c r="U996">
        <f t="shared" si="94"/>
        <v>52</v>
      </c>
      <c r="V996" t="str" cm="1">
        <f t="array" ref="V996">_xlfn.IFS(U996&lt;=10,"Less than 10 days",AND(U996&gt;10,U996&lt;=20),"11 to 20 days",AND(U996&gt;20,U996&lt;=25),"21 to 25 days",U996&gt;=51,"Greater than 40 days",AND(U996&gt;25,U996&lt;=30),"26 to 30 days",AND(U996&gt;30,U996&lt;=40),"31 to 40 days",AND(U996&gt;40,U996&lt;=50),"41 to 50 days")</f>
        <v>Greater than 40 days</v>
      </c>
      <c r="W996" t="str" cm="1">
        <f t="array" ref="W996">_xlfn.IFNA(_xlfn.IFS(AND(U996&gt;=25,U996&lt;28),"26-27 days",AND(U996&gt;27,U996&lt;29),"28 to 29 days",U996=30, "30 days"),"Not Needed")</f>
        <v>Not Needed</v>
      </c>
      <c r="X996">
        <f t="shared" si="95"/>
        <v>2014</v>
      </c>
    </row>
    <row r="997" spans="1:24" ht="4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 t="shared" si="90"/>
        <v>7</v>
      </c>
      <c r="R997">
        <f t="shared" si="91"/>
        <v>80.67</v>
      </c>
      <c r="S997" s="15">
        <f t="shared" si="92"/>
        <v>41947.940740740742</v>
      </c>
      <c r="T997" s="15">
        <f t="shared" si="93"/>
        <v>41972.666666666672</v>
      </c>
      <c r="U997">
        <f t="shared" si="94"/>
        <v>25</v>
      </c>
      <c r="V997" t="str" cm="1">
        <f t="array" ref="V997">_xlfn.IFS(U997&lt;=10,"Less than 10 days",AND(U997&gt;10,U997&lt;=20),"11 to 20 days",AND(U997&gt;20,U997&lt;=25),"21 to 25 days",U997&gt;=51,"Greater than 40 days",AND(U997&gt;25,U997&lt;=30),"26 to 30 days",AND(U997&gt;30,U997&lt;=40),"31 to 40 days",AND(U997&gt;40,U997&lt;=50),"41 to 50 days")</f>
        <v>21 to 25 days</v>
      </c>
      <c r="W997" t="str" cm="1">
        <f t="array" ref="W997">_xlfn.IFNA(_xlfn.IFS(AND(U997&gt;=25,U997&lt;28),"26-27 days",AND(U997&gt;27,U997&lt;29),"28 to 29 days",U997=30, "30 days"),"Not Needed")</f>
        <v>26-27 days</v>
      </c>
      <c r="X997">
        <f t="shared" si="95"/>
        <v>2014</v>
      </c>
    </row>
    <row r="998" spans="1:24" ht="4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 t="shared" si="90"/>
        <v>2</v>
      </c>
      <c r="R998">
        <f t="shared" si="91"/>
        <v>13</v>
      </c>
      <c r="S998" s="15">
        <f t="shared" si="92"/>
        <v>41817.866435185184</v>
      </c>
      <c r="T998" s="15">
        <f t="shared" si="93"/>
        <v>41847.643750000003</v>
      </c>
      <c r="U998">
        <f t="shared" si="94"/>
        <v>30</v>
      </c>
      <c r="V998" t="str" cm="1">
        <f t="array" ref="V998">_xlfn.IFS(U998&lt;=10,"Less than 10 days",AND(U998&gt;10,U998&lt;=20),"11 to 20 days",AND(U998&gt;20,U998&lt;=25),"21 to 25 days",U998&gt;=51,"Greater than 40 days",AND(U998&gt;25,U998&lt;=30),"26 to 30 days",AND(U998&gt;30,U998&lt;=40),"31 to 40 days",AND(U998&gt;40,U998&lt;=50),"41 to 50 days")</f>
        <v>26 to 30 days</v>
      </c>
      <c r="W998" t="str" cm="1">
        <f t="array" ref="W998">_xlfn.IFNA(_xlfn.IFS(AND(U998&gt;=25,U998&lt;28),"26-27 days",AND(U998&gt;27,U998&lt;29),"28 to 29 days",U998=30, "30 days"),"Not Needed")</f>
        <v>30 days</v>
      </c>
      <c r="X998">
        <f t="shared" si="95"/>
        <v>2014</v>
      </c>
    </row>
    <row r="999" spans="1:24" ht="29">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 t="shared" si="90"/>
        <v>1</v>
      </c>
      <c r="R999">
        <f t="shared" si="91"/>
        <v>8.1300000000000008</v>
      </c>
      <c r="S999" s="15">
        <f t="shared" si="92"/>
        <v>41941.10297453704</v>
      </c>
      <c r="T999" s="15">
        <f t="shared" si="93"/>
        <v>41971.144641203704</v>
      </c>
      <c r="U999">
        <f t="shared" si="94"/>
        <v>30</v>
      </c>
      <c r="V999" t="str" cm="1">
        <f t="array" ref="V999">_xlfn.IFS(U999&lt;=10,"Less than 10 days",AND(U999&gt;10,U999&lt;=20),"11 to 20 days",AND(U999&gt;20,U999&lt;=25),"21 to 25 days",U999&gt;=51,"Greater than 40 days",AND(U999&gt;25,U999&lt;=30),"26 to 30 days",AND(U999&gt;30,U999&lt;=40),"31 to 40 days",AND(U999&gt;40,U999&lt;=50),"41 to 50 days")</f>
        <v>26 to 30 days</v>
      </c>
      <c r="W999" t="str" cm="1">
        <f t="array" ref="W999">_xlfn.IFNA(_xlfn.IFS(AND(U999&gt;=25,U999&lt;28),"26-27 days",AND(U999&gt;27,U999&lt;29),"28 to 29 days",U999=30, "30 days"),"Not Needed")</f>
        <v>30 days</v>
      </c>
      <c r="X999">
        <f t="shared" si="95"/>
        <v>2014</v>
      </c>
    </row>
    <row r="1000" spans="1:24" ht="4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 t="shared" si="90"/>
        <v>59</v>
      </c>
      <c r="R1000">
        <f t="shared" si="91"/>
        <v>153.43</v>
      </c>
      <c r="S1000" s="15">
        <f t="shared" si="92"/>
        <v>42282.168993055559</v>
      </c>
      <c r="T1000" s="15">
        <f t="shared" si="93"/>
        <v>42327.210659722223</v>
      </c>
      <c r="U1000">
        <f t="shared" si="94"/>
        <v>45</v>
      </c>
      <c r="V1000" t="str" cm="1">
        <f t="array" ref="V1000">_xlfn.IFS(U1000&lt;=10,"Less than 10 days",AND(U1000&gt;10,U1000&lt;=20),"11 to 20 days",AND(U1000&gt;20,U1000&lt;=25),"21 to 25 days",U1000&gt;=51,"Greater than 40 days",AND(U1000&gt;25,U1000&lt;=30),"26 to 30 days",AND(U1000&gt;30,U1000&lt;=40),"31 to 40 days",AND(U1000&gt;40,U1000&lt;=50),"41 to 50 days")</f>
        <v>41 to 50 days</v>
      </c>
      <c r="W1000" t="str" cm="1">
        <f t="array" ref="W1000">_xlfn.IFNA(_xlfn.IFS(AND(U1000&gt;=25,U1000&lt;28),"26-27 days",AND(U1000&gt;27,U1000&lt;29),"28 to 29 days",U1000=30, "30 days"),"Not Needed")</f>
        <v>Not Needed</v>
      </c>
      <c r="X1000">
        <f t="shared" si="95"/>
        <v>2015</v>
      </c>
    </row>
    <row r="1001" spans="1:24" ht="4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 t="shared" si="90"/>
        <v>8</v>
      </c>
      <c r="R1001">
        <f t="shared" si="91"/>
        <v>292.08</v>
      </c>
      <c r="S1001" s="15">
        <f t="shared" si="92"/>
        <v>41926.29965277778</v>
      </c>
      <c r="T1001" s="15">
        <f t="shared" si="93"/>
        <v>41956.334722222222</v>
      </c>
      <c r="U1001">
        <f t="shared" si="94"/>
        <v>30</v>
      </c>
      <c r="V1001" t="str" cm="1">
        <f t="array" ref="V1001">_xlfn.IFS(U1001&lt;=10,"Less than 10 days",AND(U1001&gt;10,U1001&lt;=20),"11 to 20 days",AND(U1001&gt;20,U1001&lt;=25),"21 to 25 days",U1001&gt;=51,"Greater than 40 days",AND(U1001&gt;25,U1001&lt;=30),"26 to 30 days",AND(U1001&gt;30,U1001&lt;=40),"31 to 40 days",AND(U1001&gt;40,U1001&lt;=50),"41 to 50 days")</f>
        <v>26 to 30 days</v>
      </c>
      <c r="W1001" t="str" cm="1">
        <f t="array" ref="W1001">_xlfn.IFNA(_xlfn.IFS(AND(U1001&gt;=25,U1001&lt;28),"26-27 days",AND(U1001&gt;27,U1001&lt;29),"28 to 29 days",U1001=30, "30 days"),"Not Needed")</f>
        <v>30 days</v>
      </c>
      <c r="X1001">
        <f t="shared" si="95"/>
        <v>2014</v>
      </c>
    </row>
    <row r="1002" spans="1:24" ht="4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 t="shared" si="90"/>
        <v>2</v>
      </c>
      <c r="R1002">
        <f t="shared" si="91"/>
        <v>3304</v>
      </c>
      <c r="S1002" s="15">
        <f t="shared" si="92"/>
        <v>42749.059722222228</v>
      </c>
      <c r="T1002" s="15">
        <f t="shared" si="93"/>
        <v>42809.018055555556</v>
      </c>
      <c r="U1002">
        <f t="shared" si="94"/>
        <v>60</v>
      </c>
      <c r="V1002" t="str" cm="1">
        <f t="array" ref="V1002">_xlfn.IFS(U1002&lt;=10,"Less than 10 days",AND(U1002&gt;10,U1002&lt;=20),"11 to 20 days",AND(U1002&gt;20,U1002&lt;=25),"21 to 25 days",U1002&gt;=51,"Greater than 40 days",AND(U1002&gt;25,U1002&lt;=30),"26 to 30 days",AND(U1002&gt;30,U1002&lt;=40),"31 to 40 days",AND(U1002&gt;40,U1002&lt;=50),"41 to 50 days")</f>
        <v>Greater than 40 days</v>
      </c>
      <c r="W1002" t="str" cm="1">
        <f t="array" ref="W1002">_xlfn.IFNA(_xlfn.IFS(AND(U1002&gt;=25,U1002&lt;28),"26-27 days",AND(U1002&gt;27,U1002&lt;29),"28 to 29 days",U1002=30, "30 days"),"Not Needed")</f>
        <v>Not Needed</v>
      </c>
      <c r="X1002">
        <f t="shared" si="95"/>
        <v>2017</v>
      </c>
    </row>
    <row r="1003" spans="1:24" ht="58">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 t="shared" si="90"/>
        <v>104</v>
      </c>
      <c r="R1003">
        <f t="shared" si="91"/>
        <v>1300</v>
      </c>
      <c r="S1003" s="15">
        <f t="shared" si="92"/>
        <v>42720.720057870371</v>
      </c>
      <c r="T1003" s="15">
        <f t="shared" si="93"/>
        <v>42765.720057870371</v>
      </c>
      <c r="U1003">
        <f t="shared" si="94"/>
        <v>45</v>
      </c>
      <c r="V1003" t="str" cm="1">
        <f t="array" ref="V1003">_xlfn.IFS(U1003&lt;=10,"Less than 10 days",AND(U1003&gt;10,U1003&lt;=20),"11 to 20 days",AND(U1003&gt;20,U1003&lt;=25),"21 to 25 days",U1003&gt;=51,"Greater than 40 days",AND(U1003&gt;25,U1003&lt;=30),"26 to 30 days",AND(U1003&gt;30,U1003&lt;=40),"31 to 40 days",AND(U1003&gt;40,U1003&lt;=50),"41 to 50 days")</f>
        <v>41 to 50 days</v>
      </c>
      <c r="W1003" t="str" cm="1">
        <f t="array" ref="W1003">_xlfn.IFNA(_xlfn.IFS(AND(U1003&gt;=25,U1003&lt;28),"26-27 days",AND(U1003&gt;27,U1003&lt;29),"28 to 29 days",U1003=30, "30 days"),"Not Needed")</f>
        <v>Not Needed</v>
      </c>
      <c r="X1003">
        <f t="shared" si="95"/>
        <v>2016</v>
      </c>
    </row>
    <row r="1004" spans="1:24" ht="4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 t="shared" si="90"/>
        <v>30</v>
      </c>
      <c r="R1004">
        <f t="shared" si="91"/>
        <v>134.55000000000001</v>
      </c>
      <c r="S1004" s="15">
        <f t="shared" si="92"/>
        <v>42325.684189814812</v>
      </c>
      <c r="T1004" s="15">
        <f t="shared" si="93"/>
        <v>42355.249305555553</v>
      </c>
      <c r="U1004">
        <f t="shared" si="94"/>
        <v>30</v>
      </c>
      <c r="V1004" t="str" cm="1">
        <f t="array" ref="V1004">_xlfn.IFS(U1004&lt;=10,"Less than 10 days",AND(U1004&gt;10,U1004&lt;=20),"11 to 20 days",AND(U1004&gt;20,U1004&lt;=25),"21 to 25 days",U1004&gt;=51,"Greater than 40 days",AND(U1004&gt;25,U1004&lt;=30),"26 to 30 days",AND(U1004&gt;30,U1004&lt;=40),"31 to 40 days",AND(U1004&gt;40,U1004&lt;=50),"41 to 50 days")</f>
        <v>26 to 30 days</v>
      </c>
      <c r="W1004" t="str" cm="1">
        <f t="array" ref="W1004">_xlfn.IFNA(_xlfn.IFS(AND(U1004&gt;=25,U1004&lt;28),"26-27 days",AND(U1004&gt;27,U1004&lt;29),"28 to 29 days",U1004=30, "30 days"),"Not Needed")</f>
        <v>30 days</v>
      </c>
      <c r="X1004">
        <f t="shared" si="95"/>
        <v>2015</v>
      </c>
    </row>
    <row r="1005" spans="1:24" ht="4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 t="shared" si="90"/>
        <v>16</v>
      </c>
      <c r="R1005">
        <f t="shared" si="91"/>
        <v>214.07</v>
      </c>
      <c r="S1005" s="15">
        <f t="shared" si="92"/>
        <v>42780.709039351852</v>
      </c>
      <c r="T1005" s="15">
        <f t="shared" si="93"/>
        <v>42810.667372685188</v>
      </c>
      <c r="U1005">
        <f t="shared" si="94"/>
        <v>30</v>
      </c>
      <c r="V1005" t="str" cm="1">
        <f t="array" ref="V1005">_xlfn.IFS(U1005&lt;=10,"Less than 10 days",AND(U1005&gt;10,U1005&lt;=20),"11 to 20 days",AND(U1005&gt;20,U1005&lt;=25),"21 to 25 days",U1005&gt;=51,"Greater than 40 days",AND(U1005&gt;25,U1005&lt;=30),"26 to 30 days",AND(U1005&gt;30,U1005&lt;=40),"31 to 40 days",AND(U1005&gt;40,U1005&lt;=50),"41 to 50 days")</f>
        <v>26 to 30 days</v>
      </c>
      <c r="W1005" t="str" cm="1">
        <f t="array" ref="W1005">_xlfn.IFNA(_xlfn.IFS(AND(U1005&gt;=25,U1005&lt;28),"26-27 days",AND(U1005&gt;27,U1005&lt;29),"28 to 29 days",U1005=30, "30 days"),"Not Needed")</f>
        <v>30 days</v>
      </c>
      <c r="X1005">
        <f t="shared" si="95"/>
        <v>2017</v>
      </c>
    </row>
    <row r="1006" spans="1:24" ht="29">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 t="shared" si="90"/>
        <v>82</v>
      </c>
      <c r="R1006">
        <f t="shared" si="91"/>
        <v>216.34</v>
      </c>
      <c r="S1006" s="15">
        <f t="shared" si="92"/>
        <v>42388.708645833336</v>
      </c>
      <c r="T1006" s="15">
        <f t="shared" si="93"/>
        <v>42418.708645833336</v>
      </c>
      <c r="U1006">
        <f t="shared" si="94"/>
        <v>30</v>
      </c>
      <c r="V1006" t="str" cm="1">
        <f t="array" ref="V1006">_xlfn.IFS(U1006&lt;=10,"Less than 10 days",AND(U1006&gt;10,U1006&lt;=20),"11 to 20 days",AND(U1006&gt;20,U1006&lt;=25),"21 to 25 days",U1006&gt;=51,"Greater than 40 days",AND(U1006&gt;25,U1006&lt;=30),"26 to 30 days",AND(U1006&gt;30,U1006&lt;=40),"31 to 40 days",AND(U1006&gt;40,U1006&lt;=50),"41 to 50 days")</f>
        <v>26 to 30 days</v>
      </c>
      <c r="W1006" t="str" cm="1">
        <f t="array" ref="W1006">_xlfn.IFNA(_xlfn.IFS(AND(U1006&gt;=25,U1006&lt;28),"26-27 days",AND(U1006&gt;27,U1006&lt;29),"28 to 29 days",U1006=30, "30 days"),"Not Needed")</f>
        <v>30 days</v>
      </c>
      <c r="X1006">
        <f t="shared" si="95"/>
        <v>2016</v>
      </c>
    </row>
    <row r="1007" spans="1:24" ht="4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 t="shared" si="90"/>
        <v>75</v>
      </c>
      <c r="R1007">
        <f t="shared" si="91"/>
        <v>932.31</v>
      </c>
      <c r="S1007" s="15">
        <f t="shared" si="92"/>
        <v>42276.624803240738</v>
      </c>
      <c r="T1007" s="15">
        <f t="shared" si="93"/>
        <v>42307.624803240738</v>
      </c>
      <c r="U1007">
        <f t="shared" si="94"/>
        <v>31</v>
      </c>
      <c r="V1007" t="str" cm="1">
        <f t="array" ref="V1007">_xlfn.IFS(U1007&lt;=10,"Less than 10 days",AND(U1007&gt;10,U1007&lt;=20),"11 to 20 days",AND(U1007&gt;20,U1007&lt;=25),"21 to 25 days",U1007&gt;=51,"Greater than 40 days",AND(U1007&gt;25,U1007&lt;=30),"26 to 30 days",AND(U1007&gt;30,U1007&lt;=40),"31 to 40 days",AND(U1007&gt;40,U1007&lt;=50),"41 to 50 days")</f>
        <v>31 to 40 days</v>
      </c>
      <c r="W1007" t="str" cm="1">
        <f t="array" ref="W1007">_xlfn.IFNA(_xlfn.IFS(AND(U1007&gt;=25,U1007&lt;28),"26-27 days",AND(U1007&gt;27,U1007&lt;29),"28 to 29 days",U1007=30, "30 days"),"Not Needed")</f>
        <v>Not Needed</v>
      </c>
      <c r="X1007">
        <f t="shared" si="95"/>
        <v>2015</v>
      </c>
    </row>
    <row r="1008" spans="1:24" ht="4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 t="shared" si="90"/>
        <v>6</v>
      </c>
      <c r="R1008">
        <f t="shared" si="91"/>
        <v>29.25</v>
      </c>
      <c r="S1008" s="15">
        <f t="shared" si="92"/>
        <v>41977.040185185186</v>
      </c>
      <c r="T1008" s="15">
        <f t="shared" si="93"/>
        <v>41985.299305555556</v>
      </c>
      <c r="U1008">
        <f t="shared" si="94"/>
        <v>8</v>
      </c>
      <c r="V1008" t="str" cm="1">
        <f t="array" ref="V1008">_xlfn.IFS(U1008&lt;=10,"Less than 10 days",AND(U1008&gt;10,U1008&lt;=20),"11 to 20 days",AND(U1008&gt;20,U1008&lt;=25),"21 to 25 days",U1008&gt;=51,"Greater than 40 days",AND(U1008&gt;25,U1008&lt;=30),"26 to 30 days",AND(U1008&gt;30,U1008&lt;=40),"31 to 40 days",AND(U1008&gt;40,U1008&lt;=50),"41 to 50 days")</f>
        <v>Less than 10 days</v>
      </c>
      <c r="W1008" t="str" cm="1">
        <f t="array" ref="W1008">_xlfn.IFNA(_xlfn.IFS(AND(U1008&gt;=25,U1008&lt;28),"26-27 days",AND(U1008&gt;27,U1008&lt;29),"28 to 29 days",U1008=30, "30 days"),"Not Needed")</f>
        <v>Not Needed</v>
      </c>
      <c r="X1008">
        <f t="shared" si="95"/>
        <v>2014</v>
      </c>
    </row>
    <row r="1009" spans="1:24" ht="4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 t="shared" si="90"/>
        <v>44</v>
      </c>
      <c r="R1009">
        <f t="shared" si="91"/>
        <v>174.95</v>
      </c>
      <c r="S1009" s="15">
        <f t="shared" si="92"/>
        <v>42676.583599537036</v>
      </c>
      <c r="T1009" s="15">
        <f t="shared" si="93"/>
        <v>42718.6252662037</v>
      </c>
      <c r="U1009">
        <f t="shared" si="94"/>
        <v>42</v>
      </c>
      <c r="V1009" t="str" cm="1">
        <f t="array" ref="V1009">_xlfn.IFS(U1009&lt;=10,"Less than 10 days",AND(U1009&gt;10,U1009&lt;=20),"11 to 20 days",AND(U1009&gt;20,U1009&lt;=25),"21 to 25 days",U1009&gt;=51,"Greater than 40 days",AND(U1009&gt;25,U1009&lt;=30),"26 to 30 days",AND(U1009&gt;30,U1009&lt;=40),"31 to 40 days",AND(U1009&gt;40,U1009&lt;=50),"41 to 50 days")</f>
        <v>41 to 50 days</v>
      </c>
      <c r="W1009" t="str" cm="1">
        <f t="array" ref="W1009">_xlfn.IFNA(_xlfn.IFS(AND(U1009&gt;=25,U1009&lt;28),"26-27 days",AND(U1009&gt;27,U1009&lt;29),"28 to 29 days",U1009=30, "30 days"),"Not Needed")</f>
        <v>Not Needed</v>
      </c>
      <c r="X1009">
        <f t="shared" si="95"/>
        <v>2016</v>
      </c>
    </row>
    <row r="1010" spans="1:24" ht="4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 t="shared" si="90"/>
        <v>0</v>
      </c>
      <c r="R1010">
        <f t="shared" si="91"/>
        <v>250</v>
      </c>
      <c r="S1010" s="15">
        <f t="shared" si="92"/>
        <v>42702.809201388889</v>
      </c>
      <c r="T1010" s="15">
        <f t="shared" si="93"/>
        <v>42732.809201388889</v>
      </c>
      <c r="U1010">
        <f t="shared" si="94"/>
        <v>30</v>
      </c>
      <c r="V1010" t="str" cm="1">
        <f t="array" ref="V1010">_xlfn.IFS(U1010&lt;=10,"Less than 10 days",AND(U1010&gt;10,U1010&lt;=20),"11 to 20 days",AND(U1010&gt;20,U1010&lt;=25),"21 to 25 days",U1010&gt;=51,"Greater than 40 days",AND(U1010&gt;25,U1010&lt;=30),"26 to 30 days",AND(U1010&gt;30,U1010&lt;=40),"31 to 40 days",AND(U1010&gt;40,U1010&lt;=50),"41 to 50 days")</f>
        <v>26 to 30 days</v>
      </c>
      <c r="W1010" t="str" cm="1">
        <f t="array" ref="W1010">_xlfn.IFNA(_xlfn.IFS(AND(U1010&gt;=25,U1010&lt;28),"26-27 days",AND(U1010&gt;27,U1010&lt;29),"28 to 29 days",U1010=30, "30 days"),"Not Needed")</f>
        <v>30 days</v>
      </c>
      <c r="X1010">
        <f t="shared" si="95"/>
        <v>2016</v>
      </c>
    </row>
    <row r="1011" spans="1:24" ht="58">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 t="shared" si="90"/>
        <v>13</v>
      </c>
      <c r="R1011">
        <f t="shared" si="91"/>
        <v>65</v>
      </c>
      <c r="S1011" s="15">
        <f t="shared" si="92"/>
        <v>42510.604699074072</v>
      </c>
      <c r="T1011" s="15">
        <f t="shared" si="93"/>
        <v>42540.604699074072</v>
      </c>
      <c r="U1011">
        <f t="shared" si="94"/>
        <v>30</v>
      </c>
      <c r="V1011" t="str" cm="1">
        <f t="array" ref="V1011">_xlfn.IFS(U1011&lt;=10,"Less than 10 days",AND(U1011&gt;10,U1011&lt;=20),"11 to 20 days",AND(U1011&gt;20,U1011&lt;=25),"21 to 25 days",U1011&gt;=51,"Greater than 40 days",AND(U1011&gt;25,U1011&lt;=30),"26 to 30 days",AND(U1011&gt;30,U1011&lt;=40),"31 to 40 days",AND(U1011&gt;40,U1011&lt;=50),"41 to 50 days")</f>
        <v>26 to 30 days</v>
      </c>
      <c r="W1011" t="str" cm="1">
        <f t="array" ref="W1011">_xlfn.IFNA(_xlfn.IFS(AND(U1011&gt;=25,U1011&lt;28),"26-27 days",AND(U1011&gt;27,U1011&lt;29),"28 to 29 days",U1011=30, "30 days"),"Not Needed")</f>
        <v>30 days</v>
      </c>
      <c r="X1011">
        <f t="shared" si="95"/>
        <v>2016</v>
      </c>
    </row>
    <row r="1012" spans="1:24" ht="4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 t="shared" si="90"/>
        <v>0</v>
      </c>
      <c r="R1012">
        <f t="shared" si="91"/>
        <v>55</v>
      </c>
      <c r="S1012" s="15">
        <f t="shared" si="92"/>
        <v>42561.829421296294</v>
      </c>
      <c r="T1012" s="15">
        <f t="shared" si="93"/>
        <v>42618.124305555553</v>
      </c>
      <c r="U1012">
        <f t="shared" si="94"/>
        <v>57</v>
      </c>
      <c r="V1012" t="str" cm="1">
        <f t="array" ref="V1012">_xlfn.IFS(U1012&lt;=10,"Less than 10 days",AND(U1012&gt;10,U1012&lt;=20),"11 to 20 days",AND(U1012&gt;20,U1012&lt;=25),"21 to 25 days",U1012&gt;=51,"Greater than 40 days",AND(U1012&gt;25,U1012&lt;=30),"26 to 30 days",AND(U1012&gt;30,U1012&lt;=40),"31 to 40 days",AND(U1012&gt;40,U1012&lt;=50),"41 to 50 days")</f>
        <v>Greater than 40 days</v>
      </c>
      <c r="W1012" t="str" cm="1">
        <f t="array" ref="W1012">_xlfn.IFNA(_xlfn.IFS(AND(U1012&gt;=25,U1012&lt;28),"26-27 days",AND(U1012&gt;27,U1012&lt;29),"28 to 29 days",U1012=30, "30 days"),"Not Needed")</f>
        <v>Not Needed</v>
      </c>
      <c r="X1012">
        <f t="shared" si="95"/>
        <v>2016</v>
      </c>
    </row>
    <row r="1013" spans="1:24" ht="4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 t="shared" si="90"/>
        <v>0</v>
      </c>
      <c r="R1013">
        <f t="shared" si="91"/>
        <v>75</v>
      </c>
      <c r="S1013" s="15">
        <f t="shared" si="92"/>
        <v>41946.898090277777</v>
      </c>
      <c r="T1013" s="15">
        <f t="shared" si="93"/>
        <v>41991.898090277777</v>
      </c>
      <c r="U1013">
        <f t="shared" si="94"/>
        <v>45</v>
      </c>
      <c r="V1013" t="str" cm="1">
        <f t="array" ref="V1013">_xlfn.IFS(U1013&lt;=10,"Less than 10 days",AND(U1013&gt;10,U1013&lt;=20),"11 to 20 days",AND(U1013&gt;20,U1013&lt;=25),"21 to 25 days",U1013&gt;=51,"Greater than 40 days",AND(U1013&gt;25,U1013&lt;=30),"26 to 30 days",AND(U1013&gt;30,U1013&lt;=40),"31 to 40 days",AND(U1013&gt;40,U1013&lt;=50),"41 to 50 days")</f>
        <v>41 to 50 days</v>
      </c>
      <c r="W1013" t="str" cm="1">
        <f t="array" ref="W1013">_xlfn.IFNA(_xlfn.IFS(AND(U1013&gt;=25,U1013&lt;28),"26-27 days",AND(U1013&gt;27,U1013&lt;29),"28 to 29 days",U1013=30, "30 days"),"Not Needed")</f>
        <v>Not Needed</v>
      </c>
      <c r="X1013">
        <f t="shared" si="95"/>
        <v>2014</v>
      </c>
    </row>
    <row r="1014" spans="1:24" ht="58">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 t="shared" si="90"/>
        <v>21535</v>
      </c>
      <c r="R1014">
        <f t="shared" si="91"/>
        <v>1389.36</v>
      </c>
      <c r="S1014" s="15">
        <f t="shared" si="92"/>
        <v>42714.440416666665</v>
      </c>
      <c r="T1014" s="15">
        <f t="shared" si="93"/>
        <v>42759.440416666665</v>
      </c>
      <c r="U1014">
        <f t="shared" si="94"/>
        <v>45</v>
      </c>
      <c r="V1014" t="str" cm="1">
        <f t="array" ref="V1014">_xlfn.IFS(U1014&lt;=10,"Less than 10 days",AND(U1014&gt;10,U1014&lt;=20),"11 to 20 days",AND(U1014&gt;20,U1014&lt;=25),"21 to 25 days",U1014&gt;=51,"Greater than 40 days",AND(U1014&gt;25,U1014&lt;=30),"26 to 30 days",AND(U1014&gt;30,U1014&lt;=40),"31 to 40 days",AND(U1014&gt;40,U1014&lt;=50),"41 to 50 days")</f>
        <v>41 to 50 days</v>
      </c>
      <c r="W1014" t="str" cm="1">
        <f t="array" ref="W1014">_xlfn.IFNA(_xlfn.IFS(AND(U1014&gt;=25,U1014&lt;28),"26-27 days",AND(U1014&gt;27,U1014&lt;29),"28 to 29 days",U1014=30, "30 days"),"Not Needed")</f>
        <v>Not Needed</v>
      </c>
      <c r="X1014">
        <f t="shared" si="95"/>
        <v>2016</v>
      </c>
    </row>
    <row r="1015" spans="1:24" ht="4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 t="shared" si="90"/>
        <v>35</v>
      </c>
      <c r="R1015">
        <f t="shared" si="91"/>
        <v>95.91</v>
      </c>
      <c r="S1015" s="15">
        <f t="shared" si="92"/>
        <v>42339.833981481483</v>
      </c>
      <c r="T1015" s="15">
        <f t="shared" si="93"/>
        <v>42367.833333333328</v>
      </c>
      <c r="U1015">
        <f t="shared" si="94"/>
        <v>28</v>
      </c>
      <c r="V1015" t="str" cm="1">
        <f t="array" ref="V1015">_xlfn.IFS(U1015&lt;=10,"Less than 10 days",AND(U1015&gt;10,U1015&lt;=20),"11 to 20 days",AND(U1015&gt;20,U1015&lt;=25),"21 to 25 days",U1015&gt;=51,"Greater than 40 days",AND(U1015&gt;25,U1015&lt;=30),"26 to 30 days",AND(U1015&gt;30,U1015&lt;=40),"31 to 40 days",AND(U1015&gt;40,U1015&lt;=50),"41 to 50 days")</f>
        <v>26 to 30 days</v>
      </c>
      <c r="W1015" t="str" cm="1">
        <f t="array" ref="W1015">_xlfn.IFNA(_xlfn.IFS(AND(U1015&gt;=25,U1015&lt;28),"26-27 days",AND(U1015&gt;27,U1015&lt;29),"28 to 29 days",U1015=30, "30 days"),"Not Needed")</f>
        <v>28 to 29 days</v>
      </c>
      <c r="X1015">
        <f t="shared" si="95"/>
        <v>2015</v>
      </c>
    </row>
    <row r="1016" spans="1:24" ht="29">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 t="shared" si="90"/>
        <v>31</v>
      </c>
      <c r="R1016">
        <f t="shared" si="91"/>
        <v>191.25</v>
      </c>
      <c r="S1016" s="15">
        <f t="shared" si="92"/>
        <v>41955.002488425926</v>
      </c>
      <c r="T1016" s="15">
        <f t="shared" si="93"/>
        <v>42005.002488425926</v>
      </c>
      <c r="U1016">
        <f t="shared" si="94"/>
        <v>50</v>
      </c>
      <c r="V1016" t="str" cm="1">
        <f t="array" ref="V1016">_xlfn.IFS(U1016&lt;=10,"Less than 10 days",AND(U1016&gt;10,U1016&lt;=20),"11 to 20 days",AND(U1016&gt;20,U1016&lt;=25),"21 to 25 days",U1016&gt;=51,"Greater than 40 days",AND(U1016&gt;25,U1016&lt;=30),"26 to 30 days",AND(U1016&gt;30,U1016&lt;=40),"31 to 40 days",AND(U1016&gt;40,U1016&lt;=50),"41 to 50 days")</f>
        <v>41 to 50 days</v>
      </c>
      <c r="W1016" t="str" cm="1">
        <f t="array" ref="W1016">_xlfn.IFNA(_xlfn.IFS(AND(U1016&gt;=25,U1016&lt;28),"26-27 days",AND(U1016&gt;27,U1016&lt;29),"28 to 29 days",U1016=30, "30 days"),"Not Needed")</f>
        <v>Not Needed</v>
      </c>
      <c r="X1016">
        <f t="shared" si="95"/>
        <v>2014</v>
      </c>
    </row>
    <row r="1017" spans="1:24" ht="29">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 t="shared" si="90"/>
        <v>3</v>
      </c>
      <c r="R1017">
        <f t="shared" si="91"/>
        <v>40</v>
      </c>
      <c r="S1017" s="15">
        <f t="shared" si="92"/>
        <v>42303.878414351857</v>
      </c>
      <c r="T1017" s="15">
        <f t="shared" si="93"/>
        <v>42333.920081018514</v>
      </c>
      <c r="U1017">
        <f t="shared" si="94"/>
        <v>30</v>
      </c>
      <c r="V1017" t="str" cm="1">
        <f t="array" ref="V1017">_xlfn.IFS(U1017&lt;=10,"Less than 10 days",AND(U1017&gt;10,U1017&lt;=20),"11 to 20 days",AND(U1017&gt;20,U1017&lt;=25),"21 to 25 days",U1017&gt;=51,"Greater than 40 days",AND(U1017&gt;25,U1017&lt;=30),"26 to 30 days",AND(U1017&gt;30,U1017&lt;=40),"31 to 40 days",AND(U1017&gt;40,U1017&lt;=50),"41 to 50 days")</f>
        <v>26 to 30 days</v>
      </c>
      <c r="W1017" t="str" cm="1">
        <f t="array" ref="W1017">_xlfn.IFNA(_xlfn.IFS(AND(U1017&gt;=25,U1017&lt;28),"26-27 days",AND(U1017&gt;27,U1017&lt;29),"28 to 29 days",U1017=30, "30 days"),"Not Needed")</f>
        <v>30 days</v>
      </c>
      <c r="X1017">
        <f t="shared" si="95"/>
        <v>2015</v>
      </c>
    </row>
    <row r="1018" spans="1:24" ht="4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 t="shared" si="90"/>
        <v>3</v>
      </c>
      <c r="R1018">
        <f t="shared" si="91"/>
        <v>74.790000000000006</v>
      </c>
      <c r="S1018" s="15">
        <f t="shared" si="92"/>
        <v>42422.107129629629</v>
      </c>
      <c r="T1018" s="15">
        <f t="shared" si="93"/>
        <v>42467.065462962957</v>
      </c>
      <c r="U1018">
        <f t="shared" si="94"/>
        <v>45</v>
      </c>
      <c r="V1018" t="str" cm="1">
        <f t="array" ref="V1018">_xlfn.IFS(U1018&lt;=10,"Less than 10 days",AND(U1018&gt;10,U1018&lt;=20),"11 to 20 days",AND(U1018&gt;20,U1018&lt;=25),"21 to 25 days",U1018&gt;=51,"Greater than 40 days",AND(U1018&gt;25,U1018&lt;=30),"26 to 30 days",AND(U1018&gt;30,U1018&lt;=40),"31 to 40 days",AND(U1018&gt;40,U1018&lt;=50),"41 to 50 days")</f>
        <v>41 to 50 days</v>
      </c>
      <c r="W1018" t="str" cm="1">
        <f t="array" ref="W1018">_xlfn.IFNA(_xlfn.IFS(AND(U1018&gt;=25,U1018&lt;28),"26-27 days",AND(U1018&gt;27,U1018&lt;29),"28 to 29 days",U1018=30, "30 days"),"Not Needed")</f>
        <v>Not Needed</v>
      </c>
      <c r="X1018">
        <f t="shared" si="95"/>
        <v>2016</v>
      </c>
    </row>
    <row r="1019" spans="1:24" ht="58">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 t="shared" si="90"/>
        <v>23</v>
      </c>
      <c r="R1019">
        <f t="shared" si="91"/>
        <v>161.12</v>
      </c>
      <c r="S1019" s="15">
        <f t="shared" si="92"/>
        <v>42289.675173611111</v>
      </c>
      <c r="T1019" s="15">
        <f t="shared" si="93"/>
        <v>42329.716840277775</v>
      </c>
      <c r="U1019">
        <f t="shared" si="94"/>
        <v>40</v>
      </c>
      <c r="V1019" t="str" cm="1">
        <f t="array" ref="V1019">_xlfn.IFS(U1019&lt;=10,"Less than 10 days",AND(U1019&gt;10,U1019&lt;=20),"11 to 20 days",AND(U1019&gt;20,U1019&lt;=25),"21 to 25 days",U1019&gt;=51,"Greater than 40 days",AND(U1019&gt;25,U1019&lt;=30),"26 to 30 days",AND(U1019&gt;30,U1019&lt;=40),"31 to 40 days",AND(U1019&gt;40,U1019&lt;=50),"41 to 50 days")</f>
        <v>31 to 40 days</v>
      </c>
      <c r="W1019" t="str" cm="1">
        <f t="array" ref="W1019">_xlfn.IFNA(_xlfn.IFS(AND(U1019&gt;=25,U1019&lt;28),"26-27 days",AND(U1019&gt;27,U1019&lt;29),"28 to 29 days",U1019=30, "30 days"),"Not Needed")</f>
        <v>Not Needed</v>
      </c>
      <c r="X1019">
        <f t="shared" si="95"/>
        <v>2015</v>
      </c>
    </row>
    <row r="1020" spans="1:24" ht="4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 t="shared" si="90"/>
        <v>3</v>
      </c>
      <c r="R1020">
        <f t="shared" si="91"/>
        <v>88.71</v>
      </c>
      <c r="S1020" s="15">
        <f t="shared" si="92"/>
        <v>42535.492280092592</v>
      </c>
      <c r="T1020" s="15">
        <f t="shared" si="93"/>
        <v>42565.492280092592</v>
      </c>
      <c r="U1020">
        <f t="shared" si="94"/>
        <v>30</v>
      </c>
      <c r="V1020" t="str" cm="1">
        <f t="array" ref="V1020">_xlfn.IFS(U1020&lt;=10,"Less than 10 days",AND(U1020&gt;10,U1020&lt;=20),"11 to 20 days",AND(U1020&gt;20,U1020&lt;=25),"21 to 25 days",U1020&gt;=51,"Greater than 40 days",AND(U1020&gt;25,U1020&lt;=30),"26 to 30 days",AND(U1020&gt;30,U1020&lt;=40),"31 to 40 days",AND(U1020&gt;40,U1020&lt;=50),"41 to 50 days")</f>
        <v>26 to 30 days</v>
      </c>
      <c r="W1020" t="str" cm="1">
        <f t="array" ref="W1020">_xlfn.IFNA(_xlfn.IFS(AND(U1020&gt;=25,U1020&lt;28),"26-27 days",AND(U1020&gt;27,U1020&lt;29),"28 to 29 days",U1020=30, "30 days"),"Not Needed")</f>
        <v>30 days</v>
      </c>
      <c r="X1020">
        <f t="shared" si="95"/>
        <v>2016</v>
      </c>
    </row>
    <row r="1021" spans="1:24" ht="4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 t="shared" si="90"/>
        <v>47</v>
      </c>
      <c r="R1021">
        <f t="shared" si="91"/>
        <v>53.25</v>
      </c>
      <c r="S1021" s="15">
        <f t="shared" si="92"/>
        <v>42009.973946759259</v>
      </c>
      <c r="T1021" s="15">
        <f t="shared" si="93"/>
        <v>42039.973946759259</v>
      </c>
      <c r="U1021">
        <f t="shared" si="94"/>
        <v>30</v>
      </c>
      <c r="V1021" t="str" cm="1">
        <f t="array" ref="V1021">_xlfn.IFS(U1021&lt;=10,"Less than 10 days",AND(U1021&gt;10,U1021&lt;=20),"11 to 20 days",AND(U1021&gt;20,U1021&lt;=25),"21 to 25 days",U1021&gt;=51,"Greater than 40 days",AND(U1021&gt;25,U1021&lt;=30),"26 to 30 days",AND(U1021&gt;30,U1021&lt;=40),"31 to 40 days",AND(U1021&gt;40,U1021&lt;=50),"41 to 50 days")</f>
        <v>26 to 30 days</v>
      </c>
      <c r="W1021" t="str" cm="1">
        <f t="array" ref="W1021">_xlfn.IFNA(_xlfn.IFS(AND(U1021&gt;=25,U1021&lt;28),"26-27 days",AND(U1021&gt;27,U1021&lt;29),"28 to 29 days",U1021=30, "30 days"),"Not Needed")</f>
        <v>30 days</v>
      </c>
      <c r="X1021">
        <f t="shared" si="95"/>
        <v>2015</v>
      </c>
    </row>
    <row r="1022" spans="1:24" ht="4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 t="shared" si="90"/>
        <v>206</v>
      </c>
      <c r="R1022">
        <f t="shared" si="91"/>
        <v>106.2</v>
      </c>
      <c r="S1022" s="15">
        <f t="shared" si="92"/>
        <v>42127.069548611107</v>
      </c>
      <c r="T1022" s="15">
        <f t="shared" si="93"/>
        <v>42157.032638888893</v>
      </c>
      <c r="U1022">
        <f t="shared" si="94"/>
        <v>30</v>
      </c>
      <c r="V1022" t="str" cm="1">
        <f t="array" ref="V1022">_xlfn.IFS(U1022&lt;=10,"Less than 10 days",AND(U1022&gt;10,U1022&lt;=20),"11 to 20 days",AND(U1022&gt;20,U1022&lt;=25),"21 to 25 days",U1022&gt;=51,"Greater than 40 days",AND(U1022&gt;25,U1022&lt;=30),"26 to 30 days",AND(U1022&gt;30,U1022&lt;=40),"31 to 40 days",AND(U1022&gt;40,U1022&lt;=50),"41 to 50 days")</f>
        <v>26 to 30 days</v>
      </c>
      <c r="W1022" t="str" cm="1">
        <f t="array" ref="W1022">_xlfn.IFNA(_xlfn.IFS(AND(U1022&gt;=25,U1022&lt;28),"26-27 days",AND(U1022&gt;27,U1022&lt;29),"28 to 29 days",U1022=30, "30 days"),"Not Needed")</f>
        <v>30 days</v>
      </c>
      <c r="X1022">
        <f t="shared" si="95"/>
        <v>2015</v>
      </c>
    </row>
    <row r="1023" spans="1:24" ht="4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 t="shared" si="90"/>
        <v>352</v>
      </c>
      <c r="R1023">
        <f t="shared" si="91"/>
        <v>22.08</v>
      </c>
      <c r="S1023" s="15">
        <f t="shared" si="92"/>
        <v>42271.251979166671</v>
      </c>
      <c r="T1023" s="15">
        <f t="shared" si="93"/>
        <v>42294.166666666672</v>
      </c>
      <c r="U1023">
        <f t="shared" si="94"/>
        <v>23</v>
      </c>
      <c r="V1023" t="str" cm="1">
        <f t="array" ref="V1023">_xlfn.IFS(U1023&lt;=10,"Less than 10 days",AND(U1023&gt;10,U1023&lt;=20),"11 to 20 days",AND(U1023&gt;20,U1023&lt;=25),"21 to 25 days",U1023&gt;=51,"Greater than 40 days",AND(U1023&gt;25,U1023&lt;=30),"26 to 30 days",AND(U1023&gt;30,U1023&lt;=40),"31 to 40 days",AND(U1023&gt;40,U1023&lt;=50),"41 to 50 days")</f>
        <v>21 to 25 days</v>
      </c>
      <c r="W1023" t="str" cm="1">
        <f t="array" ref="W1023">_xlfn.IFNA(_xlfn.IFS(AND(U1023&gt;=25,U1023&lt;28),"26-27 days",AND(U1023&gt;27,U1023&lt;29),"28 to 29 days",U1023=30, "30 days"),"Not Needed")</f>
        <v>Not Needed</v>
      </c>
      <c r="X1023">
        <f t="shared" si="95"/>
        <v>2015</v>
      </c>
    </row>
    <row r="1024" spans="1:24" ht="29">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 t="shared" si="90"/>
        <v>115</v>
      </c>
      <c r="R1024">
        <f t="shared" si="91"/>
        <v>31.05</v>
      </c>
      <c r="S1024" s="15">
        <f t="shared" si="92"/>
        <v>42111.646724537044</v>
      </c>
      <c r="T1024" s="15">
        <f t="shared" si="93"/>
        <v>42141.646724537044</v>
      </c>
      <c r="U1024">
        <f t="shared" si="94"/>
        <v>30</v>
      </c>
      <c r="V1024" t="str" cm="1">
        <f t="array" ref="V1024">_xlfn.IFS(U1024&lt;=10,"Less than 10 days",AND(U1024&gt;10,U1024&lt;=20),"11 to 20 days",AND(U1024&gt;20,U1024&lt;=25),"21 to 25 days",U1024&gt;=51,"Greater than 40 days",AND(U1024&gt;25,U1024&lt;=30),"26 to 30 days",AND(U1024&gt;30,U1024&lt;=40),"31 to 40 days",AND(U1024&gt;40,U1024&lt;=50),"41 to 50 days")</f>
        <v>26 to 30 days</v>
      </c>
      <c r="W1024" t="str" cm="1">
        <f t="array" ref="W1024">_xlfn.IFNA(_xlfn.IFS(AND(U1024&gt;=25,U1024&lt;28),"26-27 days",AND(U1024&gt;27,U1024&lt;29),"28 to 29 days",U1024=30, "30 days"),"Not Needed")</f>
        <v>30 days</v>
      </c>
      <c r="X1024">
        <f t="shared" si="95"/>
        <v>2015</v>
      </c>
    </row>
    <row r="1025" spans="1:24" ht="4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 t="shared" si="90"/>
        <v>237</v>
      </c>
      <c r="R1025">
        <f t="shared" si="91"/>
        <v>36.21</v>
      </c>
      <c r="S1025" s="15">
        <f t="shared" si="92"/>
        <v>42145.919687500005</v>
      </c>
      <c r="T1025" s="15">
        <f t="shared" si="93"/>
        <v>42175.919687500005</v>
      </c>
      <c r="U1025">
        <f t="shared" si="94"/>
        <v>30</v>
      </c>
      <c r="V1025" t="str" cm="1">
        <f t="array" ref="V1025">_xlfn.IFS(U1025&lt;=10,"Less than 10 days",AND(U1025&gt;10,U1025&lt;=20),"11 to 20 days",AND(U1025&gt;20,U1025&lt;=25),"21 to 25 days",U1025&gt;=51,"Greater than 40 days",AND(U1025&gt;25,U1025&lt;=30),"26 to 30 days",AND(U1025&gt;30,U1025&lt;=40),"31 to 40 days",AND(U1025&gt;40,U1025&lt;=50),"41 to 50 days")</f>
        <v>26 to 30 days</v>
      </c>
      <c r="W1025" t="str" cm="1">
        <f t="array" ref="W1025">_xlfn.IFNA(_xlfn.IFS(AND(U1025&gt;=25,U1025&lt;28),"26-27 days",AND(U1025&gt;27,U1025&lt;29),"28 to 29 days",U1025=30, "30 days"),"Not Needed")</f>
        <v>30 days</v>
      </c>
      <c r="X1025">
        <f t="shared" si="95"/>
        <v>2015</v>
      </c>
    </row>
    <row r="1026" spans="1:24" ht="4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 t="shared" ref="Q1026:Q1089" si="96">ROUND(E1026/D1026*100,0)</f>
        <v>119</v>
      </c>
      <c r="R1026">
        <f t="shared" si="91"/>
        <v>388.98</v>
      </c>
      <c r="S1026" s="15">
        <f t="shared" si="92"/>
        <v>42370.580590277779</v>
      </c>
      <c r="T1026" s="15">
        <f t="shared" si="93"/>
        <v>42400.580590277779</v>
      </c>
      <c r="U1026">
        <f t="shared" si="94"/>
        <v>30</v>
      </c>
      <c r="V1026" t="str" cm="1">
        <f t="array" ref="V1026">_xlfn.IFS(U1026&lt;=10,"Less than 10 days",AND(U1026&gt;10,U1026&lt;=20),"11 to 20 days",AND(U1026&gt;20,U1026&lt;=25),"21 to 25 days",U1026&gt;=51,"Greater than 40 days",AND(U1026&gt;25,U1026&lt;=30),"26 to 30 days",AND(U1026&gt;30,U1026&lt;=40),"31 to 40 days",AND(U1026&gt;40,U1026&lt;=50),"41 to 50 days")</f>
        <v>26 to 30 days</v>
      </c>
      <c r="W1026" t="str" cm="1">
        <f t="array" ref="W1026">_xlfn.IFNA(_xlfn.IFS(AND(U1026&gt;=25,U1026&lt;28),"26-27 days",AND(U1026&gt;27,U1026&lt;29),"28 to 29 days",U1026=30, "30 days"),"Not Needed")</f>
        <v>30 days</v>
      </c>
      <c r="X1026">
        <f t="shared" si="95"/>
        <v>2016</v>
      </c>
    </row>
    <row r="1027" spans="1:24" ht="29">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 t="shared" si="96"/>
        <v>110</v>
      </c>
      <c r="R1027">
        <f t="shared" ref="R1027:R1090" si="97">IFERROR(ROUND(E1027/L1027,2),0)</f>
        <v>71.849999999999994</v>
      </c>
      <c r="S1027" s="15">
        <f t="shared" ref="S1027:S1090" si="98">(((J1027/60)/60)/24)+DATE(1970,1,1)</f>
        <v>42049.833761574075</v>
      </c>
      <c r="T1027" s="15">
        <f t="shared" ref="T1027:T1090" si="99">(((I1027/60)/60)/24)+DATE(1970,1,1)</f>
        <v>42079.792094907403</v>
      </c>
      <c r="U1027">
        <f t="shared" ref="U1027:U1090" si="100">_xlfn.DAYS(T1027,S1027)</f>
        <v>30</v>
      </c>
      <c r="V1027" t="str" cm="1">
        <f t="array" ref="V1027">_xlfn.IFS(U1027&lt;=10,"Less than 10 days",AND(U1027&gt;10,U1027&lt;=20),"11 to 20 days",AND(U1027&gt;20,U1027&lt;=25),"21 to 25 days",U1027&gt;=51,"Greater than 40 days",AND(U1027&gt;25,U1027&lt;=30),"26 to 30 days",AND(U1027&gt;30,U1027&lt;=40),"31 to 40 days",AND(U1027&gt;40,U1027&lt;=50),"41 to 50 days")</f>
        <v>26 to 30 days</v>
      </c>
      <c r="W1027" t="str" cm="1">
        <f t="array" ref="W1027">_xlfn.IFNA(_xlfn.IFS(AND(U1027&gt;=25,U1027&lt;28),"26-27 days",AND(U1027&gt;27,U1027&lt;29),"28 to 29 days",U1027=30, "30 days"),"Not Needed")</f>
        <v>30 days</v>
      </c>
      <c r="X1027">
        <f t="shared" ref="X1027:X1090" si="101">YEAR(S1027)</f>
        <v>2015</v>
      </c>
    </row>
    <row r="1028" spans="1:24" ht="58">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 t="shared" si="96"/>
        <v>100</v>
      </c>
      <c r="R1028">
        <f t="shared" si="97"/>
        <v>57.38</v>
      </c>
      <c r="S1028" s="15">
        <f t="shared" si="98"/>
        <v>42426.407592592594</v>
      </c>
      <c r="T1028" s="15">
        <f t="shared" si="99"/>
        <v>42460.365925925929</v>
      </c>
      <c r="U1028">
        <f t="shared" si="100"/>
        <v>34</v>
      </c>
      <c r="V1028" t="str" cm="1">
        <f t="array" ref="V1028">_xlfn.IFS(U1028&lt;=10,"Less than 10 days",AND(U1028&gt;10,U1028&lt;=20),"11 to 20 days",AND(U1028&gt;20,U1028&lt;=25),"21 to 25 days",U1028&gt;=51,"Greater than 40 days",AND(U1028&gt;25,U1028&lt;=30),"26 to 30 days",AND(U1028&gt;30,U1028&lt;=40),"31 to 40 days",AND(U1028&gt;40,U1028&lt;=50),"41 to 50 days")</f>
        <v>31 to 40 days</v>
      </c>
      <c r="W1028" t="str" cm="1">
        <f t="array" ref="W1028">_xlfn.IFNA(_xlfn.IFS(AND(U1028&gt;=25,U1028&lt;28),"26-27 days",AND(U1028&gt;27,U1028&lt;29),"28 to 29 days",U1028=30, "30 days"),"Not Needed")</f>
        <v>Not Needed</v>
      </c>
      <c r="X1028">
        <f t="shared" si="101"/>
        <v>2016</v>
      </c>
    </row>
    <row r="1029" spans="1:24" ht="4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 t="shared" si="96"/>
        <v>103</v>
      </c>
      <c r="R1029">
        <f t="shared" si="97"/>
        <v>69.67</v>
      </c>
      <c r="S1029" s="15">
        <f t="shared" si="98"/>
        <v>41905.034108796295</v>
      </c>
      <c r="T1029" s="15">
        <f t="shared" si="99"/>
        <v>41935.034108796295</v>
      </c>
      <c r="U1029">
        <f t="shared" si="100"/>
        <v>30</v>
      </c>
      <c r="V1029" t="str" cm="1">
        <f t="array" ref="V1029">_xlfn.IFS(U1029&lt;=10,"Less than 10 days",AND(U1029&gt;10,U1029&lt;=20),"11 to 20 days",AND(U1029&gt;20,U1029&lt;=25),"21 to 25 days",U1029&gt;=51,"Greater than 40 days",AND(U1029&gt;25,U1029&lt;=30),"26 to 30 days",AND(U1029&gt;30,U1029&lt;=40),"31 to 40 days",AND(U1029&gt;40,U1029&lt;=50),"41 to 50 days")</f>
        <v>26 to 30 days</v>
      </c>
      <c r="W1029" t="str" cm="1">
        <f t="array" ref="W1029">_xlfn.IFNA(_xlfn.IFS(AND(U1029&gt;=25,U1029&lt;28),"26-27 days",AND(U1029&gt;27,U1029&lt;29),"28 to 29 days",U1029=30, "30 days"),"Not Needed")</f>
        <v>30 days</v>
      </c>
      <c r="X1029">
        <f t="shared" si="101"/>
        <v>2014</v>
      </c>
    </row>
    <row r="1030" spans="1:24" ht="4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 t="shared" si="96"/>
        <v>117</v>
      </c>
      <c r="R1030">
        <f t="shared" si="97"/>
        <v>45.99</v>
      </c>
      <c r="S1030" s="15">
        <f t="shared" si="98"/>
        <v>42755.627372685187</v>
      </c>
      <c r="T1030" s="15">
        <f t="shared" si="99"/>
        <v>42800.833333333328</v>
      </c>
      <c r="U1030">
        <f t="shared" si="100"/>
        <v>45</v>
      </c>
      <c r="V1030" t="str" cm="1">
        <f t="array" ref="V1030">_xlfn.IFS(U1030&lt;=10,"Less than 10 days",AND(U1030&gt;10,U1030&lt;=20),"11 to 20 days",AND(U1030&gt;20,U1030&lt;=25),"21 to 25 days",U1030&gt;=51,"Greater than 40 days",AND(U1030&gt;25,U1030&lt;=30),"26 to 30 days",AND(U1030&gt;30,U1030&lt;=40),"31 to 40 days",AND(U1030&gt;40,U1030&lt;=50),"41 to 50 days")</f>
        <v>41 to 50 days</v>
      </c>
      <c r="W1030" t="str" cm="1">
        <f t="array" ref="W1030">_xlfn.IFNA(_xlfn.IFS(AND(U1030&gt;=25,U1030&lt;28),"26-27 days",AND(U1030&gt;27,U1030&lt;29),"28 to 29 days",U1030=30, "30 days"),"Not Needed")</f>
        <v>Not Needed</v>
      </c>
      <c r="X1030">
        <f t="shared" si="101"/>
        <v>2017</v>
      </c>
    </row>
    <row r="1031" spans="1:24" ht="29">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 t="shared" si="96"/>
        <v>112</v>
      </c>
      <c r="R1031">
        <f t="shared" si="97"/>
        <v>79.260000000000005</v>
      </c>
      <c r="S1031" s="15">
        <f t="shared" si="98"/>
        <v>42044.711886574078</v>
      </c>
      <c r="T1031" s="15">
        <f t="shared" si="99"/>
        <v>42098.915972222225</v>
      </c>
      <c r="U1031">
        <f t="shared" si="100"/>
        <v>54</v>
      </c>
      <c r="V1031" t="str" cm="1">
        <f t="array" ref="V1031">_xlfn.IFS(U1031&lt;=10,"Less than 10 days",AND(U1031&gt;10,U1031&lt;=20),"11 to 20 days",AND(U1031&gt;20,U1031&lt;=25),"21 to 25 days",U1031&gt;=51,"Greater than 40 days",AND(U1031&gt;25,U1031&lt;=30),"26 to 30 days",AND(U1031&gt;30,U1031&lt;=40),"31 to 40 days",AND(U1031&gt;40,U1031&lt;=50),"41 to 50 days")</f>
        <v>Greater than 40 days</v>
      </c>
      <c r="W1031" t="str" cm="1">
        <f t="array" ref="W1031">_xlfn.IFNA(_xlfn.IFS(AND(U1031&gt;=25,U1031&lt;28),"26-27 days",AND(U1031&gt;27,U1031&lt;29),"28 to 29 days",U1031=30, "30 days"),"Not Needed")</f>
        <v>Not Needed</v>
      </c>
      <c r="X1031">
        <f t="shared" si="101"/>
        <v>2015</v>
      </c>
    </row>
    <row r="1032" spans="1:24" ht="29">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 t="shared" si="96"/>
        <v>342</v>
      </c>
      <c r="R1032">
        <f t="shared" si="97"/>
        <v>43.03</v>
      </c>
      <c r="S1032" s="15">
        <f t="shared" si="98"/>
        <v>42611.483206018514</v>
      </c>
      <c r="T1032" s="15">
        <f t="shared" si="99"/>
        <v>42625.483206018514</v>
      </c>
      <c r="U1032">
        <f t="shared" si="100"/>
        <v>14</v>
      </c>
      <c r="V1032" t="str" cm="1">
        <f t="array" ref="V1032">_xlfn.IFS(U1032&lt;=10,"Less than 10 days",AND(U1032&gt;10,U1032&lt;=20),"11 to 20 days",AND(U1032&gt;20,U1032&lt;=25),"21 to 25 days",U1032&gt;=51,"Greater than 40 days",AND(U1032&gt;25,U1032&lt;=30),"26 to 30 days",AND(U1032&gt;30,U1032&lt;=40),"31 to 40 days",AND(U1032&gt;40,U1032&lt;=50),"41 to 50 days")</f>
        <v>11 to 20 days</v>
      </c>
      <c r="W1032" t="str" cm="1">
        <f t="array" ref="W1032">_xlfn.IFNA(_xlfn.IFS(AND(U1032&gt;=25,U1032&lt;28),"26-27 days",AND(U1032&gt;27,U1032&lt;29),"28 to 29 days",U1032=30, "30 days"),"Not Needed")</f>
        <v>Not Needed</v>
      </c>
      <c r="X1032">
        <f t="shared" si="101"/>
        <v>2016</v>
      </c>
    </row>
    <row r="1033" spans="1:24" ht="58">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 t="shared" si="96"/>
        <v>107</v>
      </c>
      <c r="R1033">
        <f t="shared" si="97"/>
        <v>108.48</v>
      </c>
      <c r="S1033" s="15">
        <f t="shared" si="98"/>
        <v>42324.764004629629</v>
      </c>
      <c r="T1033" s="15">
        <f t="shared" si="99"/>
        <v>42354.764004629629</v>
      </c>
      <c r="U1033">
        <f t="shared" si="100"/>
        <v>30</v>
      </c>
      <c r="V1033" t="str" cm="1">
        <f t="array" ref="V1033">_xlfn.IFS(U1033&lt;=10,"Less than 10 days",AND(U1033&gt;10,U1033&lt;=20),"11 to 20 days",AND(U1033&gt;20,U1033&lt;=25),"21 to 25 days",U1033&gt;=51,"Greater than 40 days",AND(U1033&gt;25,U1033&lt;=30),"26 to 30 days",AND(U1033&gt;30,U1033&lt;=40),"31 to 40 days",AND(U1033&gt;40,U1033&lt;=50),"41 to 50 days")</f>
        <v>26 to 30 days</v>
      </c>
      <c r="W1033" t="str" cm="1">
        <f t="array" ref="W1033">_xlfn.IFNA(_xlfn.IFS(AND(U1033&gt;=25,U1033&lt;28),"26-27 days",AND(U1033&gt;27,U1033&lt;29),"28 to 29 days",U1033=30, "30 days"),"Not Needed")</f>
        <v>30 days</v>
      </c>
      <c r="X1033">
        <f t="shared" si="101"/>
        <v>2015</v>
      </c>
    </row>
    <row r="1034" spans="1:24">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 t="shared" si="96"/>
        <v>108</v>
      </c>
      <c r="R1034">
        <f t="shared" si="97"/>
        <v>61.03</v>
      </c>
      <c r="S1034" s="15">
        <f t="shared" si="98"/>
        <v>42514.666956018518</v>
      </c>
      <c r="T1034" s="15">
        <f t="shared" si="99"/>
        <v>42544.666956018518</v>
      </c>
      <c r="U1034">
        <f t="shared" si="100"/>
        <v>30</v>
      </c>
      <c r="V1034" t="str" cm="1">
        <f t="array" ref="V1034">_xlfn.IFS(U1034&lt;=10,"Less than 10 days",AND(U1034&gt;10,U1034&lt;=20),"11 to 20 days",AND(U1034&gt;20,U1034&lt;=25),"21 to 25 days",U1034&gt;=51,"Greater than 40 days",AND(U1034&gt;25,U1034&lt;=30),"26 to 30 days",AND(U1034&gt;30,U1034&lt;=40),"31 to 40 days",AND(U1034&gt;40,U1034&lt;=50),"41 to 50 days")</f>
        <v>26 to 30 days</v>
      </c>
      <c r="W1034" t="str" cm="1">
        <f t="array" ref="W1034">_xlfn.IFNA(_xlfn.IFS(AND(U1034&gt;=25,U1034&lt;28),"26-27 days",AND(U1034&gt;27,U1034&lt;29),"28 to 29 days",U1034=30, "30 days"),"Not Needed")</f>
        <v>30 days</v>
      </c>
      <c r="X1034">
        <f t="shared" si="101"/>
        <v>2016</v>
      </c>
    </row>
    <row r="1035" spans="1:24" ht="4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 t="shared" si="96"/>
        <v>103</v>
      </c>
      <c r="R1035">
        <f t="shared" si="97"/>
        <v>50.59</v>
      </c>
      <c r="S1035" s="15">
        <f t="shared" si="98"/>
        <v>42688.732407407413</v>
      </c>
      <c r="T1035" s="15">
        <f t="shared" si="99"/>
        <v>42716.732407407413</v>
      </c>
      <c r="U1035">
        <f t="shared" si="100"/>
        <v>28</v>
      </c>
      <c r="V1035" t="str" cm="1">
        <f t="array" ref="V1035">_xlfn.IFS(U1035&lt;=10,"Less than 10 days",AND(U1035&gt;10,U1035&lt;=20),"11 to 20 days",AND(U1035&gt;20,U1035&lt;=25),"21 to 25 days",U1035&gt;=51,"Greater than 40 days",AND(U1035&gt;25,U1035&lt;=30),"26 to 30 days",AND(U1035&gt;30,U1035&lt;=40),"31 to 40 days",AND(U1035&gt;40,U1035&lt;=50),"41 to 50 days")</f>
        <v>26 to 30 days</v>
      </c>
      <c r="W1035" t="str" cm="1">
        <f t="array" ref="W1035">_xlfn.IFNA(_xlfn.IFS(AND(U1035&gt;=25,U1035&lt;28),"26-27 days",AND(U1035&gt;27,U1035&lt;29),"28 to 29 days",U1035=30, "30 days"),"Not Needed")</f>
        <v>28 to 29 days</v>
      </c>
      <c r="X1035">
        <f t="shared" si="101"/>
        <v>2016</v>
      </c>
    </row>
    <row r="1036" spans="1:24" ht="4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 t="shared" si="96"/>
        <v>130</v>
      </c>
      <c r="R1036">
        <f t="shared" si="97"/>
        <v>39.159999999999997</v>
      </c>
      <c r="S1036" s="15">
        <f t="shared" si="98"/>
        <v>42555.166712962964</v>
      </c>
      <c r="T1036" s="15">
        <f t="shared" si="99"/>
        <v>42587.165972222225</v>
      </c>
      <c r="U1036">
        <f t="shared" si="100"/>
        <v>32</v>
      </c>
      <c r="V1036" t="str" cm="1">
        <f t="array" ref="V1036">_xlfn.IFS(U1036&lt;=10,"Less than 10 days",AND(U1036&gt;10,U1036&lt;=20),"11 to 20 days",AND(U1036&gt;20,U1036&lt;=25),"21 to 25 days",U1036&gt;=51,"Greater than 40 days",AND(U1036&gt;25,U1036&lt;=30),"26 to 30 days",AND(U1036&gt;30,U1036&lt;=40),"31 to 40 days",AND(U1036&gt;40,U1036&lt;=50),"41 to 50 days")</f>
        <v>31 to 40 days</v>
      </c>
      <c r="W1036" t="str" cm="1">
        <f t="array" ref="W1036">_xlfn.IFNA(_xlfn.IFS(AND(U1036&gt;=25,U1036&lt;28),"26-27 days",AND(U1036&gt;27,U1036&lt;29),"28 to 29 days",U1036=30, "30 days"),"Not Needed")</f>
        <v>Not Needed</v>
      </c>
      <c r="X1036">
        <f t="shared" si="101"/>
        <v>2016</v>
      </c>
    </row>
    <row r="1037" spans="1:24" ht="4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 t="shared" si="96"/>
        <v>108</v>
      </c>
      <c r="R1037">
        <f t="shared" si="97"/>
        <v>65.16</v>
      </c>
      <c r="S1037" s="15">
        <f t="shared" si="98"/>
        <v>42016.641435185185</v>
      </c>
      <c r="T1037" s="15">
        <f t="shared" si="99"/>
        <v>42046.641435185185</v>
      </c>
      <c r="U1037">
        <f t="shared" si="100"/>
        <v>30</v>
      </c>
      <c r="V1037" t="str" cm="1">
        <f t="array" ref="V1037">_xlfn.IFS(U1037&lt;=10,"Less than 10 days",AND(U1037&gt;10,U1037&lt;=20),"11 to 20 days",AND(U1037&gt;20,U1037&lt;=25),"21 to 25 days",U1037&gt;=51,"Greater than 40 days",AND(U1037&gt;25,U1037&lt;=30),"26 to 30 days",AND(U1037&gt;30,U1037&lt;=40),"31 to 40 days",AND(U1037&gt;40,U1037&lt;=50),"41 to 50 days")</f>
        <v>26 to 30 days</v>
      </c>
      <c r="W1037" t="str" cm="1">
        <f t="array" ref="W1037">_xlfn.IFNA(_xlfn.IFS(AND(U1037&gt;=25,U1037&lt;28),"26-27 days",AND(U1037&gt;27,U1037&lt;29),"28 to 29 days",U1037=30, "30 days"),"Not Needed")</f>
        <v>30 days</v>
      </c>
      <c r="X1037">
        <f t="shared" si="101"/>
        <v>2015</v>
      </c>
    </row>
    <row r="1038" spans="1:24" ht="4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 t="shared" si="96"/>
        <v>112</v>
      </c>
      <c r="R1038">
        <f t="shared" si="97"/>
        <v>23.96</v>
      </c>
      <c r="S1038" s="15">
        <f t="shared" si="98"/>
        <v>41249.448958333334</v>
      </c>
      <c r="T1038" s="15">
        <f t="shared" si="99"/>
        <v>41281.333333333336</v>
      </c>
      <c r="U1038">
        <f t="shared" si="100"/>
        <v>32</v>
      </c>
      <c r="V1038" t="str" cm="1">
        <f t="array" ref="V1038">_xlfn.IFS(U1038&lt;=10,"Less than 10 days",AND(U1038&gt;10,U1038&lt;=20),"11 to 20 days",AND(U1038&gt;20,U1038&lt;=25),"21 to 25 days",U1038&gt;=51,"Greater than 40 days",AND(U1038&gt;25,U1038&lt;=30),"26 to 30 days",AND(U1038&gt;30,U1038&lt;=40),"31 to 40 days",AND(U1038&gt;40,U1038&lt;=50),"41 to 50 days")</f>
        <v>31 to 40 days</v>
      </c>
      <c r="W1038" t="str" cm="1">
        <f t="array" ref="W1038">_xlfn.IFNA(_xlfn.IFS(AND(U1038&gt;=25,U1038&lt;28),"26-27 days",AND(U1038&gt;27,U1038&lt;29),"28 to 29 days",U1038=30, "30 days"),"Not Needed")</f>
        <v>Not Needed</v>
      </c>
      <c r="X1038">
        <f t="shared" si="101"/>
        <v>2012</v>
      </c>
    </row>
    <row r="1039" spans="1:24" ht="58">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 t="shared" si="96"/>
        <v>102</v>
      </c>
      <c r="R1039">
        <f t="shared" si="97"/>
        <v>48.62</v>
      </c>
      <c r="S1039" s="15">
        <f t="shared" si="98"/>
        <v>42119.822476851856</v>
      </c>
      <c r="T1039" s="15">
        <f t="shared" si="99"/>
        <v>42142.208333333328</v>
      </c>
      <c r="U1039">
        <f t="shared" si="100"/>
        <v>23</v>
      </c>
      <c r="V1039" t="str" cm="1">
        <f t="array" ref="V1039">_xlfn.IFS(U1039&lt;=10,"Less than 10 days",AND(U1039&gt;10,U1039&lt;=20),"11 to 20 days",AND(U1039&gt;20,U1039&lt;=25),"21 to 25 days",U1039&gt;=51,"Greater than 40 days",AND(U1039&gt;25,U1039&lt;=30),"26 to 30 days",AND(U1039&gt;30,U1039&lt;=40),"31 to 40 days",AND(U1039&gt;40,U1039&lt;=50),"41 to 50 days")</f>
        <v>21 to 25 days</v>
      </c>
      <c r="W1039" t="str" cm="1">
        <f t="array" ref="W1039">_xlfn.IFNA(_xlfn.IFS(AND(U1039&gt;=25,U1039&lt;28),"26-27 days",AND(U1039&gt;27,U1039&lt;29),"28 to 29 days",U1039=30, "30 days"),"Not Needed")</f>
        <v>Not Needed</v>
      </c>
      <c r="X1039">
        <f t="shared" si="101"/>
        <v>2015</v>
      </c>
    </row>
    <row r="1040" spans="1:24" ht="4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 t="shared" si="96"/>
        <v>145</v>
      </c>
      <c r="R1040">
        <f t="shared" si="97"/>
        <v>35.74</v>
      </c>
      <c r="S1040" s="15">
        <f t="shared" si="98"/>
        <v>42418.231747685189</v>
      </c>
      <c r="T1040" s="15">
        <f t="shared" si="99"/>
        <v>42448.190081018518</v>
      </c>
      <c r="U1040">
        <f t="shared" si="100"/>
        <v>30</v>
      </c>
      <c r="V1040" t="str" cm="1">
        <f t="array" ref="V1040">_xlfn.IFS(U1040&lt;=10,"Less than 10 days",AND(U1040&gt;10,U1040&lt;=20),"11 to 20 days",AND(U1040&gt;20,U1040&lt;=25),"21 to 25 days",U1040&gt;=51,"Greater than 40 days",AND(U1040&gt;25,U1040&lt;=30),"26 to 30 days",AND(U1040&gt;30,U1040&lt;=40),"31 to 40 days",AND(U1040&gt;40,U1040&lt;=50),"41 to 50 days")</f>
        <v>26 to 30 days</v>
      </c>
      <c r="W1040" t="str" cm="1">
        <f t="array" ref="W1040">_xlfn.IFNA(_xlfn.IFS(AND(U1040&gt;=25,U1040&lt;28),"26-27 days",AND(U1040&gt;27,U1040&lt;29),"28 to 29 days",U1040=30, "30 days"),"Not Needed")</f>
        <v>30 days</v>
      </c>
      <c r="X1040">
        <f t="shared" si="101"/>
        <v>2016</v>
      </c>
    </row>
    <row r="1041" spans="1:24" ht="58">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 t="shared" si="96"/>
        <v>128</v>
      </c>
      <c r="R1041">
        <f t="shared" si="97"/>
        <v>21.37</v>
      </c>
      <c r="S1041" s="15">
        <f t="shared" si="98"/>
        <v>42692.109328703707</v>
      </c>
      <c r="T1041" s="15">
        <f t="shared" si="99"/>
        <v>42717.332638888889</v>
      </c>
      <c r="U1041">
        <f t="shared" si="100"/>
        <v>25</v>
      </c>
      <c r="V1041" t="str" cm="1">
        <f t="array" ref="V1041">_xlfn.IFS(U1041&lt;=10,"Less than 10 days",AND(U1041&gt;10,U1041&lt;=20),"11 to 20 days",AND(U1041&gt;20,U1041&lt;=25),"21 to 25 days",U1041&gt;=51,"Greater than 40 days",AND(U1041&gt;25,U1041&lt;=30),"26 to 30 days",AND(U1041&gt;30,U1041&lt;=40),"31 to 40 days",AND(U1041&gt;40,U1041&lt;=50),"41 to 50 days")</f>
        <v>21 to 25 days</v>
      </c>
      <c r="W1041" t="str" cm="1">
        <f t="array" ref="W1041">_xlfn.IFNA(_xlfn.IFS(AND(U1041&gt;=25,U1041&lt;28),"26-27 days",AND(U1041&gt;27,U1041&lt;29),"28 to 29 days",U1041=30, "30 days"),"Not Needed")</f>
        <v>26-27 days</v>
      </c>
      <c r="X1041">
        <f t="shared" si="101"/>
        <v>2016</v>
      </c>
    </row>
    <row r="1042" spans="1:24" ht="4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 t="shared" si="96"/>
        <v>0</v>
      </c>
      <c r="R1042">
        <f t="shared" si="97"/>
        <v>250</v>
      </c>
      <c r="S1042" s="15">
        <f t="shared" si="98"/>
        <v>42579.708437499998</v>
      </c>
      <c r="T1042" s="15">
        <f t="shared" si="99"/>
        <v>42609.708437499998</v>
      </c>
      <c r="U1042">
        <f t="shared" si="100"/>
        <v>30</v>
      </c>
      <c r="V1042" t="str" cm="1">
        <f t="array" ref="V1042">_xlfn.IFS(U1042&lt;=10,"Less than 10 days",AND(U1042&gt;10,U1042&lt;=20),"11 to 20 days",AND(U1042&gt;20,U1042&lt;=25),"21 to 25 days",U1042&gt;=51,"Greater than 40 days",AND(U1042&gt;25,U1042&lt;=30),"26 to 30 days",AND(U1042&gt;30,U1042&lt;=40),"31 to 40 days",AND(U1042&gt;40,U1042&lt;=50),"41 to 50 days")</f>
        <v>26 to 30 days</v>
      </c>
      <c r="W1042" t="str" cm="1">
        <f t="array" ref="W1042">_xlfn.IFNA(_xlfn.IFS(AND(U1042&gt;=25,U1042&lt;28),"26-27 days",AND(U1042&gt;27,U1042&lt;29),"28 to 29 days",U1042=30, "30 days"),"Not Needed")</f>
        <v>30 days</v>
      </c>
      <c r="X1042">
        <f t="shared" si="101"/>
        <v>2016</v>
      </c>
    </row>
    <row r="1043" spans="1:24" ht="4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 t="shared" si="96"/>
        <v>0</v>
      </c>
      <c r="R1043">
        <f t="shared" si="97"/>
        <v>0</v>
      </c>
      <c r="S1043" s="15">
        <f t="shared" si="98"/>
        <v>41831.060092592597</v>
      </c>
      <c r="T1043" s="15">
        <f t="shared" si="99"/>
        <v>41851.060092592597</v>
      </c>
      <c r="U1043">
        <f t="shared" si="100"/>
        <v>20</v>
      </c>
      <c r="V1043" t="str" cm="1">
        <f t="array" ref="V1043">_xlfn.IFS(U1043&lt;=10,"Less than 10 days",AND(U1043&gt;10,U1043&lt;=20),"11 to 20 days",AND(U1043&gt;20,U1043&lt;=25),"21 to 25 days",U1043&gt;=51,"Greater than 40 days",AND(U1043&gt;25,U1043&lt;=30),"26 to 30 days",AND(U1043&gt;30,U1043&lt;=40),"31 to 40 days",AND(U1043&gt;40,U1043&lt;=50),"41 to 50 days")</f>
        <v>11 to 20 days</v>
      </c>
      <c r="W1043" t="str" cm="1">
        <f t="array" ref="W1043">_xlfn.IFNA(_xlfn.IFS(AND(U1043&gt;=25,U1043&lt;28),"26-27 days",AND(U1043&gt;27,U1043&lt;29),"28 to 29 days",U1043=30, "30 days"),"Not Needed")</f>
        <v>Not Needed</v>
      </c>
      <c r="X1043">
        <f t="shared" si="101"/>
        <v>2014</v>
      </c>
    </row>
    <row r="1044" spans="1:24" ht="4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 t="shared" si="96"/>
        <v>2</v>
      </c>
      <c r="R1044">
        <f t="shared" si="97"/>
        <v>10</v>
      </c>
      <c r="S1044" s="15">
        <f t="shared" si="98"/>
        <v>41851.696157407408</v>
      </c>
      <c r="T1044" s="15">
        <f t="shared" si="99"/>
        <v>41894.416666666664</v>
      </c>
      <c r="U1044">
        <f t="shared" si="100"/>
        <v>43</v>
      </c>
      <c r="V1044" t="str" cm="1">
        <f t="array" ref="V1044">_xlfn.IFS(U1044&lt;=10,"Less than 10 days",AND(U1044&gt;10,U1044&lt;=20),"11 to 20 days",AND(U1044&gt;20,U1044&lt;=25),"21 to 25 days",U1044&gt;=51,"Greater than 40 days",AND(U1044&gt;25,U1044&lt;=30),"26 to 30 days",AND(U1044&gt;30,U1044&lt;=40),"31 to 40 days",AND(U1044&gt;40,U1044&lt;=50),"41 to 50 days")</f>
        <v>41 to 50 days</v>
      </c>
      <c r="W1044" t="str" cm="1">
        <f t="array" ref="W1044">_xlfn.IFNA(_xlfn.IFS(AND(U1044&gt;=25,U1044&lt;28),"26-27 days",AND(U1044&gt;27,U1044&lt;29),"28 to 29 days",U1044=30, "30 days"),"Not Needed")</f>
        <v>Not Needed</v>
      </c>
      <c r="X1044">
        <f t="shared" si="101"/>
        <v>2014</v>
      </c>
    </row>
    <row r="1045" spans="1:24" ht="4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 t="shared" si="96"/>
        <v>9</v>
      </c>
      <c r="R1045">
        <f t="shared" si="97"/>
        <v>29.24</v>
      </c>
      <c r="S1045" s="15">
        <f t="shared" si="98"/>
        <v>42114.252951388888</v>
      </c>
      <c r="T1045" s="15">
        <f t="shared" si="99"/>
        <v>42144.252951388888</v>
      </c>
      <c r="U1045">
        <f t="shared" si="100"/>
        <v>30</v>
      </c>
      <c r="V1045" t="str" cm="1">
        <f t="array" ref="V1045">_xlfn.IFS(U1045&lt;=10,"Less than 10 days",AND(U1045&gt;10,U1045&lt;=20),"11 to 20 days",AND(U1045&gt;20,U1045&lt;=25),"21 to 25 days",U1045&gt;=51,"Greater than 40 days",AND(U1045&gt;25,U1045&lt;=30),"26 to 30 days",AND(U1045&gt;30,U1045&lt;=40),"31 to 40 days",AND(U1045&gt;40,U1045&lt;=50),"41 to 50 days")</f>
        <v>26 to 30 days</v>
      </c>
      <c r="W1045" t="str" cm="1">
        <f t="array" ref="W1045">_xlfn.IFNA(_xlfn.IFS(AND(U1045&gt;=25,U1045&lt;28),"26-27 days",AND(U1045&gt;27,U1045&lt;29),"28 to 29 days",U1045=30, "30 days"),"Not Needed")</f>
        <v>30 days</v>
      </c>
      <c r="X1045">
        <f t="shared" si="101"/>
        <v>2015</v>
      </c>
    </row>
    <row r="1046" spans="1:24" ht="4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 t="shared" si="96"/>
        <v>0</v>
      </c>
      <c r="R1046">
        <f t="shared" si="97"/>
        <v>3</v>
      </c>
      <c r="S1046" s="15">
        <f t="shared" si="98"/>
        <v>42011.925937499997</v>
      </c>
      <c r="T1046" s="15">
        <f t="shared" si="99"/>
        <v>42068.852083333331</v>
      </c>
      <c r="U1046">
        <f t="shared" si="100"/>
        <v>57</v>
      </c>
      <c r="V1046" t="str" cm="1">
        <f t="array" ref="V1046">_xlfn.IFS(U1046&lt;=10,"Less than 10 days",AND(U1046&gt;10,U1046&lt;=20),"11 to 20 days",AND(U1046&gt;20,U1046&lt;=25),"21 to 25 days",U1046&gt;=51,"Greater than 40 days",AND(U1046&gt;25,U1046&lt;=30),"26 to 30 days",AND(U1046&gt;30,U1046&lt;=40),"31 to 40 days",AND(U1046&gt;40,U1046&lt;=50),"41 to 50 days")</f>
        <v>Greater than 40 days</v>
      </c>
      <c r="W1046" t="str" cm="1">
        <f t="array" ref="W1046">_xlfn.IFNA(_xlfn.IFS(AND(U1046&gt;=25,U1046&lt;28),"26-27 days",AND(U1046&gt;27,U1046&lt;29),"28 to 29 days",U1046=30, "30 days"),"Not Needed")</f>
        <v>Not Needed</v>
      </c>
      <c r="X1046">
        <f t="shared" si="101"/>
        <v>2015</v>
      </c>
    </row>
    <row r="1047" spans="1:24" ht="4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 t="shared" si="96"/>
        <v>3</v>
      </c>
      <c r="R1047">
        <f t="shared" si="97"/>
        <v>33.25</v>
      </c>
      <c r="S1047" s="15">
        <f t="shared" si="98"/>
        <v>41844.874421296299</v>
      </c>
      <c r="T1047" s="15">
        <f t="shared" si="99"/>
        <v>41874.874421296299</v>
      </c>
      <c r="U1047">
        <f t="shared" si="100"/>
        <v>30</v>
      </c>
      <c r="V1047" t="str" cm="1">
        <f t="array" ref="V1047">_xlfn.IFS(U1047&lt;=10,"Less than 10 days",AND(U1047&gt;10,U1047&lt;=20),"11 to 20 days",AND(U1047&gt;20,U1047&lt;=25),"21 to 25 days",U1047&gt;=51,"Greater than 40 days",AND(U1047&gt;25,U1047&lt;=30),"26 to 30 days",AND(U1047&gt;30,U1047&lt;=40),"31 to 40 days",AND(U1047&gt;40,U1047&lt;=50),"41 to 50 days")</f>
        <v>26 to 30 days</v>
      </c>
      <c r="W1047" t="str" cm="1">
        <f t="array" ref="W1047">_xlfn.IFNA(_xlfn.IFS(AND(U1047&gt;=25,U1047&lt;28),"26-27 days",AND(U1047&gt;27,U1047&lt;29),"28 to 29 days",U1047=30, "30 days"),"Not Needed")</f>
        <v>30 days</v>
      </c>
      <c r="X1047">
        <f t="shared" si="101"/>
        <v>2014</v>
      </c>
    </row>
    <row r="1048" spans="1:24" ht="4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 t="shared" si="96"/>
        <v>0</v>
      </c>
      <c r="R1048">
        <f t="shared" si="97"/>
        <v>0</v>
      </c>
      <c r="S1048" s="15">
        <f t="shared" si="98"/>
        <v>42319.851388888885</v>
      </c>
      <c r="T1048" s="15">
        <f t="shared" si="99"/>
        <v>42364.851388888885</v>
      </c>
      <c r="U1048">
        <f t="shared" si="100"/>
        <v>45</v>
      </c>
      <c r="V1048" t="str" cm="1">
        <f t="array" ref="V1048">_xlfn.IFS(U1048&lt;=10,"Less than 10 days",AND(U1048&gt;10,U1048&lt;=20),"11 to 20 days",AND(U1048&gt;20,U1048&lt;=25),"21 to 25 days",U1048&gt;=51,"Greater than 40 days",AND(U1048&gt;25,U1048&lt;=30),"26 to 30 days",AND(U1048&gt;30,U1048&lt;=40),"31 to 40 days",AND(U1048&gt;40,U1048&lt;=50),"41 to 50 days")</f>
        <v>41 to 50 days</v>
      </c>
      <c r="W1048" t="str" cm="1">
        <f t="array" ref="W1048">_xlfn.IFNA(_xlfn.IFS(AND(U1048&gt;=25,U1048&lt;28),"26-27 days",AND(U1048&gt;27,U1048&lt;29),"28 to 29 days",U1048=30, "30 days"),"Not Needed")</f>
        <v>Not Needed</v>
      </c>
      <c r="X1048">
        <f t="shared" si="101"/>
        <v>2015</v>
      </c>
    </row>
    <row r="1049" spans="1:24" ht="4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 t="shared" si="96"/>
        <v>0</v>
      </c>
      <c r="R1049">
        <f t="shared" si="97"/>
        <v>1</v>
      </c>
      <c r="S1049" s="15">
        <f t="shared" si="98"/>
        <v>41918.818460648145</v>
      </c>
      <c r="T1049" s="15">
        <f t="shared" si="99"/>
        <v>41948.860127314816</v>
      </c>
      <c r="U1049">
        <f t="shared" si="100"/>
        <v>30</v>
      </c>
      <c r="V1049" t="str" cm="1">
        <f t="array" ref="V1049">_xlfn.IFS(U1049&lt;=10,"Less than 10 days",AND(U1049&gt;10,U1049&lt;=20),"11 to 20 days",AND(U1049&gt;20,U1049&lt;=25),"21 to 25 days",U1049&gt;=51,"Greater than 40 days",AND(U1049&gt;25,U1049&lt;=30),"26 to 30 days",AND(U1049&gt;30,U1049&lt;=40),"31 to 40 days",AND(U1049&gt;40,U1049&lt;=50),"41 to 50 days")</f>
        <v>26 to 30 days</v>
      </c>
      <c r="W1049" t="str" cm="1">
        <f t="array" ref="W1049">_xlfn.IFNA(_xlfn.IFS(AND(U1049&gt;=25,U1049&lt;28),"26-27 days",AND(U1049&gt;27,U1049&lt;29),"28 to 29 days",U1049=30, "30 days"),"Not Needed")</f>
        <v>30 days</v>
      </c>
      <c r="X1049">
        <f t="shared" si="101"/>
        <v>2014</v>
      </c>
    </row>
    <row r="1050" spans="1:24" ht="4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 t="shared" si="96"/>
        <v>1</v>
      </c>
      <c r="R1050">
        <f t="shared" si="97"/>
        <v>53</v>
      </c>
      <c r="S1050" s="15">
        <f t="shared" si="98"/>
        <v>42598.053113425922</v>
      </c>
      <c r="T1050" s="15">
        <f t="shared" si="99"/>
        <v>42638.053113425922</v>
      </c>
      <c r="U1050">
        <f t="shared" si="100"/>
        <v>40</v>
      </c>
      <c r="V1050" t="str" cm="1">
        <f t="array" ref="V1050">_xlfn.IFS(U1050&lt;=10,"Less than 10 days",AND(U1050&gt;10,U1050&lt;=20),"11 to 20 days",AND(U1050&gt;20,U1050&lt;=25),"21 to 25 days",U1050&gt;=51,"Greater than 40 days",AND(U1050&gt;25,U1050&lt;=30),"26 to 30 days",AND(U1050&gt;30,U1050&lt;=40),"31 to 40 days",AND(U1050&gt;40,U1050&lt;=50),"41 to 50 days")</f>
        <v>31 to 40 days</v>
      </c>
      <c r="W1050" t="str" cm="1">
        <f t="array" ref="W1050">_xlfn.IFNA(_xlfn.IFS(AND(U1050&gt;=25,U1050&lt;28),"26-27 days",AND(U1050&gt;27,U1050&lt;29),"28 to 29 days",U1050=30, "30 days"),"Not Needed")</f>
        <v>Not Needed</v>
      </c>
      <c r="X1050">
        <f t="shared" si="101"/>
        <v>2016</v>
      </c>
    </row>
    <row r="1051" spans="1:24">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 t="shared" si="96"/>
        <v>0</v>
      </c>
      <c r="R1051">
        <f t="shared" si="97"/>
        <v>0</v>
      </c>
      <c r="S1051" s="15">
        <f t="shared" si="98"/>
        <v>42382.431076388893</v>
      </c>
      <c r="T1051" s="15">
        <f t="shared" si="99"/>
        <v>42412.431076388893</v>
      </c>
      <c r="U1051">
        <f t="shared" si="100"/>
        <v>30</v>
      </c>
      <c r="V1051" t="str" cm="1">
        <f t="array" ref="V1051">_xlfn.IFS(U1051&lt;=10,"Less than 10 days",AND(U1051&gt;10,U1051&lt;=20),"11 to 20 days",AND(U1051&gt;20,U1051&lt;=25),"21 to 25 days",U1051&gt;=51,"Greater than 40 days",AND(U1051&gt;25,U1051&lt;=30),"26 to 30 days",AND(U1051&gt;30,U1051&lt;=40),"31 to 40 days",AND(U1051&gt;40,U1051&lt;=50),"41 to 50 days")</f>
        <v>26 to 30 days</v>
      </c>
      <c r="W1051" t="str" cm="1">
        <f t="array" ref="W1051">_xlfn.IFNA(_xlfn.IFS(AND(U1051&gt;=25,U1051&lt;28),"26-27 days",AND(U1051&gt;27,U1051&lt;29),"28 to 29 days",U1051=30, "30 days"),"Not Needed")</f>
        <v>30 days</v>
      </c>
      <c r="X1051">
        <f t="shared" si="101"/>
        <v>2016</v>
      </c>
    </row>
    <row r="1052" spans="1:24" ht="29">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 t="shared" si="96"/>
        <v>0</v>
      </c>
      <c r="R1052">
        <f t="shared" si="97"/>
        <v>0</v>
      </c>
      <c r="S1052" s="15">
        <f t="shared" si="98"/>
        <v>42231.7971875</v>
      </c>
      <c r="T1052" s="15">
        <f t="shared" si="99"/>
        <v>42261.7971875</v>
      </c>
      <c r="U1052">
        <f t="shared" si="100"/>
        <v>30</v>
      </c>
      <c r="V1052" t="str" cm="1">
        <f t="array" ref="V1052">_xlfn.IFS(U1052&lt;=10,"Less than 10 days",AND(U1052&gt;10,U1052&lt;=20),"11 to 20 days",AND(U1052&gt;20,U1052&lt;=25),"21 to 25 days",U1052&gt;=51,"Greater than 40 days",AND(U1052&gt;25,U1052&lt;=30),"26 to 30 days",AND(U1052&gt;30,U1052&lt;=40),"31 to 40 days",AND(U1052&gt;40,U1052&lt;=50),"41 to 50 days")</f>
        <v>26 to 30 days</v>
      </c>
      <c r="W1052" t="str" cm="1">
        <f t="array" ref="W1052">_xlfn.IFNA(_xlfn.IFS(AND(U1052&gt;=25,U1052&lt;28),"26-27 days",AND(U1052&gt;27,U1052&lt;29),"28 to 29 days",U1052=30, "30 days"),"Not Needed")</f>
        <v>30 days</v>
      </c>
      <c r="X1052">
        <f t="shared" si="101"/>
        <v>2015</v>
      </c>
    </row>
    <row r="1053" spans="1:24" ht="4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 t="shared" si="96"/>
        <v>0</v>
      </c>
      <c r="R1053">
        <f t="shared" si="97"/>
        <v>0</v>
      </c>
      <c r="S1053" s="15">
        <f t="shared" si="98"/>
        <v>41850.014178240745</v>
      </c>
      <c r="T1053" s="15">
        <f t="shared" si="99"/>
        <v>41878.014178240745</v>
      </c>
      <c r="U1053">
        <f t="shared" si="100"/>
        <v>28</v>
      </c>
      <c r="V1053" t="str" cm="1">
        <f t="array" ref="V1053">_xlfn.IFS(U1053&lt;=10,"Less than 10 days",AND(U1053&gt;10,U1053&lt;=20),"11 to 20 days",AND(U1053&gt;20,U1053&lt;=25),"21 to 25 days",U1053&gt;=51,"Greater than 40 days",AND(U1053&gt;25,U1053&lt;=30),"26 to 30 days",AND(U1053&gt;30,U1053&lt;=40),"31 to 40 days",AND(U1053&gt;40,U1053&lt;=50),"41 to 50 days")</f>
        <v>26 to 30 days</v>
      </c>
      <c r="W1053" t="str" cm="1">
        <f t="array" ref="W1053">_xlfn.IFNA(_xlfn.IFS(AND(U1053&gt;=25,U1053&lt;28),"26-27 days",AND(U1053&gt;27,U1053&lt;29),"28 to 29 days",U1053=30, "30 days"),"Not Needed")</f>
        <v>28 to 29 days</v>
      </c>
      <c r="X1053">
        <f t="shared" si="101"/>
        <v>2014</v>
      </c>
    </row>
    <row r="1054" spans="1:24" ht="58">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 t="shared" si="96"/>
        <v>0</v>
      </c>
      <c r="R1054">
        <f t="shared" si="97"/>
        <v>0</v>
      </c>
      <c r="S1054" s="15">
        <f t="shared" si="98"/>
        <v>42483.797395833331</v>
      </c>
      <c r="T1054" s="15">
        <f t="shared" si="99"/>
        <v>42527.839583333334</v>
      </c>
      <c r="U1054">
        <f t="shared" si="100"/>
        <v>44</v>
      </c>
      <c r="V1054" t="str" cm="1">
        <f t="array" ref="V1054">_xlfn.IFS(U1054&lt;=10,"Less than 10 days",AND(U1054&gt;10,U1054&lt;=20),"11 to 20 days",AND(U1054&gt;20,U1054&lt;=25),"21 to 25 days",U1054&gt;=51,"Greater than 40 days",AND(U1054&gt;25,U1054&lt;=30),"26 to 30 days",AND(U1054&gt;30,U1054&lt;=40),"31 to 40 days",AND(U1054&gt;40,U1054&lt;=50),"41 to 50 days")</f>
        <v>41 to 50 days</v>
      </c>
      <c r="W1054" t="str" cm="1">
        <f t="array" ref="W1054">_xlfn.IFNA(_xlfn.IFS(AND(U1054&gt;=25,U1054&lt;28),"26-27 days",AND(U1054&gt;27,U1054&lt;29),"28 to 29 days",U1054=30, "30 days"),"Not Needed")</f>
        <v>Not Needed</v>
      </c>
      <c r="X1054">
        <f t="shared" si="101"/>
        <v>2016</v>
      </c>
    </row>
    <row r="1055" spans="1:24" ht="4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 t="shared" si="96"/>
        <v>1</v>
      </c>
      <c r="R1055">
        <f t="shared" si="97"/>
        <v>15</v>
      </c>
      <c r="S1055" s="15">
        <f t="shared" si="98"/>
        <v>42775.172824074078</v>
      </c>
      <c r="T1055" s="15">
        <f t="shared" si="99"/>
        <v>42800.172824074078</v>
      </c>
      <c r="U1055">
        <f t="shared" si="100"/>
        <v>25</v>
      </c>
      <c r="V1055" t="str" cm="1">
        <f t="array" ref="V1055">_xlfn.IFS(U1055&lt;=10,"Less than 10 days",AND(U1055&gt;10,U1055&lt;=20),"11 to 20 days",AND(U1055&gt;20,U1055&lt;=25),"21 to 25 days",U1055&gt;=51,"Greater than 40 days",AND(U1055&gt;25,U1055&lt;=30),"26 to 30 days",AND(U1055&gt;30,U1055&lt;=40),"31 to 40 days",AND(U1055&gt;40,U1055&lt;=50),"41 to 50 days")</f>
        <v>21 to 25 days</v>
      </c>
      <c r="W1055" t="str" cm="1">
        <f t="array" ref="W1055">_xlfn.IFNA(_xlfn.IFS(AND(U1055&gt;=25,U1055&lt;28),"26-27 days",AND(U1055&gt;27,U1055&lt;29),"28 to 29 days",U1055=30, "30 days"),"Not Needed")</f>
        <v>26-27 days</v>
      </c>
      <c r="X1055">
        <f t="shared" si="101"/>
        <v>2017</v>
      </c>
    </row>
    <row r="1056" spans="1:24" ht="58">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 t="shared" si="96"/>
        <v>0</v>
      </c>
      <c r="R1056">
        <f t="shared" si="97"/>
        <v>0</v>
      </c>
      <c r="S1056" s="15">
        <f t="shared" si="98"/>
        <v>41831.851840277777</v>
      </c>
      <c r="T1056" s="15">
        <f t="shared" si="99"/>
        <v>41861.916666666664</v>
      </c>
      <c r="U1056">
        <f t="shared" si="100"/>
        <v>30</v>
      </c>
      <c r="V1056" t="str" cm="1">
        <f t="array" ref="V1056">_xlfn.IFS(U1056&lt;=10,"Less than 10 days",AND(U1056&gt;10,U1056&lt;=20),"11 to 20 days",AND(U1056&gt;20,U1056&lt;=25),"21 to 25 days",U1056&gt;=51,"Greater than 40 days",AND(U1056&gt;25,U1056&lt;=30),"26 to 30 days",AND(U1056&gt;30,U1056&lt;=40),"31 to 40 days",AND(U1056&gt;40,U1056&lt;=50),"41 to 50 days")</f>
        <v>26 to 30 days</v>
      </c>
      <c r="W1056" t="str" cm="1">
        <f t="array" ref="W1056">_xlfn.IFNA(_xlfn.IFS(AND(U1056&gt;=25,U1056&lt;28),"26-27 days",AND(U1056&gt;27,U1056&lt;29),"28 to 29 days",U1056=30, "30 days"),"Not Needed")</f>
        <v>30 days</v>
      </c>
      <c r="X1056">
        <f t="shared" si="101"/>
        <v>2014</v>
      </c>
    </row>
    <row r="1057" spans="1:24" ht="4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 t="shared" si="96"/>
        <v>0</v>
      </c>
      <c r="R1057">
        <f t="shared" si="97"/>
        <v>0</v>
      </c>
      <c r="S1057" s="15">
        <f t="shared" si="98"/>
        <v>42406.992418981477</v>
      </c>
      <c r="T1057" s="15">
        <f t="shared" si="99"/>
        <v>42436.992418981477</v>
      </c>
      <c r="U1057">
        <f t="shared" si="100"/>
        <v>30</v>
      </c>
      <c r="V1057" t="str" cm="1">
        <f t="array" ref="V1057">_xlfn.IFS(U1057&lt;=10,"Less than 10 days",AND(U1057&gt;10,U1057&lt;=20),"11 to 20 days",AND(U1057&gt;20,U1057&lt;=25),"21 to 25 days",U1057&gt;=51,"Greater than 40 days",AND(U1057&gt;25,U1057&lt;=30),"26 to 30 days",AND(U1057&gt;30,U1057&lt;=40),"31 to 40 days",AND(U1057&gt;40,U1057&lt;=50),"41 to 50 days")</f>
        <v>26 to 30 days</v>
      </c>
      <c r="W1057" t="str" cm="1">
        <f t="array" ref="W1057">_xlfn.IFNA(_xlfn.IFS(AND(U1057&gt;=25,U1057&lt;28),"26-27 days",AND(U1057&gt;27,U1057&lt;29),"28 to 29 days",U1057=30, "30 days"),"Not Needed")</f>
        <v>30 days</v>
      </c>
      <c r="X1057">
        <f t="shared" si="101"/>
        <v>2016</v>
      </c>
    </row>
    <row r="1058" spans="1:24" ht="58">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 t="shared" si="96"/>
        <v>0</v>
      </c>
      <c r="R1058">
        <f t="shared" si="97"/>
        <v>0</v>
      </c>
      <c r="S1058" s="15">
        <f t="shared" si="98"/>
        <v>42058.719641203701</v>
      </c>
      <c r="T1058" s="15">
        <f t="shared" si="99"/>
        <v>42118.677974537044</v>
      </c>
      <c r="U1058">
        <f t="shared" si="100"/>
        <v>60</v>
      </c>
      <c r="V1058" t="str" cm="1">
        <f t="array" ref="V1058">_xlfn.IFS(U1058&lt;=10,"Less than 10 days",AND(U1058&gt;10,U1058&lt;=20),"11 to 20 days",AND(U1058&gt;20,U1058&lt;=25),"21 to 25 days",U1058&gt;=51,"Greater than 40 days",AND(U1058&gt;25,U1058&lt;=30),"26 to 30 days",AND(U1058&gt;30,U1058&lt;=40),"31 to 40 days",AND(U1058&gt;40,U1058&lt;=50),"41 to 50 days")</f>
        <v>Greater than 40 days</v>
      </c>
      <c r="W1058" t="str" cm="1">
        <f t="array" ref="W1058">_xlfn.IFNA(_xlfn.IFS(AND(U1058&gt;=25,U1058&lt;28),"26-27 days",AND(U1058&gt;27,U1058&lt;29),"28 to 29 days",U1058=30, "30 days"),"Not Needed")</f>
        <v>Not Needed</v>
      </c>
      <c r="X1058">
        <f t="shared" si="101"/>
        <v>2015</v>
      </c>
    </row>
    <row r="1059" spans="1:24" ht="4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 t="shared" si="96"/>
        <v>0</v>
      </c>
      <c r="R1059">
        <f t="shared" si="97"/>
        <v>0</v>
      </c>
      <c r="S1059" s="15">
        <f t="shared" si="98"/>
        <v>42678.871331018512</v>
      </c>
      <c r="T1059" s="15">
        <f t="shared" si="99"/>
        <v>42708.912997685184</v>
      </c>
      <c r="U1059">
        <f t="shared" si="100"/>
        <v>30</v>
      </c>
      <c r="V1059" t="str" cm="1">
        <f t="array" ref="V1059">_xlfn.IFS(U1059&lt;=10,"Less than 10 days",AND(U1059&gt;10,U1059&lt;=20),"11 to 20 days",AND(U1059&gt;20,U1059&lt;=25),"21 to 25 days",U1059&gt;=51,"Greater than 40 days",AND(U1059&gt;25,U1059&lt;=30),"26 to 30 days",AND(U1059&gt;30,U1059&lt;=40),"31 to 40 days",AND(U1059&gt;40,U1059&lt;=50),"41 to 50 days")</f>
        <v>26 to 30 days</v>
      </c>
      <c r="W1059" t="str" cm="1">
        <f t="array" ref="W1059">_xlfn.IFNA(_xlfn.IFS(AND(U1059&gt;=25,U1059&lt;28),"26-27 days",AND(U1059&gt;27,U1059&lt;29),"28 to 29 days",U1059=30, "30 days"),"Not Needed")</f>
        <v>30 days</v>
      </c>
      <c r="X1059">
        <f t="shared" si="101"/>
        <v>2016</v>
      </c>
    </row>
    <row r="1060" spans="1:24" ht="4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 t="shared" si="96"/>
        <v>0</v>
      </c>
      <c r="R1060">
        <f t="shared" si="97"/>
        <v>0</v>
      </c>
      <c r="S1060" s="15">
        <f t="shared" si="98"/>
        <v>42047.900960648149</v>
      </c>
      <c r="T1060" s="15">
        <f t="shared" si="99"/>
        <v>42089</v>
      </c>
      <c r="U1060">
        <f t="shared" si="100"/>
        <v>42</v>
      </c>
      <c r="V1060" t="str" cm="1">
        <f t="array" ref="V1060">_xlfn.IFS(U1060&lt;=10,"Less than 10 days",AND(U1060&gt;10,U1060&lt;=20),"11 to 20 days",AND(U1060&gt;20,U1060&lt;=25),"21 to 25 days",U1060&gt;=51,"Greater than 40 days",AND(U1060&gt;25,U1060&lt;=30),"26 to 30 days",AND(U1060&gt;30,U1060&lt;=40),"31 to 40 days",AND(U1060&gt;40,U1060&lt;=50),"41 to 50 days")</f>
        <v>41 to 50 days</v>
      </c>
      <c r="W1060" t="str" cm="1">
        <f t="array" ref="W1060">_xlfn.IFNA(_xlfn.IFS(AND(U1060&gt;=25,U1060&lt;28),"26-27 days",AND(U1060&gt;27,U1060&lt;29),"28 to 29 days",U1060=30, "30 days"),"Not Needed")</f>
        <v>Not Needed</v>
      </c>
      <c r="X1060">
        <f t="shared" si="101"/>
        <v>2015</v>
      </c>
    </row>
    <row r="1061" spans="1:24">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 t="shared" si="96"/>
        <v>0</v>
      </c>
      <c r="R1061">
        <f t="shared" si="97"/>
        <v>0</v>
      </c>
      <c r="S1061" s="15">
        <f t="shared" si="98"/>
        <v>42046.79</v>
      </c>
      <c r="T1061" s="15">
        <f t="shared" si="99"/>
        <v>42076.748333333337</v>
      </c>
      <c r="U1061">
        <f t="shared" si="100"/>
        <v>30</v>
      </c>
      <c r="V1061" t="str" cm="1">
        <f t="array" ref="V1061">_xlfn.IFS(U1061&lt;=10,"Less than 10 days",AND(U1061&gt;10,U1061&lt;=20),"11 to 20 days",AND(U1061&gt;20,U1061&lt;=25),"21 to 25 days",U1061&gt;=51,"Greater than 40 days",AND(U1061&gt;25,U1061&lt;=30),"26 to 30 days",AND(U1061&gt;30,U1061&lt;=40),"31 to 40 days",AND(U1061&gt;40,U1061&lt;=50),"41 to 50 days")</f>
        <v>26 to 30 days</v>
      </c>
      <c r="W1061" t="str" cm="1">
        <f t="array" ref="W1061">_xlfn.IFNA(_xlfn.IFS(AND(U1061&gt;=25,U1061&lt;28),"26-27 days",AND(U1061&gt;27,U1061&lt;29),"28 to 29 days",U1061=30, "30 days"),"Not Needed")</f>
        <v>30 days</v>
      </c>
      <c r="X1061">
        <f t="shared" si="101"/>
        <v>2015</v>
      </c>
    </row>
    <row r="1062" spans="1:24" ht="4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 t="shared" si="96"/>
        <v>1</v>
      </c>
      <c r="R1062">
        <f t="shared" si="97"/>
        <v>50</v>
      </c>
      <c r="S1062" s="15">
        <f t="shared" si="98"/>
        <v>42079.913113425922</v>
      </c>
      <c r="T1062" s="15">
        <f t="shared" si="99"/>
        <v>42109.913113425922</v>
      </c>
      <c r="U1062">
        <f t="shared" si="100"/>
        <v>30</v>
      </c>
      <c r="V1062" t="str" cm="1">
        <f t="array" ref="V1062">_xlfn.IFS(U1062&lt;=10,"Less than 10 days",AND(U1062&gt;10,U1062&lt;=20),"11 to 20 days",AND(U1062&gt;20,U1062&lt;=25),"21 to 25 days",U1062&gt;=51,"Greater than 40 days",AND(U1062&gt;25,U1062&lt;=30),"26 to 30 days",AND(U1062&gt;30,U1062&lt;=40),"31 to 40 days",AND(U1062&gt;40,U1062&lt;=50),"41 to 50 days")</f>
        <v>26 to 30 days</v>
      </c>
      <c r="W1062" t="str" cm="1">
        <f t="array" ref="W1062">_xlfn.IFNA(_xlfn.IFS(AND(U1062&gt;=25,U1062&lt;28),"26-27 days",AND(U1062&gt;27,U1062&lt;29),"28 to 29 days",U1062=30, "30 days"),"Not Needed")</f>
        <v>30 days</v>
      </c>
      <c r="X1062">
        <f t="shared" si="101"/>
        <v>2015</v>
      </c>
    </row>
    <row r="1063" spans="1:24" ht="29">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 t="shared" si="96"/>
        <v>0</v>
      </c>
      <c r="R1063">
        <f t="shared" si="97"/>
        <v>0</v>
      </c>
      <c r="S1063" s="15">
        <f t="shared" si="98"/>
        <v>42432.276712962965</v>
      </c>
      <c r="T1063" s="15">
        <f t="shared" si="99"/>
        <v>42492.041666666672</v>
      </c>
      <c r="U1063">
        <f t="shared" si="100"/>
        <v>60</v>
      </c>
      <c r="V1063" t="str" cm="1">
        <f t="array" ref="V1063">_xlfn.IFS(U1063&lt;=10,"Less than 10 days",AND(U1063&gt;10,U1063&lt;=20),"11 to 20 days",AND(U1063&gt;20,U1063&lt;=25),"21 to 25 days",U1063&gt;=51,"Greater than 40 days",AND(U1063&gt;25,U1063&lt;=30),"26 to 30 days",AND(U1063&gt;30,U1063&lt;=40),"31 to 40 days",AND(U1063&gt;40,U1063&lt;=50),"41 to 50 days")</f>
        <v>Greater than 40 days</v>
      </c>
      <c r="W1063" t="str" cm="1">
        <f t="array" ref="W1063">_xlfn.IFNA(_xlfn.IFS(AND(U1063&gt;=25,U1063&lt;28),"26-27 days",AND(U1063&gt;27,U1063&lt;29),"28 to 29 days",U1063=30, "30 days"),"Not Needed")</f>
        <v>Not Needed</v>
      </c>
      <c r="X1063">
        <f t="shared" si="101"/>
        <v>2016</v>
      </c>
    </row>
    <row r="1064" spans="1:24">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 t="shared" si="96"/>
        <v>95</v>
      </c>
      <c r="R1064">
        <f t="shared" si="97"/>
        <v>47.5</v>
      </c>
      <c r="S1064" s="15">
        <f t="shared" si="98"/>
        <v>42556.807187500002</v>
      </c>
      <c r="T1064" s="15">
        <f t="shared" si="99"/>
        <v>42563.807187500002</v>
      </c>
      <c r="U1064">
        <f t="shared" si="100"/>
        <v>7</v>
      </c>
      <c r="V1064" t="str" cm="1">
        <f t="array" ref="V1064">_xlfn.IFS(U1064&lt;=10,"Less than 10 days",AND(U1064&gt;10,U1064&lt;=20),"11 to 20 days",AND(U1064&gt;20,U1064&lt;=25),"21 to 25 days",U1064&gt;=51,"Greater than 40 days",AND(U1064&gt;25,U1064&lt;=30),"26 to 30 days",AND(U1064&gt;30,U1064&lt;=40),"31 to 40 days",AND(U1064&gt;40,U1064&lt;=50),"41 to 50 days")</f>
        <v>Less than 10 days</v>
      </c>
      <c r="W1064" t="str" cm="1">
        <f t="array" ref="W1064">_xlfn.IFNA(_xlfn.IFS(AND(U1064&gt;=25,U1064&lt;28),"26-27 days",AND(U1064&gt;27,U1064&lt;29),"28 to 29 days",U1064=30, "30 days"),"Not Needed")</f>
        <v>Not Needed</v>
      </c>
      <c r="X1064">
        <f t="shared" si="101"/>
        <v>2016</v>
      </c>
    </row>
    <row r="1065" spans="1:24" ht="4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 t="shared" si="96"/>
        <v>0</v>
      </c>
      <c r="R1065">
        <f t="shared" si="97"/>
        <v>0</v>
      </c>
      <c r="S1065" s="15">
        <f t="shared" si="98"/>
        <v>42583.030810185184</v>
      </c>
      <c r="T1065" s="15">
        <f t="shared" si="99"/>
        <v>42613.030810185184</v>
      </c>
      <c r="U1065">
        <f t="shared" si="100"/>
        <v>30</v>
      </c>
      <c r="V1065" t="str" cm="1">
        <f t="array" ref="V1065">_xlfn.IFS(U1065&lt;=10,"Less than 10 days",AND(U1065&gt;10,U1065&lt;=20),"11 to 20 days",AND(U1065&gt;20,U1065&lt;=25),"21 to 25 days",U1065&gt;=51,"Greater than 40 days",AND(U1065&gt;25,U1065&lt;=30),"26 to 30 days",AND(U1065&gt;30,U1065&lt;=40),"31 to 40 days",AND(U1065&gt;40,U1065&lt;=50),"41 to 50 days")</f>
        <v>26 to 30 days</v>
      </c>
      <c r="W1065" t="str" cm="1">
        <f t="array" ref="W1065">_xlfn.IFNA(_xlfn.IFS(AND(U1065&gt;=25,U1065&lt;28),"26-27 days",AND(U1065&gt;27,U1065&lt;29),"28 to 29 days",U1065=30, "30 days"),"Not Needed")</f>
        <v>30 days</v>
      </c>
      <c r="X1065">
        <f t="shared" si="101"/>
        <v>2016</v>
      </c>
    </row>
    <row r="1066" spans="1:24" ht="4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 t="shared" si="96"/>
        <v>9</v>
      </c>
      <c r="R1066">
        <f t="shared" si="97"/>
        <v>65.67</v>
      </c>
      <c r="S1066" s="15">
        <f t="shared" si="98"/>
        <v>41417.228043981479</v>
      </c>
      <c r="T1066" s="15">
        <f t="shared" si="99"/>
        <v>41462.228043981479</v>
      </c>
      <c r="U1066">
        <f t="shared" si="100"/>
        <v>45</v>
      </c>
      <c r="V1066" t="str" cm="1">
        <f t="array" ref="V1066">_xlfn.IFS(U1066&lt;=10,"Less than 10 days",AND(U1066&gt;10,U1066&lt;=20),"11 to 20 days",AND(U1066&gt;20,U1066&lt;=25),"21 to 25 days",U1066&gt;=51,"Greater than 40 days",AND(U1066&gt;25,U1066&lt;=30),"26 to 30 days",AND(U1066&gt;30,U1066&lt;=40),"31 to 40 days",AND(U1066&gt;40,U1066&lt;=50),"41 to 50 days")</f>
        <v>41 to 50 days</v>
      </c>
      <c r="W1066" t="str" cm="1">
        <f t="array" ref="W1066">_xlfn.IFNA(_xlfn.IFS(AND(U1066&gt;=25,U1066&lt;28),"26-27 days",AND(U1066&gt;27,U1066&lt;29),"28 to 29 days",U1066=30, "30 days"),"Not Needed")</f>
        <v>Not Needed</v>
      </c>
      <c r="X1066">
        <f t="shared" si="101"/>
        <v>2013</v>
      </c>
    </row>
    <row r="1067" spans="1:24" ht="4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 t="shared" si="96"/>
        <v>3</v>
      </c>
      <c r="R1067">
        <f t="shared" si="97"/>
        <v>16.2</v>
      </c>
      <c r="S1067" s="15">
        <f t="shared" si="98"/>
        <v>41661.381041666667</v>
      </c>
      <c r="T1067" s="15">
        <f t="shared" si="99"/>
        <v>41689.381041666667</v>
      </c>
      <c r="U1067">
        <f t="shared" si="100"/>
        <v>28</v>
      </c>
      <c r="V1067" t="str" cm="1">
        <f t="array" ref="V1067">_xlfn.IFS(U1067&lt;=10,"Less than 10 days",AND(U1067&gt;10,U1067&lt;=20),"11 to 20 days",AND(U1067&gt;20,U1067&lt;=25),"21 to 25 days",U1067&gt;=51,"Greater than 40 days",AND(U1067&gt;25,U1067&lt;=30),"26 to 30 days",AND(U1067&gt;30,U1067&lt;=40),"31 to 40 days",AND(U1067&gt;40,U1067&lt;=50),"41 to 50 days")</f>
        <v>26 to 30 days</v>
      </c>
      <c r="W1067" t="str" cm="1">
        <f t="array" ref="W1067">_xlfn.IFNA(_xlfn.IFS(AND(U1067&gt;=25,U1067&lt;28),"26-27 days",AND(U1067&gt;27,U1067&lt;29),"28 to 29 days",U1067=30, "30 days"),"Not Needed")</f>
        <v>28 to 29 days</v>
      </c>
      <c r="X1067">
        <f t="shared" si="101"/>
        <v>2014</v>
      </c>
    </row>
    <row r="1068" spans="1:24" ht="4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 t="shared" si="96"/>
        <v>3</v>
      </c>
      <c r="R1068">
        <f t="shared" si="97"/>
        <v>34.130000000000003</v>
      </c>
      <c r="S1068" s="15">
        <f t="shared" si="98"/>
        <v>41445.962754629632</v>
      </c>
      <c r="T1068" s="15">
        <f t="shared" si="99"/>
        <v>41490.962754629632</v>
      </c>
      <c r="U1068">
        <f t="shared" si="100"/>
        <v>45</v>
      </c>
      <c r="V1068" t="str" cm="1">
        <f t="array" ref="V1068">_xlfn.IFS(U1068&lt;=10,"Less than 10 days",AND(U1068&gt;10,U1068&lt;=20),"11 to 20 days",AND(U1068&gt;20,U1068&lt;=25),"21 to 25 days",U1068&gt;=51,"Greater than 40 days",AND(U1068&gt;25,U1068&lt;=30),"26 to 30 days",AND(U1068&gt;30,U1068&lt;=40),"31 to 40 days",AND(U1068&gt;40,U1068&lt;=50),"41 to 50 days")</f>
        <v>41 to 50 days</v>
      </c>
      <c r="W1068" t="str" cm="1">
        <f t="array" ref="W1068">_xlfn.IFNA(_xlfn.IFS(AND(U1068&gt;=25,U1068&lt;28),"26-27 days",AND(U1068&gt;27,U1068&lt;29),"28 to 29 days",U1068=30, "30 days"),"Not Needed")</f>
        <v>Not Needed</v>
      </c>
      <c r="X1068">
        <f t="shared" si="101"/>
        <v>2013</v>
      </c>
    </row>
    <row r="1069" spans="1:24" ht="4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 t="shared" si="96"/>
        <v>26</v>
      </c>
      <c r="R1069">
        <f t="shared" si="97"/>
        <v>13</v>
      </c>
      <c r="S1069" s="15">
        <f t="shared" si="98"/>
        <v>41599.855682870373</v>
      </c>
      <c r="T1069" s="15">
        <f t="shared" si="99"/>
        <v>41629.855682870373</v>
      </c>
      <c r="U1069">
        <f t="shared" si="100"/>
        <v>30</v>
      </c>
      <c r="V1069" t="str" cm="1">
        <f t="array" ref="V1069">_xlfn.IFS(U1069&lt;=10,"Less than 10 days",AND(U1069&gt;10,U1069&lt;=20),"11 to 20 days",AND(U1069&gt;20,U1069&lt;=25),"21 to 25 days",U1069&gt;=51,"Greater than 40 days",AND(U1069&gt;25,U1069&lt;=30),"26 to 30 days",AND(U1069&gt;30,U1069&lt;=40),"31 to 40 days",AND(U1069&gt;40,U1069&lt;=50),"41 to 50 days")</f>
        <v>26 to 30 days</v>
      </c>
      <c r="W1069" t="str" cm="1">
        <f t="array" ref="W1069">_xlfn.IFNA(_xlfn.IFS(AND(U1069&gt;=25,U1069&lt;28),"26-27 days",AND(U1069&gt;27,U1069&lt;29),"28 to 29 days",U1069=30, "30 days"),"Not Needed")</f>
        <v>30 days</v>
      </c>
      <c r="X1069">
        <f t="shared" si="101"/>
        <v>2013</v>
      </c>
    </row>
    <row r="1070" spans="1:24" ht="58">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 t="shared" si="96"/>
        <v>0</v>
      </c>
      <c r="R1070">
        <f t="shared" si="97"/>
        <v>11.25</v>
      </c>
      <c r="S1070" s="15">
        <f t="shared" si="98"/>
        <v>42440.371111111104</v>
      </c>
      <c r="T1070" s="15">
        <f t="shared" si="99"/>
        <v>42470.329444444447</v>
      </c>
      <c r="U1070">
        <f t="shared" si="100"/>
        <v>30</v>
      </c>
      <c r="V1070" t="str" cm="1">
        <f t="array" ref="V1070">_xlfn.IFS(U1070&lt;=10,"Less than 10 days",AND(U1070&gt;10,U1070&lt;=20),"11 to 20 days",AND(U1070&gt;20,U1070&lt;=25),"21 to 25 days",U1070&gt;=51,"Greater than 40 days",AND(U1070&gt;25,U1070&lt;=30),"26 to 30 days",AND(U1070&gt;30,U1070&lt;=40),"31 to 40 days",AND(U1070&gt;40,U1070&lt;=50),"41 to 50 days")</f>
        <v>26 to 30 days</v>
      </c>
      <c r="W1070" t="str" cm="1">
        <f t="array" ref="W1070">_xlfn.IFNA(_xlfn.IFS(AND(U1070&gt;=25,U1070&lt;28),"26-27 days",AND(U1070&gt;27,U1070&lt;29),"28 to 29 days",U1070=30, "30 days"),"Not Needed")</f>
        <v>30 days</v>
      </c>
      <c r="X1070">
        <f t="shared" si="101"/>
        <v>2016</v>
      </c>
    </row>
    <row r="1071" spans="1:24" ht="4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 t="shared" si="96"/>
        <v>39</v>
      </c>
      <c r="R1071">
        <f t="shared" si="97"/>
        <v>40.479999999999997</v>
      </c>
      <c r="S1071" s="15">
        <f t="shared" si="98"/>
        <v>41572.229849537034</v>
      </c>
      <c r="T1071" s="15">
        <f t="shared" si="99"/>
        <v>41604.271516203706</v>
      </c>
      <c r="U1071">
        <f t="shared" si="100"/>
        <v>32</v>
      </c>
      <c r="V1071" t="str" cm="1">
        <f t="array" ref="V1071">_xlfn.IFS(U1071&lt;=10,"Less than 10 days",AND(U1071&gt;10,U1071&lt;=20),"11 to 20 days",AND(U1071&gt;20,U1071&lt;=25),"21 to 25 days",U1071&gt;=51,"Greater than 40 days",AND(U1071&gt;25,U1071&lt;=30),"26 to 30 days",AND(U1071&gt;30,U1071&lt;=40),"31 to 40 days",AND(U1071&gt;40,U1071&lt;=50),"41 to 50 days")</f>
        <v>31 to 40 days</v>
      </c>
      <c r="W1071" t="str" cm="1">
        <f t="array" ref="W1071">_xlfn.IFNA(_xlfn.IFS(AND(U1071&gt;=25,U1071&lt;28),"26-27 days",AND(U1071&gt;27,U1071&lt;29),"28 to 29 days",U1071=30, "30 days"),"Not Needed")</f>
        <v>Not Needed</v>
      </c>
      <c r="X1071">
        <f t="shared" si="101"/>
        <v>2013</v>
      </c>
    </row>
    <row r="1072" spans="1:24" ht="4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 t="shared" si="96"/>
        <v>1</v>
      </c>
      <c r="R1072">
        <f t="shared" si="97"/>
        <v>35</v>
      </c>
      <c r="S1072" s="15">
        <f t="shared" si="98"/>
        <v>41163.011828703704</v>
      </c>
      <c r="T1072" s="15">
        <f t="shared" si="99"/>
        <v>41183.011828703704</v>
      </c>
      <c r="U1072">
        <f t="shared" si="100"/>
        <v>20</v>
      </c>
      <c r="V1072" t="str" cm="1">
        <f t="array" ref="V1072">_xlfn.IFS(U1072&lt;=10,"Less than 10 days",AND(U1072&gt;10,U1072&lt;=20),"11 to 20 days",AND(U1072&gt;20,U1072&lt;=25),"21 to 25 days",U1072&gt;=51,"Greater than 40 days",AND(U1072&gt;25,U1072&lt;=30),"26 to 30 days",AND(U1072&gt;30,U1072&lt;=40),"31 to 40 days",AND(U1072&gt;40,U1072&lt;=50),"41 to 50 days")</f>
        <v>11 to 20 days</v>
      </c>
      <c r="W1072" t="str" cm="1">
        <f t="array" ref="W1072">_xlfn.IFNA(_xlfn.IFS(AND(U1072&gt;=25,U1072&lt;28),"26-27 days",AND(U1072&gt;27,U1072&lt;29),"28 to 29 days",U1072=30, "30 days"),"Not Needed")</f>
        <v>Not Needed</v>
      </c>
      <c r="X1072">
        <f t="shared" si="101"/>
        <v>2012</v>
      </c>
    </row>
    <row r="1073" spans="1:24" ht="4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 t="shared" si="96"/>
        <v>0</v>
      </c>
      <c r="R1073">
        <f t="shared" si="97"/>
        <v>0</v>
      </c>
      <c r="S1073" s="15">
        <f t="shared" si="98"/>
        <v>42295.753391203703</v>
      </c>
      <c r="T1073" s="15">
        <f t="shared" si="99"/>
        <v>42325.795057870375</v>
      </c>
      <c r="U1073">
        <f t="shared" si="100"/>
        <v>30</v>
      </c>
      <c r="V1073" t="str" cm="1">
        <f t="array" ref="V1073">_xlfn.IFS(U1073&lt;=10,"Less than 10 days",AND(U1073&gt;10,U1073&lt;=20),"11 to 20 days",AND(U1073&gt;20,U1073&lt;=25),"21 to 25 days",U1073&gt;=51,"Greater than 40 days",AND(U1073&gt;25,U1073&lt;=30),"26 to 30 days",AND(U1073&gt;30,U1073&lt;=40),"31 to 40 days",AND(U1073&gt;40,U1073&lt;=50),"41 to 50 days")</f>
        <v>26 to 30 days</v>
      </c>
      <c r="W1073" t="str" cm="1">
        <f t="array" ref="W1073">_xlfn.IFNA(_xlfn.IFS(AND(U1073&gt;=25,U1073&lt;28),"26-27 days",AND(U1073&gt;27,U1073&lt;29),"28 to 29 days",U1073=30, "30 days"),"Not Needed")</f>
        <v>30 days</v>
      </c>
      <c r="X1073">
        <f t="shared" si="101"/>
        <v>2015</v>
      </c>
    </row>
    <row r="1074" spans="1:24" ht="4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 t="shared" si="96"/>
        <v>0</v>
      </c>
      <c r="R1074">
        <f t="shared" si="97"/>
        <v>12.75</v>
      </c>
      <c r="S1074" s="15">
        <f t="shared" si="98"/>
        <v>41645.832141203704</v>
      </c>
      <c r="T1074" s="15">
        <f t="shared" si="99"/>
        <v>41675.832141203704</v>
      </c>
      <c r="U1074">
        <f t="shared" si="100"/>
        <v>30</v>
      </c>
      <c r="V1074" t="str" cm="1">
        <f t="array" ref="V1074">_xlfn.IFS(U1074&lt;=10,"Less than 10 days",AND(U1074&gt;10,U1074&lt;=20),"11 to 20 days",AND(U1074&gt;20,U1074&lt;=25),"21 to 25 days",U1074&gt;=51,"Greater than 40 days",AND(U1074&gt;25,U1074&lt;=30),"26 to 30 days",AND(U1074&gt;30,U1074&lt;=40),"31 to 40 days",AND(U1074&gt;40,U1074&lt;=50),"41 to 50 days")</f>
        <v>26 to 30 days</v>
      </c>
      <c r="W1074" t="str" cm="1">
        <f t="array" ref="W1074">_xlfn.IFNA(_xlfn.IFS(AND(U1074&gt;=25,U1074&lt;28),"26-27 days",AND(U1074&gt;27,U1074&lt;29),"28 to 29 days",U1074=30, "30 days"),"Not Needed")</f>
        <v>30 days</v>
      </c>
      <c r="X1074">
        <f t="shared" si="101"/>
        <v>2014</v>
      </c>
    </row>
    <row r="1075" spans="1:24" ht="29">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 t="shared" si="96"/>
        <v>1</v>
      </c>
      <c r="R1075">
        <f t="shared" si="97"/>
        <v>10</v>
      </c>
      <c r="S1075" s="15">
        <f t="shared" si="98"/>
        <v>40802.964594907404</v>
      </c>
      <c r="T1075" s="15">
        <f t="shared" si="99"/>
        <v>40832.964594907404</v>
      </c>
      <c r="U1075">
        <f t="shared" si="100"/>
        <v>30</v>
      </c>
      <c r="V1075" t="str" cm="1">
        <f t="array" ref="V1075">_xlfn.IFS(U1075&lt;=10,"Less than 10 days",AND(U1075&gt;10,U1075&lt;=20),"11 to 20 days",AND(U1075&gt;20,U1075&lt;=25),"21 to 25 days",U1075&gt;=51,"Greater than 40 days",AND(U1075&gt;25,U1075&lt;=30),"26 to 30 days",AND(U1075&gt;30,U1075&lt;=40),"31 to 40 days",AND(U1075&gt;40,U1075&lt;=50),"41 to 50 days")</f>
        <v>26 to 30 days</v>
      </c>
      <c r="W1075" t="str" cm="1">
        <f t="array" ref="W1075">_xlfn.IFNA(_xlfn.IFS(AND(U1075&gt;=25,U1075&lt;28),"26-27 days",AND(U1075&gt;27,U1075&lt;29),"28 to 29 days",U1075=30, "30 days"),"Not Needed")</f>
        <v>30 days</v>
      </c>
      <c r="X1075">
        <f t="shared" si="101"/>
        <v>2011</v>
      </c>
    </row>
    <row r="1076" spans="1:24" ht="58">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 t="shared" si="96"/>
        <v>6</v>
      </c>
      <c r="R1076">
        <f t="shared" si="97"/>
        <v>113.57</v>
      </c>
      <c r="S1076" s="15">
        <f t="shared" si="98"/>
        <v>41613.172974537039</v>
      </c>
      <c r="T1076" s="15">
        <f t="shared" si="99"/>
        <v>41643.172974537039</v>
      </c>
      <c r="U1076">
        <f t="shared" si="100"/>
        <v>30</v>
      </c>
      <c r="V1076" t="str" cm="1">
        <f t="array" ref="V1076">_xlfn.IFS(U1076&lt;=10,"Less than 10 days",AND(U1076&gt;10,U1076&lt;=20),"11 to 20 days",AND(U1076&gt;20,U1076&lt;=25),"21 to 25 days",U1076&gt;=51,"Greater than 40 days",AND(U1076&gt;25,U1076&lt;=30),"26 to 30 days",AND(U1076&gt;30,U1076&lt;=40),"31 to 40 days",AND(U1076&gt;40,U1076&lt;=50),"41 to 50 days")</f>
        <v>26 to 30 days</v>
      </c>
      <c r="W1076" t="str" cm="1">
        <f t="array" ref="W1076">_xlfn.IFNA(_xlfn.IFS(AND(U1076&gt;=25,U1076&lt;28),"26-27 days",AND(U1076&gt;27,U1076&lt;29),"28 to 29 days",U1076=30, "30 days"),"Not Needed")</f>
        <v>30 days</v>
      </c>
      <c r="X1076">
        <f t="shared" si="101"/>
        <v>2013</v>
      </c>
    </row>
    <row r="1077" spans="1:24" ht="29">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 t="shared" si="96"/>
        <v>5</v>
      </c>
      <c r="R1077">
        <f t="shared" si="97"/>
        <v>15</v>
      </c>
      <c r="S1077" s="15">
        <f t="shared" si="98"/>
        <v>41005.904120370367</v>
      </c>
      <c r="T1077" s="15">
        <f t="shared" si="99"/>
        <v>41035.904120370367</v>
      </c>
      <c r="U1077">
        <f t="shared" si="100"/>
        <v>30</v>
      </c>
      <c r="V1077" t="str" cm="1">
        <f t="array" ref="V1077">_xlfn.IFS(U1077&lt;=10,"Less than 10 days",AND(U1077&gt;10,U1077&lt;=20),"11 to 20 days",AND(U1077&gt;20,U1077&lt;=25),"21 to 25 days",U1077&gt;=51,"Greater than 40 days",AND(U1077&gt;25,U1077&lt;=30),"26 to 30 days",AND(U1077&gt;30,U1077&lt;=40),"31 to 40 days",AND(U1077&gt;40,U1077&lt;=50),"41 to 50 days")</f>
        <v>26 to 30 days</v>
      </c>
      <c r="W1077" t="str" cm="1">
        <f t="array" ref="W1077">_xlfn.IFNA(_xlfn.IFS(AND(U1077&gt;=25,U1077&lt;28),"26-27 days",AND(U1077&gt;27,U1077&lt;29),"28 to 29 days",U1077=30, "30 days"),"Not Needed")</f>
        <v>30 days</v>
      </c>
      <c r="X1077">
        <f t="shared" si="101"/>
        <v>2012</v>
      </c>
    </row>
    <row r="1078" spans="1:24" ht="4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 t="shared" si="96"/>
        <v>63</v>
      </c>
      <c r="R1078">
        <f t="shared" si="97"/>
        <v>48.28</v>
      </c>
      <c r="S1078" s="15">
        <f t="shared" si="98"/>
        <v>41838.377893518518</v>
      </c>
      <c r="T1078" s="15">
        <f t="shared" si="99"/>
        <v>41893.377893518518</v>
      </c>
      <c r="U1078">
        <f t="shared" si="100"/>
        <v>55</v>
      </c>
      <c r="V1078" t="str" cm="1">
        <f t="array" ref="V1078">_xlfn.IFS(U1078&lt;=10,"Less than 10 days",AND(U1078&gt;10,U1078&lt;=20),"11 to 20 days",AND(U1078&gt;20,U1078&lt;=25),"21 to 25 days",U1078&gt;=51,"Greater than 40 days",AND(U1078&gt;25,U1078&lt;=30),"26 to 30 days",AND(U1078&gt;30,U1078&lt;=40),"31 to 40 days",AND(U1078&gt;40,U1078&lt;=50),"41 to 50 days")</f>
        <v>Greater than 40 days</v>
      </c>
      <c r="W1078" t="str" cm="1">
        <f t="array" ref="W1078">_xlfn.IFNA(_xlfn.IFS(AND(U1078&gt;=25,U1078&lt;28),"26-27 days",AND(U1078&gt;27,U1078&lt;29),"28 to 29 days",U1078=30, "30 days"),"Not Needed")</f>
        <v>Not Needed</v>
      </c>
      <c r="X1078">
        <f t="shared" si="101"/>
        <v>2014</v>
      </c>
    </row>
    <row r="1079" spans="1:24" ht="4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 t="shared" si="96"/>
        <v>29</v>
      </c>
      <c r="R1079">
        <f t="shared" si="97"/>
        <v>43.98</v>
      </c>
      <c r="S1079" s="15">
        <f t="shared" si="98"/>
        <v>42353.16679398148</v>
      </c>
      <c r="T1079" s="15">
        <f t="shared" si="99"/>
        <v>42383.16679398148</v>
      </c>
      <c r="U1079">
        <f t="shared" si="100"/>
        <v>30</v>
      </c>
      <c r="V1079" t="str" cm="1">
        <f t="array" ref="V1079">_xlfn.IFS(U1079&lt;=10,"Less than 10 days",AND(U1079&gt;10,U1079&lt;=20),"11 to 20 days",AND(U1079&gt;20,U1079&lt;=25),"21 to 25 days",U1079&gt;=51,"Greater than 40 days",AND(U1079&gt;25,U1079&lt;=30),"26 to 30 days",AND(U1079&gt;30,U1079&lt;=40),"31 to 40 days",AND(U1079&gt;40,U1079&lt;=50),"41 to 50 days")</f>
        <v>26 to 30 days</v>
      </c>
      <c r="W1079" t="str" cm="1">
        <f t="array" ref="W1079">_xlfn.IFNA(_xlfn.IFS(AND(U1079&gt;=25,U1079&lt;28),"26-27 days",AND(U1079&gt;27,U1079&lt;29),"28 to 29 days",U1079=30, "30 days"),"Not Needed")</f>
        <v>30 days</v>
      </c>
      <c r="X1079">
        <f t="shared" si="101"/>
        <v>2015</v>
      </c>
    </row>
    <row r="1080" spans="1:24" ht="58">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 t="shared" si="96"/>
        <v>8</v>
      </c>
      <c r="R1080">
        <f t="shared" si="97"/>
        <v>9</v>
      </c>
      <c r="S1080" s="15">
        <f t="shared" si="98"/>
        <v>40701.195844907408</v>
      </c>
      <c r="T1080" s="15">
        <f t="shared" si="99"/>
        <v>40746.195844907408</v>
      </c>
      <c r="U1080">
        <f t="shared" si="100"/>
        <v>45</v>
      </c>
      <c r="V1080" t="str" cm="1">
        <f t="array" ref="V1080">_xlfn.IFS(U1080&lt;=10,"Less than 10 days",AND(U1080&gt;10,U1080&lt;=20),"11 to 20 days",AND(U1080&gt;20,U1080&lt;=25),"21 to 25 days",U1080&gt;=51,"Greater than 40 days",AND(U1080&gt;25,U1080&lt;=30),"26 to 30 days",AND(U1080&gt;30,U1080&lt;=40),"31 to 40 days",AND(U1080&gt;40,U1080&lt;=50),"41 to 50 days")</f>
        <v>41 to 50 days</v>
      </c>
      <c r="W1080" t="str" cm="1">
        <f t="array" ref="W1080">_xlfn.IFNA(_xlfn.IFS(AND(U1080&gt;=25,U1080&lt;28),"26-27 days",AND(U1080&gt;27,U1080&lt;29),"28 to 29 days",U1080=30, "30 days"),"Not Needed")</f>
        <v>Not Needed</v>
      </c>
      <c r="X1080">
        <f t="shared" si="101"/>
        <v>2011</v>
      </c>
    </row>
    <row r="1081" spans="1:24" ht="4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 t="shared" si="96"/>
        <v>3</v>
      </c>
      <c r="R1081">
        <f t="shared" si="97"/>
        <v>37.67</v>
      </c>
      <c r="S1081" s="15">
        <f t="shared" si="98"/>
        <v>42479.566388888896</v>
      </c>
      <c r="T1081" s="15">
        <f t="shared" si="99"/>
        <v>42504.566388888896</v>
      </c>
      <c r="U1081">
        <f t="shared" si="100"/>
        <v>25</v>
      </c>
      <c r="V1081" t="str" cm="1">
        <f t="array" ref="V1081">_xlfn.IFS(U1081&lt;=10,"Less than 10 days",AND(U1081&gt;10,U1081&lt;=20),"11 to 20 days",AND(U1081&gt;20,U1081&lt;=25),"21 to 25 days",U1081&gt;=51,"Greater than 40 days",AND(U1081&gt;25,U1081&lt;=30),"26 to 30 days",AND(U1081&gt;30,U1081&lt;=40),"31 to 40 days",AND(U1081&gt;40,U1081&lt;=50),"41 to 50 days")</f>
        <v>21 to 25 days</v>
      </c>
      <c r="W1081" t="str" cm="1">
        <f t="array" ref="W1081">_xlfn.IFNA(_xlfn.IFS(AND(U1081&gt;=25,U1081&lt;28),"26-27 days",AND(U1081&gt;27,U1081&lt;29),"28 to 29 days",U1081=30, "30 days"),"Not Needed")</f>
        <v>26-27 days</v>
      </c>
      <c r="X1081">
        <f t="shared" si="101"/>
        <v>2016</v>
      </c>
    </row>
    <row r="1082" spans="1:24" ht="4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 t="shared" si="96"/>
        <v>9</v>
      </c>
      <c r="R1082">
        <f t="shared" si="97"/>
        <v>18.579999999999998</v>
      </c>
      <c r="S1082" s="15">
        <f t="shared" si="98"/>
        <v>41740.138113425928</v>
      </c>
      <c r="T1082" s="15">
        <f t="shared" si="99"/>
        <v>41770.138113425928</v>
      </c>
      <c r="U1082">
        <f t="shared" si="100"/>
        <v>30</v>
      </c>
      <c r="V1082" t="str" cm="1">
        <f t="array" ref="V1082">_xlfn.IFS(U1082&lt;=10,"Less than 10 days",AND(U1082&gt;10,U1082&lt;=20),"11 to 20 days",AND(U1082&gt;20,U1082&lt;=25),"21 to 25 days",U1082&gt;=51,"Greater than 40 days",AND(U1082&gt;25,U1082&lt;=30),"26 to 30 days",AND(U1082&gt;30,U1082&lt;=40),"31 to 40 days",AND(U1082&gt;40,U1082&lt;=50),"41 to 50 days")</f>
        <v>26 to 30 days</v>
      </c>
      <c r="W1082" t="str" cm="1">
        <f t="array" ref="W1082">_xlfn.IFNA(_xlfn.IFS(AND(U1082&gt;=25,U1082&lt;28),"26-27 days",AND(U1082&gt;27,U1082&lt;29),"28 to 29 days",U1082=30, "30 days"),"Not Needed")</f>
        <v>30 days</v>
      </c>
      <c r="X1082">
        <f t="shared" si="101"/>
        <v>2014</v>
      </c>
    </row>
    <row r="1083" spans="1:24" ht="4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 t="shared" si="96"/>
        <v>0</v>
      </c>
      <c r="R1083">
        <f t="shared" si="97"/>
        <v>3</v>
      </c>
      <c r="S1083" s="15">
        <f t="shared" si="98"/>
        <v>42002.926990740743</v>
      </c>
      <c r="T1083" s="15">
        <f t="shared" si="99"/>
        <v>42032.926990740743</v>
      </c>
      <c r="U1083">
        <f t="shared" si="100"/>
        <v>30</v>
      </c>
      <c r="V1083" t="str" cm="1">
        <f t="array" ref="V1083">_xlfn.IFS(U1083&lt;=10,"Less than 10 days",AND(U1083&gt;10,U1083&lt;=20),"11 to 20 days",AND(U1083&gt;20,U1083&lt;=25),"21 to 25 days",U1083&gt;=51,"Greater than 40 days",AND(U1083&gt;25,U1083&lt;=30),"26 to 30 days",AND(U1083&gt;30,U1083&lt;=40),"31 to 40 days",AND(U1083&gt;40,U1083&lt;=50),"41 to 50 days")</f>
        <v>26 to 30 days</v>
      </c>
      <c r="W1083" t="str" cm="1">
        <f t="array" ref="W1083">_xlfn.IFNA(_xlfn.IFS(AND(U1083&gt;=25,U1083&lt;28),"26-27 days",AND(U1083&gt;27,U1083&lt;29),"28 to 29 days",U1083=30, "30 days"),"Not Needed")</f>
        <v>30 days</v>
      </c>
      <c r="X1083">
        <f t="shared" si="101"/>
        <v>2014</v>
      </c>
    </row>
    <row r="1084" spans="1:24" ht="4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 t="shared" si="96"/>
        <v>1</v>
      </c>
      <c r="R1084">
        <f t="shared" si="97"/>
        <v>18.670000000000002</v>
      </c>
      <c r="S1084" s="15">
        <f t="shared" si="98"/>
        <v>41101.906111111115</v>
      </c>
      <c r="T1084" s="15">
        <f t="shared" si="99"/>
        <v>41131.906111111115</v>
      </c>
      <c r="U1084">
        <f t="shared" si="100"/>
        <v>30</v>
      </c>
      <c r="V1084" t="str" cm="1">
        <f t="array" ref="V1084">_xlfn.IFS(U1084&lt;=10,"Less than 10 days",AND(U1084&gt;10,U1084&lt;=20),"11 to 20 days",AND(U1084&gt;20,U1084&lt;=25),"21 to 25 days",U1084&gt;=51,"Greater than 40 days",AND(U1084&gt;25,U1084&lt;=30),"26 to 30 days",AND(U1084&gt;30,U1084&lt;=40),"31 to 40 days",AND(U1084&gt;40,U1084&lt;=50),"41 to 50 days")</f>
        <v>26 to 30 days</v>
      </c>
      <c r="W1084" t="str" cm="1">
        <f t="array" ref="W1084">_xlfn.IFNA(_xlfn.IFS(AND(U1084&gt;=25,U1084&lt;28),"26-27 days",AND(U1084&gt;27,U1084&lt;29),"28 to 29 days",U1084=30, "30 days"),"Not Needed")</f>
        <v>30 days</v>
      </c>
      <c r="X1084">
        <f t="shared" si="101"/>
        <v>2012</v>
      </c>
    </row>
    <row r="1085" spans="1:24" ht="58">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 t="shared" si="96"/>
        <v>1</v>
      </c>
      <c r="R1085">
        <f t="shared" si="97"/>
        <v>410</v>
      </c>
      <c r="S1085" s="15">
        <f t="shared" si="98"/>
        <v>41793.659525462965</v>
      </c>
      <c r="T1085" s="15">
        <f t="shared" si="99"/>
        <v>41853.659525462965</v>
      </c>
      <c r="U1085">
        <f t="shared" si="100"/>
        <v>60</v>
      </c>
      <c r="V1085" t="str" cm="1">
        <f t="array" ref="V1085">_xlfn.IFS(U1085&lt;=10,"Less than 10 days",AND(U1085&gt;10,U1085&lt;=20),"11 to 20 days",AND(U1085&gt;20,U1085&lt;=25),"21 to 25 days",U1085&gt;=51,"Greater than 40 days",AND(U1085&gt;25,U1085&lt;=30),"26 to 30 days",AND(U1085&gt;30,U1085&lt;=40),"31 to 40 days",AND(U1085&gt;40,U1085&lt;=50),"41 to 50 days")</f>
        <v>Greater than 40 days</v>
      </c>
      <c r="W1085" t="str" cm="1">
        <f t="array" ref="W1085">_xlfn.IFNA(_xlfn.IFS(AND(U1085&gt;=25,U1085&lt;28),"26-27 days",AND(U1085&gt;27,U1085&lt;29),"28 to 29 days",U1085=30, "30 days"),"Not Needed")</f>
        <v>Not Needed</v>
      </c>
      <c r="X1085">
        <f t="shared" si="101"/>
        <v>2014</v>
      </c>
    </row>
    <row r="1086" spans="1:24">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 t="shared" si="96"/>
        <v>0</v>
      </c>
      <c r="R1086">
        <f t="shared" si="97"/>
        <v>0</v>
      </c>
      <c r="S1086" s="15">
        <f t="shared" si="98"/>
        <v>41829.912083333329</v>
      </c>
      <c r="T1086" s="15">
        <f t="shared" si="99"/>
        <v>41859.912083333329</v>
      </c>
      <c r="U1086">
        <f t="shared" si="100"/>
        <v>30</v>
      </c>
      <c r="V1086" t="str" cm="1">
        <f t="array" ref="V1086">_xlfn.IFS(U1086&lt;=10,"Less than 10 days",AND(U1086&gt;10,U1086&lt;=20),"11 to 20 days",AND(U1086&gt;20,U1086&lt;=25),"21 to 25 days",U1086&gt;=51,"Greater than 40 days",AND(U1086&gt;25,U1086&lt;=30),"26 to 30 days",AND(U1086&gt;30,U1086&lt;=40),"31 to 40 days",AND(U1086&gt;40,U1086&lt;=50),"41 to 50 days")</f>
        <v>26 to 30 days</v>
      </c>
      <c r="W1086" t="str" cm="1">
        <f t="array" ref="W1086">_xlfn.IFNA(_xlfn.IFS(AND(U1086&gt;=25,U1086&lt;28),"26-27 days",AND(U1086&gt;27,U1086&lt;29),"28 to 29 days",U1086=30, "30 days"),"Not Needed")</f>
        <v>30 days</v>
      </c>
      <c r="X1086">
        <f t="shared" si="101"/>
        <v>2014</v>
      </c>
    </row>
    <row r="1087" spans="1:24" ht="4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 t="shared" si="96"/>
        <v>3</v>
      </c>
      <c r="R1087">
        <f t="shared" si="97"/>
        <v>114</v>
      </c>
      <c r="S1087" s="15">
        <f t="shared" si="98"/>
        <v>42413.671006944445</v>
      </c>
      <c r="T1087" s="15">
        <f t="shared" si="99"/>
        <v>42443.629340277781</v>
      </c>
      <c r="U1087">
        <f t="shared" si="100"/>
        <v>30</v>
      </c>
      <c r="V1087" t="str" cm="1">
        <f t="array" ref="V1087">_xlfn.IFS(U1087&lt;=10,"Less than 10 days",AND(U1087&gt;10,U1087&lt;=20),"11 to 20 days",AND(U1087&gt;20,U1087&lt;=25),"21 to 25 days",U1087&gt;=51,"Greater than 40 days",AND(U1087&gt;25,U1087&lt;=30),"26 to 30 days",AND(U1087&gt;30,U1087&lt;=40),"31 to 40 days",AND(U1087&gt;40,U1087&lt;=50),"41 to 50 days")</f>
        <v>26 to 30 days</v>
      </c>
      <c r="W1087" t="str" cm="1">
        <f t="array" ref="W1087">_xlfn.IFNA(_xlfn.IFS(AND(U1087&gt;=25,U1087&lt;28),"26-27 days",AND(U1087&gt;27,U1087&lt;29),"28 to 29 days",U1087=30, "30 days"),"Not Needed")</f>
        <v>30 days</v>
      </c>
      <c r="X1087">
        <f t="shared" si="101"/>
        <v>2016</v>
      </c>
    </row>
    <row r="1088" spans="1:24">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 t="shared" si="96"/>
        <v>0</v>
      </c>
      <c r="R1088">
        <f t="shared" si="97"/>
        <v>7.5</v>
      </c>
      <c r="S1088" s="15">
        <f t="shared" si="98"/>
        <v>41845.866793981484</v>
      </c>
      <c r="T1088" s="15">
        <f t="shared" si="99"/>
        <v>41875.866793981484</v>
      </c>
      <c r="U1088">
        <f t="shared" si="100"/>
        <v>30</v>
      </c>
      <c r="V1088" t="str" cm="1">
        <f t="array" ref="V1088">_xlfn.IFS(U1088&lt;=10,"Less than 10 days",AND(U1088&gt;10,U1088&lt;=20),"11 to 20 days",AND(U1088&gt;20,U1088&lt;=25),"21 to 25 days",U1088&gt;=51,"Greater than 40 days",AND(U1088&gt;25,U1088&lt;=30),"26 to 30 days",AND(U1088&gt;30,U1088&lt;=40),"31 to 40 days",AND(U1088&gt;40,U1088&lt;=50),"41 to 50 days")</f>
        <v>26 to 30 days</v>
      </c>
      <c r="W1088" t="str" cm="1">
        <f t="array" ref="W1088">_xlfn.IFNA(_xlfn.IFS(AND(U1088&gt;=25,U1088&lt;28),"26-27 days",AND(U1088&gt;27,U1088&lt;29),"28 to 29 days",U1088=30, "30 days"),"Not Needed")</f>
        <v>30 days</v>
      </c>
      <c r="X1088">
        <f t="shared" si="101"/>
        <v>2014</v>
      </c>
    </row>
    <row r="1089" spans="1:24" ht="4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 t="shared" si="96"/>
        <v>0</v>
      </c>
      <c r="R1089">
        <f t="shared" si="97"/>
        <v>0</v>
      </c>
      <c r="S1089" s="15">
        <f t="shared" si="98"/>
        <v>41775.713969907411</v>
      </c>
      <c r="T1089" s="15">
        <f t="shared" si="99"/>
        <v>41805.713969907411</v>
      </c>
      <c r="U1089">
        <f t="shared" si="100"/>
        <v>30</v>
      </c>
      <c r="V1089" t="str" cm="1">
        <f t="array" ref="V1089">_xlfn.IFS(U1089&lt;=10,"Less than 10 days",AND(U1089&gt;10,U1089&lt;=20),"11 to 20 days",AND(U1089&gt;20,U1089&lt;=25),"21 to 25 days",U1089&gt;=51,"Greater than 40 days",AND(U1089&gt;25,U1089&lt;=30),"26 to 30 days",AND(U1089&gt;30,U1089&lt;=40),"31 to 40 days",AND(U1089&gt;40,U1089&lt;=50),"41 to 50 days")</f>
        <v>26 to 30 days</v>
      </c>
      <c r="W1089" t="str" cm="1">
        <f t="array" ref="W1089">_xlfn.IFNA(_xlfn.IFS(AND(U1089&gt;=25,U1089&lt;28),"26-27 days",AND(U1089&gt;27,U1089&lt;29),"28 to 29 days",U1089=30, "30 days"),"Not Needed")</f>
        <v>30 days</v>
      </c>
      <c r="X1089">
        <f t="shared" si="101"/>
        <v>2014</v>
      </c>
    </row>
    <row r="1090" spans="1:24" ht="29">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 t="shared" ref="Q1090:Q1153" si="102">ROUND(E1090/D1090*100,0)</f>
        <v>14</v>
      </c>
      <c r="R1090">
        <f t="shared" si="97"/>
        <v>43.42</v>
      </c>
      <c r="S1090" s="15">
        <f t="shared" si="98"/>
        <v>41723.799386574072</v>
      </c>
      <c r="T1090" s="15">
        <f t="shared" si="99"/>
        <v>41753.799386574072</v>
      </c>
      <c r="U1090">
        <f t="shared" si="100"/>
        <v>30</v>
      </c>
      <c r="V1090" t="str" cm="1">
        <f t="array" ref="V1090">_xlfn.IFS(U1090&lt;=10,"Less than 10 days",AND(U1090&gt;10,U1090&lt;=20),"11 to 20 days",AND(U1090&gt;20,U1090&lt;=25),"21 to 25 days",U1090&gt;=51,"Greater than 40 days",AND(U1090&gt;25,U1090&lt;=30),"26 to 30 days",AND(U1090&gt;30,U1090&lt;=40),"31 to 40 days",AND(U1090&gt;40,U1090&lt;=50),"41 to 50 days")</f>
        <v>26 to 30 days</v>
      </c>
      <c r="W1090" t="str" cm="1">
        <f t="array" ref="W1090">_xlfn.IFNA(_xlfn.IFS(AND(U1090&gt;=25,U1090&lt;28),"26-27 days",AND(U1090&gt;27,U1090&lt;29),"28 to 29 days",U1090=30, "30 days"),"Not Needed")</f>
        <v>30 days</v>
      </c>
      <c r="X1090">
        <f t="shared" si="101"/>
        <v>2014</v>
      </c>
    </row>
    <row r="1091" spans="1:24" ht="29">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 t="shared" si="102"/>
        <v>8</v>
      </c>
      <c r="R1091">
        <f t="shared" ref="R1091:R1154" si="103">IFERROR(ROUND(E1091/L1091,2),0)</f>
        <v>23.96</v>
      </c>
      <c r="S1091" s="15">
        <f t="shared" ref="S1091:S1154" si="104">(((J1091/60)/60)/24)+DATE(1970,1,1)</f>
        <v>42151.189525462964</v>
      </c>
      <c r="T1091" s="15">
        <f t="shared" ref="T1091:T1154" si="105">(((I1091/60)/60)/24)+DATE(1970,1,1)</f>
        <v>42181.189525462964</v>
      </c>
      <c r="U1091">
        <f t="shared" ref="U1091:U1154" si="106">_xlfn.DAYS(T1091,S1091)</f>
        <v>30</v>
      </c>
      <c r="V1091" t="str" cm="1">
        <f t="array" ref="V1091">_xlfn.IFS(U1091&lt;=10,"Less than 10 days",AND(U1091&gt;10,U1091&lt;=20),"11 to 20 days",AND(U1091&gt;20,U1091&lt;=25),"21 to 25 days",U1091&gt;=51,"Greater than 40 days",AND(U1091&gt;25,U1091&lt;=30),"26 to 30 days",AND(U1091&gt;30,U1091&lt;=40),"31 to 40 days",AND(U1091&gt;40,U1091&lt;=50),"41 to 50 days")</f>
        <v>26 to 30 days</v>
      </c>
      <c r="W1091" t="str" cm="1">
        <f t="array" ref="W1091">_xlfn.IFNA(_xlfn.IFS(AND(U1091&gt;=25,U1091&lt;28),"26-27 days",AND(U1091&gt;27,U1091&lt;29),"28 to 29 days",U1091=30, "30 days"),"Not Needed")</f>
        <v>30 days</v>
      </c>
      <c r="X1091">
        <f t="shared" ref="X1091:X1154" si="107">YEAR(S1091)</f>
        <v>2015</v>
      </c>
    </row>
    <row r="1092" spans="1:24" ht="4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 t="shared" si="102"/>
        <v>0</v>
      </c>
      <c r="R1092">
        <f t="shared" si="103"/>
        <v>5</v>
      </c>
      <c r="S1092" s="15">
        <f t="shared" si="104"/>
        <v>42123.185798611114</v>
      </c>
      <c r="T1092" s="15">
        <f t="shared" si="105"/>
        <v>42153.185798611114</v>
      </c>
      <c r="U1092">
        <f t="shared" si="106"/>
        <v>30</v>
      </c>
      <c r="V1092" t="str" cm="1">
        <f t="array" ref="V1092">_xlfn.IFS(U1092&lt;=10,"Less than 10 days",AND(U1092&gt;10,U1092&lt;=20),"11 to 20 days",AND(U1092&gt;20,U1092&lt;=25),"21 to 25 days",U1092&gt;=51,"Greater than 40 days",AND(U1092&gt;25,U1092&lt;=30),"26 to 30 days",AND(U1092&gt;30,U1092&lt;=40),"31 to 40 days",AND(U1092&gt;40,U1092&lt;=50),"41 to 50 days")</f>
        <v>26 to 30 days</v>
      </c>
      <c r="W1092" t="str" cm="1">
        <f t="array" ref="W1092">_xlfn.IFNA(_xlfn.IFS(AND(U1092&gt;=25,U1092&lt;28),"26-27 days",AND(U1092&gt;27,U1092&lt;29),"28 to 29 days",U1092=30, "30 days"),"Not Needed")</f>
        <v>30 days</v>
      </c>
      <c r="X1092">
        <f t="shared" si="107"/>
        <v>2015</v>
      </c>
    </row>
    <row r="1093" spans="1:24" ht="4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 t="shared" si="102"/>
        <v>13</v>
      </c>
      <c r="R1093">
        <f t="shared" si="103"/>
        <v>12.5</v>
      </c>
      <c r="S1093" s="15">
        <f t="shared" si="104"/>
        <v>42440.820277777777</v>
      </c>
      <c r="T1093" s="15">
        <f t="shared" si="105"/>
        <v>42470.778611111105</v>
      </c>
      <c r="U1093">
        <f t="shared" si="106"/>
        <v>30</v>
      </c>
      <c r="V1093" t="str" cm="1">
        <f t="array" ref="V1093">_xlfn.IFS(U1093&lt;=10,"Less than 10 days",AND(U1093&gt;10,U1093&lt;=20),"11 to 20 days",AND(U1093&gt;20,U1093&lt;=25),"21 to 25 days",U1093&gt;=51,"Greater than 40 days",AND(U1093&gt;25,U1093&lt;=30),"26 to 30 days",AND(U1093&gt;30,U1093&lt;=40),"31 to 40 days",AND(U1093&gt;40,U1093&lt;=50),"41 to 50 days")</f>
        <v>26 to 30 days</v>
      </c>
      <c r="W1093" t="str" cm="1">
        <f t="array" ref="W1093">_xlfn.IFNA(_xlfn.IFS(AND(U1093&gt;=25,U1093&lt;28),"26-27 days",AND(U1093&gt;27,U1093&lt;29),"28 to 29 days",U1093=30, "30 days"),"Not Needed")</f>
        <v>30 days</v>
      </c>
      <c r="X1093">
        <f t="shared" si="107"/>
        <v>2016</v>
      </c>
    </row>
    <row r="1094" spans="1:24" ht="58">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 t="shared" si="102"/>
        <v>1</v>
      </c>
      <c r="R1094">
        <f t="shared" si="103"/>
        <v>3</v>
      </c>
      <c r="S1094" s="15">
        <f t="shared" si="104"/>
        <v>41250.025902777779</v>
      </c>
      <c r="T1094" s="15">
        <f t="shared" si="105"/>
        <v>41280.025902777779</v>
      </c>
      <c r="U1094">
        <f t="shared" si="106"/>
        <v>30</v>
      </c>
      <c r="V1094" t="str" cm="1">
        <f t="array" ref="V1094">_xlfn.IFS(U1094&lt;=10,"Less than 10 days",AND(U1094&gt;10,U1094&lt;=20),"11 to 20 days",AND(U1094&gt;20,U1094&lt;=25),"21 to 25 days",U1094&gt;=51,"Greater than 40 days",AND(U1094&gt;25,U1094&lt;=30),"26 to 30 days",AND(U1094&gt;30,U1094&lt;=40),"31 to 40 days",AND(U1094&gt;40,U1094&lt;=50),"41 to 50 days")</f>
        <v>26 to 30 days</v>
      </c>
      <c r="W1094" t="str" cm="1">
        <f t="array" ref="W1094">_xlfn.IFNA(_xlfn.IFS(AND(U1094&gt;=25,U1094&lt;28),"26-27 days",AND(U1094&gt;27,U1094&lt;29),"28 to 29 days",U1094=30, "30 days"),"Not Needed")</f>
        <v>30 days</v>
      </c>
      <c r="X1094">
        <f t="shared" si="107"/>
        <v>2012</v>
      </c>
    </row>
    <row r="1095" spans="1:24" ht="4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 t="shared" si="102"/>
        <v>14</v>
      </c>
      <c r="R1095">
        <f t="shared" si="103"/>
        <v>10.56</v>
      </c>
      <c r="S1095" s="15">
        <f t="shared" si="104"/>
        <v>42396.973807870367</v>
      </c>
      <c r="T1095" s="15">
        <f t="shared" si="105"/>
        <v>42411.973807870367</v>
      </c>
      <c r="U1095">
        <f t="shared" si="106"/>
        <v>15</v>
      </c>
      <c r="V1095" t="str" cm="1">
        <f t="array" ref="V1095">_xlfn.IFS(U1095&lt;=10,"Less than 10 days",AND(U1095&gt;10,U1095&lt;=20),"11 to 20 days",AND(U1095&gt;20,U1095&lt;=25),"21 to 25 days",U1095&gt;=51,"Greater than 40 days",AND(U1095&gt;25,U1095&lt;=30),"26 to 30 days",AND(U1095&gt;30,U1095&lt;=40),"31 to 40 days",AND(U1095&gt;40,U1095&lt;=50),"41 to 50 days")</f>
        <v>11 to 20 days</v>
      </c>
      <c r="W1095" t="str" cm="1">
        <f t="array" ref="W1095">_xlfn.IFNA(_xlfn.IFS(AND(U1095&gt;=25,U1095&lt;28),"26-27 days",AND(U1095&gt;27,U1095&lt;29),"28 to 29 days",U1095=30, "30 days"),"Not Needed")</f>
        <v>Not Needed</v>
      </c>
      <c r="X1095">
        <f t="shared" si="107"/>
        <v>2016</v>
      </c>
    </row>
    <row r="1096" spans="1:24" ht="4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 t="shared" si="102"/>
        <v>18</v>
      </c>
      <c r="R1096">
        <f t="shared" si="103"/>
        <v>122</v>
      </c>
      <c r="S1096" s="15">
        <f t="shared" si="104"/>
        <v>40795.713344907403</v>
      </c>
      <c r="T1096" s="15">
        <f t="shared" si="105"/>
        <v>40825.713344907403</v>
      </c>
      <c r="U1096">
        <f t="shared" si="106"/>
        <v>30</v>
      </c>
      <c r="V1096" t="str" cm="1">
        <f t="array" ref="V1096">_xlfn.IFS(U1096&lt;=10,"Less than 10 days",AND(U1096&gt;10,U1096&lt;=20),"11 to 20 days",AND(U1096&gt;20,U1096&lt;=25),"21 to 25 days",U1096&gt;=51,"Greater than 40 days",AND(U1096&gt;25,U1096&lt;=30),"26 to 30 days",AND(U1096&gt;30,U1096&lt;=40),"31 to 40 days",AND(U1096&gt;40,U1096&lt;=50),"41 to 50 days")</f>
        <v>26 to 30 days</v>
      </c>
      <c r="W1096" t="str" cm="1">
        <f t="array" ref="W1096">_xlfn.IFNA(_xlfn.IFS(AND(U1096&gt;=25,U1096&lt;28),"26-27 days",AND(U1096&gt;27,U1096&lt;29),"28 to 29 days",U1096=30, "30 days"),"Not Needed")</f>
        <v>30 days</v>
      </c>
      <c r="X1096">
        <f t="shared" si="107"/>
        <v>2011</v>
      </c>
    </row>
    <row r="1097" spans="1:24" ht="4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 t="shared" si="102"/>
        <v>5</v>
      </c>
      <c r="R1097">
        <f t="shared" si="103"/>
        <v>267.81</v>
      </c>
      <c r="S1097" s="15">
        <f t="shared" si="104"/>
        <v>41486.537268518521</v>
      </c>
      <c r="T1097" s="15">
        <f t="shared" si="105"/>
        <v>41516.537268518521</v>
      </c>
      <c r="U1097">
        <f t="shared" si="106"/>
        <v>30</v>
      </c>
      <c r="V1097" t="str" cm="1">
        <f t="array" ref="V1097">_xlfn.IFS(U1097&lt;=10,"Less than 10 days",AND(U1097&gt;10,U1097&lt;=20),"11 to 20 days",AND(U1097&gt;20,U1097&lt;=25),"21 to 25 days",U1097&gt;=51,"Greater than 40 days",AND(U1097&gt;25,U1097&lt;=30),"26 to 30 days",AND(U1097&gt;30,U1097&lt;=40),"31 to 40 days",AND(U1097&gt;40,U1097&lt;=50),"41 to 50 days")</f>
        <v>26 to 30 days</v>
      </c>
      <c r="W1097" t="str" cm="1">
        <f t="array" ref="W1097">_xlfn.IFNA(_xlfn.IFS(AND(U1097&gt;=25,U1097&lt;28),"26-27 days",AND(U1097&gt;27,U1097&lt;29),"28 to 29 days",U1097=30, "30 days"),"Not Needed")</f>
        <v>30 days</v>
      </c>
      <c r="X1097">
        <f t="shared" si="107"/>
        <v>2013</v>
      </c>
    </row>
    <row r="1098" spans="1:24" ht="4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 t="shared" si="102"/>
        <v>18</v>
      </c>
      <c r="R1098">
        <f t="shared" si="103"/>
        <v>74.209999999999994</v>
      </c>
      <c r="S1098" s="15">
        <f t="shared" si="104"/>
        <v>41885.51798611111</v>
      </c>
      <c r="T1098" s="15">
        <f t="shared" si="105"/>
        <v>41916.145833333336</v>
      </c>
      <c r="U1098">
        <f t="shared" si="106"/>
        <v>31</v>
      </c>
      <c r="V1098" t="str" cm="1">
        <f t="array" ref="V1098">_xlfn.IFS(U1098&lt;=10,"Less than 10 days",AND(U1098&gt;10,U1098&lt;=20),"11 to 20 days",AND(U1098&gt;20,U1098&lt;=25),"21 to 25 days",U1098&gt;=51,"Greater than 40 days",AND(U1098&gt;25,U1098&lt;=30),"26 to 30 days",AND(U1098&gt;30,U1098&lt;=40),"31 to 40 days",AND(U1098&gt;40,U1098&lt;=50),"41 to 50 days")</f>
        <v>31 to 40 days</v>
      </c>
      <c r="W1098" t="str" cm="1">
        <f t="array" ref="W1098">_xlfn.IFNA(_xlfn.IFS(AND(U1098&gt;=25,U1098&lt;28),"26-27 days",AND(U1098&gt;27,U1098&lt;29),"28 to 29 days",U1098=30, "30 days"),"Not Needed")</f>
        <v>Not Needed</v>
      </c>
      <c r="X1098">
        <f t="shared" si="107"/>
        <v>2014</v>
      </c>
    </row>
    <row r="1099" spans="1:24" ht="4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 t="shared" si="102"/>
        <v>0</v>
      </c>
      <c r="R1099">
        <f t="shared" si="103"/>
        <v>6.71</v>
      </c>
      <c r="S1099" s="15">
        <f t="shared" si="104"/>
        <v>41660.792557870373</v>
      </c>
      <c r="T1099" s="15">
        <f t="shared" si="105"/>
        <v>41700.792557870373</v>
      </c>
      <c r="U1099">
        <f t="shared" si="106"/>
        <v>40</v>
      </c>
      <c r="V1099" t="str" cm="1">
        <f t="array" ref="V1099">_xlfn.IFS(U1099&lt;=10,"Less than 10 days",AND(U1099&gt;10,U1099&lt;=20),"11 to 20 days",AND(U1099&gt;20,U1099&lt;=25),"21 to 25 days",U1099&gt;=51,"Greater than 40 days",AND(U1099&gt;25,U1099&lt;=30),"26 to 30 days",AND(U1099&gt;30,U1099&lt;=40),"31 to 40 days",AND(U1099&gt;40,U1099&lt;=50),"41 to 50 days")</f>
        <v>31 to 40 days</v>
      </c>
      <c r="W1099" t="str" cm="1">
        <f t="array" ref="W1099">_xlfn.IFNA(_xlfn.IFS(AND(U1099&gt;=25,U1099&lt;28),"26-27 days",AND(U1099&gt;27,U1099&lt;29),"28 to 29 days",U1099=30, "30 days"),"Not Needed")</f>
        <v>Not Needed</v>
      </c>
      <c r="X1099">
        <f t="shared" si="107"/>
        <v>2014</v>
      </c>
    </row>
    <row r="1100" spans="1:24" ht="29">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 t="shared" si="102"/>
        <v>7</v>
      </c>
      <c r="R1100">
        <f t="shared" si="103"/>
        <v>81.95</v>
      </c>
      <c r="S1100" s="15">
        <f t="shared" si="104"/>
        <v>41712.762673611112</v>
      </c>
      <c r="T1100" s="15">
        <f t="shared" si="105"/>
        <v>41742.762673611112</v>
      </c>
      <c r="U1100">
        <f t="shared" si="106"/>
        <v>30</v>
      </c>
      <c r="V1100" t="str" cm="1">
        <f t="array" ref="V1100">_xlfn.IFS(U1100&lt;=10,"Less than 10 days",AND(U1100&gt;10,U1100&lt;=20),"11 to 20 days",AND(U1100&gt;20,U1100&lt;=25),"21 to 25 days",U1100&gt;=51,"Greater than 40 days",AND(U1100&gt;25,U1100&lt;=30),"26 to 30 days",AND(U1100&gt;30,U1100&lt;=40),"31 to 40 days",AND(U1100&gt;40,U1100&lt;=50),"41 to 50 days")</f>
        <v>26 to 30 days</v>
      </c>
      <c r="W1100" t="str" cm="1">
        <f t="array" ref="W1100">_xlfn.IFNA(_xlfn.IFS(AND(U1100&gt;=25,U1100&lt;28),"26-27 days",AND(U1100&gt;27,U1100&lt;29),"28 to 29 days",U1100=30, "30 days"),"Not Needed")</f>
        <v>30 days</v>
      </c>
      <c r="X1100">
        <f t="shared" si="107"/>
        <v>2014</v>
      </c>
    </row>
    <row r="1101" spans="1:24" ht="58">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 t="shared" si="102"/>
        <v>1</v>
      </c>
      <c r="R1101">
        <f t="shared" si="103"/>
        <v>25</v>
      </c>
      <c r="S1101" s="15">
        <f t="shared" si="104"/>
        <v>42107.836435185185</v>
      </c>
      <c r="T1101" s="15">
        <f t="shared" si="105"/>
        <v>42137.836435185185</v>
      </c>
      <c r="U1101">
        <f t="shared" si="106"/>
        <v>30</v>
      </c>
      <c r="V1101" t="str" cm="1">
        <f t="array" ref="V1101">_xlfn.IFS(U1101&lt;=10,"Less than 10 days",AND(U1101&gt;10,U1101&lt;=20),"11 to 20 days",AND(U1101&gt;20,U1101&lt;=25),"21 to 25 days",U1101&gt;=51,"Greater than 40 days",AND(U1101&gt;25,U1101&lt;=30),"26 to 30 days",AND(U1101&gt;30,U1101&lt;=40),"31 to 40 days",AND(U1101&gt;40,U1101&lt;=50),"41 to 50 days")</f>
        <v>26 to 30 days</v>
      </c>
      <c r="W1101" t="str" cm="1">
        <f t="array" ref="W1101">_xlfn.IFNA(_xlfn.IFS(AND(U1101&gt;=25,U1101&lt;28),"26-27 days",AND(U1101&gt;27,U1101&lt;29),"28 to 29 days",U1101=30, "30 days"),"Not Needed")</f>
        <v>30 days</v>
      </c>
      <c r="X1101">
        <f t="shared" si="107"/>
        <v>2015</v>
      </c>
    </row>
    <row r="1102" spans="1:24" ht="4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 t="shared" si="102"/>
        <v>3</v>
      </c>
      <c r="R1102">
        <f t="shared" si="103"/>
        <v>10</v>
      </c>
      <c r="S1102" s="15">
        <f t="shared" si="104"/>
        <v>42384.110775462963</v>
      </c>
      <c r="T1102" s="15">
        <f t="shared" si="105"/>
        <v>42414.110775462963</v>
      </c>
      <c r="U1102">
        <f t="shared" si="106"/>
        <v>30</v>
      </c>
      <c r="V1102" t="str" cm="1">
        <f t="array" ref="V1102">_xlfn.IFS(U1102&lt;=10,"Less than 10 days",AND(U1102&gt;10,U1102&lt;=20),"11 to 20 days",AND(U1102&gt;20,U1102&lt;=25),"21 to 25 days",U1102&gt;=51,"Greater than 40 days",AND(U1102&gt;25,U1102&lt;=30),"26 to 30 days",AND(U1102&gt;30,U1102&lt;=40),"31 to 40 days",AND(U1102&gt;40,U1102&lt;=50),"41 to 50 days")</f>
        <v>26 to 30 days</v>
      </c>
      <c r="W1102" t="str" cm="1">
        <f t="array" ref="W1102">_xlfn.IFNA(_xlfn.IFS(AND(U1102&gt;=25,U1102&lt;28),"26-27 days",AND(U1102&gt;27,U1102&lt;29),"28 to 29 days",U1102=30, "30 days"),"Not Needed")</f>
        <v>30 days</v>
      </c>
      <c r="X1102">
        <f t="shared" si="107"/>
        <v>2016</v>
      </c>
    </row>
    <row r="1103" spans="1:24" ht="29">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 t="shared" si="102"/>
        <v>0</v>
      </c>
      <c r="R1103">
        <f t="shared" si="103"/>
        <v>6.83</v>
      </c>
      <c r="S1103" s="15">
        <f t="shared" si="104"/>
        <v>42538.77243055556</v>
      </c>
      <c r="T1103" s="15">
        <f t="shared" si="105"/>
        <v>42565.758333333331</v>
      </c>
      <c r="U1103">
        <f t="shared" si="106"/>
        <v>27</v>
      </c>
      <c r="V1103" t="str" cm="1">
        <f t="array" ref="V1103">_xlfn.IFS(U1103&lt;=10,"Less than 10 days",AND(U1103&gt;10,U1103&lt;=20),"11 to 20 days",AND(U1103&gt;20,U1103&lt;=25),"21 to 25 days",U1103&gt;=51,"Greater than 40 days",AND(U1103&gt;25,U1103&lt;=30),"26 to 30 days",AND(U1103&gt;30,U1103&lt;=40),"31 to 40 days",AND(U1103&gt;40,U1103&lt;=50),"41 to 50 days")</f>
        <v>26 to 30 days</v>
      </c>
      <c r="W1103" t="str" cm="1">
        <f t="array" ref="W1103">_xlfn.IFNA(_xlfn.IFS(AND(U1103&gt;=25,U1103&lt;28),"26-27 days",AND(U1103&gt;27,U1103&lt;29),"28 to 29 days",U1103=30, "30 days"),"Not Needed")</f>
        <v>26-27 days</v>
      </c>
      <c r="X1103">
        <f t="shared" si="107"/>
        <v>2016</v>
      </c>
    </row>
    <row r="1104" spans="1:24" ht="58">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 t="shared" si="102"/>
        <v>5</v>
      </c>
      <c r="R1104">
        <f t="shared" si="103"/>
        <v>17.71</v>
      </c>
      <c r="S1104" s="15">
        <f t="shared" si="104"/>
        <v>41577.045428240745</v>
      </c>
      <c r="T1104" s="15">
        <f t="shared" si="105"/>
        <v>41617.249305555553</v>
      </c>
      <c r="U1104">
        <f t="shared" si="106"/>
        <v>40</v>
      </c>
      <c r="V1104" t="str" cm="1">
        <f t="array" ref="V1104">_xlfn.IFS(U1104&lt;=10,"Less than 10 days",AND(U1104&gt;10,U1104&lt;=20),"11 to 20 days",AND(U1104&gt;20,U1104&lt;=25),"21 to 25 days",U1104&gt;=51,"Greater than 40 days",AND(U1104&gt;25,U1104&lt;=30),"26 to 30 days",AND(U1104&gt;30,U1104&lt;=40),"31 to 40 days",AND(U1104&gt;40,U1104&lt;=50),"41 to 50 days")</f>
        <v>31 to 40 days</v>
      </c>
      <c r="W1104" t="str" cm="1">
        <f t="array" ref="W1104">_xlfn.IFNA(_xlfn.IFS(AND(U1104&gt;=25,U1104&lt;28),"26-27 days",AND(U1104&gt;27,U1104&lt;29),"28 to 29 days",U1104=30, "30 days"),"Not Needed")</f>
        <v>Not Needed</v>
      </c>
      <c r="X1104">
        <f t="shared" si="107"/>
        <v>2013</v>
      </c>
    </row>
    <row r="1105" spans="1:24" ht="4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 t="shared" si="102"/>
        <v>2</v>
      </c>
      <c r="R1105">
        <f t="shared" si="103"/>
        <v>16.2</v>
      </c>
      <c r="S1105" s="15">
        <f t="shared" si="104"/>
        <v>42479.22210648148</v>
      </c>
      <c r="T1105" s="15">
        <f t="shared" si="105"/>
        <v>42539.22210648148</v>
      </c>
      <c r="U1105">
        <f t="shared" si="106"/>
        <v>60</v>
      </c>
      <c r="V1105" t="str" cm="1">
        <f t="array" ref="V1105">_xlfn.IFS(U1105&lt;=10,"Less than 10 days",AND(U1105&gt;10,U1105&lt;=20),"11 to 20 days",AND(U1105&gt;20,U1105&lt;=25),"21 to 25 days",U1105&gt;=51,"Greater than 40 days",AND(U1105&gt;25,U1105&lt;=30),"26 to 30 days",AND(U1105&gt;30,U1105&lt;=40),"31 to 40 days",AND(U1105&gt;40,U1105&lt;=50),"41 to 50 days")</f>
        <v>Greater than 40 days</v>
      </c>
      <c r="W1105" t="str" cm="1">
        <f t="array" ref="W1105">_xlfn.IFNA(_xlfn.IFS(AND(U1105&gt;=25,U1105&lt;28),"26-27 days",AND(U1105&gt;27,U1105&lt;29),"28 to 29 days",U1105=30, "30 days"),"Not Needed")</f>
        <v>Not Needed</v>
      </c>
      <c r="X1105">
        <f t="shared" si="107"/>
        <v>2016</v>
      </c>
    </row>
    <row r="1106" spans="1:24" ht="4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 t="shared" si="102"/>
        <v>5</v>
      </c>
      <c r="R1106">
        <f t="shared" si="103"/>
        <v>80.3</v>
      </c>
      <c r="S1106" s="15">
        <f t="shared" si="104"/>
        <v>41771.40996527778</v>
      </c>
      <c r="T1106" s="15">
        <f t="shared" si="105"/>
        <v>41801.40996527778</v>
      </c>
      <c r="U1106">
        <f t="shared" si="106"/>
        <v>30</v>
      </c>
      <c r="V1106" t="str" cm="1">
        <f t="array" ref="V1106">_xlfn.IFS(U1106&lt;=10,"Less than 10 days",AND(U1106&gt;10,U1106&lt;=20),"11 to 20 days",AND(U1106&gt;20,U1106&lt;=25),"21 to 25 days",U1106&gt;=51,"Greater than 40 days",AND(U1106&gt;25,U1106&lt;=30),"26 to 30 days",AND(U1106&gt;30,U1106&lt;=40),"31 to 40 days",AND(U1106&gt;40,U1106&lt;=50),"41 to 50 days")</f>
        <v>26 to 30 days</v>
      </c>
      <c r="W1106" t="str" cm="1">
        <f t="array" ref="W1106">_xlfn.IFNA(_xlfn.IFS(AND(U1106&gt;=25,U1106&lt;28),"26-27 days",AND(U1106&gt;27,U1106&lt;29),"28 to 29 days",U1106=30, "30 days"),"Not Needed")</f>
        <v>30 days</v>
      </c>
      <c r="X1106">
        <f t="shared" si="107"/>
        <v>2014</v>
      </c>
    </row>
    <row r="1107" spans="1:24" ht="58">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 t="shared" si="102"/>
        <v>0</v>
      </c>
      <c r="R1107">
        <f t="shared" si="103"/>
        <v>71.55</v>
      </c>
      <c r="S1107" s="15">
        <f t="shared" si="104"/>
        <v>41692.135729166665</v>
      </c>
      <c r="T1107" s="15">
        <f t="shared" si="105"/>
        <v>41722.0940625</v>
      </c>
      <c r="U1107">
        <f t="shared" si="106"/>
        <v>30</v>
      </c>
      <c r="V1107" t="str" cm="1">
        <f t="array" ref="V1107">_xlfn.IFS(U1107&lt;=10,"Less than 10 days",AND(U1107&gt;10,U1107&lt;=20),"11 to 20 days",AND(U1107&gt;20,U1107&lt;=25),"21 to 25 days",U1107&gt;=51,"Greater than 40 days",AND(U1107&gt;25,U1107&lt;=30),"26 to 30 days",AND(U1107&gt;30,U1107&lt;=40),"31 to 40 days",AND(U1107&gt;40,U1107&lt;=50),"41 to 50 days")</f>
        <v>26 to 30 days</v>
      </c>
      <c r="W1107" t="str" cm="1">
        <f t="array" ref="W1107">_xlfn.IFNA(_xlfn.IFS(AND(U1107&gt;=25,U1107&lt;28),"26-27 days",AND(U1107&gt;27,U1107&lt;29),"28 to 29 days",U1107=30, "30 days"),"Not Needed")</f>
        <v>30 days</v>
      </c>
      <c r="X1107">
        <f t="shared" si="107"/>
        <v>2014</v>
      </c>
    </row>
    <row r="1108" spans="1:24" ht="4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 t="shared" si="102"/>
        <v>41</v>
      </c>
      <c r="R1108">
        <f t="shared" si="103"/>
        <v>23.57</v>
      </c>
      <c r="S1108" s="15">
        <f t="shared" si="104"/>
        <v>40973.740451388891</v>
      </c>
      <c r="T1108" s="15">
        <f t="shared" si="105"/>
        <v>41003.698784722219</v>
      </c>
      <c r="U1108">
        <f t="shared" si="106"/>
        <v>30</v>
      </c>
      <c r="V1108" t="str" cm="1">
        <f t="array" ref="V1108">_xlfn.IFS(U1108&lt;=10,"Less than 10 days",AND(U1108&gt;10,U1108&lt;=20),"11 to 20 days",AND(U1108&gt;20,U1108&lt;=25),"21 to 25 days",U1108&gt;=51,"Greater than 40 days",AND(U1108&gt;25,U1108&lt;=30),"26 to 30 days",AND(U1108&gt;30,U1108&lt;=40),"31 to 40 days",AND(U1108&gt;40,U1108&lt;=50),"41 to 50 days")</f>
        <v>26 to 30 days</v>
      </c>
      <c r="W1108" t="str" cm="1">
        <f t="array" ref="W1108">_xlfn.IFNA(_xlfn.IFS(AND(U1108&gt;=25,U1108&lt;28),"26-27 days",AND(U1108&gt;27,U1108&lt;29),"28 to 29 days",U1108=30, "30 days"),"Not Needed")</f>
        <v>30 days</v>
      </c>
      <c r="X1108">
        <f t="shared" si="107"/>
        <v>2012</v>
      </c>
    </row>
    <row r="1109" spans="1:24" ht="58">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 t="shared" si="102"/>
        <v>0</v>
      </c>
      <c r="R1109">
        <f t="shared" si="103"/>
        <v>0</v>
      </c>
      <c r="S1109" s="15">
        <f t="shared" si="104"/>
        <v>41813.861388888887</v>
      </c>
      <c r="T1109" s="15">
        <f t="shared" si="105"/>
        <v>41843.861388888887</v>
      </c>
      <c r="U1109">
        <f t="shared" si="106"/>
        <v>30</v>
      </c>
      <c r="V1109" t="str" cm="1">
        <f t="array" ref="V1109">_xlfn.IFS(U1109&lt;=10,"Less than 10 days",AND(U1109&gt;10,U1109&lt;=20),"11 to 20 days",AND(U1109&gt;20,U1109&lt;=25),"21 to 25 days",U1109&gt;=51,"Greater than 40 days",AND(U1109&gt;25,U1109&lt;=30),"26 to 30 days",AND(U1109&gt;30,U1109&lt;=40),"31 to 40 days",AND(U1109&gt;40,U1109&lt;=50),"41 to 50 days")</f>
        <v>26 to 30 days</v>
      </c>
      <c r="W1109" t="str" cm="1">
        <f t="array" ref="W1109">_xlfn.IFNA(_xlfn.IFS(AND(U1109&gt;=25,U1109&lt;28),"26-27 days",AND(U1109&gt;27,U1109&lt;29),"28 to 29 days",U1109=30, "30 days"),"Not Needed")</f>
        <v>30 days</v>
      </c>
      <c r="X1109">
        <f t="shared" si="107"/>
        <v>2014</v>
      </c>
    </row>
    <row r="1110" spans="1:24" ht="58">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 t="shared" si="102"/>
        <v>3</v>
      </c>
      <c r="R1110">
        <f t="shared" si="103"/>
        <v>34.880000000000003</v>
      </c>
      <c r="S1110" s="15">
        <f t="shared" si="104"/>
        <v>40952.636979166666</v>
      </c>
      <c r="T1110" s="15">
        <f t="shared" si="105"/>
        <v>41012.595312500001</v>
      </c>
      <c r="U1110">
        <f t="shared" si="106"/>
        <v>60</v>
      </c>
      <c r="V1110" t="str" cm="1">
        <f t="array" ref="V1110">_xlfn.IFS(U1110&lt;=10,"Less than 10 days",AND(U1110&gt;10,U1110&lt;=20),"11 to 20 days",AND(U1110&gt;20,U1110&lt;=25),"21 to 25 days",U1110&gt;=51,"Greater than 40 days",AND(U1110&gt;25,U1110&lt;=30),"26 to 30 days",AND(U1110&gt;30,U1110&lt;=40),"31 to 40 days",AND(U1110&gt;40,U1110&lt;=50),"41 to 50 days")</f>
        <v>Greater than 40 days</v>
      </c>
      <c r="W1110" t="str" cm="1">
        <f t="array" ref="W1110">_xlfn.IFNA(_xlfn.IFS(AND(U1110&gt;=25,U1110&lt;28),"26-27 days",AND(U1110&gt;27,U1110&lt;29),"28 to 29 days",U1110=30, "30 days"),"Not Needed")</f>
        <v>Not Needed</v>
      </c>
      <c r="X1110">
        <f t="shared" si="107"/>
        <v>2012</v>
      </c>
    </row>
    <row r="1111" spans="1:24" ht="4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 t="shared" si="102"/>
        <v>0</v>
      </c>
      <c r="R1111">
        <f t="shared" si="103"/>
        <v>15</v>
      </c>
      <c r="S1111" s="15">
        <f t="shared" si="104"/>
        <v>42662.752199074079</v>
      </c>
      <c r="T1111" s="15">
        <f t="shared" si="105"/>
        <v>42692.793865740736</v>
      </c>
      <c r="U1111">
        <f t="shared" si="106"/>
        <v>30</v>
      </c>
      <c r="V1111" t="str" cm="1">
        <f t="array" ref="V1111">_xlfn.IFS(U1111&lt;=10,"Less than 10 days",AND(U1111&gt;10,U1111&lt;=20),"11 to 20 days",AND(U1111&gt;20,U1111&lt;=25),"21 to 25 days",U1111&gt;=51,"Greater than 40 days",AND(U1111&gt;25,U1111&lt;=30),"26 to 30 days",AND(U1111&gt;30,U1111&lt;=40),"31 to 40 days",AND(U1111&gt;40,U1111&lt;=50),"41 to 50 days")</f>
        <v>26 to 30 days</v>
      </c>
      <c r="W1111" t="str" cm="1">
        <f t="array" ref="W1111">_xlfn.IFNA(_xlfn.IFS(AND(U1111&gt;=25,U1111&lt;28),"26-27 days",AND(U1111&gt;27,U1111&lt;29),"28 to 29 days",U1111=30, "30 days"),"Not Needed")</f>
        <v>30 days</v>
      </c>
      <c r="X1111">
        <f t="shared" si="107"/>
        <v>2016</v>
      </c>
    </row>
    <row r="1112" spans="1:24" ht="4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 t="shared" si="102"/>
        <v>1</v>
      </c>
      <c r="R1112">
        <f t="shared" si="103"/>
        <v>23.18</v>
      </c>
      <c r="S1112" s="15">
        <f t="shared" si="104"/>
        <v>41220.933124999996</v>
      </c>
      <c r="T1112" s="15">
        <f t="shared" si="105"/>
        <v>41250.933124999996</v>
      </c>
      <c r="U1112">
        <f t="shared" si="106"/>
        <v>30</v>
      </c>
      <c r="V1112" t="str" cm="1">
        <f t="array" ref="V1112">_xlfn.IFS(U1112&lt;=10,"Less than 10 days",AND(U1112&gt;10,U1112&lt;=20),"11 to 20 days",AND(U1112&gt;20,U1112&lt;=25),"21 to 25 days",U1112&gt;=51,"Greater than 40 days",AND(U1112&gt;25,U1112&lt;=30),"26 to 30 days",AND(U1112&gt;30,U1112&lt;=40),"31 to 40 days",AND(U1112&gt;40,U1112&lt;=50),"41 to 50 days")</f>
        <v>26 to 30 days</v>
      </c>
      <c r="W1112" t="str" cm="1">
        <f t="array" ref="W1112">_xlfn.IFNA(_xlfn.IFS(AND(U1112&gt;=25,U1112&lt;28),"26-27 days",AND(U1112&gt;27,U1112&lt;29),"28 to 29 days",U1112=30, "30 days"),"Not Needed")</f>
        <v>30 days</v>
      </c>
      <c r="X1112">
        <f t="shared" si="107"/>
        <v>2012</v>
      </c>
    </row>
    <row r="1113" spans="1:24" ht="4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 t="shared" si="102"/>
        <v>0</v>
      </c>
      <c r="R1113">
        <f t="shared" si="103"/>
        <v>1</v>
      </c>
      <c r="S1113" s="15">
        <f t="shared" si="104"/>
        <v>42347.203587962969</v>
      </c>
      <c r="T1113" s="15">
        <f t="shared" si="105"/>
        <v>42377.203587962969</v>
      </c>
      <c r="U1113">
        <f t="shared" si="106"/>
        <v>30</v>
      </c>
      <c r="V1113" t="str" cm="1">
        <f t="array" ref="V1113">_xlfn.IFS(U1113&lt;=10,"Less than 10 days",AND(U1113&gt;10,U1113&lt;=20),"11 to 20 days",AND(U1113&gt;20,U1113&lt;=25),"21 to 25 days",U1113&gt;=51,"Greater than 40 days",AND(U1113&gt;25,U1113&lt;=30),"26 to 30 days",AND(U1113&gt;30,U1113&lt;=40),"31 to 40 days",AND(U1113&gt;40,U1113&lt;=50),"41 to 50 days")</f>
        <v>26 to 30 days</v>
      </c>
      <c r="W1113" t="str" cm="1">
        <f t="array" ref="W1113">_xlfn.IFNA(_xlfn.IFS(AND(U1113&gt;=25,U1113&lt;28),"26-27 days",AND(U1113&gt;27,U1113&lt;29),"28 to 29 days",U1113=30, "30 days"),"Not Needed")</f>
        <v>30 days</v>
      </c>
      <c r="X1113">
        <f t="shared" si="107"/>
        <v>2015</v>
      </c>
    </row>
    <row r="1114" spans="1:24" ht="4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 t="shared" si="102"/>
        <v>36</v>
      </c>
      <c r="R1114">
        <f t="shared" si="103"/>
        <v>100.23</v>
      </c>
      <c r="S1114" s="15">
        <f t="shared" si="104"/>
        <v>41963.759386574078</v>
      </c>
      <c r="T1114" s="15">
        <f t="shared" si="105"/>
        <v>42023.354166666672</v>
      </c>
      <c r="U1114">
        <f t="shared" si="106"/>
        <v>60</v>
      </c>
      <c r="V1114" t="str" cm="1">
        <f t="array" ref="V1114">_xlfn.IFS(U1114&lt;=10,"Less than 10 days",AND(U1114&gt;10,U1114&lt;=20),"11 to 20 days",AND(U1114&gt;20,U1114&lt;=25),"21 to 25 days",U1114&gt;=51,"Greater than 40 days",AND(U1114&gt;25,U1114&lt;=30),"26 to 30 days",AND(U1114&gt;30,U1114&lt;=40),"31 to 40 days",AND(U1114&gt;40,U1114&lt;=50),"41 to 50 days")</f>
        <v>Greater than 40 days</v>
      </c>
      <c r="W1114" t="str" cm="1">
        <f t="array" ref="W1114">_xlfn.IFNA(_xlfn.IFS(AND(U1114&gt;=25,U1114&lt;28),"26-27 days",AND(U1114&gt;27,U1114&lt;29),"28 to 29 days",U1114=30, "30 days"),"Not Needed")</f>
        <v>Not Needed</v>
      </c>
      <c r="X1114">
        <f t="shared" si="107"/>
        <v>2014</v>
      </c>
    </row>
    <row r="1115" spans="1:24" ht="4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 t="shared" si="102"/>
        <v>1</v>
      </c>
      <c r="R1115">
        <f t="shared" si="103"/>
        <v>5</v>
      </c>
      <c r="S1115" s="15">
        <f t="shared" si="104"/>
        <v>41835.977083333331</v>
      </c>
      <c r="T1115" s="15">
        <f t="shared" si="105"/>
        <v>41865.977083333331</v>
      </c>
      <c r="U1115">
        <f t="shared" si="106"/>
        <v>30</v>
      </c>
      <c r="V1115" t="str" cm="1">
        <f t="array" ref="V1115">_xlfn.IFS(U1115&lt;=10,"Less than 10 days",AND(U1115&gt;10,U1115&lt;=20),"11 to 20 days",AND(U1115&gt;20,U1115&lt;=25),"21 to 25 days",U1115&gt;=51,"Greater than 40 days",AND(U1115&gt;25,U1115&lt;=30),"26 to 30 days",AND(U1115&gt;30,U1115&lt;=40),"31 to 40 days",AND(U1115&gt;40,U1115&lt;=50),"41 to 50 days")</f>
        <v>26 to 30 days</v>
      </c>
      <c r="W1115" t="str" cm="1">
        <f t="array" ref="W1115">_xlfn.IFNA(_xlfn.IFS(AND(U1115&gt;=25,U1115&lt;28),"26-27 days",AND(U1115&gt;27,U1115&lt;29),"28 to 29 days",U1115=30, "30 days"),"Not Needed")</f>
        <v>30 days</v>
      </c>
      <c r="X1115">
        <f t="shared" si="107"/>
        <v>2014</v>
      </c>
    </row>
    <row r="1116" spans="1:24" ht="4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 t="shared" si="102"/>
        <v>0</v>
      </c>
      <c r="R1116">
        <f t="shared" si="103"/>
        <v>3.33</v>
      </c>
      <c r="S1116" s="15">
        <f t="shared" si="104"/>
        <v>41526.345914351856</v>
      </c>
      <c r="T1116" s="15">
        <f t="shared" si="105"/>
        <v>41556.345914351856</v>
      </c>
      <c r="U1116">
        <f t="shared" si="106"/>
        <v>30</v>
      </c>
      <c r="V1116" t="str" cm="1">
        <f t="array" ref="V1116">_xlfn.IFS(U1116&lt;=10,"Less than 10 days",AND(U1116&gt;10,U1116&lt;=20),"11 to 20 days",AND(U1116&gt;20,U1116&lt;=25),"21 to 25 days",U1116&gt;=51,"Greater than 40 days",AND(U1116&gt;25,U1116&lt;=30),"26 to 30 days",AND(U1116&gt;30,U1116&lt;=40),"31 to 40 days",AND(U1116&gt;40,U1116&lt;=50),"41 to 50 days")</f>
        <v>26 to 30 days</v>
      </c>
      <c r="W1116" t="str" cm="1">
        <f t="array" ref="W1116">_xlfn.IFNA(_xlfn.IFS(AND(U1116&gt;=25,U1116&lt;28),"26-27 days",AND(U1116&gt;27,U1116&lt;29),"28 to 29 days",U1116=30, "30 days"),"Not Needed")</f>
        <v>30 days</v>
      </c>
      <c r="X1116">
        <f t="shared" si="107"/>
        <v>2013</v>
      </c>
    </row>
    <row r="1117" spans="1:24" ht="58">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 t="shared" si="102"/>
        <v>0</v>
      </c>
      <c r="R1117">
        <f t="shared" si="103"/>
        <v>13.25</v>
      </c>
      <c r="S1117" s="15">
        <f t="shared" si="104"/>
        <v>42429.695543981477</v>
      </c>
      <c r="T1117" s="15">
        <f t="shared" si="105"/>
        <v>42459.653877314813</v>
      </c>
      <c r="U1117">
        <f t="shared" si="106"/>
        <v>30</v>
      </c>
      <c r="V1117" t="str" cm="1">
        <f t="array" ref="V1117">_xlfn.IFS(U1117&lt;=10,"Less than 10 days",AND(U1117&gt;10,U1117&lt;=20),"11 to 20 days",AND(U1117&gt;20,U1117&lt;=25),"21 to 25 days",U1117&gt;=51,"Greater than 40 days",AND(U1117&gt;25,U1117&lt;=30),"26 to 30 days",AND(U1117&gt;30,U1117&lt;=40),"31 to 40 days",AND(U1117&gt;40,U1117&lt;=50),"41 to 50 days")</f>
        <v>26 to 30 days</v>
      </c>
      <c r="W1117" t="str" cm="1">
        <f t="array" ref="W1117">_xlfn.IFNA(_xlfn.IFS(AND(U1117&gt;=25,U1117&lt;28),"26-27 days",AND(U1117&gt;27,U1117&lt;29),"28 to 29 days",U1117=30, "30 days"),"Not Needed")</f>
        <v>30 days</v>
      </c>
      <c r="X1117">
        <f t="shared" si="107"/>
        <v>2016</v>
      </c>
    </row>
    <row r="1118" spans="1:24" ht="4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 t="shared" si="102"/>
        <v>0</v>
      </c>
      <c r="R1118">
        <f t="shared" si="103"/>
        <v>17.850000000000001</v>
      </c>
      <c r="S1118" s="15">
        <f t="shared" si="104"/>
        <v>41009.847314814811</v>
      </c>
      <c r="T1118" s="15">
        <f t="shared" si="105"/>
        <v>41069.847314814811</v>
      </c>
      <c r="U1118">
        <f t="shared" si="106"/>
        <v>60</v>
      </c>
      <c r="V1118" t="str" cm="1">
        <f t="array" ref="V1118">_xlfn.IFS(U1118&lt;=10,"Less than 10 days",AND(U1118&gt;10,U1118&lt;=20),"11 to 20 days",AND(U1118&gt;20,U1118&lt;=25),"21 to 25 days",U1118&gt;=51,"Greater than 40 days",AND(U1118&gt;25,U1118&lt;=30),"26 to 30 days",AND(U1118&gt;30,U1118&lt;=40),"31 to 40 days",AND(U1118&gt;40,U1118&lt;=50),"41 to 50 days")</f>
        <v>Greater than 40 days</v>
      </c>
      <c r="W1118" t="str" cm="1">
        <f t="array" ref="W1118">_xlfn.IFNA(_xlfn.IFS(AND(U1118&gt;=25,U1118&lt;28),"26-27 days",AND(U1118&gt;27,U1118&lt;29),"28 to 29 days",U1118=30, "30 days"),"Not Needed")</f>
        <v>Not Needed</v>
      </c>
      <c r="X1118">
        <f t="shared" si="107"/>
        <v>2012</v>
      </c>
    </row>
    <row r="1119" spans="1:24" ht="4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 t="shared" si="102"/>
        <v>8</v>
      </c>
      <c r="R1119">
        <f t="shared" si="103"/>
        <v>10.38</v>
      </c>
      <c r="S1119" s="15">
        <f t="shared" si="104"/>
        <v>42333.598530092597</v>
      </c>
      <c r="T1119" s="15">
        <f t="shared" si="105"/>
        <v>42363.598530092597</v>
      </c>
      <c r="U1119">
        <f t="shared" si="106"/>
        <v>30</v>
      </c>
      <c r="V1119" t="str" cm="1">
        <f t="array" ref="V1119">_xlfn.IFS(U1119&lt;=10,"Less than 10 days",AND(U1119&gt;10,U1119&lt;=20),"11 to 20 days",AND(U1119&gt;20,U1119&lt;=25),"21 to 25 days",U1119&gt;=51,"Greater than 40 days",AND(U1119&gt;25,U1119&lt;=30),"26 to 30 days",AND(U1119&gt;30,U1119&lt;=40),"31 to 40 days",AND(U1119&gt;40,U1119&lt;=50),"41 to 50 days")</f>
        <v>26 to 30 days</v>
      </c>
      <c r="W1119" t="str" cm="1">
        <f t="array" ref="W1119">_xlfn.IFNA(_xlfn.IFS(AND(U1119&gt;=25,U1119&lt;28),"26-27 days",AND(U1119&gt;27,U1119&lt;29),"28 to 29 days",U1119=30, "30 days"),"Not Needed")</f>
        <v>30 days</v>
      </c>
      <c r="X1119">
        <f t="shared" si="107"/>
        <v>2015</v>
      </c>
    </row>
    <row r="1120" spans="1:24" ht="4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 t="shared" si="102"/>
        <v>2</v>
      </c>
      <c r="R1120">
        <f t="shared" si="103"/>
        <v>36.33</v>
      </c>
      <c r="S1120" s="15">
        <f t="shared" si="104"/>
        <v>41704.16642361111</v>
      </c>
      <c r="T1120" s="15">
        <f t="shared" si="105"/>
        <v>41734.124756944446</v>
      </c>
      <c r="U1120">
        <f t="shared" si="106"/>
        <v>30</v>
      </c>
      <c r="V1120" t="str" cm="1">
        <f t="array" ref="V1120">_xlfn.IFS(U1120&lt;=10,"Less than 10 days",AND(U1120&gt;10,U1120&lt;=20),"11 to 20 days",AND(U1120&gt;20,U1120&lt;=25),"21 to 25 days",U1120&gt;=51,"Greater than 40 days",AND(U1120&gt;25,U1120&lt;=30),"26 to 30 days",AND(U1120&gt;30,U1120&lt;=40),"31 to 40 days",AND(U1120&gt;40,U1120&lt;=50),"41 to 50 days")</f>
        <v>26 to 30 days</v>
      </c>
      <c r="W1120" t="str" cm="1">
        <f t="array" ref="W1120">_xlfn.IFNA(_xlfn.IFS(AND(U1120&gt;=25,U1120&lt;28),"26-27 days",AND(U1120&gt;27,U1120&lt;29),"28 to 29 days",U1120=30, "30 days"),"Not Needed")</f>
        <v>30 days</v>
      </c>
      <c r="X1120">
        <f t="shared" si="107"/>
        <v>2014</v>
      </c>
    </row>
    <row r="1121" spans="1:24" ht="58">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 t="shared" si="102"/>
        <v>0</v>
      </c>
      <c r="R1121">
        <f t="shared" si="103"/>
        <v>5</v>
      </c>
      <c r="S1121" s="15">
        <f t="shared" si="104"/>
        <v>41722.792407407411</v>
      </c>
      <c r="T1121" s="15">
        <f t="shared" si="105"/>
        <v>41735.792407407411</v>
      </c>
      <c r="U1121">
        <f t="shared" si="106"/>
        <v>13</v>
      </c>
      <c r="V1121" t="str" cm="1">
        <f t="array" ref="V1121">_xlfn.IFS(U1121&lt;=10,"Less than 10 days",AND(U1121&gt;10,U1121&lt;=20),"11 to 20 days",AND(U1121&gt;20,U1121&lt;=25),"21 to 25 days",U1121&gt;=51,"Greater than 40 days",AND(U1121&gt;25,U1121&lt;=30),"26 to 30 days",AND(U1121&gt;30,U1121&lt;=40),"31 to 40 days",AND(U1121&gt;40,U1121&lt;=50),"41 to 50 days")</f>
        <v>11 to 20 days</v>
      </c>
      <c r="W1121" t="str" cm="1">
        <f t="array" ref="W1121">_xlfn.IFNA(_xlfn.IFS(AND(U1121&gt;=25,U1121&lt;28),"26-27 days",AND(U1121&gt;27,U1121&lt;29),"28 to 29 days",U1121=30, "30 days"),"Not Needed")</f>
        <v>Not Needed</v>
      </c>
      <c r="X1121">
        <f t="shared" si="107"/>
        <v>2014</v>
      </c>
    </row>
    <row r="1122" spans="1:24" ht="4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 t="shared" si="102"/>
        <v>0</v>
      </c>
      <c r="R1122">
        <f t="shared" si="103"/>
        <v>0</v>
      </c>
      <c r="S1122" s="15">
        <f t="shared" si="104"/>
        <v>40799.872685185182</v>
      </c>
      <c r="T1122" s="15">
        <f t="shared" si="105"/>
        <v>40844.872685185182</v>
      </c>
      <c r="U1122">
        <f t="shared" si="106"/>
        <v>45</v>
      </c>
      <c r="V1122" t="str" cm="1">
        <f t="array" ref="V1122">_xlfn.IFS(U1122&lt;=10,"Less than 10 days",AND(U1122&gt;10,U1122&lt;=20),"11 to 20 days",AND(U1122&gt;20,U1122&lt;=25),"21 to 25 days",U1122&gt;=51,"Greater than 40 days",AND(U1122&gt;25,U1122&lt;=30),"26 to 30 days",AND(U1122&gt;30,U1122&lt;=40),"31 to 40 days",AND(U1122&gt;40,U1122&lt;=50),"41 to 50 days")</f>
        <v>41 to 50 days</v>
      </c>
      <c r="W1122" t="str" cm="1">
        <f t="array" ref="W1122">_xlfn.IFNA(_xlfn.IFS(AND(U1122&gt;=25,U1122&lt;28),"26-27 days",AND(U1122&gt;27,U1122&lt;29),"28 to 29 days",U1122=30, "30 days"),"Not Needed")</f>
        <v>Not Needed</v>
      </c>
      <c r="X1122">
        <f t="shared" si="107"/>
        <v>2011</v>
      </c>
    </row>
    <row r="1123" spans="1:24" ht="4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 t="shared" si="102"/>
        <v>0</v>
      </c>
      <c r="R1123">
        <f t="shared" si="103"/>
        <v>5.8</v>
      </c>
      <c r="S1123" s="15">
        <f t="shared" si="104"/>
        <v>42412.934212962966</v>
      </c>
      <c r="T1123" s="15">
        <f t="shared" si="105"/>
        <v>42442.892546296294</v>
      </c>
      <c r="U1123">
        <f t="shared" si="106"/>
        <v>30</v>
      </c>
      <c r="V1123" t="str" cm="1">
        <f t="array" ref="V1123">_xlfn.IFS(U1123&lt;=10,"Less than 10 days",AND(U1123&gt;10,U1123&lt;=20),"11 to 20 days",AND(U1123&gt;20,U1123&lt;=25),"21 to 25 days",U1123&gt;=51,"Greater than 40 days",AND(U1123&gt;25,U1123&lt;=30),"26 to 30 days",AND(U1123&gt;30,U1123&lt;=40),"31 to 40 days",AND(U1123&gt;40,U1123&lt;=50),"41 to 50 days")</f>
        <v>26 to 30 days</v>
      </c>
      <c r="W1123" t="str" cm="1">
        <f t="array" ref="W1123">_xlfn.IFNA(_xlfn.IFS(AND(U1123&gt;=25,U1123&lt;28),"26-27 days",AND(U1123&gt;27,U1123&lt;29),"28 to 29 days",U1123=30, "30 days"),"Not Needed")</f>
        <v>30 days</v>
      </c>
      <c r="X1123">
        <f t="shared" si="107"/>
        <v>2016</v>
      </c>
    </row>
    <row r="1124" spans="1:24" ht="58">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 t="shared" si="102"/>
        <v>0</v>
      </c>
      <c r="R1124">
        <f t="shared" si="103"/>
        <v>0</v>
      </c>
      <c r="S1124" s="15">
        <f t="shared" si="104"/>
        <v>41410.703993055555</v>
      </c>
      <c r="T1124" s="15">
        <f t="shared" si="105"/>
        <v>41424.703993055555</v>
      </c>
      <c r="U1124">
        <f t="shared" si="106"/>
        <v>14</v>
      </c>
      <c r="V1124" t="str" cm="1">
        <f t="array" ref="V1124">_xlfn.IFS(U1124&lt;=10,"Less than 10 days",AND(U1124&gt;10,U1124&lt;=20),"11 to 20 days",AND(U1124&gt;20,U1124&lt;=25),"21 to 25 days",U1124&gt;=51,"Greater than 40 days",AND(U1124&gt;25,U1124&lt;=30),"26 to 30 days",AND(U1124&gt;30,U1124&lt;=40),"31 to 40 days",AND(U1124&gt;40,U1124&lt;=50),"41 to 50 days")</f>
        <v>11 to 20 days</v>
      </c>
      <c r="W1124" t="str" cm="1">
        <f t="array" ref="W1124">_xlfn.IFNA(_xlfn.IFS(AND(U1124&gt;=25,U1124&lt;28),"26-27 days",AND(U1124&gt;27,U1124&lt;29),"28 to 29 days",U1124=30, "30 days"),"Not Needed")</f>
        <v>Not Needed</v>
      </c>
      <c r="X1124">
        <f t="shared" si="107"/>
        <v>2013</v>
      </c>
    </row>
    <row r="1125" spans="1:24" ht="4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 t="shared" si="102"/>
        <v>0</v>
      </c>
      <c r="R1125">
        <f t="shared" si="103"/>
        <v>3.67</v>
      </c>
      <c r="S1125" s="15">
        <f t="shared" si="104"/>
        <v>41718.5237037037</v>
      </c>
      <c r="T1125" s="15">
        <f t="shared" si="105"/>
        <v>41748.5237037037</v>
      </c>
      <c r="U1125">
        <f t="shared" si="106"/>
        <v>30</v>
      </c>
      <c r="V1125" t="str" cm="1">
        <f t="array" ref="V1125">_xlfn.IFS(U1125&lt;=10,"Less than 10 days",AND(U1125&gt;10,U1125&lt;=20),"11 to 20 days",AND(U1125&gt;20,U1125&lt;=25),"21 to 25 days",U1125&gt;=51,"Greater than 40 days",AND(U1125&gt;25,U1125&lt;=30),"26 to 30 days",AND(U1125&gt;30,U1125&lt;=40),"31 to 40 days",AND(U1125&gt;40,U1125&lt;=50),"41 to 50 days")</f>
        <v>26 to 30 days</v>
      </c>
      <c r="W1125" t="str" cm="1">
        <f t="array" ref="W1125">_xlfn.IFNA(_xlfn.IFS(AND(U1125&gt;=25,U1125&lt;28),"26-27 days",AND(U1125&gt;27,U1125&lt;29),"28 to 29 days",U1125=30, "30 days"),"Not Needed")</f>
        <v>30 days</v>
      </c>
      <c r="X1125">
        <f t="shared" si="107"/>
        <v>2014</v>
      </c>
    </row>
    <row r="1126" spans="1:24" ht="4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 t="shared" si="102"/>
        <v>0</v>
      </c>
      <c r="R1126">
        <f t="shared" si="103"/>
        <v>60.71</v>
      </c>
      <c r="S1126" s="15">
        <f t="shared" si="104"/>
        <v>42094.667256944449</v>
      </c>
      <c r="T1126" s="15">
        <f t="shared" si="105"/>
        <v>42124.667256944449</v>
      </c>
      <c r="U1126">
        <f t="shared" si="106"/>
        <v>30</v>
      </c>
      <c r="V1126" t="str" cm="1">
        <f t="array" ref="V1126">_xlfn.IFS(U1126&lt;=10,"Less than 10 days",AND(U1126&gt;10,U1126&lt;=20),"11 to 20 days",AND(U1126&gt;20,U1126&lt;=25),"21 to 25 days",U1126&gt;=51,"Greater than 40 days",AND(U1126&gt;25,U1126&lt;=30),"26 to 30 days",AND(U1126&gt;30,U1126&lt;=40),"31 to 40 days",AND(U1126&gt;40,U1126&lt;=50),"41 to 50 days")</f>
        <v>26 to 30 days</v>
      </c>
      <c r="W1126" t="str" cm="1">
        <f t="array" ref="W1126">_xlfn.IFNA(_xlfn.IFS(AND(U1126&gt;=25,U1126&lt;28),"26-27 days",AND(U1126&gt;27,U1126&lt;29),"28 to 29 days",U1126=30, "30 days"),"Not Needed")</f>
        <v>30 days</v>
      </c>
      <c r="X1126">
        <f t="shared" si="107"/>
        <v>2015</v>
      </c>
    </row>
    <row r="1127" spans="1:24" ht="58">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 t="shared" si="102"/>
        <v>0</v>
      </c>
      <c r="R1127">
        <f t="shared" si="103"/>
        <v>0</v>
      </c>
      <c r="S1127" s="15">
        <f t="shared" si="104"/>
        <v>42212.624189814815</v>
      </c>
      <c r="T1127" s="15">
        <f t="shared" si="105"/>
        <v>42272.624189814815</v>
      </c>
      <c r="U1127">
        <f t="shared" si="106"/>
        <v>60</v>
      </c>
      <c r="V1127" t="str" cm="1">
        <f t="array" ref="V1127">_xlfn.IFS(U1127&lt;=10,"Less than 10 days",AND(U1127&gt;10,U1127&lt;=20),"11 to 20 days",AND(U1127&gt;20,U1127&lt;=25),"21 to 25 days",U1127&gt;=51,"Greater than 40 days",AND(U1127&gt;25,U1127&lt;=30),"26 to 30 days",AND(U1127&gt;30,U1127&lt;=40),"31 to 40 days",AND(U1127&gt;40,U1127&lt;=50),"41 to 50 days")</f>
        <v>Greater than 40 days</v>
      </c>
      <c r="W1127" t="str" cm="1">
        <f t="array" ref="W1127">_xlfn.IFNA(_xlfn.IFS(AND(U1127&gt;=25,U1127&lt;28),"26-27 days",AND(U1127&gt;27,U1127&lt;29),"28 to 29 days",U1127=30, "30 days"),"Not Needed")</f>
        <v>Not Needed</v>
      </c>
      <c r="X1127">
        <f t="shared" si="107"/>
        <v>2015</v>
      </c>
    </row>
    <row r="1128" spans="1:24" ht="4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 t="shared" si="102"/>
        <v>1</v>
      </c>
      <c r="R1128">
        <f t="shared" si="103"/>
        <v>5</v>
      </c>
      <c r="S1128" s="15">
        <f t="shared" si="104"/>
        <v>42535.327476851846</v>
      </c>
      <c r="T1128" s="15">
        <f t="shared" si="105"/>
        <v>42565.327476851846</v>
      </c>
      <c r="U1128">
        <f t="shared" si="106"/>
        <v>30</v>
      </c>
      <c r="V1128" t="str" cm="1">
        <f t="array" ref="V1128">_xlfn.IFS(U1128&lt;=10,"Less than 10 days",AND(U1128&gt;10,U1128&lt;=20),"11 to 20 days",AND(U1128&gt;20,U1128&lt;=25),"21 to 25 days",U1128&gt;=51,"Greater than 40 days",AND(U1128&gt;25,U1128&lt;=30),"26 to 30 days",AND(U1128&gt;30,U1128&lt;=40),"31 to 40 days",AND(U1128&gt;40,U1128&lt;=50),"41 to 50 days")</f>
        <v>26 to 30 days</v>
      </c>
      <c r="W1128" t="str" cm="1">
        <f t="array" ref="W1128">_xlfn.IFNA(_xlfn.IFS(AND(U1128&gt;=25,U1128&lt;28),"26-27 days",AND(U1128&gt;27,U1128&lt;29),"28 to 29 days",U1128=30, "30 days"),"Not Needed")</f>
        <v>30 days</v>
      </c>
      <c r="X1128">
        <f t="shared" si="107"/>
        <v>2016</v>
      </c>
    </row>
    <row r="1129" spans="1:24" ht="58">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 t="shared" si="102"/>
        <v>2</v>
      </c>
      <c r="R1129">
        <f t="shared" si="103"/>
        <v>25.43</v>
      </c>
      <c r="S1129" s="15">
        <f t="shared" si="104"/>
        <v>41926.854166666664</v>
      </c>
      <c r="T1129" s="15">
        <f t="shared" si="105"/>
        <v>41957.895833333328</v>
      </c>
      <c r="U1129">
        <f t="shared" si="106"/>
        <v>31</v>
      </c>
      <c r="V1129" t="str" cm="1">
        <f t="array" ref="V1129">_xlfn.IFS(U1129&lt;=10,"Less than 10 days",AND(U1129&gt;10,U1129&lt;=20),"11 to 20 days",AND(U1129&gt;20,U1129&lt;=25),"21 to 25 days",U1129&gt;=51,"Greater than 40 days",AND(U1129&gt;25,U1129&lt;=30),"26 to 30 days",AND(U1129&gt;30,U1129&lt;=40),"31 to 40 days",AND(U1129&gt;40,U1129&lt;=50),"41 to 50 days")</f>
        <v>31 to 40 days</v>
      </c>
      <c r="W1129" t="str" cm="1">
        <f t="array" ref="W1129">_xlfn.IFNA(_xlfn.IFS(AND(U1129&gt;=25,U1129&lt;28),"26-27 days",AND(U1129&gt;27,U1129&lt;29),"28 to 29 days",U1129=30, "30 days"),"Not Needed")</f>
        <v>Not Needed</v>
      </c>
      <c r="X1129">
        <f t="shared" si="107"/>
        <v>2014</v>
      </c>
    </row>
    <row r="1130" spans="1:24">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 t="shared" si="102"/>
        <v>0</v>
      </c>
      <c r="R1130">
        <f t="shared" si="103"/>
        <v>1</v>
      </c>
      <c r="S1130" s="15">
        <f t="shared" si="104"/>
        <v>41828.649502314816</v>
      </c>
      <c r="T1130" s="15">
        <f t="shared" si="105"/>
        <v>41858.649502314816</v>
      </c>
      <c r="U1130">
        <f t="shared" si="106"/>
        <v>30</v>
      </c>
      <c r="V1130" t="str" cm="1">
        <f t="array" ref="V1130">_xlfn.IFS(U1130&lt;=10,"Less than 10 days",AND(U1130&gt;10,U1130&lt;=20),"11 to 20 days",AND(U1130&gt;20,U1130&lt;=25),"21 to 25 days",U1130&gt;=51,"Greater than 40 days",AND(U1130&gt;25,U1130&lt;=30),"26 to 30 days",AND(U1130&gt;30,U1130&lt;=40),"31 to 40 days",AND(U1130&gt;40,U1130&lt;=50),"41 to 50 days")</f>
        <v>26 to 30 days</v>
      </c>
      <c r="W1130" t="str" cm="1">
        <f t="array" ref="W1130">_xlfn.IFNA(_xlfn.IFS(AND(U1130&gt;=25,U1130&lt;28),"26-27 days",AND(U1130&gt;27,U1130&lt;29),"28 to 29 days",U1130=30, "30 days"),"Not Needed")</f>
        <v>30 days</v>
      </c>
      <c r="X1130">
        <f t="shared" si="107"/>
        <v>2014</v>
      </c>
    </row>
    <row r="1131" spans="1:24" ht="4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 t="shared" si="102"/>
        <v>0</v>
      </c>
      <c r="R1131">
        <f t="shared" si="103"/>
        <v>10.5</v>
      </c>
      <c r="S1131" s="15">
        <f t="shared" si="104"/>
        <v>42496.264965277776</v>
      </c>
      <c r="T1131" s="15">
        <f t="shared" si="105"/>
        <v>42526.264965277776</v>
      </c>
      <c r="U1131">
        <f t="shared" si="106"/>
        <v>30</v>
      </c>
      <c r="V1131" t="str" cm="1">
        <f t="array" ref="V1131">_xlfn.IFS(U1131&lt;=10,"Less than 10 days",AND(U1131&gt;10,U1131&lt;=20),"11 to 20 days",AND(U1131&gt;20,U1131&lt;=25),"21 to 25 days",U1131&gt;=51,"Greater than 40 days",AND(U1131&gt;25,U1131&lt;=30),"26 to 30 days",AND(U1131&gt;30,U1131&lt;=40),"31 to 40 days",AND(U1131&gt;40,U1131&lt;=50),"41 to 50 days")</f>
        <v>26 to 30 days</v>
      </c>
      <c r="W1131" t="str" cm="1">
        <f t="array" ref="W1131">_xlfn.IFNA(_xlfn.IFS(AND(U1131&gt;=25,U1131&lt;28),"26-27 days",AND(U1131&gt;27,U1131&lt;29),"28 to 29 days",U1131=30, "30 days"),"Not Needed")</f>
        <v>30 days</v>
      </c>
      <c r="X1131">
        <f t="shared" si="107"/>
        <v>2016</v>
      </c>
    </row>
    <row r="1132" spans="1:24" ht="4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 t="shared" si="102"/>
        <v>0</v>
      </c>
      <c r="R1132">
        <f t="shared" si="103"/>
        <v>3.67</v>
      </c>
      <c r="S1132" s="15">
        <f t="shared" si="104"/>
        <v>41908.996527777781</v>
      </c>
      <c r="T1132" s="15">
        <f t="shared" si="105"/>
        <v>41969.038194444445</v>
      </c>
      <c r="U1132">
        <f t="shared" si="106"/>
        <v>61</v>
      </c>
      <c r="V1132" t="str" cm="1">
        <f t="array" ref="V1132">_xlfn.IFS(U1132&lt;=10,"Less than 10 days",AND(U1132&gt;10,U1132&lt;=20),"11 to 20 days",AND(U1132&gt;20,U1132&lt;=25),"21 to 25 days",U1132&gt;=51,"Greater than 40 days",AND(U1132&gt;25,U1132&lt;=30),"26 to 30 days",AND(U1132&gt;30,U1132&lt;=40),"31 to 40 days",AND(U1132&gt;40,U1132&lt;=50),"41 to 50 days")</f>
        <v>Greater than 40 days</v>
      </c>
      <c r="W1132" t="str" cm="1">
        <f t="array" ref="W1132">_xlfn.IFNA(_xlfn.IFS(AND(U1132&gt;=25,U1132&lt;28),"26-27 days",AND(U1132&gt;27,U1132&lt;29),"28 to 29 days",U1132=30, "30 days"),"Not Needed")</f>
        <v>Not Needed</v>
      </c>
      <c r="X1132">
        <f t="shared" si="107"/>
        <v>2014</v>
      </c>
    </row>
    <row r="1133" spans="1:24" ht="4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 t="shared" si="102"/>
        <v>0</v>
      </c>
      <c r="R1133">
        <f t="shared" si="103"/>
        <v>0</v>
      </c>
      <c r="S1133" s="15">
        <f t="shared" si="104"/>
        <v>42332.908194444448</v>
      </c>
      <c r="T1133" s="15">
        <f t="shared" si="105"/>
        <v>42362.908194444448</v>
      </c>
      <c r="U1133">
        <f t="shared" si="106"/>
        <v>30</v>
      </c>
      <c r="V1133" t="str" cm="1">
        <f t="array" ref="V1133">_xlfn.IFS(U1133&lt;=10,"Less than 10 days",AND(U1133&gt;10,U1133&lt;=20),"11 to 20 days",AND(U1133&gt;20,U1133&lt;=25),"21 to 25 days",U1133&gt;=51,"Greater than 40 days",AND(U1133&gt;25,U1133&lt;=30),"26 to 30 days",AND(U1133&gt;30,U1133&lt;=40),"31 to 40 days",AND(U1133&gt;40,U1133&lt;=50),"41 to 50 days")</f>
        <v>26 to 30 days</v>
      </c>
      <c r="W1133" t="str" cm="1">
        <f t="array" ref="W1133">_xlfn.IFNA(_xlfn.IFS(AND(U1133&gt;=25,U1133&lt;28),"26-27 days",AND(U1133&gt;27,U1133&lt;29),"28 to 29 days",U1133=30, "30 days"),"Not Needed")</f>
        <v>30 days</v>
      </c>
      <c r="X1133">
        <f t="shared" si="107"/>
        <v>2015</v>
      </c>
    </row>
    <row r="1134" spans="1:24" ht="4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 t="shared" si="102"/>
        <v>14</v>
      </c>
      <c r="R1134">
        <f t="shared" si="103"/>
        <v>110.62</v>
      </c>
      <c r="S1134" s="15">
        <f t="shared" si="104"/>
        <v>42706.115405092598</v>
      </c>
      <c r="T1134" s="15">
        <f t="shared" si="105"/>
        <v>42736.115405092598</v>
      </c>
      <c r="U1134">
        <f t="shared" si="106"/>
        <v>30</v>
      </c>
      <c r="V1134" t="str" cm="1">
        <f t="array" ref="V1134">_xlfn.IFS(U1134&lt;=10,"Less than 10 days",AND(U1134&gt;10,U1134&lt;=20),"11 to 20 days",AND(U1134&gt;20,U1134&lt;=25),"21 to 25 days",U1134&gt;=51,"Greater than 40 days",AND(U1134&gt;25,U1134&lt;=30),"26 to 30 days",AND(U1134&gt;30,U1134&lt;=40),"31 to 40 days",AND(U1134&gt;40,U1134&lt;=50),"41 to 50 days")</f>
        <v>26 to 30 days</v>
      </c>
      <c r="W1134" t="str" cm="1">
        <f t="array" ref="W1134">_xlfn.IFNA(_xlfn.IFS(AND(U1134&gt;=25,U1134&lt;28),"26-27 days",AND(U1134&gt;27,U1134&lt;29),"28 to 29 days",U1134=30, "30 days"),"Not Needed")</f>
        <v>30 days</v>
      </c>
      <c r="X1134">
        <f t="shared" si="107"/>
        <v>2016</v>
      </c>
    </row>
    <row r="1135" spans="1:24" ht="4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 t="shared" si="102"/>
        <v>1</v>
      </c>
      <c r="R1135">
        <f t="shared" si="103"/>
        <v>20</v>
      </c>
      <c r="S1135" s="15">
        <f t="shared" si="104"/>
        <v>41821.407187500001</v>
      </c>
      <c r="T1135" s="15">
        <f t="shared" si="105"/>
        <v>41851.407187500001</v>
      </c>
      <c r="U1135">
        <f t="shared" si="106"/>
        <v>30</v>
      </c>
      <c r="V1135" t="str" cm="1">
        <f t="array" ref="V1135">_xlfn.IFS(U1135&lt;=10,"Less than 10 days",AND(U1135&gt;10,U1135&lt;=20),"11 to 20 days",AND(U1135&gt;20,U1135&lt;=25),"21 to 25 days",U1135&gt;=51,"Greater than 40 days",AND(U1135&gt;25,U1135&lt;=30),"26 to 30 days",AND(U1135&gt;30,U1135&lt;=40),"31 to 40 days",AND(U1135&gt;40,U1135&lt;=50),"41 to 50 days")</f>
        <v>26 to 30 days</v>
      </c>
      <c r="W1135" t="str" cm="1">
        <f t="array" ref="W1135">_xlfn.IFNA(_xlfn.IFS(AND(U1135&gt;=25,U1135&lt;28),"26-27 days",AND(U1135&gt;27,U1135&lt;29),"28 to 29 days",U1135=30, "30 days"),"Not Needed")</f>
        <v>30 days</v>
      </c>
      <c r="X1135">
        <f t="shared" si="107"/>
        <v>2014</v>
      </c>
    </row>
    <row r="1136" spans="1:24" ht="4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 t="shared" si="102"/>
        <v>0</v>
      </c>
      <c r="R1136">
        <f t="shared" si="103"/>
        <v>1</v>
      </c>
      <c r="S1136" s="15">
        <f t="shared" si="104"/>
        <v>41958.285046296296</v>
      </c>
      <c r="T1136" s="15">
        <f t="shared" si="105"/>
        <v>41972.189583333333</v>
      </c>
      <c r="U1136">
        <f t="shared" si="106"/>
        <v>14</v>
      </c>
      <c r="V1136" t="str" cm="1">
        <f t="array" ref="V1136">_xlfn.IFS(U1136&lt;=10,"Less than 10 days",AND(U1136&gt;10,U1136&lt;=20),"11 to 20 days",AND(U1136&gt;20,U1136&lt;=25),"21 to 25 days",U1136&gt;=51,"Greater than 40 days",AND(U1136&gt;25,U1136&lt;=30),"26 to 30 days",AND(U1136&gt;30,U1136&lt;=40),"31 to 40 days",AND(U1136&gt;40,U1136&lt;=50),"41 to 50 days")</f>
        <v>11 to 20 days</v>
      </c>
      <c r="W1136" t="str" cm="1">
        <f t="array" ref="W1136">_xlfn.IFNA(_xlfn.IFS(AND(U1136&gt;=25,U1136&lt;28),"26-27 days",AND(U1136&gt;27,U1136&lt;29),"28 to 29 days",U1136=30, "30 days"),"Not Needed")</f>
        <v>Not Needed</v>
      </c>
      <c r="X1136">
        <f t="shared" si="107"/>
        <v>2014</v>
      </c>
    </row>
    <row r="1137" spans="1:24" ht="58">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 t="shared" si="102"/>
        <v>5</v>
      </c>
      <c r="R1137">
        <f t="shared" si="103"/>
        <v>50</v>
      </c>
      <c r="S1137" s="15">
        <f t="shared" si="104"/>
        <v>42558.989513888882</v>
      </c>
      <c r="T1137" s="15">
        <f t="shared" si="105"/>
        <v>42588.989513888882</v>
      </c>
      <c r="U1137">
        <f t="shared" si="106"/>
        <v>30</v>
      </c>
      <c r="V1137" t="str" cm="1">
        <f t="array" ref="V1137">_xlfn.IFS(U1137&lt;=10,"Less than 10 days",AND(U1137&gt;10,U1137&lt;=20),"11 to 20 days",AND(U1137&gt;20,U1137&lt;=25),"21 to 25 days",U1137&gt;=51,"Greater than 40 days",AND(U1137&gt;25,U1137&lt;=30),"26 to 30 days",AND(U1137&gt;30,U1137&lt;=40),"31 to 40 days",AND(U1137&gt;40,U1137&lt;=50),"41 to 50 days")</f>
        <v>26 to 30 days</v>
      </c>
      <c r="W1137" t="str" cm="1">
        <f t="array" ref="W1137">_xlfn.IFNA(_xlfn.IFS(AND(U1137&gt;=25,U1137&lt;28),"26-27 days",AND(U1137&gt;27,U1137&lt;29),"28 to 29 days",U1137=30, "30 days"),"Not Needed")</f>
        <v>30 days</v>
      </c>
      <c r="X1137">
        <f t="shared" si="107"/>
        <v>2016</v>
      </c>
    </row>
    <row r="1138" spans="1:24" ht="4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 t="shared" si="102"/>
        <v>6</v>
      </c>
      <c r="R1138">
        <f t="shared" si="103"/>
        <v>45</v>
      </c>
      <c r="S1138" s="15">
        <f t="shared" si="104"/>
        <v>42327.671631944439</v>
      </c>
      <c r="T1138" s="15">
        <f t="shared" si="105"/>
        <v>42357.671631944439</v>
      </c>
      <c r="U1138">
        <f t="shared" si="106"/>
        <v>30</v>
      </c>
      <c r="V1138" t="str" cm="1">
        <f t="array" ref="V1138">_xlfn.IFS(U1138&lt;=10,"Less than 10 days",AND(U1138&gt;10,U1138&lt;=20),"11 to 20 days",AND(U1138&gt;20,U1138&lt;=25),"21 to 25 days",U1138&gt;=51,"Greater than 40 days",AND(U1138&gt;25,U1138&lt;=30),"26 to 30 days",AND(U1138&gt;30,U1138&lt;=40),"31 to 40 days",AND(U1138&gt;40,U1138&lt;=50),"41 to 50 days")</f>
        <v>26 to 30 days</v>
      </c>
      <c r="W1138" t="str" cm="1">
        <f t="array" ref="W1138">_xlfn.IFNA(_xlfn.IFS(AND(U1138&gt;=25,U1138&lt;28),"26-27 days",AND(U1138&gt;27,U1138&lt;29),"28 to 29 days",U1138=30, "30 days"),"Not Needed")</f>
        <v>30 days</v>
      </c>
      <c r="X1138">
        <f t="shared" si="107"/>
        <v>2015</v>
      </c>
    </row>
    <row r="1139" spans="1:24" ht="4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 t="shared" si="102"/>
        <v>40</v>
      </c>
      <c r="R1139">
        <f t="shared" si="103"/>
        <v>253.21</v>
      </c>
      <c r="S1139" s="15">
        <f t="shared" si="104"/>
        <v>42453.819687499999</v>
      </c>
      <c r="T1139" s="15">
        <f t="shared" si="105"/>
        <v>42483.819687499999</v>
      </c>
      <c r="U1139">
        <f t="shared" si="106"/>
        <v>30</v>
      </c>
      <c r="V1139" t="str" cm="1">
        <f t="array" ref="V1139">_xlfn.IFS(U1139&lt;=10,"Less than 10 days",AND(U1139&gt;10,U1139&lt;=20),"11 to 20 days",AND(U1139&gt;20,U1139&lt;=25),"21 to 25 days",U1139&gt;=51,"Greater than 40 days",AND(U1139&gt;25,U1139&lt;=30),"26 to 30 days",AND(U1139&gt;30,U1139&lt;=40),"31 to 40 days",AND(U1139&gt;40,U1139&lt;=50),"41 to 50 days")</f>
        <v>26 to 30 days</v>
      </c>
      <c r="W1139" t="str" cm="1">
        <f t="array" ref="W1139">_xlfn.IFNA(_xlfn.IFS(AND(U1139&gt;=25,U1139&lt;28),"26-27 days",AND(U1139&gt;27,U1139&lt;29),"28 to 29 days",U1139=30, "30 days"),"Not Needed")</f>
        <v>30 days</v>
      </c>
      <c r="X1139">
        <f t="shared" si="107"/>
        <v>2016</v>
      </c>
    </row>
    <row r="1140" spans="1:24" ht="4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 t="shared" si="102"/>
        <v>0</v>
      </c>
      <c r="R1140">
        <f t="shared" si="103"/>
        <v>31.25</v>
      </c>
      <c r="S1140" s="15">
        <f t="shared" si="104"/>
        <v>42736.9066087963</v>
      </c>
      <c r="T1140" s="15">
        <f t="shared" si="105"/>
        <v>42756.9066087963</v>
      </c>
      <c r="U1140">
        <f t="shared" si="106"/>
        <v>20</v>
      </c>
      <c r="V1140" t="str" cm="1">
        <f t="array" ref="V1140">_xlfn.IFS(U1140&lt;=10,"Less than 10 days",AND(U1140&gt;10,U1140&lt;=20),"11 to 20 days",AND(U1140&gt;20,U1140&lt;=25),"21 to 25 days",U1140&gt;=51,"Greater than 40 days",AND(U1140&gt;25,U1140&lt;=30),"26 to 30 days",AND(U1140&gt;30,U1140&lt;=40),"31 to 40 days",AND(U1140&gt;40,U1140&lt;=50),"41 to 50 days")</f>
        <v>11 to 20 days</v>
      </c>
      <c r="W1140" t="str" cm="1">
        <f t="array" ref="W1140">_xlfn.IFNA(_xlfn.IFS(AND(U1140&gt;=25,U1140&lt;28),"26-27 days",AND(U1140&gt;27,U1140&lt;29),"28 to 29 days",U1140=30, "30 days"),"Not Needed")</f>
        <v>Not Needed</v>
      </c>
      <c r="X1140">
        <f t="shared" si="107"/>
        <v>2017</v>
      </c>
    </row>
    <row r="1141" spans="1:24" ht="4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 t="shared" si="102"/>
        <v>0</v>
      </c>
      <c r="R1141">
        <f t="shared" si="103"/>
        <v>5</v>
      </c>
      <c r="S1141" s="15">
        <f t="shared" si="104"/>
        <v>41975.347523148142</v>
      </c>
      <c r="T1141" s="15">
        <f t="shared" si="105"/>
        <v>42005.347523148142</v>
      </c>
      <c r="U1141">
        <f t="shared" si="106"/>
        <v>30</v>
      </c>
      <c r="V1141" t="str" cm="1">
        <f t="array" ref="V1141">_xlfn.IFS(U1141&lt;=10,"Less than 10 days",AND(U1141&gt;10,U1141&lt;=20),"11 to 20 days",AND(U1141&gt;20,U1141&lt;=25),"21 to 25 days",U1141&gt;=51,"Greater than 40 days",AND(U1141&gt;25,U1141&lt;=30),"26 to 30 days",AND(U1141&gt;30,U1141&lt;=40),"31 to 40 days",AND(U1141&gt;40,U1141&lt;=50),"41 to 50 days")</f>
        <v>26 to 30 days</v>
      </c>
      <c r="W1141" t="str" cm="1">
        <f t="array" ref="W1141">_xlfn.IFNA(_xlfn.IFS(AND(U1141&gt;=25,U1141&lt;28),"26-27 days",AND(U1141&gt;27,U1141&lt;29),"28 to 29 days",U1141=30, "30 days"),"Not Needed")</f>
        <v>30 days</v>
      </c>
      <c r="X1141">
        <f t="shared" si="107"/>
        <v>2014</v>
      </c>
    </row>
    <row r="1142" spans="1:24" ht="4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 t="shared" si="102"/>
        <v>0</v>
      </c>
      <c r="R1142">
        <f t="shared" si="103"/>
        <v>0</v>
      </c>
      <c r="S1142" s="15">
        <f t="shared" si="104"/>
        <v>42192.462048611109</v>
      </c>
      <c r="T1142" s="15">
        <f t="shared" si="105"/>
        <v>42222.462048611109</v>
      </c>
      <c r="U1142">
        <f t="shared" si="106"/>
        <v>30</v>
      </c>
      <c r="V1142" t="str" cm="1">
        <f t="array" ref="V1142">_xlfn.IFS(U1142&lt;=10,"Less than 10 days",AND(U1142&gt;10,U1142&lt;=20),"11 to 20 days",AND(U1142&gt;20,U1142&lt;=25),"21 to 25 days",U1142&gt;=51,"Greater than 40 days",AND(U1142&gt;25,U1142&lt;=30),"26 to 30 days",AND(U1142&gt;30,U1142&lt;=40),"31 to 40 days",AND(U1142&gt;40,U1142&lt;=50),"41 to 50 days")</f>
        <v>26 to 30 days</v>
      </c>
      <c r="W1142" t="str" cm="1">
        <f t="array" ref="W1142">_xlfn.IFNA(_xlfn.IFS(AND(U1142&gt;=25,U1142&lt;28),"26-27 days",AND(U1142&gt;27,U1142&lt;29),"28 to 29 days",U1142=30, "30 days"),"Not Needed")</f>
        <v>30 days</v>
      </c>
      <c r="X1142">
        <f t="shared" si="107"/>
        <v>2015</v>
      </c>
    </row>
    <row r="1143" spans="1:24">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 t="shared" si="102"/>
        <v>0</v>
      </c>
      <c r="R1143">
        <f t="shared" si="103"/>
        <v>0</v>
      </c>
      <c r="S1143" s="15">
        <f t="shared" si="104"/>
        <v>42164.699652777781</v>
      </c>
      <c r="T1143" s="15">
        <f t="shared" si="105"/>
        <v>42194.699652777781</v>
      </c>
      <c r="U1143">
        <f t="shared" si="106"/>
        <v>30</v>
      </c>
      <c r="V1143" t="str" cm="1">
        <f t="array" ref="V1143">_xlfn.IFS(U1143&lt;=10,"Less than 10 days",AND(U1143&gt;10,U1143&lt;=20),"11 to 20 days",AND(U1143&gt;20,U1143&lt;=25),"21 to 25 days",U1143&gt;=51,"Greater than 40 days",AND(U1143&gt;25,U1143&lt;=30),"26 to 30 days",AND(U1143&gt;30,U1143&lt;=40),"31 to 40 days",AND(U1143&gt;40,U1143&lt;=50),"41 to 50 days")</f>
        <v>26 to 30 days</v>
      </c>
      <c r="W1143" t="str" cm="1">
        <f t="array" ref="W1143">_xlfn.IFNA(_xlfn.IFS(AND(U1143&gt;=25,U1143&lt;28),"26-27 days",AND(U1143&gt;27,U1143&lt;29),"28 to 29 days",U1143=30, "30 days"),"Not Needed")</f>
        <v>30 days</v>
      </c>
      <c r="X1143">
        <f t="shared" si="107"/>
        <v>2015</v>
      </c>
    </row>
    <row r="1144" spans="1:24" ht="4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 t="shared" si="102"/>
        <v>0</v>
      </c>
      <c r="R1144">
        <f t="shared" si="103"/>
        <v>0</v>
      </c>
      <c r="S1144" s="15">
        <f t="shared" si="104"/>
        <v>42022.006099537044</v>
      </c>
      <c r="T1144" s="15">
        <f t="shared" si="105"/>
        <v>42052.006099537044</v>
      </c>
      <c r="U1144">
        <f t="shared" si="106"/>
        <v>30</v>
      </c>
      <c r="V1144" t="str" cm="1">
        <f t="array" ref="V1144">_xlfn.IFS(U1144&lt;=10,"Less than 10 days",AND(U1144&gt;10,U1144&lt;=20),"11 to 20 days",AND(U1144&gt;20,U1144&lt;=25),"21 to 25 days",U1144&gt;=51,"Greater than 40 days",AND(U1144&gt;25,U1144&lt;=30),"26 to 30 days",AND(U1144&gt;30,U1144&lt;=40),"31 to 40 days",AND(U1144&gt;40,U1144&lt;=50),"41 to 50 days")</f>
        <v>26 to 30 days</v>
      </c>
      <c r="W1144" t="str" cm="1">
        <f t="array" ref="W1144">_xlfn.IFNA(_xlfn.IFS(AND(U1144&gt;=25,U1144&lt;28),"26-27 days",AND(U1144&gt;27,U1144&lt;29),"28 to 29 days",U1144=30, "30 days"),"Not Needed")</f>
        <v>30 days</v>
      </c>
      <c r="X1144">
        <f t="shared" si="107"/>
        <v>2015</v>
      </c>
    </row>
    <row r="1145" spans="1:24" ht="4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 t="shared" si="102"/>
        <v>0</v>
      </c>
      <c r="R1145">
        <f t="shared" si="103"/>
        <v>23.25</v>
      </c>
      <c r="S1145" s="15">
        <f t="shared" si="104"/>
        <v>42325.19358796296</v>
      </c>
      <c r="T1145" s="15">
        <f t="shared" si="105"/>
        <v>42355.19358796296</v>
      </c>
      <c r="U1145">
        <f t="shared" si="106"/>
        <v>30</v>
      </c>
      <c r="V1145" t="str" cm="1">
        <f t="array" ref="V1145">_xlfn.IFS(U1145&lt;=10,"Less than 10 days",AND(U1145&gt;10,U1145&lt;=20),"11 to 20 days",AND(U1145&gt;20,U1145&lt;=25),"21 to 25 days",U1145&gt;=51,"Greater than 40 days",AND(U1145&gt;25,U1145&lt;=30),"26 to 30 days",AND(U1145&gt;30,U1145&lt;=40),"31 to 40 days",AND(U1145&gt;40,U1145&lt;=50),"41 to 50 days")</f>
        <v>26 to 30 days</v>
      </c>
      <c r="W1145" t="str" cm="1">
        <f t="array" ref="W1145">_xlfn.IFNA(_xlfn.IFS(AND(U1145&gt;=25,U1145&lt;28),"26-27 days",AND(U1145&gt;27,U1145&lt;29),"28 to 29 days",U1145=30, "30 days"),"Not Needed")</f>
        <v>30 days</v>
      </c>
      <c r="X1145">
        <f t="shared" si="107"/>
        <v>2015</v>
      </c>
    </row>
    <row r="1146" spans="1:24" ht="4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 t="shared" si="102"/>
        <v>0</v>
      </c>
      <c r="R1146">
        <f t="shared" si="103"/>
        <v>0</v>
      </c>
      <c r="S1146" s="15">
        <f t="shared" si="104"/>
        <v>42093.181944444441</v>
      </c>
      <c r="T1146" s="15">
        <f t="shared" si="105"/>
        <v>42123.181944444441</v>
      </c>
      <c r="U1146">
        <f t="shared" si="106"/>
        <v>30</v>
      </c>
      <c r="V1146" t="str" cm="1">
        <f t="array" ref="V1146">_xlfn.IFS(U1146&lt;=10,"Less than 10 days",AND(U1146&gt;10,U1146&lt;=20),"11 to 20 days",AND(U1146&gt;20,U1146&lt;=25),"21 to 25 days",U1146&gt;=51,"Greater than 40 days",AND(U1146&gt;25,U1146&lt;=30),"26 to 30 days",AND(U1146&gt;30,U1146&lt;=40),"31 to 40 days",AND(U1146&gt;40,U1146&lt;=50),"41 to 50 days")</f>
        <v>26 to 30 days</v>
      </c>
      <c r="W1146" t="str" cm="1">
        <f t="array" ref="W1146">_xlfn.IFNA(_xlfn.IFS(AND(U1146&gt;=25,U1146&lt;28),"26-27 days",AND(U1146&gt;27,U1146&lt;29),"28 to 29 days",U1146=30, "30 days"),"Not Needed")</f>
        <v>30 days</v>
      </c>
      <c r="X1146">
        <f t="shared" si="107"/>
        <v>2015</v>
      </c>
    </row>
    <row r="1147" spans="1:24" ht="4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 t="shared" si="102"/>
        <v>0</v>
      </c>
      <c r="R1147">
        <f t="shared" si="103"/>
        <v>100</v>
      </c>
      <c r="S1147" s="15">
        <f t="shared" si="104"/>
        <v>41854.747592592597</v>
      </c>
      <c r="T1147" s="15">
        <f t="shared" si="105"/>
        <v>41914.747592592597</v>
      </c>
      <c r="U1147">
        <f t="shared" si="106"/>
        <v>60</v>
      </c>
      <c r="V1147" t="str" cm="1">
        <f t="array" ref="V1147">_xlfn.IFS(U1147&lt;=10,"Less than 10 days",AND(U1147&gt;10,U1147&lt;=20),"11 to 20 days",AND(U1147&gt;20,U1147&lt;=25),"21 to 25 days",U1147&gt;=51,"Greater than 40 days",AND(U1147&gt;25,U1147&lt;=30),"26 to 30 days",AND(U1147&gt;30,U1147&lt;=40),"31 to 40 days",AND(U1147&gt;40,U1147&lt;=50),"41 to 50 days")</f>
        <v>Greater than 40 days</v>
      </c>
      <c r="W1147" t="str" cm="1">
        <f t="array" ref="W1147">_xlfn.IFNA(_xlfn.IFS(AND(U1147&gt;=25,U1147&lt;28),"26-27 days",AND(U1147&gt;27,U1147&lt;29),"28 to 29 days",U1147=30, "30 days"),"Not Needed")</f>
        <v>Not Needed</v>
      </c>
      <c r="X1147">
        <f t="shared" si="107"/>
        <v>2014</v>
      </c>
    </row>
    <row r="1148" spans="1:24" ht="4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 t="shared" si="102"/>
        <v>9</v>
      </c>
      <c r="R1148">
        <f t="shared" si="103"/>
        <v>44.17</v>
      </c>
      <c r="S1148" s="15">
        <f t="shared" si="104"/>
        <v>41723.9533912037</v>
      </c>
      <c r="T1148" s="15">
        <f t="shared" si="105"/>
        <v>41761.9533912037</v>
      </c>
      <c r="U1148">
        <f t="shared" si="106"/>
        <v>38</v>
      </c>
      <c r="V1148" t="str" cm="1">
        <f t="array" ref="V1148">_xlfn.IFS(U1148&lt;=10,"Less than 10 days",AND(U1148&gt;10,U1148&lt;=20),"11 to 20 days",AND(U1148&gt;20,U1148&lt;=25),"21 to 25 days",U1148&gt;=51,"Greater than 40 days",AND(U1148&gt;25,U1148&lt;=30),"26 to 30 days",AND(U1148&gt;30,U1148&lt;=40),"31 to 40 days",AND(U1148&gt;40,U1148&lt;=50),"41 to 50 days")</f>
        <v>31 to 40 days</v>
      </c>
      <c r="W1148" t="str" cm="1">
        <f t="array" ref="W1148">_xlfn.IFNA(_xlfn.IFS(AND(U1148&gt;=25,U1148&lt;28),"26-27 days",AND(U1148&gt;27,U1148&lt;29),"28 to 29 days",U1148=30, "30 days"),"Not Needed")</f>
        <v>Not Needed</v>
      </c>
      <c r="X1148">
        <f t="shared" si="107"/>
        <v>2014</v>
      </c>
    </row>
    <row r="1149" spans="1:24" ht="4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 t="shared" si="102"/>
        <v>0</v>
      </c>
      <c r="R1149">
        <f t="shared" si="103"/>
        <v>0</v>
      </c>
      <c r="S1149" s="15">
        <f t="shared" si="104"/>
        <v>41871.972025462965</v>
      </c>
      <c r="T1149" s="15">
        <f t="shared" si="105"/>
        <v>41931.972025462965</v>
      </c>
      <c r="U1149">
        <f t="shared" si="106"/>
        <v>60</v>
      </c>
      <c r="V1149" t="str" cm="1">
        <f t="array" ref="V1149">_xlfn.IFS(U1149&lt;=10,"Less than 10 days",AND(U1149&gt;10,U1149&lt;=20),"11 to 20 days",AND(U1149&gt;20,U1149&lt;=25),"21 to 25 days",U1149&gt;=51,"Greater than 40 days",AND(U1149&gt;25,U1149&lt;=30),"26 to 30 days",AND(U1149&gt;30,U1149&lt;=40),"31 to 40 days",AND(U1149&gt;40,U1149&lt;=50),"41 to 50 days")</f>
        <v>Greater than 40 days</v>
      </c>
      <c r="W1149" t="str" cm="1">
        <f t="array" ref="W1149">_xlfn.IFNA(_xlfn.IFS(AND(U1149&gt;=25,U1149&lt;28),"26-27 days",AND(U1149&gt;27,U1149&lt;29),"28 to 29 days",U1149=30, "30 days"),"Not Needed")</f>
        <v>Not Needed</v>
      </c>
      <c r="X1149">
        <f t="shared" si="107"/>
        <v>2014</v>
      </c>
    </row>
    <row r="1150" spans="1:24" ht="29">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 t="shared" si="102"/>
        <v>0</v>
      </c>
      <c r="R1150">
        <f t="shared" si="103"/>
        <v>24.33</v>
      </c>
      <c r="S1150" s="15">
        <f t="shared" si="104"/>
        <v>42675.171076388884</v>
      </c>
      <c r="T1150" s="15">
        <f t="shared" si="105"/>
        <v>42705.212743055556</v>
      </c>
      <c r="U1150">
        <f t="shared" si="106"/>
        <v>30</v>
      </c>
      <c r="V1150" t="str" cm="1">
        <f t="array" ref="V1150">_xlfn.IFS(U1150&lt;=10,"Less than 10 days",AND(U1150&gt;10,U1150&lt;=20),"11 to 20 days",AND(U1150&gt;20,U1150&lt;=25),"21 to 25 days",U1150&gt;=51,"Greater than 40 days",AND(U1150&gt;25,U1150&lt;=30),"26 to 30 days",AND(U1150&gt;30,U1150&lt;=40),"31 to 40 days",AND(U1150&gt;40,U1150&lt;=50),"41 to 50 days")</f>
        <v>26 to 30 days</v>
      </c>
      <c r="W1150" t="str" cm="1">
        <f t="array" ref="W1150">_xlfn.IFNA(_xlfn.IFS(AND(U1150&gt;=25,U1150&lt;28),"26-27 days",AND(U1150&gt;27,U1150&lt;29),"28 to 29 days",U1150=30, "30 days"),"Not Needed")</f>
        <v>30 days</v>
      </c>
      <c r="X1150">
        <f t="shared" si="107"/>
        <v>2016</v>
      </c>
    </row>
    <row r="1151" spans="1:24" ht="29">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 t="shared" si="102"/>
        <v>0</v>
      </c>
      <c r="R1151">
        <f t="shared" si="103"/>
        <v>37.5</v>
      </c>
      <c r="S1151" s="15">
        <f t="shared" si="104"/>
        <v>42507.71025462963</v>
      </c>
      <c r="T1151" s="15">
        <f t="shared" si="105"/>
        <v>42537.71025462963</v>
      </c>
      <c r="U1151">
        <f t="shared" si="106"/>
        <v>30</v>
      </c>
      <c r="V1151" t="str" cm="1">
        <f t="array" ref="V1151">_xlfn.IFS(U1151&lt;=10,"Less than 10 days",AND(U1151&gt;10,U1151&lt;=20),"11 to 20 days",AND(U1151&gt;20,U1151&lt;=25),"21 to 25 days",U1151&gt;=51,"Greater than 40 days",AND(U1151&gt;25,U1151&lt;=30),"26 to 30 days",AND(U1151&gt;30,U1151&lt;=40),"31 to 40 days",AND(U1151&gt;40,U1151&lt;=50),"41 to 50 days")</f>
        <v>26 to 30 days</v>
      </c>
      <c r="W1151" t="str" cm="1">
        <f t="array" ref="W1151">_xlfn.IFNA(_xlfn.IFS(AND(U1151&gt;=25,U1151&lt;28),"26-27 days",AND(U1151&gt;27,U1151&lt;29),"28 to 29 days",U1151=30, "30 days"),"Not Needed")</f>
        <v>30 days</v>
      </c>
      <c r="X1151">
        <f t="shared" si="107"/>
        <v>2016</v>
      </c>
    </row>
    <row r="1152" spans="1:24" ht="29">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 t="shared" si="102"/>
        <v>10</v>
      </c>
      <c r="R1152">
        <f t="shared" si="103"/>
        <v>42</v>
      </c>
      <c r="S1152" s="15">
        <f t="shared" si="104"/>
        <v>42317.954571759255</v>
      </c>
      <c r="T1152" s="15">
        <f t="shared" si="105"/>
        <v>42377.954571759255</v>
      </c>
      <c r="U1152">
        <f t="shared" si="106"/>
        <v>60</v>
      </c>
      <c r="V1152" t="str" cm="1">
        <f t="array" ref="V1152">_xlfn.IFS(U1152&lt;=10,"Less than 10 days",AND(U1152&gt;10,U1152&lt;=20),"11 to 20 days",AND(U1152&gt;20,U1152&lt;=25),"21 to 25 days",U1152&gt;=51,"Greater than 40 days",AND(U1152&gt;25,U1152&lt;=30),"26 to 30 days",AND(U1152&gt;30,U1152&lt;=40),"31 to 40 days",AND(U1152&gt;40,U1152&lt;=50),"41 to 50 days")</f>
        <v>Greater than 40 days</v>
      </c>
      <c r="W1152" t="str" cm="1">
        <f t="array" ref="W1152">_xlfn.IFNA(_xlfn.IFS(AND(U1152&gt;=25,U1152&lt;28),"26-27 days",AND(U1152&gt;27,U1152&lt;29),"28 to 29 days",U1152=30, "30 days"),"Not Needed")</f>
        <v>Not Needed</v>
      </c>
      <c r="X1152">
        <f t="shared" si="107"/>
        <v>2015</v>
      </c>
    </row>
    <row r="1153" spans="1:24" ht="58">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 t="shared" si="102"/>
        <v>0</v>
      </c>
      <c r="R1153">
        <f t="shared" si="103"/>
        <v>0</v>
      </c>
      <c r="S1153" s="15">
        <f t="shared" si="104"/>
        <v>42224.102581018517</v>
      </c>
      <c r="T1153" s="15">
        <f t="shared" si="105"/>
        <v>42254.102581018517</v>
      </c>
      <c r="U1153">
        <f t="shared" si="106"/>
        <v>30</v>
      </c>
      <c r="V1153" t="str" cm="1">
        <f t="array" ref="V1153">_xlfn.IFS(U1153&lt;=10,"Less than 10 days",AND(U1153&gt;10,U1153&lt;=20),"11 to 20 days",AND(U1153&gt;20,U1153&lt;=25),"21 to 25 days",U1153&gt;=51,"Greater than 40 days",AND(U1153&gt;25,U1153&lt;=30),"26 to 30 days",AND(U1153&gt;30,U1153&lt;=40),"31 to 40 days",AND(U1153&gt;40,U1153&lt;=50),"41 to 50 days")</f>
        <v>26 to 30 days</v>
      </c>
      <c r="W1153" t="str" cm="1">
        <f t="array" ref="W1153">_xlfn.IFNA(_xlfn.IFS(AND(U1153&gt;=25,U1153&lt;28),"26-27 days",AND(U1153&gt;27,U1153&lt;29),"28 to 29 days",U1153=30, "30 days"),"Not Needed")</f>
        <v>30 days</v>
      </c>
      <c r="X1153">
        <f t="shared" si="107"/>
        <v>2015</v>
      </c>
    </row>
    <row r="1154" spans="1:24">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 t="shared" ref="Q1154:Q1217" si="108">ROUND(E1154/D1154*100,0)</f>
        <v>6</v>
      </c>
      <c r="R1154">
        <f t="shared" si="103"/>
        <v>60.73</v>
      </c>
      <c r="S1154" s="15">
        <f t="shared" si="104"/>
        <v>42109.709629629629</v>
      </c>
      <c r="T1154" s="15">
        <f t="shared" si="105"/>
        <v>42139.709629629629</v>
      </c>
      <c r="U1154">
        <f t="shared" si="106"/>
        <v>30</v>
      </c>
      <c r="V1154" t="str" cm="1">
        <f t="array" ref="V1154">_xlfn.IFS(U1154&lt;=10,"Less than 10 days",AND(U1154&gt;10,U1154&lt;=20),"11 to 20 days",AND(U1154&gt;20,U1154&lt;=25),"21 to 25 days",U1154&gt;=51,"Greater than 40 days",AND(U1154&gt;25,U1154&lt;=30),"26 to 30 days",AND(U1154&gt;30,U1154&lt;=40),"31 to 40 days",AND(U1154&gt;40,U1154&lt;=50),"41 to 50 days")</f>
        <v>26 to 30 days</v>
      </c>
      <c r="W1154" t="str" cm="1">
        <f t="array" ref="W1154">_xlfn.IFNA(_xlfn.IFS(AND(U1154&gt;=25,U1154&lt;28),"26-27 days",AND(U1154&gt;27,U1154&lt;29),"28 to 29 days",U1154=30, "30 days"),"Not Needed")</f>
        <v>30 days</v>
      </c>
      <c r="X1154">
        <f t="shared" si="107"/>
        <v>2015</v>
      </c>
    </row>
    <row r="1155" spans="1:24" ht="29">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 t="shared" si="108"/>
        <v>1</v>
      </c>
      <c r="R1155">
        <f t="shared" ref="R1155:R1218" si="109">IFERROR(ROUND(E1155/L1155,2),0)</f>
        <v>50</v>
      </c>
      <c r="S1155" s="15">
        <f t="shared" ref="S1155:S1218" si="110">(((J1155/60)/60)/24)+DATE(1970,1,1)</f>
        <v>42143.714178240742</v>
      </c>
      <c r="T1155" s="15">
        <f t="shared" ref="T1155:T1218" si="111">(((I1155/60)/60)/24)+DATE(1970,1,1)</f>
        <v>42173.714178240742</v>
      </c>
      <c r="U1155">
        <f t="shared" ref="U1155:U1218" si="112">_xlfn.DAYS(T1155,S1155)</f>
        <v>30</v>
      </c>
      <c r="V1155" t="str" cm="1">
        <f t="array" ref="V1155">_xlfn.IFS(U1155&lt;=10,"Less than 10 days",AND(U1155&gt;10,U1155&lt;=20),"11 to 20 days",AND(U1155&gt;20,U1155&lt;=25),"21 to 25 days",U1155&gt;=51,"Greater than 40 days",AND(U1155&gt;25,U1155&lt;=30),"26 to 30 days",AND(U1155&gt;30,U1155&lt;=40),"31 to 40 days",AND(U1155&gt;40,U1155&lt;=50),"41 to 50 days")</f>
        <v>26 to 30 days</v>
      </c>
      <c r="W1155" t="str" cm="1">
        <f t="array" ref="W1155">_xlfn.IFNA(_xlfn.IFS(AND(U1155&gt;=25,U1155&lt;28),"26-27 days",AND(U1155&gt;27,U1155&lt;29),"28 to 29 days",U1155=30, "30 days"),"Not Needed")</f>
        <v>30 days</v>
      </c>
      <c r="X1155">
        <f t="shared" ref="X1155:X1218" si="113">YEAR(S1155)</f>
        <v>2015</v>
      </c>
    </row>
    <row r="1156" spans="1:24" ht="4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 t="shared" si="108"/>
        <v>7</v>
      </c>
      <c r="R1156">
        <f t="shared" si="109"/>
        <v>108.33</v>
      </c>
      <c r="S1156" s="15">
        <f t="shared" si="110"/>
        <v>42223.108865740738</v>
      </c>
      <c r="T1156" s="15">
        <f t="shared" si="111"/>
        <v>42253.108865740738</v>
      </c>
      <c r="U1156">
        <f t="shared" si="112"/>
        <v>30</v>
      </c>
      <c r="V1156" t="str" cm="1">
        <f t="array" ref="V1156">_xlfn.IFS(U1156&lt;=10,"Less than 10 days",AND(U1156&gt;10,U1156&lt;=20),"11 to 20 days",AND(U1156&gt;20,U1156&lt;=25),"21 to 25 days",U1156&gt;=51,"Greater than 40 days",AND(U1156&gt;25,U1156&lt;=30),"26 to 30 days",AND(U1156&gt;30,U1156&lt;=40),"31 to 40 days",AND(U1156&gt;40,U1156&lt;=50),"41 to 50 days")</f>
        <v>26 to 30 days</v>
      </c>
      <c r="W1156" t="str" cm="1">
        <f t="array" ref="W1156">_xlfn.IFNA(_xlfn.IFS(AND(U1156&gt;=25,U1156&lt;28),"26-27 days",AND(U1156&gt;27,U1156&lt;29),"28 to 29 days",U1156=30, "30 days"),"Not Needed")</f>
        <v>30 days</v>
      </c>
      <c r="X1156">
        <f t="shared" si="113"/>
        <v>2015</v>
      </c>
    </row>
    <row r="1157" spans="1:24" ht="4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 t="shared" si="108"/>
        <v>1</v>
      </c>
      <c r="R1157">
        <f t="shared" si="109"/>
        <v>23.5</v>
      </c>
      <c r="S1157" s="15">
        <f t="shared" si="110"/>
        <v>41835.763981481483</v>
      </c>
      <c r="T1157" s="15">
        <f t="shared" si="111"/>
        <v>41865.763981481483</v>
      </c>
      <c r="U1157">
        <f t="shared" si="112"/>
        <v>30</v>
      </c>
      <c r="V1157" t="str" cm="1">
        <f t="array" ref="V1157">_xlfn.IFS(U1157&lt;=10,"Less than 10 days",AND(U1157&gt;10,U1157&lt;=20),"11 to 20 days",AND(U1157&gt;20,U1157&lt;=25),"21 to 25 days",U1157&gt;=51,"Greater than 40 days",AND(U1157&gt;25,U1157&lt;=30),"26 to 30 days",AND(U1157&gt;30,U1157&lt;=40),"31 to 40 days",AND(U1157&gt;40,U1157&lt;=50),"41 to 50 days")</f>
        <v>26 to 30 days</v>
      </c>
      <c r="W1157" t="str" cm="1">
        <f t="array" ref="W1157">_xlfn.IFNA(_xlfn.IFS(AND(U1157&gt;=25,U1157&lt;28),"26-27 days",AND(U1157&gt;27,U1157&lt;29),"28 to 29 days",U1157=30, "30 days"),"Not Needed")</f>
        <v>30 days</v>
      </c>
      <c r="X1157">
        <f t="shared" si="113"/>
        <v>2014</v>
      </c>
    </row>
    <row r="1158" spans="1:24" ht="4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 t="shared" si="108"/>
        <v>0</v>
      </c>
      <c r="R1158">
        <f t="shared" si="109"/>
        <v>0</v>
      </c>
      <c r="S1158" s="15">
        <f t="shared" si="110"/>
        <v>42029.07131944444</v>
      </c>
      <c r="T1158" s="15">
        <f t="shared" si="111"/>
        <v>42059.07131944444</v>
      </c>
      <c r="U1158">
        <f t="shared" si="112"/>
        <v>30</v>
      </c>
      <c r="V1158" t="str" cm="1">
        <f t="array" ref="V1158">_xlfn.IFS(U1158&lt;=10,"Less than 10 days",AND(U1158&gt;10,U1158&lt;=20),"11 to 20 days",AND(U1158&gt;20,U1158&lt;=25),"21 to 25 days",U1158&gt;=51,"Greater than 40 days",AND(U1158&gt;25,U1158&lt;=30),"26 to 30 days",AND(U1158&gt;30,U1158&lt;=40),"31 to 40 days",AND(U1158&gt;40,U1158&lt;=50),"41 to 50 days")</f>
        <v>26 to 30 days</v>
      </c>
      <c r="W1158" t="str" cm="1">
        <f t="array" ref="W1158">_xlfn.IFNA(_xlfn.IFS(AND(U1158&gt;=25,U1158&lt;28),"26-27 days",AND(U1158&gt;27,U1158&lt;29),"28 to 29 days",U1158=30, "30 days"),"Not Needed")</f>
        <v>30 days</v>
      </c>
      <c r="X1158">
        <f t="shared" si="113"/>
        <v>2015</v>
      </c>
    </row>
    <row r="1159" spans="1:24" ht="4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 t="shared" si="108"/>
        <v>2</v>
      </c>
      <c r="R1159">
        <f t="shared" si="109"/>
        <v>50.33</v>
      </c>
      <c r="S1159" s="15">
        <f t="shared" si="110"/>
        <v>41918.628240740742</v>
      </c>
      <c r="T1159" s="15">
        <f t="shared" si="111"/>
        <v>41978.669907407413</v>
      </c>
      <c r="U1159">
        <f t="shared" si="112"/>
        <v>60</v>
      </c>
      <c r="V1159" t="str" cm="1">
        <f t="array" ref="V1159">_xlfn.IFS(U1159&lt;=10,"Less than 10 days",AND(U1159&gt;10,U1159&lt;=20),"11 to 20 days",AND(U1159&gt;20,U1159&lt;=25),"21 to 25 days",U1159&gt;=51,"Greater than 40 days",AND(U1159&gt;25,U1159&lt;=30),"26 to 30 days",AND(U1159&gt;30,U1159&lt;=40),"31 to 40 days",AND(U1159&gt;40,U1159&lt;=50),"41 to 50 days")</f>
        <v>Greater than 40 days</v>
      </c>
      <c r="W1159" t="str" cm="1">
        <f t="array" ref="W1159">_xlfn.IFNA(_xlfn.IFS(AND(U1159&gt;=25,U1159&lt;28),"26-27 days",AND(U1159&gt;27,U1159&lt;29),"28 to 29 days",U1159=30, "30 days"),"Not Needed")</f>
        <v>Not Needed</v>
      </c>
      <c r="X1159">
        <f t="shared" si="113"/>
        <v>2014</v>
      </c>
    </row>
    <row r="1160" spans="1:24" ht="4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 t="shared" si="108"/>
        <v>0</v>
      </c>
      <c r="R1160">
        <f t="shared" si="109"/>
        <v>11.67</v>
      </c>
      <c r="S1160" s="15">
        <f t="shared" si="110"/>
        <v>41952.09175925926</v>
      </c>
      <c r="T1160" s="15">
        <f t="shared" si="111"/>
        <v>41982.09175925926</v>
      </c>
      <c r="U1160">
        <f t="shared" si="112"/>
        <v>30</v>
      </c>
      <c r="V1160" t="str" cm="1">
        <f t="array" ref="V1160">_xlfn.IFS(U1160&lt;=10,"Less than 10 days",AND(U1160&gt;10,U1160&lt;=20),"11 to 20 days",AND(U1160&gt;20,U1160&lt;=25),"21 to 25 days",U1160&gt;=51,"Greater than 40 days",AND(U1160&gt;25,U1160&lt;=30),"26 to 30 days",AND(U1160&gt;30,U1160&lt;=40),"31 to 40 days",AND(U1160&gt;40,U1160&lt;=50),"41 to 50 days")</f>
        <v>26 to 30 days</v>
      </c>
      <c r="W1160" t="str" cm="1">
        <f t="array" ref="W1160">_xlfn.IFNA(_xlfn.IFS(AND(U1160&gt;=25,U1160&lt;28),"26-27 days",AND(U1160&gt;27,U1160&lt;29),"28 to 29 days",U1160=30, "30 days"),"Not Needed")</f>
        <v>30 days</v>
      </c>
      <c r="X1160">
        <f t="shared" si="113"/>
        <v>2014</v>
      </c>
    </row>
    <row r="1161" spans="1:24" ht="4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 t="shared" si="108"/>
        <v>0</v>
      </c>
      <c r="R1161">
        <f t="shared" si="109"/>
        <v>0</v>
      </c>
      <c r="S1161" s="15">
        <f t="shared" si="110"/>
        <v>42154.726446759261</v>
      </c>
      <c r="T1161" s="15">
        <f t="shared" si="111"/>
        <v>42185.65625</v>
      </c>
      <c r="U1161">
        <f t="shared" si="112"/>
        <v>31</v>
      </c>
      <c r="V1161" t="str" cm="1">
        <f t="array" ref="V1161">_xlfn.IFS(U1161&lt;=10,"Less than 10 days",AND(U1161&gt;10,U1161&lt;=20),"11 to 20 days",AND(U1161&gt;20,U1161&lt;=25),"21 to 25 days",U1161&gt;=51,"Greater than 40 days",AND(U1161&gt;25,U1161&lt;=30),"26 to 30 days",AND(U1161&gt;30,U1161&lt;=40),"31 to 40 days",AND(U1161&gt;40,U1161&lt;=50),"41 to 50 days")</f>
        <v>31 to 40 days</v>
      </c>
      <c r="W1161" t="str" cm="1">
        <f t="array" ref="W1161">_xlfn.IFNA(_xlfn.IFS(AND(U1161&gt;=25,U1161&lt;28),"26-27 days",AND(U1161&gt;27,U1161&lt;29),"28 to 29 days",U1161=30, "30 days"),"Not Needed")</f>
        <v>Not Needed</v>
      </c>
      <c r="X1161">
        <f t="shared" si="113"/>
        <v>2015</v>
      </c>
    </row>
    <row r="1162" spans="1:24" ht="4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 t="shared" si="108"/>
        <v>4</v>
      </c>
      <c r="R1162">
        <f t="shared" si="109"/>
        <v>60.79</v>
      </c>
      <c r="S1162" s="15">
        <f t="shared" si="110"/>
        <v>42061.154930555553</v>
      </c>
      <c r="T1162" s="15">
        <f t="shared" si="111"/>
        <v>42091.113263888896</v>
      </c>
      <c r="U1162">
        <f t="shared" si="112"/>
        <v>30</v>
      </c>
      <c r="V1162" t="str" cm="1">
        <f t="array" ref="V1162">_xlfn.IFS(U1162&lt;=10,"Less than 10 days",AND(U1162&gt;10,U1162&lt;=20),"11 to 20 days",AND(U1162&gt;20,U1162&lt;=25),"21 to 25 days",U1162&gt;=51,"Greater than 40 days",AND(U1162&gt;25,U1162&lt;=30),"26 to 30 days",AND(U1162&gt;30,U1162&lt;=40),"31 to 40 days",AND(U1162&gt;40,U1162&lt;=50),"41 to 50 days")</f>
        <v>26 to 30 days</v>
      </c>
      <c r="W1162" t="str" cm="1">
        <f t="array" ref="W1162">_xlfn.IFNA(_xlfn.IFS(AND(U1162&gt;=25,U1162&lt;28),"26-27 days",AND(U1162&gt;27,U1162&lt;29),"28 to 29 days",U1162=30, "30 days"),"Not Needed")</f>
        <v>30 days</v>
      </c>
      <c r="X1162">
        <f t="shared" si="113"/>
        <v>2015</v>
      </c>
    </row>
    <row r="1163" spans="1:24" ht="4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 t="shared" si="108"/>
        <v>0</v>
      </c>
      <c r="R1163">
        <f t="shared" si="109"/>
        <v>0</v>
      </c>
      <c r="S1163" s="15">
        <f t="shared" si="110"/>
        <v>42122.629502314812</v>
      </c>
      <c r="T1163" s="15">
        <f t="shared" si="111"/>
        <v>42143.629502314812</v>
      </c>
      <c r="U1163">
        <f t="shared" si="112"/>
        <v>21</v>
      </c>
      <c r="V1163" t="str" cm="1">
        <f t="array" ref="V1163">_xlfn.IFS(U1163&lt;=10,"Less than 10 days",AND(U1163&gt;10,U1163&lt;=20),"11 to 20 days",AND(U1163&gt;20,U1163&lt;=25),"21 to 25 days",U1163&gt;=51,"Greater than 40 days",AND(U1163&gt;25,U1163&lt;=30),"26 to 30 days",AND(U1163&gt;30,U1163&lt;=40),"31 to 40 days",AND(U1163&gt;40,U1163&lt;=50),"41 to 50 days")</f>
        <v>21 to 25 days</v>
      </c>
      <c r="W1163" t="str" cm="1">
        <f t="array" ref="W1163">_xlfn.IFNA(_xlfn.IFS(AND(U1163&gt;=25,U1163&lt;28),"26-27 days",AND(U1163&gt;27,U1163&lt;29),"28 to 29 days",U1163=30, "30 days"),"Not Needed")</f>
        <v>Not Needed</v>
      </c>
      <c r="X1163">
        <f t="shared" si="113"/>
        <v>2015</v>
      </c>
    </row>
    <row r="1164" spans="1:24" ht="58">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 t="shared" si="108"/>
        <v>0</v>
      </c>
      <c r="R1164">
        <f t="shared" si="109"/>
        <v>17.5</v>
      </c>
      <c r="S1164" s="15">
        <f t="shared" si="110"/>
        <v>41876.683611111112</v>
      </c>
      <c r="T1164" s="15">
        <f t="shared" si="111"/>
        <v>41907.683611111112</v>
      </c>
      <c r="U1164">
        <f t="shared" si="112"/>
        <v>31</v>
      </c>
      <c r="V1164" t="str" cm="1">
        <f t="array" ref="V1164">_xlfn.IFS(U1164&lt;=10,"Less than 10 days",AND(U1164&gt;10,U1164&lt;=20),"11 to 20 days",AND(U1164&gt;20,U1164&lt;=25),"21 to 25 days",U1164&gt;=51,"Greater than 40 days",AND(U1164&gt;25,U1164&lt;=30),"26 to 30 days",AND(U1164&gt;30,U1164&lt;=40),"31 to 40 days",AND(U1164&gt;40,U1164&lt;=50),"41 to 50 days")</f>
        <v>31 to 40 days</v>
      </c>
      <c r="W1164" t="str" cm="1">
        <f t="array" ref="W1164">_xlfn.IFNA(_xlfn.IFS(AND(U1164&gt;=25,U1164&lt;28),"26-27 days",AND(U1164&gt;27,U1164&lt;29),"28 to 29 days",U1164=30, "30 days"),"Not Needed")</f>
        <v>Not Needed</v>
      </c>
      <c r="X1164">
        <f t="shared" si="113"/>
        <v>2014</v>
      </c>
    </row>
    <row r="1165" spans="1:24" ht="4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 t="shared" si="108"/>
        <v>0</v>
      </c>
      <c r="R1165">
        <f t="shared" si="109"/>
        <v>0</v>
      </c>
      <c r="S1165" s="15">
        <f t="shared" si="110"/>
        <v>41830.723611111112</v>
      </c>
      <c r="T1165" s="15">
        <f t="shared" si="111"/>
        <v>41860.723611111112</v>
      </c>
      <c r="U1165">
        <f t="shared" si="112"/>
        <v>30</v>
      </c>
      <c r="V1165" t="str" cm="1">
        <f t="array" ref="V1165">_xlfn.IFS(U1165&lt;=10,"Less than 10 days",AND(U1165&gt;10,U1165&lt;=20),"11 to 20 days",AND(U1165&gt;20,U1165&lt;=25),"21 to 25 days",U1165&gt;=51,"Greater than 40 days",AND(U1165&gt;25,U1165&lt;=30),"26 to 30 days",AND(U1165&gt;30,U1165&lt;=40),"31 to 40 days",AND(U1165&gt;40,U1165&lt;=50),"41 to 50 days")</f>
        <v>26 to 30 days</v>
      </c>
      <c r="W1165" t="str" cm="1">
        <f t="array" ref="W1165">_xlfn.IFNA(_xlfn.IFS(AND(U1165&gt;=25,U1165&lt;28),"26-27 days",AND(U1165&gt;27,U1165&lt;29),"28 to 29 days",U1165=30, "30 days"),"Not Needed")</f>
        <v>30 days</v>
      </c>
      <c r="X1165">
        <f t="shared" si="113"/>
        <v>2014</v>
      </c>
    </row>
    <row r="1166" spans="1:24" ht="58">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 t="shared" si="108"/>
        <v>0</v>
      </c>
      <c r="R1166">
        <f t="shared" si="109"/>
        <v>0</v>
      </c>
      <c r="S1166" s="15">
        <f t="shared" si="110"/>
        <v>42509.724328703705</v>
      </c>
      <c r="T1166" s="15">
        <f t="shared" si="111"/>
        <v>42539.724328703705</v>
      </c>
      <c r="U1166">
        <f t="shared" si="112"/>
        <v>30</v>
      </c>
      <c r="V1166" t="str" cm="1">
        <f t="array" ref="V1166">_xlfn.IFS(U1166&lt;=10,"Less than 10 days",AND(U1166&gt;10,U1166&lt;=20),"11 to 20 days",AND(U1166&gt;20,U1166&lt;=25),"21 to 25 days",U1166&gt;=51,"Greater than 40 days",AND(U1166&gt;25,U1166&lt;=30),"26 to 30 days",AND(U1166&gt;30,U1166&lt;=40),"31 to 40 days",AND(U1166&gt;40,U1166&lt;=50),"41 to 50 days")</f>
        <v>26 to 30 days</v>
      </c>
      <c r="W1166" t="str" cm="1">
        <f t="array" ref="W1166">_xlfn.IFNA(_xlfn.IFS(AND(U1166&gt;=25,U1166&lt;28),"26-27 days",AND(U1166&gt;27,U1166&lt;29),"28 to 29 days",U1166=30, "30 days"),"Not Needed")</f>
        <v>30 days</v>
      </c>
      <c r="X1166">
        <f t="shared" si="113"/>
        <v>2016</v>
      </c>
    </row>
    <row r="1167" spans="1:24" ht="4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 t="shared" si="108"/>
        <v>21</v>
      </c>
      <c r="R1167">
        <f t="shared" si="109"/>
        <v>82.82</v>
      </c>
      <c r="S1167" s="15">
        <f t="shared" si="110"/>
        <v>41792.214467592588</v>
      </c>
      <c r="T1167" s="15">
        <f t="shared" si="111"/>
        <v>41826.214467592588</v>
      </c>
      <c r="U1167">
        <f t="shared" si="112"/>
        <v>34</v>
      </c>
      <c r="V1167" t="str" cm="1">
        <f t="array" ref="V1167">_xlfn.IFS(U1167&lt;=10,"Less than 10 days",AND(U1167&gt;10,U1167&lt;=20),"11 to 20 days",AND(U1167&gt;20,U1167&lt;=25),"21 to 25 days",U1167&gt;=51,"Greater than 40 days",AND(U1167&gt;25,U1167&lt;=30),"26 to 30 days",AND(U1167&gt;30,U1167&lt;=40),"31 to 40 days",AND(U1167&gt;40,U1167&lt;=50),"41 to 50 days")</f>
        <v>31 to 40 days</v>
      </c>
      <c r="W1167" t="str" cm="1">
        <f t="array" ref="W1167">_xlfn.IFNA(_xlfn.IFS(AND(U1167&gt;=25,U1167&lt;28),"26-27 days",AND(U1167&gt;27,U1167&lt;29),"28 to 29 days",U1167=30, "30 days"),"Not Needed")</f>
        <v>Not Needed</v>
      </c>
      <c r="X1167">
        <f t="shared" si="113"/>
        <v>2014</v>
      </c>
    </row>
    <row r="1168" spans="1:24" ht="4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 t="shared" si="108"/>
        <v>19</v>
      </c>
      <c r="R1168">
        <f t="shared" si="109"/>
        <v>358.88</v>
      </c>
      <c r="S1168" s="15">
        <f t="shared" si="110"/>
        <v>42150.485439814816</v>
      </c>
      <c r="T1168" s="15">
        <f t="shared" si="111"/>
        <v>42181.166666666672</v>
      </c>
      <c r="U1168">
        <f t="shared" si="112"/>
        <v>31</v>
      </c>
      <c r="V1168" t="str" cm="1">
        <f t="array" ref="V1168">_xlfn.IFS(U1168&lt;=10,"Less than 10 days",AND(U1168&gt;10,U1168&lt;=20),"11 to 20 days",AND(U1168&gt;20,U1168&lt;=25),"21 to 25 days",U1168&gt;=51,"Greater than 40 days",AND(U1168&gt;25,U1168&lt;=30),"26 to 30 days",AND(U1168&gt;30,U1168&lt;=40),"31 to 40 days",AND(U1168&gt;40,U1168&lt;=50),"41 to 50 days")</f>
        <v>31 to 40 days</v>
      </c>
      <c r="W1168" t="str" cm="1">
        <f t="array" ref="W1168">_xlfn.IFNA(_xlfn.IFS(AND(U1168&gt;=25,U1168&lt;28),"26-27 days",AND(U1168&gt;27,U1168&lt;29),"28 to 29 days",U1168=30, "30 days"),"Not Needed")</f>
        <v>Not Needed</v>
      </c>
      <c r="X1168">
        <f t="shared" si="113"/>
        <v>2015</v>
      </c>
    </row>
    <row r="1169" spans="1:24" ht="4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 t="shared" si="108"/>
        <v>2</v>
      </c>
      <c r="R1169">
        <f t="shared" si="109"/>
        <v>61.19</v>
      </c>
      <c r="S1169" s="15">
        <f t="shared" si="110"/>
        <v>41863.734895833331</v>
      </c>
      <c r="T1169" s="15">
        <f t="shared" si="111"/>
        <v>41894.734895833331</v>
      </c>
      <c r="U1169">
        <f t="shared" si="112"/>
        <v>31</v>
      </c>
      <c r="V1169" t="str" cm="1">
        <f t="array" ref="V1169">_xlfn.IFS(U1169&lt;=10,"Less than 10 days",AND(U1169&gt;10,U1169&lt;=20),"11 to 20 days",AND(U1169&gt;20,U1169&lt;=25),"21 to 25 days",U1169&gt;=51,"Greater than 40 days",AND(U1169&gt;25,U1169&lt;=30),"26 to 30 days",AND(U1169&gt;30,U1169&lt;=40),"31 to 40 days",AND(U1169&gt;40,U1169&lt;=50),"41 to 50 days")</f>
        <v>31 to 40 days</v>
      </c>
      <c r="W1169" t="str" cm="1">
        <f t="array" ref="W1169">_xlfn.IFNA(_xlfn.IFS(AND(U1169&gt;=25,U1169&lt;28),"26-27 days",AND(U1169&gt;27,U1169&lt;29),"28 to 29 days",U1169=30, "30 days"),"Not Needed")</f>
        <v>Not Needed</v>
      </c>
      <c r="X1169">
        <f t="shared" si="113"/>
        <v>2014</v>
      </c>
    </row>
    <row r="1170" spans="1:24" ht="4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 t="shared" si="108"/>
        <v>6</v>
      </c>
      <c r="R1170">
        <f t="shared" si="109"/>
        <v>340</v>
      </c>
      <c r="S1170" s="15">
        <f t="shared" si="110"/>
        <v>42605.053993055553</v>
      </c>
      <c r="T1170" s="15">
        <f t="shared" si="111"/>
        <v>42635.053993055553</v>
      </c>
      <c r="U1170">
        <f t="shared" si="112"/>
        <v>30</v>
      </c>
      <c r="V1170" t="str" cm="1">
        <f t="array" ref="V1170">_xlfn.IFS(U1170&lt;=10,"Less than 10 days",AND(U1170&gt;10,U1170&lt;=20),"11 to 20 days",AND(U1170&gt;20,U1170&lt;=25),"21 to 25 days",U1170&gt;=51,"Greater than 40 days",AND(U1170&gt;25,U1170&lt;=30),"26 to 30 days",AND(U1170&gt;30,U1170&lt;=40),"31 to 40 days",AND(U1170&gt;40,U1170&lt;=50),"41 to 50 days")</f>
        <v>26 to 30 days</v>
      </c>
      <c r="W1170" t="str" cm="1">
        <f t="array" ref="W1170">_xlfn.IFNA(_xlfn.IFS(AND(U1170&gt;=25,U1170&lt;28),"26-27 days",AND(U1170&gt;27,U1170&lt;29),"28 to 29 days",U1170=30, "30 days"),"Not Needed")</f>
        <v>30 days</v>
      </c>
      <c r="X1170">
        <f t="shared" si="113"/>
        <v>2016</v>
      </c>
    </row>
    <row r="1171" spans="1:24" ht="4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 t="shared" si="108"/>
        <v>0</v>
      </c>
      <c r="R1171">
        <f t="shared" si="109"/>
        <v>5.67</v>
      </c>
      <c r="S1171" s="15">
        <f t="shared" si="110"/>
        <v>42027.353738425925</v>
      </c>
      <c r="T1171" s="15">
        <f t="shared" si="111"/>
        <v>42057.353738425925</v>
      </c>
      <c r="U1171">
        <f t="shared" si="112"/>
        <v>30</v>
      </c>
      <c r="V1171" t="str" cm="1">
        <f t="array" ref="V1171">_xlfn.IFS(U1171&lt;=10,"Less than 10 days",AND(U1171&gt;10,U1171&lt;=20),"11 to 20 days",AND(U1171&gt;20,U1171&lt;=25),"21 to 25 days",U1171&gt;=51,"Greater than 40 days",AND(U1171&gt;25,U1171&lt;=30),"26 to 30 days",AND(U1171&gt;30,U1171&lt;=40),"31 to 40 days",AND(U1171&gt;40,U1171&lt;=50),"41 to 50 days")</f>
        <v>26 to 30 days</v>
      </c>
      <c r="W1171" t="str" cm="1">
        <f t="array" ref="W1171">_xlfn.IFNA(_xlfn.IFS(AND(U1171&gt;=25,U1171&lt;28),"26-27 days",AND(U1171&gt;27,U1171&lt;29),"28 to 29 days",U1171=30, "30 days"),"Not Needed")</f>
        <v>30 days</v>
      </c>
      <c r="X1171">
        <f t="shared" si="113"/>
        <v>2015</v>
      </c>
    </row>
    <row r="1172" spans="1:24" ht="4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 t="shared" si="108"/>
        <v>0</v>
      </c>
      <c r="R1172">
        <f t="shared" si="109"/>
        <v>50</v>
      </c>
      <c r="S1172" s="15">
        <f t="shared" si="110"/>
        <v>42124.893182870372</v>
      </c>
      <c r="T1172" s="15">
        <f t="shared" si="111"/>
        <v>42154.893182870372</v>
      </c>
      <c r="U1172">
        <f t="shared" si="112"/>
        <v>30</v>
      </c>
      <c r="V1172" t="str" cm="1">
        <f t="array" ref="V1172">_xlfn.IFS(U1172&lt;=10,"Less than 10 days",AND(U1172&gt;10,U1172&lt;=20),"11 to 20 days",AND(U1172&gt;20,U1172&lt;=25),"21 to 25 days",U1172&gt;=51,"Greater than 40 days",AND(U1172&gt;25,U1172&lt;=30),"26 to 30 days",AND(U1172&gt;30,U1172&lt;=40),"31 to 40 days",AND(U1172&gt;40,U1172&lt;=50),"41 to 50 days")</f>
        <v>26 to 30 days</v>
      </c>
      <c r="W1172" t="str" cm="1">
        <f t="array" ref="W1172">_xlfn.IFNA(_xlfn.IFS(AND(U1172&gt;=25,U1172&lt;28),"26-27 days",AND(U1172&gt;27,U1172&lt;29),"28 to 29 days",U1172=30, "30 days"),"Not Needed")</f>
        <v>30 days</v>
      </c>
      <c r="X1172">
        <f t="shared" si="113"/>
        <v>2015</v>
      </c>
    </row>
    <row r="1173" spans="1:24" ht="4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 t="shared" si="108"/>
        <v>0</v>
      </c>
      <c r="R1173">
        <f t="shared" si="109"/>
        <v>25</v>
      </c>
      <c r="S1173" s="15">
        <f t="shared" si="110"/>
        <v>41938.804710648146</v>
      </c>
      <c r="T1173" s="15">
        <f t="shared" si="111"/>
        <v>41956.846377314811</v>
      </c>
      <c r="U1173">
        <f t="shared" si="112"/>
        <v>18</v>
      </c>
      <c r="V1173" t="str" cm="1">
        <f t="array" ref="V1173">_xlfn.IFS(U1173&lt;=10,"Less than 10 days",AND(U1173&gt;10,U1173&lt;=20),"11 to 20 days",AND(U1173&gt;20,U1173&lt;=25),"21 to 25 days",U1173&gt;=51,"Greater than 40 days",AND(U1173&gt;25,U1173&lt;=30),"26 to 30 days",AND(U1173&gt;30,U1173&lt;=40),"31 to 40 days",AND(U1173&gt;40,U1173&lt;=50),"41 to 50 days")</f>
        <v>11 to 20 days</v>
      </c>
      <c r="W1173" t="str" cm="1">
        <f t="array" ref="W1173">_xlfn.IFNA(_xlfn.IFS(AND(U1173&gt;=25,U1173&lt;28),"26-27 days",AND(U1173&gt;27,U1173&lt;29),"28 to 29 days",U1173=30, "30 days"),"Not Needed")</f>
        <v>Not Needed</v>
      </c>
      <c r="X1173">
        <f t="shared" si="113"/>
        <v>2014</v>
      </c>
    </row>
    <row r="1174" spans="1:24" ht="29">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 t="shared" si="108"/>
        <v>0</v>
      </c>
      <c r="R1174">
        <f t="shared" si="109"/>
        <v>0</v>
      </c>
      <c r="S1174" s="15">
        <f t="shared" si="110"/>
        <v>41841.682314814818</v>
      </c>
      <c r="T1174" s="15">
        <f t="shared" si="111"/>
        <v>41871.682314814818</v>
      </c>
      <c r="U1174">
        <f t="shared" si="112"/>
        <v>30</v>
      </c>
      <c r="V1174" t="str" cm="1">
        <f t="array" ref="V1174">_xlfn.IFS(U1174&lt;=10,"Less than 10 days",AND(U1174&gt;10,U1174&lt;=20),"11 to 20 days",AND(U1174&gt;20,U1174&lt;=25),"21 to 25 days",U1174&gt;=51,"Greater than 40 days",AND(U1174&gt;25,U1174&lt;=30),"26 to 30 days",AND(U1174&gt;30,U1174&lt;=40),"31 to 40 days",AND(U1174&gt;40,U1174&lt;=50),"41 to 50 days")</f>
        <v>26 to 30 days</v>
      </c>
      <c r="W1174" t="str" cm="1">
        <f t="array" ref="W1174">_xlfn.IFNA(_xlfn.IFS(AND(U1174&gt;=25,U1174&lt;28),"26-27 days",AND(U1174&gt;27,U1174&lt;29),"28 to 29 days",U1174=30, "30 days"),"Not Needed")</f>
        <v>30 days</v>
      </c>
      <c r="X1174">
        <f t="shared" si="113"/>
        <v>2014</v>
      </c>
    </row>
    <row r="1175" spans="1:24" ht="4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 t="shared" si="108"/>
        <v>0</v>
      </c>
      <c r="R1175">
        <f t="shared" si="109"/>
        <v>30</v>
      </c>
      <c r="S1175" s="15">
        <f t="shared" si="110"/>
        <v>42184.185844907406</v>
      </c>
      <c r="T1175" s="15">
        <f t="shared" si="111"/>
        <v>42219.185844907406</v>
      </c>
      <c r="U1175">
        <f t="shared" si="112"/>
        <v>35</v>
      </c>
      <c r="V1175" t="str" cm="1">
        <f t="array" ref="V1175">_xlfn.IFS(U1175&lt;=10,"Less than 10 days",AND(U1175&gt;10,U1175&lt;=20),"11 to 20 days",AND(U1175&gt;20,U1175&lt;=25),"21 to 25 days",U1175&gt;=51,"Greater than 40 days",AND(U1175&gt;25,U1175&lt;=30),"26 to 30 days",AND(U1175&gt;30,U1175&lt;=40),"31 to 40 days",AND(U1175&gt;40,U1175&lt;=50),"41 to 50 days")</f>
        <v>31 to 40 days</v>
      </c>
      <c r="W1175" t="str" cm="1">
        <f t="array" ref="W1175">_xlfn.IFNA(_xlfn.IFS(AND(U1175&gt;=25,U1175&lt;28),"26-27 days",AND(U1175&gt;27,U1175&lt;29),"28 to 29 days",U1175=30, "30 days"),"Not Needed")</f>
        <v>Not Needed</v>
      </c>
      <c r="X1175">
        <f t="shared" si="113"/>
        <v>2015</v>
      </c>
    </row>
    <row r="1176" spans="1:24" ht="4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 t="shared" si="108"/>
        <v>6</v>
      </c>
      <c r="R1176">
        <f t="shared" si="109"/>
        <v>46.63</v>
      </c>
      <c r="S1176" s="15">
        <f t="shared" si="110"/>
        <v>42468.84174768519</v>
      </c>
      <c r="T1176" s="15">
        <f t="shared" si="111"/>
        <v>42498.84174768519</v>
      </c>
      <c r="U1176">
        <f t="shared" si="112"/>
        <v>30</v>
      </c>
      <c r="V1176" t="str" cm="1">
        <f t="array" ref="V1176">_xlfn.IFS(U1176&lt;=10,"Less than 10 days",AND(U1176&gt;10,U1176&lt;=20),"11 to 20 days",AND(U1176&gt;20,U1176&lt;=25),"21 to 25 days",U1176&gt;=51,"Greater than 40 days",AND(U1176&gt;25,U1176&lt;=30),"26 to 30 days",AND(U1176&gt;30,U1176&lt;=40),"31 to 40 days",AND(U1176&gt;40,U1176&lt;=50),"41 to 50 days")</f>
        <v>26 to 30 days</v>
      </c>
      <c r="W1176" t="str" cm="1">
        <f t="array" ref="W1176">_xlfn.IFNA(_xlfn.IFS(AND(U1176&gt;=25,U1176&lt;28),"26-27 days",AND(U1176&gt;27,U1176&lt;29),"28 to 29 days",U1176=30, "30 days"),"Not Needed")</f>
        <v>30 days</v>
      </c>
      <c r="X1176">
        <f t="shared" si="113"/>
        <v>2016</v>
      </c>
    </row>
    <row r="1177" spans="1:24" ht="4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 t="shared" si="108"/>
        <v>3</v>
      </c>
      <c r="R1177">
        <f t="shared" si="109"/>
        <v>65</v>
      </c>
      <c r="S1177" s="15">
        <f t="shared" si="110"/>
        <v>42170.728460648148</v>
      </c>
      <c r="T1177" s="15">
        <f t="shared" si="111"/>
        <v>42200.728460648148</v>
      </c>
      <c r="U1177">
        <f t="shared" si="112"/>
        <v>30</v>
      </c>
      <c r="V1177" t="str" cm="1">
        <f t="array" ref="V1177">_xlfn.IFS(U1177&lt;=10,"Less than 10 days",AND(U1177&gt;10,U1177&lt;=20),"11 to 20 days",AND(U1177&gt;20,U1177&lt;=25),"21 to 25 days",U1177&gt;=51,"Greater than 40 days",AND(U1177&gt;25,U1177&lt;=30),"26 to 30 days",AND(U1177&gt;30,U1177&lt;=40),"31 to 40 days",AND(U1177&gt;40,U1177&lt;=50),"41 to 50 days")</f>
        <v>26 to 30 days</v>
      </c>
      <c r="W1177" t="str" cm="1">
        <f t="array" ref="W1177">_xlfn.IFNA(_xlfn.IFS(AND(U1177&gt;=25,U1177&lt;28),"26-27 days",AND(U1177&gt;27,U1177&lt;29),"28 to 29 days",U1177=30, "30 days"),"Not Needed")</f>
        <v>30 days</v>
      </c>
      <c r="X1177">
        <f t="shared" si="113"/>
        <v>2015</v>
      </c>
    </row>
    <row r="1178" spans="1:24" ht="58">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 t="shared" si="108"/>
        <v>0</v>
      </c>
      <c r="R1178">
        <f t="shared" si="109"/>
        <v>10</v>
      </c>
      <c r="S1178" s="15">
        <f t="shared" si="110"/>
        <v>42746.019652777773</v>
      </c>
      <c r="T1178" s="15">
        <f t="shared" si="111"/>
        <v>42800.541666666672</v>
      </c>
      <c r="U1178">
        <f t="shared" si="112"/>
        <v>54</v>
      </c>
      <c r="V1178" t="str" cm="1">
        <f t="array" ref="V1178">_xlfn.IFS(U1178&lt;=10,"Less than 10 days",AND(U1178&gt;10,U1178&lt;=20),"11 to 20 days",AND(U1178&gt;20,U1178&lt;=25),"21 to 25 days",U1178&gt;=51,"Greater than 40 days",AND(U1178&gt;25,U1178&lt;=30),"26 to 30 days",AND(U1178&gt;30,U1178&lt;=40),"31 to 40 days",AND(U1178&gt;40,U1178&lt;=50),"41 to 50 days")</f>
        <v>Greater than 40 days</v>
      </c>
      <c r="W1178" t="str" cm="1">
        <f t="array" ref="W1178">_xlfn.IFNA(_xlfn.IFS(AND(U1178&gt;=25,U1178&lt;28),"26-27 days",AND(U1178&gt;27,U1178&lt;29),"28 to 29 days",U1178=30, "30 days"),"Not Needed")</f>
        <v>Not Needed</v>
      </c>
      <c r="X1178">
        <f t="shared" si="113"/>
        <v>2017</v>
      </c>
    </row>
    <row r="1179" spans="1:24" ht="4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 t="shared" si="108"/>
        <v>0</v>
      </c>
      <c r="R1179">
        <f t="shared" si="109"/>
        <v>0</v>
      </c>
      <c r="S1179" s="15">
        <f t="shared" si="110"/>
        <v>41897.660833333335</v>
      </c>
      <c r="T1179" s="15">
        <f t="shared" si="111"/>
        <v>41927.660833333335</v>
      </c>
      <c r="U1179">
        <f t="shared" si="112"/>
        <v>30</v>
      </c>
      <c r="V1179" t="str" cm="1">
        <f t="array" ref="V1179">_xlfn.IFS(U1179&lt;=10,"Less than 10 days",AND(U1179&gt;10,U1179&lt;=20),"11 to 20 days",AND(U1179&gt;20,U1179&lt;=25),"21 to 25 days",U1179&gt;=51,"Greater than 40 days",AND(U1179&gt;25,U1179&lt;=30),"26 to 30 days",AND(U1179&gt;30,U1179&lt;=40),"31 to 40 days",AND(U1179&gt;40,U1179&lt;=50),"41 to 50 days")</f>
        <v>26 to 30 days</v>
      </c>
      <c r="W1179" t="str" cm="1">
        <f t="array" ref="W1179">_xlfn.IFNA(_xlfn.IFS(AND(U1179&gt;=25,U1179&lt;28),"26-27 days",AND(U1179&gt;27,U1179&lt;29),"28 to 29 days",U1179=30, "30 days"),"Not Needed")</f>
        <v>30 days</v>
      </c>
      <c r="X1179">
        <f t="shared" si="113"/>
        <v>2014</v>
      </c>
    </row>
    <row r="1180" spans="1:24" ht="4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 t="shared" si="108"/>
        <v>0</v>
      </c>
      <c r="R1180">
        <f t="shared" si="109"/>
        <v>5</v>
      </c>
      <c r="S1180" s="15">
        <f t="shared" si="110"/>
        <v>41837.905694444446</v>
      </c>
      <c r="T1180" s="15">
        <f t="shared" si="111"/>
        <v>41867.905694444446</v>
      </c>
      <c r="U1180">
        <f t="shared" si="112"/>
        <v>30</v>
      </c>
      <c r="V1180" t="str" cm="1">
        <f t="array" ref="V1180">_xlfn.IFS(U1180&lt;=10,"Less than 10 days",AND(U1180&gt;10,U1180&lt;=20),"11 to 20 days",AND(U1180&gt;20,U1180&lt;=25),"21 to 25 days",U1180&gt;=51,"Greater than 40 days",AND(U1180&gt;25,U1180&lt;=30),"26 to 30 days",AND(U1180&gt;30,U1180&lt;=40),"31 to 40 days",AND(U1180&gt;40,U1180&lt;=50),"41 to 50 days")</f>
        <v>26 to 30 days</v>
      </c>
      <c r="W1180" t="str" cm="1">
        <f t="array" ref="W1180">_xlfn.IFNA(_xlfn.IFS(AND(U1180&gt;=25,U1180&lt;28),"26-27 days",AND(U1180&gt;27,U1180&lt;29),"28 to 29 days",U1180=30, "30 days"),"Not Needed")</f>
        <v>30 days</v>
      </c>
      <c r="X1180">
        <f t="shared" si="113"/>
        <v>2014</v>
      </c>
    </row>
    <row r="1181" spans="1:24" ht="4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 t="shared" si="108"/>
        <v>5</v>
      </c>
      <c r="R1181">
        <f t="shared" si="109"/>
        <v>640</v>
      </c>
      <c r="S1181" s="15">
        <f t="shared" si="110"/>
        <v>42275.720219907409</v>
      </c>
      <c r="T1181" s="15">
        <f t="shared" si="111"/>
        <v>42305.720219907409</v>
      </c>
      <c r="U1181">
        <f t="shared" si="112"/>
        <v>30</v>
      </c>
      <c r="V1181" t="str" cm="1">
        <f t="array" ref="V1181">_xlfn.IFS(U1181&lt;=10,"Less than 10 days",AND(U1181&gt;10,U1181&lt;=20),"11 to 20 days",AND(U1181&gt;20,U1181&lt;=25),"21 to 25 days",U1181&gt;=51,"Greater than 40 days",AND(U1181&gt;25,U1181&lt;=30),"26 to 30 days",AND(U1181&gt;30,U1181&lt;=40),"31 to 40 days",AND(U1181&gt;40,U1181&lt;=50),"41 to 50 days")</f>
        <v>26 to 30 days</v>
      </c>
      <c r="W1181" t="str" cm="1">
        <f t="array" ref="W1181">_xlfn.IFNA(_xlfn.IFS(AND(U1181&gt;=25,U1181&lt;28),"26-27 days",AND(U1181&gt;27,U1181&lt;29),"28 to 29 days",U1181=30, "30 days"),"Not Needed")</f>
        <v>30 days</v>
      </c>
      <c r="X1181">
        <f t="shared" si="113"/>
        <v>2015</v>
      </c>
    </row>
    <row r="1182" spans="1:24" ht="4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 t="shared" si="108"/>
        <v>12</v>
      </c>
      <c r="R1182">
        <f t="shared" si="109"/>
        <v>69.12</v>
      </c>
      <c r="S1182" s="15">
        <f t="shared" si="110"/>
        <v>41781.806875000002</v>
      </c>
      <c r="T1182" s="15">
        <f t="shared" si="111"/>
        <v>41818.806875000002</v>
      </c>
      <c r="U1182">
        <f t="shared" si="112"/>
        <v>37</v>
      </c>
      <c r="V1182" t="str" cm="1">
        <f t="array" ref="V1182">_xlfn.IFS(U1182&lt;=10,"Less than 10 days",AND(U1182&gt;10,U1182&lt;=20),"11 to 20 days",AND(U1182&gt;20,U1182&lt;=25),"21 to 25 days",U1182&gt;=51,"Greater than 40 days",AND(U1182&gt;25,U1182&lt;=30),"26 to 30 days",AND(U1182&gt;30,U1182&lt;=40),"31 to 40 days",AND(U1182&gt;40,U1182&lt;=50),"41 to 50 days")</f>
        <v>31 to 40 days</v>
      </c>
      <c r="W1182" t="str" cm="1">
        <f t="array" ref="W1182">_xlfn.IFNA(_xlfn.IFS(AND(U1182&gt;=25,U1182&lt;28),"26-27 days",AND(U1182&gt;27,U1182&lt;29),"28 to 29 days",U1182=30, "30 days"),"Not Needed")</f>
        <v>Not Needed</v>
      </c>
      <c r="X1182">
        <f t="shared" si="113"/>
        <v>2014</v>
      </c>
    </row>
    <row r="1183" spans="1:24" ht="29">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 t="shared" si="108"/>
        <v>0</v>
      </c>
      <c r="R1183">
        <f t="shared" si="109"/>
        <v>1.33</v>
      </c>
      <c r="S1183" s="15">
        <f t="shared" si="110"/>
        <v>42034.339363425926</v>
      </c>
      <c r="T1183" s="15">
        <f t="shared" si="111"/>
        <v>42064.339363425926</v>
      </c>
      <c r="U1183">
        <f t="shared" si="112"/>
        <v>30</v>
      </c>
      <c r="V1183" t="str" cm="1">
        <f t="array" ref="V1183">_xlfn.IFS(U1183&lt;=10,"Less than 10 days",AND(U1183&gt;10,U1183&lt;=20),"11 to 20 days",AND(U1183&gt;20,U1183&lt;=25),"21 to 25 days",U1183&gt;=51,"Greater than 40 days",AND(U1183&gt;25,U1183&lt;=30),"26 to 30 days",AND(U1183&gt;30,U1183&lt;=40),"31 to 40 days",AND(U1183&gt;40,U1183&lt;=50),"41 to 50 days")</f>
        <v>26 to 30 days</v>
      </c>
      <c r="W1183" t="str" cm="1">
        <f t="array" ref="W1183">_xlfn.IFNA(_xlfn.IFS(AND(U1183&gt;=25,U1183&lt;28),"26-27 days",AND(U1183&gt;27,U1183&lt;29),"28 to 29 days",U1183=30, "30 days"),"Not Needed")</f>
        <v>30 days</v>
      </c>
      <c r="X1183">
        <f t="shared" si="113"/>
        <v>2015</v>
      </c>
    </row>
    <row r="1184" spans="1:24" ht="58">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 t="shared" si="108"/>
        <v>4</v>
      </c>
      <c r="R1184">
        <f t="shared" si="109"/>
        <v>10.5</v>
      </c>
      <c r="S1184" s="15">
        <f t="shared" si="110"/>
        <v>42728.827407407407</v>
      </c>
      <c r="T1184" s="15">
        <f t="shared" si="111"/>
        <v>42747.695833333331</v>
      </c>
      <c r="U1184">
        <f t="shared" si="112"/>
        <v>19</v>
      </c>
      <c r="V1184" t="str" cm="1">
        <f t="array" ref="V1184">_xlfn.IFS(U1184&lt;=10,"Less than 10 days",AND(U1184&gt;10,U1184&lt;=20),"11 to 20 days",AND(U1184&gt;20,U1184&lt;=25),"21 to 25 days",U1184&gt;=51,"Greater than 40 days",AND(U1184&gt;25,U1184&lt;=30),"26 to 30 days",AND(U1184&gt;30,U1184&lt;=40),"31 to 40 days",AND(U1184&gt;40,U1184&lt;=50),"41 to 50 days")</f>
        <v>11 to 20 days</v>
      </c>
      <c r="W1184" t="str" cm="1">
        <f t="array" ref="W1184">_xlfn.IFNA(_xlfn.IFS(AND(U1184&gt;=25,U1184&lt;28),"26-27 days",AND(U1184&gt;27,U1184&lt;29),"28 to 29 days",U1184=30, "30 days"),"Not Needed")</f>
        <v>Not Needed</v>
      </c>
      <c r="X1184">
        <f t="shared" si="113"/>
        <v>2016</v>
      </c>
    </row>
    <row r="1185" spans="1:24" ht="4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 t="shared" si="108"/>
        <v>4</v>
      </c>
      <c r="R1185">
        <f t="shared" si="109"/>
        <v>33.33</v>
      </c>
      <c r="S1185" s="15">
        <f t="shared" si="110"/>
        <v>42656.86137731481</v>
      </c>
      <c r="T1185" s="15">
        <f t="shared" si="111"/>
        <v>42676.165972222225</v>
      </c>
      <c r="U1185">
        <f t="shared" si="112"/>
        <v>20</v>
      </c>
      <c r="V1185" t="str" cm="1">
        <f t="array" ref="V1185">_xlfn.IFS(U1185&lt;=10,"Less than 10 days",AND(U1185&gt;10,U1185&lt;=20),"11 to 20 days",AND(U1185&gt;20,U1185&lt;=25),"21 to 25 days",U1185&gt;=51,"Greater than 40 days",AND(U1185&gt;25,U1185&lt;=30),"26 to 30 days",AND(U1185&gt;30,U1185&lt;=40),"31 to 40 days",AND(U1185&gt;40,U1185&lt;=50),"41 to 50 days")</f>
        <v>11 to 20 days</v>
      </c>
      <c r="W1185" t="str" cm="1">
        <f t="array" ref="W1185">_xlfn.IFNA(_xlfn.IFS(AND(U1185&gt;=25,U1185&lt;28),"26-27 days",AND(U1185&gt;27,U1185&lt;29),"28 to 29 days",U1185=30, "30 days"),"Not Needed")</f>
        <v>Not Needed</v>
      </c>
      <c r="X1185">
        <f t="shared" si="113"/>
        <v>2016</v>
      </c>
    </row>
    <row r="1186" spans="1:24" ht="4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 t="shared" si="108"/>
        <v>105</v>
      </c>
      <c r="R1186">
        <f t="shared" si="109"/>
        <v>61.56</v>
      </c>
      <c r="S1186" s="15">
        <f t="shared" si="110"/>
        <v>42741.599664351852</v>
      </c>
      <c r="T1186" s="15">
        <f t="shared" si="111"/>
        <v>42772.599664351852</v>
      </c>
      <c r="U1186">
        <f t="shared" si="112"/>
        <v>31</v>
      </c>
      <c r="V1186" t="str" cm="1">
        <f t="array" ref="V1186">_xlfn.IFS(U1186&lt;=10,"Less than 10 days",AND(U1186&gt;10,U1186&lt;=20),"11 to 20 days",AND(U1186&gt;20,U1186&lt;=25),"21 to 25 days",U1186&gt;=51,"Greater than 40 days",AND(U1186&gt;25,U1186&lt;=30),"26 to 30 days",AND(U1186&gt;30,U1186&lt;=40),"31 to 40 days",AND(U1186&gt;40,U1186&lt;=50),"41 to 50 days")</f>
        <v>31 to 40 days</v>
      </c>
      <c r="W1186" t="str" cm="1">
        <f t="array" ref="W1186">_xlfn.IFNA(_xlfn.IFS(AND(U1186&gt;=25,U1186&lt;28),"26-27 days",AND(U1186&gt;27,U1186&lt;29),"28 to 29 days",U1186=30, "30 days"),"Not Needed")</f>
        <v>Not Needed</v>
      </c>
      <c r="X1186">
        <f t="shared" si="113"/>
        <v>2017</v>
      </c>
    </row>
    <row r="1187" spans="1:24" ht="58">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 t="shared" si="108"/>
        <v>105</v>
      </c>
      <c r="R1187">
        <f t="shared" si="109"/>
        <v>118.74</v>
      </c>
      <c r="S1187" s="15">
        <f t="shared" si="110"/>
        <v>42130.865150462967</v>
      </c>
      <c r="T1187" s="15">
        <f t="shared" si="111"/>
        <v>42163.166666666672</v>
      </c>
      <c r="U1187">
        <f t="shared" si="112"/>
        <v>33</v>
      </c>
      <c r="V1187" t="str" cm="1">
        <f t="array" ref="V1187">_xlfn.IFS(U1187&lt;=10,"Less than 10 days",AND(U1187&gt;10,U1187&lt;=20),"11 to 20 days",AND(U1187&gt;20,U1187&lt;=25),"21 to 25 days",U1187&gt;=51,"Greater than 40 days",AND(U1187&gt;25,U1187&lt;=30),"26 to 30 days",AND(U1187&gt;30,U1187&lt;=40),"31 to 40 days",AND(U1187&gt;40,U1187&lt;=50),"41 to 50 days")</f>
        <v>31 to 40 days</v>
      </c>
      <c r="W1187" t="str" cm="1">
        <f t="array" ref="W1187">_xlfn.IFNA(_xlfn.IFS(AND(U1187&gt;=25,U1187&lt;28),"26-27 days",AND(U1187&gt;27,U1187&lt;29),"28 to 29 days",U1187=30, "30 days"),"Not Needed")</f>
        <v>Not Needed</v>
      </c>
      <c r="X1187">
        <f t="shared" si="113"/>
        <v>2015</v>
      </c>
    </row>
    <row r="1188" spans="1:24" ht="4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 t="shared" si="108"/>
        <v>107</v>
      </c>
      <c r="R1188">
        <f t="shared" si="109"/>
        <v>65.08</v>
      </c>
      <c r="S1188" s="15">
        <f t="shared" si="110"/>
        <v>42123.86336805555</v>
      </c>
      <c r="T1188" s="15">
        <f t="shared" si="111"/>
        <v>42156.945833333331</v>
      </c>
      <c r="U1188">
        <f t="shared" si="112"/>
        <v>33</v>
      </c>
      <c r="V1188" t="str" cm="1">
        <f t="array" ref="V1188">_xlfn.IFS(U1188&lt;=10,"Less than 10 days",AND(U1188&gt;10,U1188&lt;=20),"11 to 20 days",AND(U1188&gt;20,U1188&lt;=25),"21 to 25 days",U1188&gt;=51,"Greater than 40 days",AND(U1188&gt;25,U1188&lt;=30),"26 to 30 days",AND(U1188&gt;30,U1188&lt;=40),"31 to 40 days",AND(U1188&gt;40,U1188&lt;=50),"41 to 50 days")</f>
        <v>31 to 40 days</v>
      </c>
      <c r="W1188" t="str" cm="1">
        <f t="array" ref="W1188">_xlfn.IFNA(_xlfn.IFS(AND(U1188&gt;=25,U1188&lt;28),"26-27 days",AND(U1188&gt;27,U1188&lt;29),"28 to 29 days",U1188=30, "30 days"),"Not Needed")</f>
        <v>Not Needed</v>
      </c>
      <c r="X1188">
        <f t="shared" si="113"/>
        <v>2015</v>
      </c>
    </row>
    <row r="1189" spans="1:24" ht="4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 t="shared" si="108"/>
        <v>104</v>
      </c>
      <c r="R1189">
        <f t="shared" si="109"/>
        <v>130.16</v>
      </c>
      <c r="S1189" s="15">
        <f t="shared" si="110"/>
        <v>42109.894942129627</v>
      </c>
      <c r="T1189" s="15">
        <f t="shared" si="111"/>
        <v>42141.75</v>
      </c>
      <c r="U1189">
        <f t="shared" si="112"/>
        <v>32</v>
      </c>
      <c r="V1189" t="str" cm="1">
        <f t="array" ref="V1189">_xlfn.IFS(U1189&lt;=10,"Less than 10 days",AND(U1189&gt;10,U1189&lt;=20),"11 to 20 days",AND(U1189&gt;20,U1189&lt;=25),"21 to 25 days",U1189&gt;=51,"Greater than 40 days",AND(U1189&gt;25,U1189&lt;=30),"26 to 30 days",AND(U1189&gt;30,U1189&lt;=40),"31 to 40 days",AND(U1189&gt;40,U1189&lt;=50),"41 to 50 days")</f>
        <v>31 to 40 days</v>
      </c>
      <c r="W1189" t="str" cm="1">
        <f t="array" ref="W1189">_xlfn.IFNA(_xlfn.IFS(AND(U1189&gt;=25,U1189&lt;28),"26-27 days",AND(U1189&gt;27,U1189&lt;29),"28 to 29 days",U1189=30, "30 days"),"Not Needed")</f>
        <v>Not Needed</v>
      </c>
      <c r="X1189">
        <f t="shared" si="113"/>
        <v>2015</v>
      </c>
    </row>
    <row r="1190" spans="1:24" ht="4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 t="shared" si="108"/>
        <v>161</v>
      </c>
      <c r="R1190">
        <f t="shared" si="109"/>
        <v>37.78</v>
      </c>
      <c r="S1190" s="15">
        <f t="shared" si="110"/>
        <v>42711.700694444444</v>
      </c>
      <c r="T1190" s="15">
        <f t="shared" si="111"/>
        <v>42732.700694444444</v>
      </c>
      <c r="U1190">
        <f t="shared" si="112"/>
        <v>21</v>
      </c>
      <c r="V1190" t="str" cm="1">
        <f t="array" ref="V1190">_xlfn.IFS(U1190&lt;=10,"Less than 10 days",AND(U1190&gt;10,U1190&lt;=20),"11 to 20 days",AND(U1190&gt;20,U1190&lt;=25),"21 to 25 days",U1190&gt;=51,"Greater than 40 days",AND(U1190&gt;25,U1190&lt;=30),"26 to 30 days",AND(U1190&gt;30,U1190&lt;=40),"31 to 40 days",AND(U1190&gt;40,U1190&lt;=50),"41 to 50 days")</f>
        <v>21 to 25 days</v>
      </c>
      <c r="W1190" t="str" cm="1">
        <f t="array" ref="W1190">_xlfn.IFNA(_xlfn.IFS(AND(U1190&gt;=25,U1190&lt;28),"26-27 days",AND(U1190&gt;27,U1190&lt;29),"28 to 29 days",U1190=30, "30 days"),"Not Needed")</f>
        <v>Not Needed</v>
      </c>
      <c r="X1190">
        <f t="shared" si="113"/>
        <v>2016</v>
      </c>
    </row>
    <row r="1191" spans="1:24" ht="4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 t="shared" si="108"/>
        <v>108</v>
      </c>
      <c r="R1191">
        <f t="shared" si="109"/>
        <v>112.79</v>
      </c>
      <c r="S1191" s="15">
        <f t="shared" si="110"/>
        <v>42529.979108796295</v>
      </c>
      <c r="T1191" s="15">
        <f t="shared" si="111"/>
        <v>42550.979108796295</v>
      </c>
      <c r="U1191">
        <f t="shared" si="112"/>
        <v>21</v>
      </c>
      <c r="V1191" t="str" cm="1">
        <f t="array" ref="V1191">_xlfn.IFS(U1191&lt;=10,"Less than 10 days",AND(U1191&gt;10,U1191&lt;=20),"11 to 20 days",AND(U1191&gt;20,U1191&lt;=25),"21 to 25 days",U1191&gt;=51,"Greater than 40 days",AND(U1191&gt;25,U1191&lt;=30),"26 to 30 days",AND(U1191&gt;30,U1191&lt;=40),"31 to 40 days",AND(U1191&gt;40,U1191&lt;=50),"41 to 50 days")</f>
        <v>21 to 25 days</v>
      </c>
      <c r="W1191" t="str" cm="1">
        <f t="array" ref="W1191">_xlfn.IFNA(_xlfn.IFS(AND(U1191&gt;=25,U1191&lt;28),"26-27 days",AND(U1191&gt;27,U1191&lt;29),"28 to 29 days",U1191=30, "30 days"),"Not Needed")</f>
        <v>Not Needed</v>
      </c>
      <c r="X1191">
        <f t="shared" si="113"/>
        <v>2016</v>
      </c>
    </row>
    <row r="1192" spans="1:24" ht="4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 t="shared" si="108"/>
        <v>135</v>
      </c>
      <c r="R1192">
        <f t="shared" si="109"/>
        <v>51.92</v>
      </c>
      <c r="S1192" s="15">
        <f t="shared" si="110"/>
        <v>41852.665798611109</v>
      </c>
      <c r="T1192" s="15">
        <f t="shared" si="111"/>
        <v>41882.665798611109</v>
      </c>
      <c r="U1192">
        <f t="shared" si="112"/>
        <v>30</v>
      </c>
      <c r="V1192" t="str" cm="1">
        <f t="array" ref="V1192">_xlfn.IFS(U1192&lt;=10,"Less than 10 days",AND(U1192&gt;10,U1192&lt;=20),"11 to 20 days",AND(U1192&gt;20,U1192&lt;=25),"21 to 25 days",U1192&gt;=51,"Greater than 40 days",AND(U1192&gt;25,U1192&lt;=30),"26 to 30 days",AND(U1192&gt;30,U1192&lt;=40),"31 to 40 days",AND(U1192&gt;40,U1192&lt;=50),"41 to 50 days")</f>
        <v>26 to 30 days</v>
      </c>
      <c r="W1192" t="str" cm="1">
        <f t="array" ref="W1192">_xlfn.IFNA(_xlfn.IFS(AND(U1192&gt;=25,U1192&lt;28),"26-27 days",AND(U1192&gt;27,U1192&lt;29),"28 to 29 days",U1192=30, "30 days"),"Not Needed")</f>
        <v>30 days</v>
      </c>
      <c r="X1192">
        <f t="shared" si="113"/>
        <v>2014</v>
      </c>
    </row>
    <row r="1193" spans="1:24" ht="4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 t="shared" si="108"/>
        <v>109</v>
      </c>
      <c r="R1193">
        <f t="shared" si="109"/>
        <v>89.24</v>
      </c>
      <c r="S1193" s="15">
        <f t="shared" si="110"/>
        <v>42419.603703703702</v>
      </c>
      <c r="T1193" s="15">
        <f t="shared" si="111"/>
        <v>42449.562037037031</v>
      </c>
      <c r="U1193">
        <f t="shared" si="112"/>
        <v>30</v>
      </c>
      <c r="V1193" t="str" cm="1">
        <f t="array" ref="V1193">_xlfn.IFS(U1193&lt;=10,"Less than 10 days",AND(U1193&gt;10,U1193&lt;=20),"11 to 20 days",AND(U1193&gt;20,U1193&lt;=25),"21 to 25 days",U1193&gt;=51,"Greater than 40 days",AND(U1193&gt;25,U1193&lt;=30),"26 to 30 days",AND(U1193&gt;30,U1193&lt;=40),"31 to 40 days",AND(U1193&gt;40,U1193&lt;=50),"41 to 50 days")</f>
        <v>26 to 30 days</v>
      </c>
      <c r="W1193" t="str" cm="1">
        <f t="array" ref="W1193">_xlfn.IFNA(_xlfn.IFS(AND(U1193&gt;=25,U1193&lt;28),"26-27 days",AND(U1193&gt;27,U1193&lt;29),"28 to 29 days",U1193=30, "30 days"),"Not Needed")</f>
        <v>30 days</v>
      </c>
      <c r="X1193">
        <f t="shared" si="113"/>
        <v>2016</v>
      </c>
    </row>
    <row r="1194" spans="1:24" ht="29">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 t="shared" si="108"/>
        <v>290</v>
      </c>
      <c r="R1194">
        <f t="shared" si="109"/>
        <v>19.329999999999998</v>
      </c>
      <c r="S1194" s="15">
        <f t="shared" si="110"/>
        <v>42747.506689814814</v>
      </c>
      <c r="T1194" s="15">
        <f t="shared" si="111"/>
        <v>42777.506689814814</v>
      </c>
      <c r="U1194">
        <f t="shared" si="112"/>
        <v>30</v>
      </c>
      <c r="V1194" t="str" cm="1">
        <f t="array" ref="V1194">_xlfn.IFS(U1194&lt;=10,"Less than 10 days",AND(U1194&gt;10,U1194&lt;=20),"11 to 20 days",AND(U1194&gt;20,U1194&lt;=25),"21 to 25 days",U1194&gt;=51,"Greater than 40 days",AND(U1194&gt;25,U1194&lt;=30),"26 to 30 days",AND(U1194&gt;30,U1194&lt;=40),"31 to 40 days",AND(U1194&gt;40,U1194&lt;=50),"41 to 50 days")</f>
        <v>26 to 30 days</v>
      </c>
      <c r="W1194" t="str" cm="1">
        <f t="array" ref="W1194">_xlfn.IFNA(_xlfn.IFS(AND(U1194&gt;=25,U1194&lt;28),"26-27 days",AND(U1194&gt;27,U1194&lt;29),"28 to 29 days",U1194=30, "30 days"),"Not Needed")</f>
        <v>30 days</v>
      </c>
      <c r="X1194">
        <f t="shared" si="113"/>
        <v>2017</v>
      </c>
    </row>
    <row r="1195" spans="1:24" ht="58">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 t="shared" si="108"/>
        <v>104</v>
      </c>
      <c r="R1195">
        <f t="shared" si="109"/>
        <v>79.97</v>
      </c>
      <c r="S1195" s="15">
        <f t="shared" si="110"/>
        <v>42409.776076388895</v>
      </c>
      <c r="T1195" s="15">
        <f t="shared" si="111"/>
        <v>42469.734409722223</v>
      </c>
      <c r="U1195">
        <f t="shared" si="112"/>
        <v>60</v>
      </c>
      <c r="V1195" t="str" cm="1">
        <f t="array" ref="V1195">_xlfn.IFS(U1195&lt;=10,"Less than 10 days",AND(U1195&gt;10,U1195&lt;=20),"11 to 20 days",AND(U1195&gt;20,U1195&lt;=25),"21 to 25 days",U1195&gt;=51,"Greater than 40 days",AND(U1195&gt;25,U1195&lt;=30),"26 to 30 days",AND(U1195&gt;30,U1195&lt;=40),"31 to 40 days",AND(U1195&gt;40,U1195&lt;=50),"41 to 50 days")</f>
        <v>Greater than 40 days</v>
      </c>
      <c r="W1195" t="str" cm="1">
        <f t="array" ref="W1195">_xlfn.IFNA(_xlfn.IFS(AND(U1195&gt;=25,U1195&lt;28),"26-27 days",AND(U1195&gt;27,U1195&lt;29),"28 to 29 days",U1195=30, "30 days"),"Not Needed")</f>
        <v>Not Needed</v>
      </c>
      <c r="X1195">
        <f t="shared" si="113"/>
        <v>2016</v>
      </c>
    </row>
    <row r="1196" spans="1:24" ht="4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 t="shared" si="108"/>
        <v>322</v>
      </c>
      <c r="R1196">
        <f t="shared" si="109"/>
        <v>56.41</v>
      </c>
      <c r="S1196" s="15">
        <f t="shared" si="110"/>
        <v>42072.488182870366</v>
      </c>
      <c r="T1196" s="15">
        <f t="shared" si="111"/>
        <v>42102.488182870366</v>
      </c>
      <c r="U1196">
        <f t="shared" si="112"/>
        <v>30</v>
      </c>
      <c r="V1196" t="str" cm="1">
        <f t="array" ref="V1196">_xlfn.IFS(U1196&lt;=10,"Less than 10 days",AND(U1196&gt;10,U1196&lt;=20),"11 to 20 days",AND(U1196&gt;20,U1196&lt;=25),"21 to 25 days",U1196&gt;=51,"Greater than 40 days",AND(U1196&gt;25,U1196&lt;=30),"26 to 30 days",AND(U1196&gt;30,U1196&lt;=40),"31 to 40 days",AND(U1196&gt;40,U1196&lt;=50),"41 to 50 days")</f>
        <v>26 to 30 days</v>
      </c>
      <c r="W1196" t="str" cm="1">
        <f t="array" ref="W1196">_xlfn.IFNA(_xlfn.IFS(AND(U1196&gt;=25,U1196&lt;28),"26-27 days",AND(U1196&gt;27,U1196&lt;29),"28 to 29 days",U1196=30, "30 days"),"Not Needed")</f>
        <v>30 days</v>
      </c>
      <c r="X1196">
        <f t="shared" si="113"/>
        <v>2015</v>
      </c>
    </row>
    <row r="1197" spans="1:24" ht="58">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 t="shared" si="108"/>
        <v>135</v>
      </c>
      <c r="R1197">
        <f t="shared" si="109"/>
        <v>79.41</v>
      </c>
      <c r="S1197" s="15">
        <f t="shared" si="110"/>
        <v>42298.34783564815</v>
      </c>
      <c r="T1197" s="15">
        <f t="shared" si="111"/>
        <v>42358.375</v>
      </c>
      <c r="U1197">
        <f t="shared" si="112"/>
        <v>60</v>
      </c>
      <c r="V1197" t="str" cm="1">
        <f t="array" ref="V1197">_xlfn.IFS(U1197&lt;=10,"Less than 10 days",AND(U1197&gt;10,U1197&lt;=20),"11 to 20 days",AND(U1197&gt;20,U1197&lt;=25),"21 to 25 days",U1197&gt;=51,"Greater than 40 days",AND(U1197&gt;25,U1197&lt;=30),"26 to 30 days",AND(U1197&gt;30,U1197&lt;=40),"31 to 40 days",AND(U1197&gt;40,U1197&lt;=50),"41 to 50 days")</f>
        <v>Greater than 40 days</v>
      </c>
      <c r="W1197" t="str" cm="1">
        <f t="array" ref="W1197">_xlfn.IFNA(_xlfn.IFS(AND(U1197&gt;=25,U1197&lt;28),"26-27 days",AND(U1197&gt;27,U1197&lt;29),"28 to 29 days",U1197=30, "30 days"),"Not Needed")</f>
        <v>Not Needed</v>
      </c>
      <c r="X1197">
        <f t="shared" si="113"/>
        <v>2015</v>
      </c>
    </row>
    <row r="1198" spans="1:24" ht="29">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 t="shared" si="108"/>
        <v>270</v>
      </c>
      <c r="R1198">
        <f t="shared" si="109"/>
        <v>76.44</v>
      </c>
      <c r="S1198" s="15">
        <f t="shared" si="110"/>
        <v>42326.818738425922</v>
      </c>
      <c r="T1198" s="15">
        <f t="shared" si="111"/>
        <v>42356.818738425922</v>
      </c>
      <c r="U1198">
        <f t="shared" si="112"/>
        <v>30</v>
      </c>
      <c r="V1198" t="str" cm="1">
        <f t="array" ref="V1198">_xlfn.IFS(U1198&lt;=10,"Less than 10 days",AND(U1198&gt;10,U1198&lt;=20),"11 to 20 days",AND(U1198&gt;20,U1198&lt;=25),"21 to 25 days",U1198&gt;=51,"Greater than 40 days",AND(U1198&gt;25,U1198&lt;=30),"26 to 30 days",AND(U1198&gt;30,U1198&lt;=40),"31 to 40 days",AND(U1198&gt;40,U1198&lt;=50),"41 to 50 days")</f>
        <v>26 to 30 days</v>
      </c>
      <c r="W1198" t="str" cm="1">
        <f t="array" ref="W1198">_xlfn.IFNA(_xlfn.IFS(AND(U1198&gt;=25,U1198&lt;28),"26-27 days",AND(U1198&gt;27,U1198&lt;29),"28 to 29 days",U1198=30, "30 days"),"Not Needed")</f>
        <v>30 days</v>
      </c>
      <c r="X1198">
        <f t="shared" si="113"/>
        <v>2015</v>
      </c>
    </row>
    <row r="1199" spans="1:24" ht="58">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 t="shared" si="108"/>
        <v>253</v>
      </c>
      <c r="R1199">
        <f t="shared" si="109"/>
        <v>121</v>
      </c>
      <c r="S1199" s="15">
        <f t="shared" si="110"/>
        <v>42503.66474537037</v>
      </c>
      <c r="T1199" s="15">
        <f t="shared" si="111"/>
        <v>42534.249305555553</v>
      </c>
      <c r="U1199">
        <f t="shared" si="112"/>
        <v>31</v>
      </c>
      <c r="V1199" t="str" cm="1">
        <f t="array" ref="V1199">_xlfn.IFS(U1199&lt;=10,"Less than 10 days",AND(U1199&gt;10,U1199&lt;=20),"11 to 20 days",AND(U1199&gt;20,U1199&lt;=25),"21 to 25 days",U1199&gt;=51,"Greater than 40 days",AND(U1199&gt;25,U1199&lt;=30),"26 to 30 days",AND(U1199&gt;30,U1199&lt;=40),"31 to 40 days",AND(U1199&gt;40,U1199&lt;=50),"41 to 50 days")</f>
        <v>31 to 40 days</v>
      </c>
      <c r="W1199" t="str" cm="1">
        <f t="array" ref="W1199">_xlfn.IFNA(_xlfn.IFS(AND(U1199&gt;=25,U1199&lt;28),"26-27 days",AND(U1199&gt;27,U1199&lt;29),"28 to 29 days",U1199=30, "30 days"),"Not Needed")</f>
        <v>Not Needed</v>
      </c>
      <c r="X1199">
        <f t="shared" si="113"/>
        <v>2016</v>
      </c>
    </row>
    <row r="1200" spans="1:24" ht="4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 t="shared" si="108"/>
        <v>261</v>
      </c>
      <c r="R1200">
        <f t="shared" si="109"/>
        <v>54.62</v>
      </c>
      <c r="S1200" s="15">
        <f t="shared" si="110"/>
        <v>42333.619050925925</v>
      </c>
      <c r="T1200" s="15">
        <f t="shared" si="111"/>
        <v>42369.125</v>
      </c>
      <c r="U1200">
        <f t="shared" si="112"/>
        <v>36</v>
      </c>
      <c r="V1200" t="str" cm="1">
        <f t="array" ref="V1200">_xlfn.IFS(U1200&lt;=10,"Less than 10 days",AND(U1200&gt;10,U1200&lt;=20),"11 to 20 days",AND(U1200&gt;20,U1200&lt;=25),"21 to 25 days",U1200&gt;=51,"Greater than 40 days",AND(U1200&gt;25,U1200&lt;=30),"26 to 30 days",AND(U1200&gt;30,U1200&lt;=40),"31 to 40 days",AND(U1200&gt;40,U1200&lt;=50),"41 to 50 days")</f>
        <v>31 to 40 days</v>
      </c>
      <c r="W1200" t="str" cm="1">
        <f t="array" ref="W1200">_xlfn.IFNA(_xlfn.IFS(AND(U1200&gt;=25,U1200&lt;28),"26-27 days",AND(U1200&gt;27,U1200&lt;29),"28 to 29 days",U1200=30, "30 days"),"Not Needed")</f>
        <v>Not Needed</v>
      </c>
      <c r="X1200">
        <f t="shared" si="113"/>
        <v>2015</v>
      </c>
    </row>
    <row r="1201" spans="1:24" ht="4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 t="shared" si="108"/>
        <v>101</v>
      </c>
      <c r="R1201">
        <f t="shared" si="109"/>
        <v>299.22000000000003</v>
      </c>
      <c r="S1201" s="15">
        <f t="shared" si="110"/>
        <v>42161.770833333328</v>
      </c>
      <c r="T1201" s="15">
        <f t="shared" si="111"/>
        <v>42193.770833333328</v>
      </c>
      <c r="U1201">
        <f t="shared" si="112"/>
        <v>32</v>
      </c>
      <c r="V1201" t="str" cm="1">
        <f t="array" ref="V1201">_xlfn.IFS(U1201&lt;=10,"Less than 10 days",AND(U1201&gt;10,U1201&lt;=20),"11 to 20 days",AND(U1201&gt;20,U1201&lt;=25),"21 to 25 days",U1201&gt;=51,"Greater than 40 days",AND(U1201&gt;25,U1201&lt;=30),"26 to 30 days",AND(U1201&gt;30,U1201&lt;=40),"31 to 40 days",AND(U1201&gt;40,U1201&lt;=50),"41 to 50 days")</f>
        <v>31 to 40 days</v>
      </c>
      <c r="W1201" t="str" cm="1">
        <f t="array" ref="W1201">_xlfn.IFNA(_xlfn.IFS(AND(U1201&gt;=25,U1201&lt;28),"26-27 days",AND(U1201&gt;27,U1201&lt;29),"28 to 29 days",U1201=30, "30 days"),"Not Needed")</f>
        <v>Not Needed</v>
      </c>
      <c r="X1201">
        <f t="shared" si="113"/>
        <v>2015</v>
      </c>
    </row>
    <row r="1202" spans="1:24" ht="4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 t="shared" si="108"/>
        <v>126</v>
      </c>
      <c r="R1202">
        <f t="shared" si="109"/>
        <v>58.53</v>
      </c>
      <c r="S1202" s="15">
        <f t="shared" si="110"/>
        <v>42089.477500000001</v>
      </c>
      <c r="T1202" s="15">
        <f t="shared" si="111"/>
        <v>42110.477500000001</v>
      </c>
      <c r="U1202">
        <f t="shared" si="112"/>
        <v>21</v>
      </c>
      <c r="V1202" t="str" cm="1">
        <f t="array" ref="V1202">_xlfn.IFS(U1202&lt;=10,"Less than 10 days",AND(U1202&gt;10,U1202&lt;=20),"11 to 20 days",AND(U1202&gt;20,U1202&lt;=25),"21 to 25 days",U1202&gt;=51,"Greater than 40 days",AND(U1202&gt;25,U1202&lt;=30),"26 to 30 days",AND(U1202&gt;30,U1202&lt;=40),"31 to 40 days",AND(U1202&gt;40,U1202&lt;=50),"41 to 50 days")</f>
        <v>21 to 25 days</v>
      </c>
      <c r="W1202" t="str" cm="1">
        <f t="array" ref="W1202">_xlfn.IFNA(_xlfn.IFS(AND(U1202&gt;=25,U1202&lt;28),"26-27 days",AND(U1202&gt;27,U1202&lt;29),"28 to 29 days",U1202=30, "30 days"),"Not Needed")</f>
        <v>Not Needed</v>
      </c>
      <c r="X1202">
        <f t="shared" si="113"/>
        <v>2015</v>
      </c>
    </row>
    <row r="1203" spans="1:24" ht="4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 t="shared" si="108"/>
        <v>102</v>
      </c>
      <c r="R1203">
        <f t="shared" si="109"/>
        <v>55.37</v>
      </c>
      <c r="S1203" s="15">
        <f t="shared" si="110"/>
        <v>42536.60701388889</v>
      </c>
      <c r="T1203" s="15">
        <f t="shared" si="111"/>
        <v>42566.60701388889</v>
      </c>
      <c r="U1203">
        <f t="shared" si="112"/>
        <v>30</v>
      </c>
      <c r="V1203" t="str" cm="1">
        <f t="array" ref="V1203">_xlfn.IFS(U1203&lt;=10,"Less than 10 days",AND(U1203&gt;10,U1203&lt;=20),"11 to 20 days",AND(U1203&gt;20,U1203&lt;=25),"21 to 25 days",U1203&gt;=51,"Greater than 40 days",AND(U1203&gt;25,U1203&lt;=30),"26 to 30 days",AND(U1203&gt;30,U1203&lt;=40),"31 to 40 days",AND(U1203&gt;40,U1203&lt;=50),"41 to 50 days")</f>
        <v>26 to 30 days</v>
      </c>
      <c r="W1203" t="str" cm="1">
        <f t="array" ref="W1203">_xlfn.IFNA(_xlfn.IFS(AND(U1203&gt;=25,U1203&lt;28),"26-27 days",AND(U1203&gt;27,U1203&lt;29),"28 to 29 days",U1203=30, "30 days"),"Not Needed")</f>
        <v>30 days</v>
      </c>
      <c r="X1203">
        <f t="shared" si="113"/>
        <v>2016</v>
      </c>
    </row>
    <row r="1204" spans="1:24" ht="58">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 t="shared" si="108"/>
        <v>199</v>
      </c>
      <c r="R1204">
        <f t="shared" si="109"/>
        <v>183.8</v>
      </c>
      <c r="S1204" s="15">
        <f t="shared" si="110"/>
        <v>42152.288819444439</v>
      </c>
      <c r="T1204" s="15">
        <f t="shared" si="111"/>
        <v>42182.288819444439</v>
      </c>
      <c r="U1204">
        <f t="shared" si="112"/>
        <v>30</v>
      </c>
      <c r="V1204" t="str" cm="1">
        <f t="array" ref="V1204">_xlfn.IFS(U1204&lt;=10,"Less than 10 days",AND(U1204&gt;10,U1204&lt;=20),"11 to 20 days",AND(U1204&gt;20,U1204&lt;=25),"21 to 25 days",U1204&gt;=51,"Greater than 40 days",AND(U1204&gt;25,U1204&lt;=30),"26 to 30 days",AND(U1204&gt;30,U1204&lt;=40),"31 to 40 days",AND(U1204&gt;40,U1204&lt;=50),"41 to 50 days")</f>
        <v>26 to 30 days</v>
      </c>
      <c r="W1204" t="str" cm="1">
        <f t="array" ref="W1204">_xlfn.IFNA(_xlfn.IFS(AND(U1204&gt;=25,U1204&lt;28),"26-27 days",AND(U1204&gt;27,U1204&lt;29),"28 to 29 days",U1204=30, "30 days"),"Not Needed")</f>
        <v>30 days</v>
      </c>
      <c r="X1204">
        <f t="shared" si="113"/>
        <v>2015</v>
      </c>
    </row>
    <row r="1205" spans="1:24" ht="4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 t="shared" si="108"/>
        <v>102</v>
      </c>
      <c r="R1205">
        <f t="shared" si="109"/>
        <v>165.35</v>
      </c>
      <c r="S1205" s="15">
        <f t="shared" si="110"/>
        <v>42125.614895833336</v>
      </c>
      <c r="T1205" s="15">
        <f t="shared" si="111"/>
        <v>42155.614895833336</v>
      </c>
      <c r="U1205">
        <f t="shared" si="112"/>
        <v>30</v>
      </c>
      <c r="V1205" t="str" cm="1">
        <f t="array" ref="V1205">_xlfn.IFS(U1205&lt;=10,"Less than 10 days",AND(U1205&gt;10,U1205&lt;=20),"11 to 20 days",AND(U1205&gt;20,U1205&lt;=25),"21 to 25 days",U1205&gt;=51,"Greater than 40 days",AND(U1205&gt;25,U1205&lt;=30),"26 to 30 days",AND(U1205&gt;30,U1205&lt;=40),"31 to 40 days",AND(U1205&gt;40,U1205&lt;=50),"41 to 50 days")</f>
        <v>26 to 30 days</v>
      </c>
      <c r="W1205" t="str" cm="1">
        <f t="array" ref="W1205">_xlfn.IFNA(_xlfn.IFS(AND(U1205&gt;=25,U1205&lt;28),"26-27 days",AND(U1205&gt;27,U1205&lt;29),"28 to 29 days",U1205=30, "30 days"),"Not Needed")</f>
        <v>30 days</v>
      </c>
      <c r="X1205">
        <f t="shared" si="113"/>
        <v>2015</v>
      </c>
    </row>
    <row r="1206" spans="1:24" ht="4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 t="shared" si="108"/>
        <v>103</v>
      </c>
      <c r="R1206">
        <f t="shared" si="109"/>
        <v>234.79</v>
      </c>
      <c r="S1206" s="15">
        <f t="shared" si="110"/>
        <v>42297.748067129629</v>
      </c>
      <c r="T1206" s="15">
        <f t="shared" si="111"/>
        <v>42342.208333333328</v>
      </c>
      <c r="U1206">
        <f t="shared" si="112"/>
        <v>45</v>
      </c>
      <c r="V1206" t="str" cm="1">
        <f t="array" ref="V1206">_xlfn.IFS(U1206&lt;=10,"Less than 10 days",AND(U1206&gt;10,U1206&lt;=20),"11 to 20 days",AND(U1206&gt;20,U1206&lt;=25),"21 to 25 days",U1206&gt;=51,"Greater than 40 days",AND(U1206&gt;25,U1206&lt;=30),"26 to 30 days",AND(U1206&gt;30,U1206&lt;=40),"31 to 40 days",AND(U1206&gt;40,U1206&lt;=50),"41 to 50 days")</f>
        <v>41 to 50 days</v>
      </c>
      <c r="W1206" t="str" cm="1">
        <f t="array" ref="W1206">_xlfn.IFNA(_xlfn.IFS(AND(U1206&gt;=25,U1206&lt;28),"26-27 days",AND(U1206&gt;27,U1206&lt;29),"28 to 29 days",U1206=30, "30 days"),"Not Needed")</f>
        <v>Not Needed</v>
      </c>
      <c r="X1206">
        <f t="shared" si="113"/>
        <v>2015</v>
      </c>
    </row>
    <row r="1207" spans="1:24" ht="4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 t="shared" si="108"/>
        <v>101</v>
      </c>
      <c r="R1207">
        <f t="shared" si="109"/>
        <v>211.48</v>
      </c>
      <c r="S1207" s="15">
        <f t="shared" si="110"/>
        <v>42138.506377314814</v>
      </c>
      <c r="T1207" s="15">
        <f t="shared" si="111"/>
        <v>42168.506377314814</v>
      </c>
      <c r="U1207">
        <f t="shared" si="112"/>
        <v>30</v>
      </c>
      <c r="V1207" t="str" cm="1">
        <f t="array" ref="V1207">_xlfn.IFS(U1207&lt;=10,"Less than 10 days",AND(U1207&gt;10,U1207&lt;=20),"11 to 20 days",AND(U1207&gt;20,U1207&lt;=25),"21 to 25 days",U1207&gt;=51,"Greater than 40 days",AND(U1207&gt;25,U1207&lt;=30),"26 to 30 days",AND(U1207&gt;30,U1207&lt;=40),"31 to 40 days",AND(U1207&gt;40,U1207&lt;=50),"41 to 50 days")</f>
        <v>26 to 30 days</v>
      </c>
      <c r="W1207" t="str" cm="1">
        <f t="array" ref="W1207">_xlfn.IFNA(_xlfn.IFS(AND(U1207&gt;=25,U1207&lt;28),"26-27 days",AND(U1207&gt;27,U1207&lt;29),"28 to 29 days",U1207=30, "30 days"),"Not Needed")</f>
        <v>30 days</v>
      </c>
      <c r="X1207">
        <f t="shared" si="113"/>
        <v>2015</v>
      </c>
    </row>
    <row r="1208" spans="1:24" ht="58">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 t="shared" si="108"/>
        <v>115</v>
      </c>
      <c r="R1208">
        <f t="shared" si="109"/>
        <v>32.340000000000003</v>
      </c>
      <c r="S1208" s="15">
        <f t="shared" si="110"/>
        <v>42772.776076388895</v>
      </c>
      <c r="T1208" s="15">
        <f t="shared" si="111"/>
        <v>42805.561805555553</v>
      </c>
      <c r="U1208">
        <f t="shared" si="112"/>
        <v>33</v>
      </c>
      <c r="V1208" t="str" cm="1">
        <f t="array" ref="V1208">_xlfn.IFS(U1208&lt;=10,"Less than 10 days",AND(U1208&gt;10,U1208&lt;=20),"11 to 20 days",AND(U1208&gt;20,U1208&lt;=25),"21 to 25 days",U1208&gt;=51,"Greater than 40 days",AND(U1208&gt;25,U1208&lt;=30),"26 to 30 days",AND(U1208&gt;30,U1208&lt;=40),"31 to 40 days",AND(U1208&gt;40,U1208&lt;=50),"41 to 50 days")</f>
        <v>31 to 40 days</v>
      </c>
      <c r="W1208" t="str" cm="1">
        <f t="array" ref="W1208">_xlfn.IFNA(_xlfn.IFS(AND(U1208&gt;=25,U1208&lt;28),"26-27 days",AND(U1208&gt;27,U1208&lt;29),"28 to 29 days",U1208=30, "30 days"),"Not Needed")</f>
        <v>Not Needed</v>
      </c>
      <c r="X1208">
        <f t="shared" si="113"/>
        <v>2017</v>
      </c>
    </row>
    <row r="1209" spans="1:24" ht="29">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 t="shared" si="108"/>
        <v>104</v>
      </c>
      <c r="R1209">
        <f t="shared" si="109"/>
        <v>123.38</v>
      </c>
      <c r="S1209" s="15">
        <f t="shared" si="110"/>
        <v>42430.430243055554</v>
      </c>
      <c r="T1209" s="15">
        <f t="shared" si="111"/>
        <v>42460.416666666672</v>
      </c>
      <c r="U1209">
        <f t="shared" si="112"/>
        <v>30</v>
      </c>
      <c r="V1209" t="str" cm="1">
        <f t="array" ref="V1209">_xlfn.IFS(U1209&lt;=10,"Less than 10 days",AND(U1209&gt;10,U1209&lt;=20),"11 to 20 days",AND(U1209&gt;20,U1209&lt;=25),"21 to 25 days",U1209&gt;=51,"Greater than 40 days",AND(U1209&gt;25,U1209&lt;=30),"26 to 30 days",AND(U1209&gt;30,U1209&lt;=40),"31 to 40 days",AND(U1209&gt;40,U1209&lt;=50),"41 to 50 days")</f>
        <v>26 to 30 days</v>
      </c>
      <c r="W1209" t="str" cm="1">
        <f t="array" ref="W1209">_xlfn.IFNA(_xlfn.IFS(AND(U1209&gt;=25,U1209&lt;28),"26-27 days",AND(U1209&gt;27,U1209&lt;29),"28 to 29 days",U1209=30, "30 days"),"Not Needed")</f>
        <v>30 days</v>
      </c>
      <c r="X1209">
        <f t="shared" si="113"/>
        <v>2016</v>
      </c>
    </row>
    <row r="1210" spans="1:24" ht="58">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 t="shared" si="108"/>
        <v>155</v>
      </c>
      <c r="R1210">
        <f t="shared" si="109"/>
        <v>207.07</v>
      </c>
      <c r="S1210" s="15">
        <f t="shared" si="110"/>
        <v>42423.709074074075</v>
      </c>
      <c r="T1210" s="15">
        <f t="shared" si="111"/>
        <v>42453.667407407411</v>
      </c>
      <c r="U1210">
        <f t="shared" si="112"/>
        <v>30</v>
      </c>
      <c r="V1210" t="str" cm="1">
        <f t="array" ref="V1210">_xlfn.IFS(U1210&lt;=10,"Less than 10 days",AND(U1210&gt;10,U1210&lt;=20),"11 to 20 days",AND(U1210&gt;20,U1210&lt;=25),"21 to 25 days",U1210&gt;=51,"Greater than 40 days",AND(U1210&gt;25,U1210&lt;=30),"26 to 30 days",AND(U1210&gt;30,U1210&lt;=40),"31 to 40 days",AND(U1210&gt;40,U1210&lt;=50),"41 to 50 days")</f>
        <v>26 to 30 days</v>
      </c>
      <c r="W1210" t="str" cm="1">
        <f t="array" ref="W1210">_xlfn.IFNA(_xlfn.IFS(AND(U1210&gt;=25,U1210&lt;28),"26-27 days",AND(U1210&gt;27,U1210&lt;29),"28 to 29 days",U1210=30, "30 days"),"Not Needed")</f>
        <v>30 days</v>
      </c>
      <c r="X1210">
        <f t="shared" si="113"/>
        <v>2016</v>
      </c>
    </row>
    <row r="1211" spans="1:24" ht="4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 t="shared" si="108"/>
        <v>106</v>
      </c>
      <c r="R1211">
        <f t="shared" si="109"/>
        <v>138.26</v>
      </c>
      <c r="S1211" s="15">
        <f t="shared" si="110"/>
        <v>42761.846122685187</v>
      </c>
      <c r="T1211" s="15">
        <f t="shared" si="111"/>
        <v>42791.846122685187</v>
      </c>
      <c r="U1211">
        <f t="shared" si="112"/>
        <v>30</v>
      </c>
      <c r="V1211" t="str" cm="1">
        <f t="array" ref="V1211">_xlfn.IFS(U1211&lt;=10,"Less than 10 days",AND(U1211&gt;10,U1211&lt;=20),"11 to 20 days",AND(U1211&gt;20,U1211&lt;=25),"21 to 25 days",U1211&gt;=51,"Greater than 40 days",AND(U1211&gt;25,U1211&lt;=30),"26 to 30 days",AND(U1211&gt;30,U1211&lt;=40),"31 to 40 days",AND(U1211&gt;40,U1211&lt;=50),"41 to 50 days")</f>
        <v>26 to 30 days</v>
      </c>
      <c r="W1211" t="str" cm="1">
        <f t="array" ref="W1211">_xlfn.IFNA(_xlfn.IFS(AND(U1211&gt;=25,U1211&lt;28),"26-27 days",AND(U1211&gt;27,U1211&lt;29),"28 to 29 days",U1211=30, "30 days"),"Not Needed")</f>
        <v>30 days</v>
      </c>
      <c r="X1211">
        <f t="shared" si="113"/>
        <v>2017</v>
      </c>
    </row>
    <row r="1212" spans="1:24" ht="29">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 t="shared" si="108"/>
        <v>254</v>
      </c>
      <c r="R1212">
        <f t="shared" si="109"/>
        <v>493.82</v>
      </c>
      <c r="S1212" s="15">
        <f t="shared" si="110"/>
        <v>42132.941805555558</v>
      </c>
      <c r="T1212" s="15">
        <f t="shared" si="111"/>
        <v>42155.875</v>
      </c>
      <c r="U1212">
        <f t="shared" si="112"/>
        <v>23</v>
      </c>
      <c r="V1212" t="str" cm="1">
        <f t="array" ref="V1212">_xlfn.IFS(U1212&lt;=10,"Less than 10 days",AND(U1212&gt;10,U1212&lt;=20),"11 to 20 days",AND(U1212&gt;20,U1212&lt;=25),"21 to 25 days",U1212&gt;=51,"Greater than 40 days",AND(U1212&gt;25,U1212&lt;=30),"26 to 30 days",AND(U1212&gt;30,U1212&lt;=40),"31 to 40 days",AND(U1212&gt;40,U1212&lt;=50),"41 to 50 days")</f>
        <v>21 to 25 days</v>
      </c>
      <c r="W1212" t="str" cm="1">
        <f t="array" ref="W1212">_xlfn.IFNA(_xlfn.IFS(AND(U1212&gt;=25,U1212&lt;28),"26-27 days",AND(U1212&gt;27,U1212&lt;29),"28 to 29 days",U1212=30, "30 days"),"Not Needed")</f>
        <v>Not Needed</v>
      </c>
      <c r="X1212">
        <f t="shared" si="113"/>
        <v>2015</v>
      </c>
    </row>
    <row r="1213" spans="1:24" ht="4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 t="shared" si="108"/>
        <v>101</v>
      </c>
      <c r="R1213">
        <f t="shared" si="109"/>
        <v>168.5</v>
      </c>
      <c r="S1213" s="15">
        <f t="shared" si="110"/>
        <v>42515.866446759261</v>
      </c>
      <c r="T1213" s="15">
        <f t="shared" si="111"/>
        <v>42530.866446759261</v>
      </c>
      <c r="U1213">
        <f t="shared" si="112"/>
        <v>15</v>
      </c>
      <c r="V1213" t="str" cm="1">
        <f t="array" ref="V1213">_xlfn.IFS(U1213&lt;=10,"Less than 10 days",AND(U1213&gt;10,U1213&lt;=20),"11 to 20 days",AND(U1213&gt;20,U1213&lt;=25),"21 to 25 days",U1213&gt;=51,"Greater than 40 days",AND(U1213&gt;25,U1213&lt;=30),"26 to 30 days",AND(U1213&gt;30,U1213&lt;=40),"31 to 40 days",AND(U1213&gt;40,U1213&lt;=50),"41 to 50 days")</f>
        <v>11 to 20 days</v>
      </c>
      <c r="W1213" t="str" cm="1">
        <f t="array" ref="W1213">_xlfn.IFNA(_xlfn.IFS(AND(U1213&gt;=25,U1213&lt;28),"26-27 days",AND(U1213&gt;27,U1213&lt;29),"28 to 29 days",U1213=30, "30 days"),"Not Needed")</f>
        <v>Not Needed</v>
      </c>
      <c r="X1213">
        <f t="shared" si="113"/>
        <v>2016</v>
      </c>
    </row>
    <row r="1214" spans="1:24" ht="58">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 t="shared" si="108"/>
        <v>129</v>
      </c>
      <c r="R1214">
        <f t="shared" si="109"/>
        <v>38.869999999999997</v>
      </c>
      <c r="S1214" s="15">
        <f t="shared" si="110"/>
        <v>42318.950173611112</v>
      </c>
      <c r="T1214" s="15">
        <f t="shared" si="111"/>
        <v>42335.041666666672</v>
      </c>
      <c r="U1214">
        <f t="shared" si="112"/>
        <v>17</v>
      </c>
      <c r="V1214" t="str" cm="1">
        <f t="array" ref="V1214">_xlfn.IFS(U1214&lt;=10,"Less than 10 days",AND(U1214&gt;10,U1214&lt;=20),"11 to 20 days",AND(U1214&gt;20,U1214&lt;=25),"21 to 25 days",U1214&gt;=51,"Greater than 40 days",AND(U1214&gt;25,U1214&lt;=30),"26 to 30 days",AND(U1214&gt;30,U1214&lt;=40),"31 to 40 days",AND(U1214&gt;40,U1214&lt;=50),"41 to 50 days")</f>
        <v>11 to 20 days</v>
      </c>
      <c r="W1214" t="str" cm="1">
        <f t="array" ref="W1214">_xlfn.IFNA(_xlfn.IFS(AND(U1214&gt;=25,U1214&lt;28),"26-27 days",AND(U1214&gt;27,U1214&lt;29),"28 to 29 days",U1214=30, "30 days"),"Not Needed")</f>
        <v>Not Needed</v>
      </c>
      <c r="X1214">
        <f t="shared" si="113"/>
        <v>2015</v>
      </c>
    </row>
    <row r="1215" spans="1:24" ht="58">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 t="shared" si="108"/>
        <v>102</v>
      </c>
      <c r="R1215">
        <f t="shared" si="109"/>
        <v>61.53</v>
      </c>
      <c r="S1215" s="15">
        <f t="shared" si="110"/>
        <v>42731.755787037036</v>
      </c>
      <c r="T1215" s="15">
        <f t="shared" si="111"/>
        <v>42766.755787037036</v>
      </c>
      <c r="U1215">
        <f t="shared" si="112"/>
        <v>35</v>
      </c>
      <c r="V1215" t="str" cm="1">
        <f t="array" ref="V1215">_xlfn.IFS(U1215&lt;=10,"Less than 10 days",AND(U1215&gt;10,U1215&lt;=20),"11 to 20 days",AND(U1215&gt;20,U1215&lt;=25),"21 to 25 days",U1215&gt;=51,"Greater than 40 days",AND(U1215&gt;25,U1215&lt;=30),"26 to 30 days",AND(U1215&gt;30,U1215&lt;=40),"31 to 40 days",AND(U1215&gt;40,U1215&lt;=50),"41 to 50 days")</f>
        <v>31 to 40 days</v>
      </c>
      <c r="W1215" t="str" cm="1">
        <f t="array" ref="W1215">_xlfn.IFNA(_xlfn.IFS(AND(U1215&gt;=25,U1215&lt;28),"26-27 days",AND(U1215&gt;27,U1215&lt;29),"28 to 29 days",U1215=30, "30 days"),"Not Needed")</f>
        <v>Not Needed</v>
      </c>
      <c r="X1215">
        <f t="shared" si="113"/>
        <v>2016</v>
      </c>
    </row>
    <row r="1216" spans="1:24" ht="58">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 t="shared" si="108"/>
        <v>132</v>
      </c>
      <c r="R1216">
        <f t="shared" si="109"/>
        <v>105.44</v>
      </c>
      <c r="S1216" s="15">
        <f t="shared" si="110"/>
        <v>42104.840335648143</v>
      </c>
      <c r="T1216" s="15">
        <f t="shared" si="111"/>
        <v>42164.840335648143</v>
      </c>
      <c r="U1216">
        <f t="shared" si="112"/>
        <v>60</v>
      </c>
      <c r="V1216" t="str" cm="1">
        <f t="array" ref="V1216">_xlfn.IFS(U1216&lt;=10,"Less than 10 days",AND(U1216&gt;10,U1216&lt;=20),"11 to 20 days",AND(U1216&gt;20,U1216&lt;=25),"21 to 25 days",U1216&gt;=51,"Greater than 40 days",AND(U1216&gt;25,U1216&lt;=30),"26 to 30 days",AND(U1216&gt;30,U1216&lt;=40),"31 to 40 days",AND(U1216&gt;40,U1216&lt;=50),"41 to 50 days")</f>
        <v>Greater than 40 days</v>
      </c>
      <c r="W1216" t="str" cm="1">
        <f t="array" ref="W1216">_xlfn.IFNA(_xlfn.IFS(AND(U1216&gt;=25,U1216&lt;28),"26-27 days",AND(U1216&gt;27,U1216&lt;29),"28 to 29 days",U1216=30, "30 days"),"Not Needed")</f>
        <v>Not Needed</v>
      </c>
      <c r="X1216">
        <f t="shared" si="113"/>
        <v>2015</v>
      </c>
    </row>
    <row r="1217" spans="1:24" ht="4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 t="shared" si="108"/>
        <v>786</v>
      </c>
      <c r="R1217">
        <f t="shared" si="109"/>
        <v>71.59</v>
      </c>
      <c r="S1217" s="15">
        <f t="shared" si="110"/>
        <v>41759.923101851848</v>
      </c>
      <c r="T1217" s="15">
        <f t="shared" si="111"/>
        <v>41789.923101851848</v>
      </c>
      <c r="U1217">
        <f t="shared" si="112"/>
        <v>30</v>
      </c>
      <c r="V1217" t="str" cm="1">
        <f t="array" ref="V1217">_xlfn.IFS(U1217&lt;=10,"Less than 10 days",AND(U1217&gt;10,U1217&lt;=20),"11 to 20 days",AND(U1217&gt;20,U1217&lt;=25),"21 to 25 days",U1217&gt;=51,"Greater than 40 days",AND(U1217&gt;25,U1217&lt;=30),"26 to 30 days",AND(U1217&gt;30,U1217&lt;=40),"31 to 40 days",AND(U1217&gt;40,U1217&lt;=50),"41 to 50 days")</f>
        <v>26 to 30 days</v>
      </c>
      <c r="W1217" t="str" cm="1">
        <f t="array" ref="W1217">_xlfn.IFNA(_xlfn.IFS(AND(U1217&gt;=25,U1217&lt;28),"26-27 days",AND(U1217&gt;27,U1217&lt;29),"28 to 29 days",U1217=30, "30 days"),"Not Needed")</f>
        <v>30 days</v>
      </c>
      <c r="X1217">
        <f t="shared" si="113"/>
        <v>2014</v>
      </c>
    </row>
    <row r="1218" spans="1:24" ht="29">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 t="shared" ref="Q1218:Q1281" si="114">ROUND(E1218/D1218*100,0)</f>
        <v>146</v>
      </c>
      <c r="R1218">
        <f t="shared" si="109"/>
        <v>91.88</v>
      </c>
      <c r="S1218" s="15">
        <f t="shared" si="110"/>
        <v>42247.616400462968</v>
      </c>
      <c r="T1218" s="15">
        <f t="shared" si="111"/>
        <v>42279.960416666669</v>
      </c>
      <c r="U1218">
        <f t="shared" si="112"/>
        <v>32</v>
      </c>
      <c r="V1218" t="str" cm="1">
        <f t="array" ref="V1218">_xlfn.IFS(U1218&lt;=10,"Less than 10 days",AND(U1218&gt;10,U1218&lt;=20),"11 to 20 days",AND(U1218&gt;20,U1218&lt;=25),"21 to 25 days",U1218&gt;=51,"Greater than 40 days",AND(U1218&gt;25,U1218&lt;=30),"26 to 30 days",AND(U1218&gt;30,U1218&lt;=40),"31 to 40 days",AND(U1218&gt;40,U1218&lt;=50),"41 to 50 days")</f>
        <v>31 to 40 days</v>
      </c>
      <c r="W1218" t="str" cm="1">
        <f t="array" ref="W1218">_xlfn.IFNA(_xlfn.IFS(AND(U1218&gt;=25,U1218&lt;28),"26-27 days",AND(U1218&gt;27,U1218&lt;29),"28 to 29 days",U1218=30, "30 days"),"Not Needed")</f>
        <v>Not Needed</v>
      </c>
      <c r="X1218">
        <f t="shared" si="113"/>
        <v>2015</v>
      </c>
    </row>
    <row r="1219" spans="1:24" ht="4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 t="shared" si="114"/>
        <v>103</v>
      </c>
      <c r="R1219">
        <f t="shared" ref="R1219:R1282" si="115">IFERROR(ROUND(E1219/L1219,2),0)</f>
        <v>148.57</v>
      </c>
      <c r="S1219" s="15">
        <f t="shared" ref="S1219:S1282" si="116">(((J1219/60)/60)/24)+DATE(1970,1,1)</f>
        <v>42535.809490740736</v>
      </c>
      <c r="T1219" s="15">
        <f t="shared" ref="T1219:T1282" si="117">(((I1219/60)/60)/24)+DATE(1970,1,1)</f>
        <v>42565.809490740736</v>
      </c>
      <c r="U1219">
        <f t="shared" ref="U1219:U1282" si="118">_xlfn.DAYS(T1219,S1219)</f>
        <v>30</v>
      </c>
      <c r="V1219" t="str" cm="1">
        <f t="array" ref="V1219">_xlfn.IFS(U1219&lt;=10,"Less than 10 days",AND(U1219&gt;10,U1219&lt;=20),"11 to 20 days",AND(U1219&gt;20,U1219&lt;=25),"21 to 25 days",U1219&gt;=51,"Greater than 40 days",AND(U1219&gt;25,U1219&lt;=30),"26 to 30 days",AND(U1219&gt;30,U1219&lt;=40),"31 to 40 days",AND(U1219&gt;40,U1219&lt;=50),"41 to 50 days")</f>
        <v>26 to 30 days</v>
      </c>
      <c r="W1219" t="str" cm="1">
        <f t="array" ref="W1219">_xlfn.IFNA(_xlfn.IFS(AND(U1219&gt;=25,U1219&lt;28),"26-27 days",AND(U1219&gt;27,U1219&lt;29),"28 to 29 days",U1219=30, "30 days"),"Not Needed")</f>
        <v>30 days</v>
      </c>
      <c r="X1219">
        <f t="shared" ref="X1219:X1282" si="119">YEAR(S1219)</f>
        <v>2016</v>
      </c>
    </row>
    <row r="1220" spans="1:24" ht="58">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 t="shared" si="114"/>
        <v>172</v>
      </c>
      <c r="R1220">
        <f t="shared" si="115"/>
        <v>174.21</v>
      </c>
      <c r="S1220" s="15">
        <f t="shared" si="116"/>
        <v>42278.662037037036</v>
      </c>
      <c r="T1220" s="15">
        <f t="shared" si="117"/>
        <v>42309.125</v>
      </c>
      <c r="U1220">
        <f t="shared" si="118"/>
        <v>31</v>
      </c>
      <c r="V1220" t="str" cm="1">
        <f t="array" ref="V1220">_xlfn.IFS(U1220&lt;=10,"Less than 10 days",AND(U1220&gt;10,U1220&lt;=20),"11 to 20 days",AND(U1220&gt;20,U1220&lt;=25),"21 to 25 days",U1220&gt;=51,"Greater than 40 days",AND(U1220&gt;25,U1220&lt;=30),"26 to 30 days",AND(U1220&gt;30,U1220&lt;=40),"31 to 40 days",AND(U1220&gt;40,U1220&lt;=50),"41 to 50 days")</f>
        <v>31 to 40 days</v>
      </c>
      <c r="W1220" t="str" cm="1">
        <f t="array" ref="W1220">_xlfn.IFNA(_xlfn.IFS(AND(U1220&gt;=25,U1220&lt;28),"26-27 days",AND(U1220&gt;27,U1220&lt;29),"28 to 29 days",U1220=30, "30 days"),"Not Needed")</f>
        <v>Not Needed</v>
      </c>
      <c r="X1220">
        <f t="shared" si="119"/>
        <v>2015</v>
      </c>
    </row>
    <row r="1221" spans="1:24" ht="29">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 t="shared" si="114"/>
        <v>159</v>
      </c>
      <c r="R1221">
        <f t="shared" si="115"/>
        <v>102.86</v>
      </c>
      <c r="S1221" s="15">
        <f t="shared" si="116"/>
        <v>42633.461956018517</v>
      </c>
      <c r="T1221" s="15">
        <f t="shared" si="117"/>
        <v>42663.461956018517</v>
      </c>
      <c r="U1221">
        <f t="shared" si="118"/>
        <v>30</v>
      </c>
      <c r="V1221" t="str" cm="1">
        <f t="array" ref="V1221">_xlfn.IFS(U1221&lt;=10,"Less than 10 days",AND(U1221&gt;10,U1221&lt;=20),"11 to 20 days",AND(U1221&gt;20,U1221&lt;=25),"21 to 25 days",U1221&gt;=51,"Greater than 40 days",AND(U1221&gt;25,U1221&lt;=30),"26 to 30 days",AND(U1221&gt;30,U1221&lt;=40),"31 to 40 days",AND(U1221&gt;40,U1221&lt;=50),"41 to 50 days")</f>
        <v>26 to 30 days</v>
      </c>
      <c r="W1221" t="str" cm="1">
        <f t="array" ref="W1221">_xlfn.IFNA(_xlfn.IFS(AND(U1221&gt;=25,U1221&lt;28),"26-27 days",AND(U1221&gt;27,U1221&lt;29),"28 to 29 days",U1221=30, "30 days"),"Not Needed")</f>
        <v>30 days</v>
      </c>
      <c r="X1221">
        <f t="shared" si="119"/>
        <v>2016</v>
      </c>
    </row>
    <row r="1222" spans="1:24" ht="4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 t="shared" si="114"/>
        <v>104</v>
      </c>
      <c r="R1222">
        <f t="shared" si="115"/>
        <v>111.18</v>
      </c>
      <c r="S1222" s="15">
        <f t="shared" si="116"/>
        <v>42211.628611111111</v>
      </c>
      <c r="T1222" s="15">
        <f t="shared" si="117"/>
        <v>42241.628611111111</v>
      </c>
      <c r="U1222">
        <f t="shared" si="118"/>
        <v>30</v>
      </c>
      <c r="V1222" t="str" cm="1">
        <f t="array" ref="V1222">_xlfn.IFS(U1222&lt;=10,"Less than 10 days",AND(U1222&gt;10,U1222&lt;=20),"11 to 20 days",AND(U1222&gt;20,U1222&lt;=25),"21 to 25 days",U1222&gt;=51,"Greater than 40 days",AND(U1222&gt;25,U1222&lt;=30),"26 to 30 days",AND(U1222&gt;30,U1222&lt;=40),"31 to 40 days",AND(U1222&gt;40,U1222&lt;=50),"41 to 50 days")</f>
        <v>26 to 30 days</v>
      </c>
      <c r="W1222" t="str" cm="1">
        <f t="array" ref="W1222">_xlfn.IFNA(_xlfn.IFS(AND(U1222&gt;=25,U1222&lt;28),"26-27 days",AND(U1222&gt;27,U1222&lt;29),"28 to 29 days",U1222=30, "30 days"),"Not Needed")</f>
        <v>30 days</v>
      </c>
      <c r="X1222">
        <f t="shared" si="119"/>
        <v>2015</v>
      </c>
    </row>
    <row r="1223" spans="1:24" ht="4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 t="shared" si="114"/>
        <v>111</v>
      </c>
      <c r="R1223">
        <f t="shared" si="115"/>
        <v>23.8</v>
      </c>
      <c r="S1223" s="15">
        <f t="shared" si="116"/>
        <v>42680.47555555556</v>
      </c>
      <c r="T1223" s="15">
        <f t="shared" si="117"/>
        <v>42708</v>
      </c>
      <c r="U1223">
        <f t="shared" si="118"/>
        <v>28</v>
      </c>
      <c r="V1223" t="str" cm="1">
        <f t="array" ref="V1223">_xlfn.IFS(U1223&lt;=10,"Less than 10 days",AND(U1223&gt;10,U1223&lt;=20),"11 to 20 days",AND(U1223&gt;20,U1223&lt;=25),"21 to 25 days",U1223&gt;=51,"Greater than 40 days",AND(U1223&gt;25,U1223&lt;=30),"26 to 30 days",AND(U1223&gt;30,U1223&lt;=40),"31 to 40 days",AND(U1223&gt;40,U1223&lt;=50),"41 to 50 days")</f>
        <v>26 to 30 days</v>
      </c>
      <c r="W1223" t="str" cm="1">
        <f t="array" ref="W1223">_xlfn.IFNA(_xlfn.IFS(AND(U1223&gt;=25,U1223&lt;28),"26-27 days",AND(U1223&gt;27,U1223&lt;29),"28 to 29 days",U1223=30, "30 days"),"Not Needed")</f>
        <v>28 to 29 days</v>
      </c>
      <c r="X1223">
        <f t="shared" si="119"/>
        <v>2016</v>
      </c>
    </row>
    <row r="1224" spans="1:24" ht="29">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 t="shared" si="114"/>
        <v>280</v>
      </c>
      <c r="R1224">
        <f t="shared" si="115"/>
        <v>81.27</v>
      </c>
      <c r="S1224" s="15">
        <f t="shared" si="116"/>
        <v>42430.720451388886</v>
      </c>
      <c r="T1224" s="15">
        <f t="shared" si="117"/>
        <v>42461.166666666672</v>
      </c>
      <c r="U1224">
        <f t="shared" si="118"/>
        <v>31</v>
      </c>
      <c r="V1224" t="str" cm="1">
        <f t="array" ref="V1224">_xlfn.IFS(U1224&lt;=10,"Less than 10 days",AND(U1224&gt;10,U1224&lt;=20),"11 to 20 days",AND(U1224&gt;20,U1224&lt;=25),"21 to 25 days",U1224&gt;=51,"Greater than 40 days",AND(U1224&gt;25,U1224&lt;=30),"26 to 30 days",AND(U1224&gt;30,U1224&lt;=40),"31 to 40 days",AND(U1224&gt;40,U1224&lt;=50),"41 to 50 days")</f>
        <v>31 to 40 days</v>
      </c>
      <c r="W1224" t="str" cm="1">
        <f t="array" ref="W1224">_xlfn.IFNA(_xlfn.IFS(AND(U1224&gt;=25,U1224&lt;28),"26-27 days",AND(U1224&gt;27,U1224&lt;29),"28 to 29 days",U1224=30, "30 days"),"Not Needed")</f>
        <v>Not Needed</v>
      </c>
      <c r="X1224">
        <f t="shared" si="119"/>
        <v>2016</v>
      </c>
    </row>
    <row r="1225" spans="1:24" ht="4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 t="shared" si="114"/>
        <v>112</v>
      </c>
      <c r="R1225">
        <f t="shared" si="115"/>
        <v>116.21</v>
      </c>
      <c r="S1225" s="15">
        <f t="shared" si="116"/>
        <v>42654.177187499998</v>
      </c>
      <c r="T1225" s="15">
        <f t="shared" si="117"/>
        <v>42684.218854166669</v>
      </c>
      <c r="U1225">
        <f t="shared" si="118"/>
        <v>30</v>
      </c>
      <c r="V1225" t="str" cm="1">
        <f t="array" ref="V1225">_xlfn.IFS(U1225&lt;=10,"Less than 10 days",AND(U1225&gt;10,U1225&lt;=20),"11 to 20 days",AND(U1225&gt;20,U1225&lt;=25),"21 to 25 days",U1225&gt;=51,"Greater than 40 days",AND(U1225&gt;25,U1225&lt;=30),"26 to 30 days",AND(U1225&gt;30,U1225&lt;=40),"31 to 40 days",AND(U1225&gt;40,U1225&lt;=50),"41 to 50 days")</f>
        <v>26 to 30 days</v>
      </c>
      <c r="W1225" t="str" cm="1">
        <f t="array" ref="W1225">_xlfn.IFNA(_xlfn.IFS(AND(U1225&gt;=25,U1225&lt;28),"26-27 days",AND(U1225&gt;27,U1225&lt;29),"28 to 29 days",U1225=30, "30 days"),"Not Needed")</f>
        <v>30 days</v>
      </c>
      <c r="X1225">
        <f t="shared" si="119"/>
        <v>2016</v>
      </c>
    </row>
    <row r="1226" spans="1:24" ht="29">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 t="shared" si="114"/>
        <v>7</v>
      </c>
      <c r="R1226">
        <f t="shared" si="115"/>
        <v>58.89</v>
      </c>
      <c r="S1226" s="15">
        <f t="shared" si="116"/>
        <v>41736.549791666665</v>
      </c>
      <c r="T1226" s="15">
        <f t="shared" si="117"/>
        <v>41796.549791666665</v>
      </c>
      <c r="U1226">
        <f t="shared" si="118"/>
        <v>60</v>
      </c>
      <c r="V1226" t="str" cm="1">
        <f t="array" ref="V1226">_xlfn.IFS(U1226&lt;=10,"Less than 10 days",AND(U1226&gt;10,U1226&lt;=20),"11 to 20 days",AND(U1226&gt;20,U1226&lt;=25),"21 to 25 days",U1226&gt;=51,"Greater than 40 days",AND(U1226&gt;25,U1226&lt;=30),"26 to 30 days",AND(U1226&gt;30,U1226&lt;=40),"31 to 40 days",AND(U1226&gt;40,U1226&lt;=50),"41 to 50 days")</f>
        <v>Greater than 40 days</v>
      </c>
      <c r="W1226" t="str" cm="1">
        <f t="array" ref="W1226">_xlfn.IFNA(_xlfn.IFS(AND(U1226&gt;=25,U1226&lt;28),"26-27 days",AND(U1226&gt;27,U1226&lt;29),"28 to 29 days",U1226=30, "30 days"),"Not Needed")</f>
        <v>Not Needed</v>
      </c>
      <c r="X1226">
        <f t="shared" si="119"/>
        <v>2014</v>
      </c>
    </row>
    <row r="1227" spans="1:24" ht="4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 t="shared" si="114"/>
        <v>4</v>
      </c>
      <c r="R1227">
        <f t="shared" si="115"/>
        <v>44</v>
      </c>
      <c r="S1227" s="15">
        <f t="shared" si="116"/>
        <v>41509.905995370369</v>
      </c>
      <c r="T1227" s="15">
        <f t="shared" si="117"/>
        <v>41569.905995370369</v>
      </c>
      <c r="U1227">
        <f t="shared" si="118"/>
        <v>60</v>
      </c>
      <c r="V1227" t="str" cm="1">
        <f t="array" ref="V1227">_xlfn.IFS(U1227&lt;=10,"Less than 10 days",AND(U1227&gt;10,U1227&lt;=20),"11 to 20 days",AND(U1227&gt;20,U1227&lt;=25),"21 to 25 days",U1227&gt;=51,"Greater than 40 days",AND(U1227&gt;25,U1227&lt;=30),"26 to 30 days",AND(U1227&gt;30,U1227&lt;=40),"31 to 40 days",AND(U1227&gt;40,U1227&lt;=50),"41 to 50 days")</f>
        <v>Greater than 40 days</v>
      </c>
      <c r="W1227" t="str" cm="1">
        <f t="array" ref="W1227">_xlfn.IFNA(_xlfn.IFS(AND(U1227&gt;=25,U1227&lt;28),"26-27 days",AND(U1227&gt;27,U1227&lt;29),"28 to 29 days",U1227=30, "30 days"),"Not Needed")</f>
        <v>Not Needed</v>
      </c>
      <c r="X1227">
        <f t="shared" si="119"/>
        <v>2013</v>
      </c>
    </row>
    <row r="1228" spans="1:24" ht="4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 t="shared" si="114"/>
        <v>4</v>
      </c>
      <c r="R1228">
        <f t="shared" si="115"/>
        <v>48.43</v>
      </c>
      <c r="S1228" s="15">
        <f t="shared" si="116"/>
        <v>41715.874780092592</v>
      </c>
      <c r="T1228" s="15">
        <f t="shared" si="117"/>
        <v>41750.041666666664</v>
      </c>
      <c r="U1228">
        <f t="shared" si="118"/>
        <v>35</v>
      </c>
      <c r="V1228" t="str" cm="1">
        <f t="array" ref="V1228">_xlfn.IFS(U1228&lt;=10,"Less than 10 days",AND(U1228&gt;10,U1228&lt;=20),"11 to 20 days",AND(U1228&gt;20,U1228&lt;=25),"21 to 25 days",U1228&gt;=51,"Greater than 40 days",AND(U1228&gt;25,U1228&lt;=30),"26 to 30 days",AND(U1228&gt;30,U1228&lt;=40),"31 to 40 days",AND(U1228&gt;40,U1228&lt;=50),"41 to 50 days")</f>
        <v>31 to 40 days</v>
      </c>
      <c r="W1228" t="str" cm="1">
        <f t="array" ref="W1228">_xlfn.IFNA(_xlfn.IFS(AND(U1228&gt;=25,U1228&lt;28),"26-27 days",AND(U1228&gt;27,U1228&lt;29),"28 to 29 days",U1228=30, "30 days"),"Not Needed")</f>
        <v>Not Needed</v>
      </c>
      <c r="X1228">
        <f t="shared" si="119"/>
        <v>2014</v>
      </c>
    </row>
    <row r="1229" spans="1:24" ht="4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 t="shared" si="114"/>
        <v>0</v>
      </c>
      <c r="R1229">
        <f t="shared" si="115"/>
        <v>0</v>
      </c>
      <c r="S1229" s="15">
        <f t="shared" si="116"/>
        <v>41827.919166666667</v>
      </c>
      <c r="T1229" s="15">
        <f t="shared" si="117"/>
        <v>41858.291666666664</v>
      </c>
      <c r="U1229">
        <f t="shared" si="118"/>
        <v>31</v>
      </c>
      <c r="V1229" t="str" cm="1">
        <f t="array" ref="V1229">_xlfn.IFS(U1229&lt;=10,"Less than 10 days",AND(U1229&gt;10,U1229&lt;=20),"11 to 20 days",AND(U1229&gt;20,U1229&lt;=25),"21 to 25 days",U1229&gt;=51,"Greater than 40 days",AND(U1229&gt;25,U1229&lt;=30),"26 to 30 days",AND(U1229&gt;30,U1229&lt;=40),"31 to 40 days",AND(U1229&gt;40,U1229&lt;=50),"41 to 50 days")</f>
        <v>31 to 40 days</v>
      </c>
      <c r="W1229" t="str" cm="1">
        <f t="array" ref="W1229">_xlfn.IFNA(_xlfn.IFS(AND(U1229&gt;=25,U1229&lt;28),"26-27 days",AND(U1229&gt;27,U1229&lt;29),"28 to 29 days",U1229=30, "30 days"),"Not Needed")</f>
        <v>Not Needed</v>
      </c>
      <c r="X1229">
        <f t="shared" si="119"/>
        <v>2014</v>
      </c>
    </row>
    <row r="1230" spans="1:24" ht="4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 t="shared" si="114"/>
        <v>29</v>
      </c>
      <c r="R1230">
        <f t="shared" si="115"/>
        <v>61.04</v>
      </c>
      <c r="S1230" s="15">
        <f t="shared" si="116"/>
        <v>40754.729259259257</v>
      </c>
      <c r="T1230" s="15">
        <f t="shared" si="117"/>
        <v>40814.729259259257</v>
      </c>
      <c r="U1230">
        <f t="shared" si="118"/>
        <v>60</v>
      </c>
      <c r="V1230" t="str" cm="1">
        <f t="array" ref="V1230">_xlfn.IFS(U1230&lt;=10,"Less than 10 days",AND(U1230&gt;10,U1230&lt;=20),"11 to 20 days",AND(U1230&gt;20,U1230&lt;=25),"21 to 25 days",U1230&gt;=51,"Greater than 40 days",AND(U1230&gt;25,U1230&lt;=30),"26 to 30 days",AND(U1230&gt;30,U1230&lt;=40),"31 to 40 days",AND(U1230&gt;40,U1230&lt;=50),"41 to 50 days")</f>
        <v>Greater than 40 days</v>
      </c>
      <c r="W1230" t="str" cm="1">
        <f t="array" ref="W1230">_xlfn.IFNA(_xlfn.IFS(AND(U1230&gt;=25,U1230&lt;28),"26-27 days",AND(U1230&gt;27,U1230&lt;29),"28 to 29 days",U1230=30, "30 days"),"Not Needed")</f>
        <v>Not Needed</v>
      </c>
      <c r="X1230">
        <f t="shared" si="119"/>
        <v>2011</v>
      </c>
    </row>
    <row r="1231" spans="1:24" ht="58">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 t="shared" si="114"/>
        <v>1</v>
      </c>
      <c r="R1231">
        <f t="shared" si="115"/>
        <v>25</v>
      </c>
      <c r="S1231" s="15">
        <f t="shared" si="116"/>
        <v>40985.459803240738</v>
      </c>
      <c r="T1231" s="15">
        <f t="shared" si="117"/>
        <v>41015.666666666664</v>
      </c>
      <c r="U1231">
        <f t="shared" si="118"/>
        <v>30</v>
      </c>
      <c r="V1231" t="str" cm="1">
        <f t="array" ref="V1231">_xlfn.IFS(U1231&lt;=10,"Less than 10 days",AND(U1231&gt;10,U1231&lt;=20),"11 to 20 days",AND(U1231&gt;20,U1231&lt;=25),"21 to 25 days",U1231&gt;=51,"Greater than 40 days",AND(U1231&gt;25,U1231&lt;=30),"26 to 30 days",AND(U1231&gt;30,U1231&lt;=40),"31 to 40 days",AND(U1231&gt;40,U1231&lt;=50),"41 to 50 days")</f>
        <v>26 to 30 days</v>
      </c>
      <c r="W1231" t="str" cm="1">
        <f t="array" ref="W1231">_xlfn.IFNA(_xlfn.IFS(AND(U1231&gt;=25,U1231&lt;28),"26-27 days",AND(U1231&gt;27,U1231&lt;29),"28 to 29 days",U1231=30, "30 days"),"Not Needed")</f>
        <v>30 days</v>
      </c>
      <c r="X1231">
        <f t="shared" si="119"/>
        <v>2012</v>
      </c>
    </row>
    <row r="1232" spans="1:24" ht="4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 t="shared" si="114"/>
        <v>0</v>
      </c>
      <c r="R1232">
        <f t="shared" si="115"/>
        <v>0</v>
      </c>
      <c r="S1232" s="15">
        <f t="shared" si="116"/>
        <v>40568.972569444442</v>
      </c>
      <c r="T1232" s="15">
        <f t="shared" si="117"/>
        <v>40598.972569444442</v>
      </c>
      <c r="U1232">
        <f t="shared" si="118"/>
        <v>30</v>
      </c>
      <c r="V1232" t="str" cm="1">
        <f t="array" ref="V1232">_xlfn.IFS(U1232&lt;=10,"Less than 10 days",AND(U1232&gt;10,U1232&lt;=20),"11 to 20 days",AND(U1232&gt;20,U1232&lt;=25),"21 to 25 days",U1232&gt;=51,"Greater than 40 days",AND(U1232&gt;25,U1232&lt;=30),"26 to 30 days",AND(U1232&gt;30,U1232&lt;=40),"31 to 40 days",AND(U1232&gt;40,U1232&lt;=50),"41 to 50 days")</f>
        <v>26 to 30 days</v>
      </c>
      <c r="W1232" t="str" cm="1">
        <f t="array" ref="W1232">_xlfn.IFNA(_xlfn.IFS(AND(U1232&gt;=25,U1232&lt;28),"26-27 days",AND(U1232&gt;27,U1232&lt;29),"28 to 29 days",U1232=30, "30 days"),"Not Needed")</f>
        <v>30 days</v>
      </c>
      <c r="X1232">
        <f t="shared" si="119"/>
        <v>2011</v>
      </c>
    </row>
    <row r="1233" spans="1:24" ht="4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 t="shared" si="114"/>
        <v>0</v>
      </c>
      <c r="R1233">
        <f t="shared" si="115"/>
        <v>0</v>
      </c>
      <c r="S1233" s="15">
        <f t="shared" si="116"/>
        <v>42193.941759259258</v>
      </c>
      <c r="T1233" s="15">
        <f t="shared" si="117"/>
        <v>42244.041666666672</v>
      </c>
      <c r="U1233">
        <f t="shared" si="118"/>
        <v>51</v>
      </c>
      <c r="V1233" t="str" cm="1">
        <f t="array" ref="V1233">_xlfn.IFS(U1233&lt;=10,"Less than 10 days",AND(U1233&gt;10,U1233&lt;=20),"11 to 20 days",AND(U1233&gt;20,U1233&lt;=25),"21 to 25 days",U1233&gt;=51,"Greater than 40 days",AND(U1233&gt;25,U1233&lt;=30),"26 to 30 days",AND(U1233&gt;30,U1233&lt;=40),"31 to 40 days",AND(U1233&gt;40,U1233&lt;=50),"41 to 50 days")</f>
        <v>Greater than 40 days</v>
      </c>
      <c r="W1233" t="str" cm="1">
        <f t="array" ref="W1233">_xlfn.IFNA(_xlfn.IFS(AND(U1233&gt;=25,U1233&lt;28),"26-27 days",AND(U1233&gt;27,U1233&lt;29),"28 to 29 days",U1233=30, "30 days"),"Not Needed")</f>
        <v>Not Needed</v>
      </c>
      <c r="X1233">
        <f t="shared" si="119"/>
        <v>2015</v>
      </c>
    </row>
    <row r="1234" spans="1:24" ht="4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 t="shared" si="114"/>
        <v>1</v>
      </c>
      <c r="R1234">
        <f t="shared" si="115"/>
        <v>40</v>
      </c>
      <c r="S1234" s="15">
        <f t="shared" si="116"/>
        <v>41506.848032407412</v>
      </c>
      <c r="T1234" s="15">
        <f t="shared" si="117"/>
        <v>41553.848032407412</v>
      </c>
      <c r="U1234">
        <f t="shared" si="118"/>
        <v>47</v>
      </c>
      <c r="V1234" t="str" cm="1">
        <f t="array" ref="V1234">_xlfn.IFS(U1234&lt;=10,"Less than 10 days",AND(U1234&gt;10,U1234&lt;=20),"11 to 20 days",AND(U1234&gt;20,U1234&lt;=25),"21 to 25 days",U1234&gt;=51,"Greater than 40 days",AND(U1234&gt;25,U1234&lt;=30),"26 to 30 days",AND(U1234&gt;30,U1234&lt;=40),"31 to 40 days",AND(U1234&gt;40,U1234&lt;=50),"41 to 50 days")</f>
        <v>41 to 50 days</v>
      </c>
      <c r="W1234" t="str" cm="1">
        <f t="array" ref="W1234">_xlfn.IFNA(_xlfn.IFS(AND(U1234&gt;=25,U1234&lt;28),"26-27 days",AND(U1234&gt;27,U1234&lt;29),"28 to 29 days",U1234=30, "30 days"),"Not Needed")</f>
        <v>Not Needed</v>
      </c>
      <c r="X1234">
        <f t="shared" si="119"/>
        <v>2013</v>
      </c>
    </row>
    <row r="1235" spans="1:24" ht="4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 t="shared" si="114"/>
        <v>12</v>
      </c>
      <c r="R1235">
        <f t="shared" si="115"/>
        <v>19.329999999999998</v>
      </c>
      <c r="S1235" s="15">
        <f t="shared" si="116"/>
        <v>40939.948773148149</v>
      </c>
      <c r="T1235" s="15">
        <f t="shared" si="117"/>
        <v>40960.948773148149</v>
      </c>
      <c r="U1235">
        <f t="shared" si="118"/>
        <v>21</v>
      </c>
      <c r="V1235" t="str" cm="1">
        <f t="array" ref="V1235">_xlfn.IFS(U1235&lt;=10,"Less than 10 days",AND(U1235&gt;10,U1235&lt;=20),"11 to 20 days",AND(U1235&gt;20,U1235&lt;=25),"21 to 25 days",U1235&gt;=51,"Greater than 40 days",AND(U1235&gt;25,U1235&lt;=30),"26 to 30 days",AND(U1235&gt;30,U1235&lt;=40),"31 to 40 days",AND(U1235&gt;40,U1235&lt;=50),"41 to 50 days")</f>
        <v>21 to 25 days</v>
      </c>
      <c r="W1235" t="str" cm="1">
        <f t="array" ref="W1235">_xlfn.IFNA(_xlfn.IFS(AND(U1235&gt;=25,U1235&lt;28),"26-27 days",AND(U1235&gt;27,U1235&lt;29),"28 to 29 days",U1235=30, "30 days"),"Not Needed")</f>
        <v>Not Needed</v>
      </c>
      <c r="X1235">
        <f t="shared" si="119"/>
        <v>2012</v>
      </c>
    </row>
    <row r="1236" spans="1:24" ht="4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 t="shared" si="114"/>
        <v>0</v>
      </c>
      <c r="R1236">
        <f t="shared" si="115"/>
        <v>0</v>
      </c>
      <c r="S1236" s="15">
        <f t="shared" si="116"/>
        <v>42007.788680555561</v>
      </c>
      <c r="T1236" s="15">
        <f t="shared" si="117"/>
        <v>42037.788680555561</v>
      </c>
      <c r="U1236">
        <f t="shared" si="118"/>
        <v>30</v>
      </c>
      <c r="V1236" t="str" cm="1">
        <f t="array" ref="V1236">_xlfn.IFS(U1236&lt;=10,"Less than 10 days",AND(U1236&gt;10,U1236&lt;=20),"11 to 20 days",AND(U1236&gt;20,U1236&lt;=25),"21 to 25 days",U1236&gt;=51,"Greater than 40 days",AND(U1236&gt;25,U1236&lt;=30),"26 to 30 days",AND(U1236&gt;30,U1236&lt;=40),"31 to 40 days",AND(U1236&gt;40,U1236&lt;=50),"41 to 50 days")</f>
        <v>26 to 30 days</v>
      </c>
      <c r="W1236" t="str" cm="1">
        <f t="array" ref="W1236">_xlfn.IFNA(_xlfn.IFS(AND(U1236&gt;=25,U1236&lt;28),"26-27 days",AND(U1236&gt;27,U1236&lt;29),"28 to 29 days",U1236=30, "30 days"),"Not Needed")</f>
        <v>30 days</v>
      </c>
      <c r="X1236">
        <f t="shared" si="119"/>
        <v>2015</v>
      </c>
    </row>
    <row r="1237" spans="1:24" ht="4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 t="shared" si="114"/>
        <v>3</v>
      </c>
      <c r="R1237">
        <f t="shared" si="115"/>
        <v>35</v>
      </c>
      <c r="S1237" s="15">
        <f t="shared" si="116"/>
        <v>41583.135405092595</v>
      </c>
      <c r="T1237" s="15">
        <f t="shared" si="117"/>
        <v>41623.135405092595</v>
      </c>
      <c r="U1237">
        <f t="shared" si="118"/>
        <v>40</v>
      </c>
      <c r="V1237" t="str" cm="1">
        <f t="array" ref="V1237">_xlfn.IFS(U1237&lt;=10,"Less than 10 days",AND(U1237&gt;10,U1237&lt;=20),"11 to 20 days",AND(U1237&gt;20,U1237&lt;=25),"21 to 25 days",U1237&gt;=51,"Greater than 40 days",AND(U1237&gt;25,U1237&lt;=30),"26 to 30 days",AND(U1237&gt;30,U1237&lt;=40),"31 to 40 days",AND(U1237&gt;40,U1237&lt;=50),"41 to 50 days")</f>
        <v>31 to 40 days</v>
      </c>
      <c r="W1237" t="str" cm="1">
        <f t="array" ref="W1237">_xlfn.IFNA(_xlfn.IFS(AND(U1237&gt;=25,U1237&lt;28),"26-27 days",AND(U1237&gt;27,U1237&lt;29),"28 to 29 days",U1237=30, "30 days"),"Not Needed")</f>
        <v>Not Needed</v>
      </c>
      <c r="X1237">
        <f t="shared" si="119"/>
        <v>2013</v>
      </c>
    </row>
    <row r="1238" spans="1:24">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 t="shared" si="114"/>
        <v>0</v>
      </c>
      <c r="R1238">
        <f t="shared" si="115"/>
        <v>0</v>
      </c>
      <c r="S1238" s="15">
        <f t="shared" si="116"/>
        <v>41110.680138888885</v>
      </c>
      <c r="T1238" s="15">
        <f t="shared" si="117"/>
        <v>41118.666666666664</v>
      </c>
      <c r="U1238">
        <f t="shared" si="118"/>
        <v>8</v>
      </c>
      <c r="V1238" t="str" cm="1">
        <f t="array" ref="V1238">_xlfn.IFS(U1238&lt;=10,"Less than 10 days",AND(U1238&gt;10,U1238&lt;=20),"11 to 20 days",AND(U1238&gt;20,U1238&lt;=25),"21 to 25 days",U1238&gt;=51,"Greater than 40 days",AND(U1238&gt;25,U1238&lt;=30),"26 to 30 days",AND(U1238&gt;30,U1238&lt;=40),"31 to 40 days",AND(U1238&gt;40,U1238&lt;=50),"41 to 50 days")</f>
        <v>Less than 10 days</v>
      </c>
      <c r="W1238" t="str" cm="1">
        <f t="array" ref="W1238">_xlfn.IFNA(_xlfn.IFS(AND(U1238&gt;=25,U1238&lt;28),"26-27 days",AND(U1238&gt;27,U1238&lt;29),"28 to 29 days",U1238=30, "30 days"),"Not Needed")</f>
        <v>Not Needed</v>
      </c>
      <c r="X1238">
        <f t="shared" si="119"/>
        <v>2012</v>
      </c>
    </row>
    <row r="1239" spans="1:24" ht="58">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 t="shared" si="114"/>
        <v>0</v>
      </c>
      <c r="R1239">
        <f t="shared" si="115"/>
        <v>0</v>
      </c>
      <c r="S1239" s="15">
        <f t="shared" si="116"/>
        <v>41125.283159722225</v>
      </c>
      <c r="T1239" s="15">
        <f t="shared" si="117"/>
        <v>41145.283159722225</v>
      </c>
      <c r="U1239">
        <f t="shared" si="118"/>
        <v>20</v>
      </c>
      <c r="V1239" t="str" cm="1">
        <f t="array" ref="V1239">_xlfn.IFS(U1239&lt;=10,"Less than 10 days",AND(U1239&gt;10,U1239&lt;=20),"11 to 20 days",AND(U1239&gt;20,U1239&lt;=25),"21 to 25 days",U1239&gt;=51,"Greater than 40 days",AND(U1239&gt;25,U1239&lt;=30),"26 to 30 days",AND(U1239&gt;30,U1239&lt;=40),"31 to 40 days",AND(U1239&gt;40,U1239&lt;=50),"41 to 50 days")</f>
        <v>11 to 20 days</v>
      </c>
      <c r="W1239" t="str" cm="1">
        <f t="array" ref="W1239">_xlfn.IFNA(_xlfn.IFS(AND(U1239&gt;=25,U1239&lt;28),"26-27 days",AND(U1239&gt;27,U1239&lt;29),"28 to 29 days",U1239=30, "30 days"),"Not Needed")</f>
        <v>Not Needed</v>
      </c>
      <c r="X1239">
        <f t="shared" si="119"/>
        <v>2012</v>
      </c>
    </row>
    <row r="1240" spans="1:24" ht="58">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 t="shared" si="114"/>
        <v>18</v>
      </c>
      <c r="R1240">
        <f t="shared" si="115"/>
        <v>59.33</v>
      </c>
      <c r="S1240" s="15">
        <f t="shared" si="116"/>
        <v>40731.61037037037</v>
      </c>
      <c r="T1240" s="15">
        <f t="shared" si="117"/>
        <v>40761.61037037037</v>
      </c>
      <c r="U1240">
        <f t="shared" si="118"/>
        <v>30</v>
      </c>
      <c r="V1240" t="str" cm="1">
        <f t="array" ref="V1240">_xlfn.IFS(U1240&lt;=10,"Less than 10 days",AND(U1240&gt;10,U1240&lt;=20),"11 to 20 days",AND(U1240&gt;20,U1240&lt;=25),"21 to 25 days",U1240&gt;=51,"Greater than 40 days",AND(U1240&gt;25,U1240&lt;=30),"26 to 30 days",AND(U1240&gt;30,U1240&lt;=40),"31 to 40 days",AND(U1240&gt;40,U1240&lt;=50),"41 to 50 days")</f>
        <v>26 to 30 days</v>
      </c>
      <c r="W1240" t="str" cm="1">
        <f t="array" ref="W1240">_xlfn.IFNA(_xlfn.IFS(AND(U1240&gt;=25,U1240&lt;28),"26-27 days",AND(U1240&gt;27,U1240&lt;29),"28 to 29 days",U1240=30, "30 days"),"Not Needed")</f>
        <v>30 days</v>
      </c>
      <c r="X1240">
        <f t="shared" si="119"/>
        <v>2011</v>
      </c>
    </row>
    <row r="1241" spans="1:24" ht="29">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 t="shared" si="114"/>
        <v>0</v>
      </c>
      <c r="R1241">
        <f t="shared" si="115"/>
        <v>0</v>
      </c>
      <c r="S1241" s="15">
        <f t="shared" si="116"/>
        <v>40883.962581018517</v>
      </c>
      <c r="T1241" s="15">
        <f t="shared" si="117"/>
        <v>40913.962581018517</v>
      </c>
      <c r="U1241">
        <f t="shared" si="118"/>
        <v>30</v>
      </c>
      <c r="V1241" t="str" cm="1">
        <f t="array" ref="V1241">_xlfn.IFS(U1241&lt;=10,"Less than 10 days",AND(U1241&gt;10,U1241&lt;=20),"11 to 20 days",AND(U1241&gt;20,U1241&lt;=25),"21 to 25 days",U1241&gt;=51,"Greater than 40 days",AND(U1241&gt;25,U1241&lt;=30),"26 to 30 days",AND(U1241&gt;30,U1241&lt;=40),"31 to 40 days",AND(U1241&gt;40,U1241&lt;=50),"41 to 50 days")</f>
        <v>26 to 30 days</v>
      </c>
      <c r="W1241" t="str" cm="1">
        <f t="array" ref="W1241">_xlfn.IFNA(_xlfn.IFS(AND(U1241&gt;=25,U1241&lt;28),"26-27 days",AND(U1241&gt;27,U1241&lt;29),"28 to 29 days",U1241=30, "30 days"),"Not Needed")</f>
        <v>30 days</v>
      </c>
      <c r="X1241">
        <f t="shared" si="119"/>
        <v>2011</v>
      </c>
    </row>
    <row r="1242" spans="1:24" ht="4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 t="shared" si="114"/>
        <v>3</v>
      </c>
      <c r="R1242">
        <f t="shared" si="115"/>
        <v>30.13</v>
      </c>
      <c r="S1242" s="15">
        <f t="shared" si="116"/>
        <v>41409.040011574078</v>
      </c>
      <c r="T1242" s="15">
        <f t="shared" si="117"/>
        <v>41467.910416666666</v>
      </c>
      <c r="U1242">
        <f t="shared" si="118"/>
        <v>58</v>
      </c>
      <c r="V1242" t="str" cm="1">
        <f t="array" ref="V1242">_xlfn.IFS(U1242&lt;=10,"Less than 10 days",AND(U1242&gt;10,U1242&lt;=20),"11 to 20 days",AND(U1242&gt;20,U1242&lt;=25),"21 to 25 days",U1242&gt;=51,"Greater than 40 days",AND(U1242&gt;25,U1242&lt;=30),"26 to 30 days",AND(U1242&gt;30,U1242&lt;=40),"31 to 40 days",AND(U1242&gt;40,U1242&lt;=50),"41 to 50 days")</f>
        <v>Greater than 40 days</v>
      </c>
      <c r="W1242" t="str" cm="1">
        <f t="array" ref="W1242">_xlfn.IFNA(_xlfn.IFS(AND(U1242&gt;=25,U1242&lt;28),"26-27 days",AND(U1242&gt;27,U1242&lt;29),"28 to 29 days",U1242=30, "30 days"),"Not Needed")</f>
        <v>Not Needed</v>
      </c>
      <c r="X1242">
        <f t="shared" si="119"/>
        <v>2013</v>
      </c>
    </row>
    <row r="1243" spans="1:24" ht="58">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 t="shared" si="114"/>
        <v>51</v>
      </c>
      <c r="R1243">
        <f t="shared" si="115"/>
        <v>74.62</v>
      </c>
      <c r="S1243" s="15">
        <f t="shared" si="116"/>
        <v>41923.837731481479</v>
      </c>
      <c r="T1243" s="15">
        <f t="shared" si="117"/>
        <v>41946.249305555553</v>
      </c>
      <c r="U1243">
        <f t="shared" si="118"/>
        <v>23</v>
      </c>
      <c r="V1243" t="str" cm="1">
        <f t="array" ref="V1243">_xlfn.IFS(U1243&lt;=10,"Less than 10 days",AND(U1243&gt;10,U1243&lt;=20),"11 to 20 days",AND(U1243&gt;20,U1243&lt;=25),"21 to 25 days",U1243&gt;=51,"Greater than 40 days",AND(U1243&gt;25,U1243&lt;=30),"26 to 30 days",AND(U1243&gt;30,U1243&lt;=40),"31 to 40 days",AND(U1243&gt;40,U1243&lt;=50),"41 to 50 days")</f>
        <v>21 to 25 days</v>
      </c>
      <c r="W1243" t="str" cm="1">
        <f t="array" ref="W1243">_xlfn.IFNA(_xlfn.IFS(AND(U1243&gt;=25,U1243&lt;28),"26-27 days",AND(U1243&gt;27,U1243&lt;29),"28 to 29 days",U1243=30, "30 days"),"Not Needed")</f>
        <v>Not Needed</v>
      </c>
      <c r="X1243">
        <f t="shared" si="119"/>
        <v>2014</v>
      </c>
    </row>
    <row r="1244" spans="1:24" ht="4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 t="shared" si="114"/>
        <v>1</v>
      </c>
      <c r="R1244">
        <f t="shared" si="115"/>
        <v>5</v>
      </c>
      <c r="S1244" s="15">
        <f t="shared" si="116"/>
        <v>40782.165532407409</v>
      </c>
      <c r="T1244" s="15">
        <f t="shared" si="117"/>
        <v>40797.554166666669</v>
      </c>
      <c r="U1244">
        <f t="shared" si="118"/>
        <v>15</v>
      </c>
      <c r="V1244" t="str" cm="1">
        <f t="array" ref="V1244">_xlfn.IFS(U1244&lt;=10,"Less than 10 days",AND(U1244&gt;10,U1244&lt;=20),"11 to 20 days",AND(U1244&gt;20,U1244&lt;=25),"21 to 25 days",U1244&gt;=51,"Greater than 40 days",AND(U1244&gt;25,U1244&lt;=30),"26 to 30 days",AND(U1244&gt;30,U1244&lt;=40),"31 to 40 days",AND(U1244&gt;40,U1244&lt;=50),"41 to 50 days")</f>
        <v>11 to 20 days</v>
      </c>
      <c r="W1244" t="str" cm="1">
        <f t="array" ref="W1244">_xlfn.IFNA(_xlfn.IFS(AND(U1244&gt;=25,U1244&lt;28),"26-27 days",AND(U1244&gt;27,U1244&lt;29),"28 to 29 days",U1244=30, "30 days"),"Not Needed")</f>
        <v>Not Needed</v>
      </c>
      <c r="X1244">
        <f t="shared" si="119"/>
        <v>2011</v>
      </c>
    </row>
    <row r="1245" spans="1:24" ht="4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 t="shared" si="114"/>
        <v>14</v>
      </c>
      <c r="R1245">
        <f t="shared" si="115"/>
        <v>44.5</v>
      </c>
      <c r="S1245" s="15">
        <f t="shared" si="116"/>
        <v>40671.879293981481</v>
      </c>
      <c r="T1245" s="15">
        <f t="shared" si="117"/>
        <v>40732.875</v>
      </c>
      <c r="U1245">
        <f t="shared" si="118"/>
        <v>61</v>
      </c>
      <c r="V1245" t="str" cm="1">
        <f t="array" ref="V1245">_xlfn.IFS(U1245&lt;=10,"Less than 10 days",AND(U1245&gt;10,U1245&lt;=20),"11 to 20 days",AND(U1245&gt;20,U1245&lt;=25),"21 to 25 days",U1245&gt;=51,"Greater than 40 days",AND(U1245&gt;25,U1245&lt;=30),"26 to 30 days",AND(U1245&gt;30,U1245&lt;=40),"31 to 40 days",AND(U1245&gt;40,U1245&lt;=50),"41 to 50 days")</f>
        <v>Greater than 40 days</v>
      </c>
      <c r="W1245" t="str" cm="1">
        <f t="array" ref="W1245">_xlfn.IFNA(_xlfn.IFS(AND(U1245&gt;=25,U1245&lt;28),"26-27 days",AND(U1245&gt;27,U1245&lt;29),"28 to 29 days",U1245=30, "30 days"),"Not Needed")</f>
        <v>Not Needed</v>
      </c>
      <c r="X1245">
        <f t="shared" si="119"/>
        <v>2011</v>
      </c>
    </row>
    <row r="1246" spans="1:24" ht="4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 t="shared" si="114"/>
        <v>104</v>
      </c>
      <c r="R1246">
        <f t="shared" si="115"/>
        <v>46.13</v>
      </c>
      <c r="S1246" s="15">
        <f t="shared" si="116"/>
        <v>41355.825497685182</v>
      </c>
      <c r="T1246" s="15">
        <f t="shared" si="117"/>
        <v>41386.875</v>
      </c>
      <c r="U1246">
        <f t="shared" si="118"/>
        <v>31</v>
      </c>
      <c r="V1246" t="str" cm="1">
        <f t="array" ref="V1246">_xlfn.IFS(U1246&lt;=10,"Less than 10 days",AND(U1246&gt;10,U1246&lt;=20),"11 to 20 days",AND(U1246&gt;20,U1246&lt;=25),"21 to 25 days",U1246&gt;=51,"Greater than 40 days",AND(U1246&gt;25,U1246&lt;=30),"26 to 30 days",AND(U1246&gt;30,U1246&lt;=40),"31 to 40 days",AND(U1246&gt;40,U1246&lt;=50),"41 to 50 days")</f>
        <v>31 to 40 days</v>
      </c>
      <c r="W1246" t="str" cm="1">
        <f t="array" ref="W1246">_xlfn.IFNA(_xlfn.IFS(AND(U1246&gt;=25,U1246&lt;28),"26-27 days",AND(U1246&gt;27,U1246&lt;29),"28 to 29 days",U1246=30, "30 days"),"Not Needed")</f>
        <v>Not Needed</v>
      </c>
      <c r="X1246">
        <f t="shared" si="119"/>
        <v>2013</v>
      </c>
    </row>
    <row r="1247" spans="1:24" ht="4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 t="shared" si="114"/>
        <v>120</v>
      </c>
      <c r="R1247">
        <f t="shared" si="115"/>
        <v>141.47</v>
      </c>
      <c r="S1247" s="15">
        <f t="shared" si="116"/>
        <v>41774.599930555552</v>
      </c>
      <c r="T1247" s="15">
        <f t="shared" si="117"/>
        <v>41804.599930555552</v>
      </c>
      <c r="U1247">
        <f t="shared" si="118"/>
        <v>30</v>
      </c>
      <c r="V1247" t="str" cm="1">
        <f t="array" ref="V1247">_xlfn.IFS(U1247&lt;=10,"Less than 10 days",AND(U1247&gt;10,U1247&lt;=20),"11 to 20 days",AND(U1247&gt;20,U1247&lt;=25),"21 to 25 days",U1247&gt;=51,"Greater than 40 days",AND(U1247&gt;25,U1247&lt;=30),"26 to 30 days",AND(U1247&gt;30,U1247&lt;=40),"31 to 40 days",AND(U1247&gt;40,U1247&lt;=50),"41 to 50 days")</f>
        <v>26 to 30 days</v>
      </c>
      <c r="W1247" t="str" cm="1">
        <f t="array" ref="W1247">_xlfn.IFNA(_xlfn.IFS(AND(U1247&gt;=25,U1247&lt;28),"26-27 days",AND(U1247&gt;27,U1247&lt;29),"28 to 29 days",U1247=30, "30 days"),"Not Needed")</f>
        <v>30 days</v>
      </c>
      <c r="X1247">
        <f t="shared" si="119"/>
        <v>2014</v>
      </c>
    </row>
    <row r="1248" spans="1:24" ht="4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 t="shared" si="114"/>
        <v>117</v>
      </c>
      <c r="R1248">
        <f t="shared" si="115"/>
        <v>75.48</v>
      </c>
      <c r="S1248" s="15">
        <f t="shared" si="116"/>
        <v>40838.043391203704</v>
      </c>
      <c r="T1248" s="15">
        <f t="shared" si="117"/>
        <v>40883.085057870368</v>
      </c>
      <c r="U1248">
        <f t="shared" si="118"/>
        <v>45</v>
      </c>
      <c r="V1248" t="str" cm="1">
        <f t="array" ref="V1248">_xlfn.IFS(U1248&lt;=10,"Less than 10 days",AND(U1248&gt;10,U1248&lt;=20),"11 to 20 days",AND(U1248&gt;20,U1248&lt;=25),"21 to 25 days",U1248&gt;=51,"Greater than 40 days",AND(U1248&gt;25,U1248&lt;=30),"26 to 30 days",AND(U1248&gt;30,U1248&lt;=40),"31 to 40 days",AND(U1248&gt;40,U1248&lt;=50),"41 to 50 days")</f>
        <v>41 to 50 days</v>
      </c>
      <c r="W1248" t="str" cm="1">
        <f t="array" ref="W1248">_xlfn.IFNA(_xlfn.IFS(AND(U1248&gt;=25,U1248&lt;28),"26-27 days",AND(U1248&gt;27,U1248&lt;29),"28 to 29 days",U1248=30, "30 days"),"Not Needed")</f>
        <v>Not Needed</v>
      </c>
      <c r="X1248">
        <f t="shared" si="119"/>
        <v>2011</v>
      </c>
    </row>
    <row r="1249" spans="1:24" ht="29">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 t="shared" si="114"/>
        <v>122</v>
      </c>
      <c r="R1249">
        <f t="shared" si="115"/>
        <v>85.5</v>
      </c>
      <c r="S1249" s="15">
        <f t="shared" si="116"/>
        <v>41370.292303240742</v>
      </c>
      <c r="T1249" s="15">
        <f t="shared" si="117"/>
        <v>41400.292303240742</v>
      </c>
      <c r="U1249">
        <f t="shared" si="118"/>
        <v>30</v>
      </c>
      <c r="V1249" t="str" cm="1">
        <f t="array" ref="V1249">_xlfn.IFS(U1249&lt;=10,"Less than 10 days",AND(U1249&gt;10,U1249&lt;=20),"11 to 20 days",AND(U1249&gt;20,U1249&lt;=25),"21 to 25 days",U1249&gt;=51,"Greater than 40 days",AND(U1249&gt;25,U1249&lt;=30),"26 to 30 days",AND(U1249&gt;30,U1249&lt;=40),"31 to 40 days",AND(U1249&gt;40,U1249&lt;=50),"41 to 50 days")</f>
        <v>26 to 30 days</v>
      </c>
      <c r="W1249" t="str" cm="1">
        <f t="array" ref="W1249">_xlfn.IFNA(_xlfn.IFS(AND(U1249&gt;=25,U1249&lt;28),"26-27 days",AND(U1249&gt;27,U1249&lt;29),"28 to 29 days",U1249=30, "30 days"),"Not Needed")</f>
        <v>30 days</v>
      </c>
      <c r="X1249">
        <f t="shared" si="119"/>
        <v>2013</v>
      </c>
    </row>
    <row r="1250" spans="1:24" ht="4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 t="shared" si="114"/>
        <v>152</v>
      </c>
      <c r="R1250">
        <f t="shared" si="115"/>
        <v>64.25</v>
      </c>
      <c r="S1250" s="15">
        <f t="shared" si="116"/>
        <v>41767.656863425924</v>
      </c>
      <c r="T1250" s="15">
        <f t="shared" si="117"/>
        <v>41803.290972222225</v>
      </c>
      <c r="U1250">
        <f t="shared" si="118"/>
        <v>36</v>
      </c>
      <c r="V1250" t="str" cm="1">
        <f t="array" ref="V1250">_xlfn.IFS(U1250&lt;=10,"Less than 10 days",AND(U1250&gt;10,U1250&lt;=20),"11 to 20 days",AND(U1250&gt;20,U1250&lt;=25),"21 to 25 days",U1250&gt;=51,"Greater than 40 days",AND(U1250&gt;25,U1250&lt;=30),"26 to 30 days",AND(U1250&gt;30,U1250&lt;=40),"31 to 40 days",AND(U1250&gt;40,U1250&lt;=50),"41 to 50 days")</f>
        <v>31 to 40 days</v>
      </c>
      <c r="W1250" t="str" cm="1">
        <f t="array" ref="W1250">_xlfn.IFNA(_xlfn.IFS(AND(U1250&gt;=25,U1250&lt;28),"26-27 days",AND(U1250&gt;27,U1250&lt;29),"28 to 29 days",U1250=30, "30 days"),"Not Needed")</f>
        <v>Not Needed</v>
      </c>
      <c r="X1250">
        <f t="shared" si="119"/>
        <v>2014</v>
      </c>
    </row>
    <row r="1251" spans="1:24" ht="4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 t="shared" si="114"/>
        <v>104</v>
      </c>
      <c r="R1251">
        <f t="shared" si="115"/>
        <v>64.47</v>
      </c>
      <c r="S1251" s="15">
        <f t="shared" si="116"/>
        <v>41067.74086805556</v>
      </c>
      <c r="T1251" s="15">
        <f t="shared" si="117"/>
        <v>41097.74086805556</v>
      </c>
      <c r="U1251">
        <f t="shared" si="118"/>
        <v>30</v>
      </c>
      <c r="V1251" t="str" cm="1">
        <f t="array" ref="V1251">_xlfn.IFS(U1251&lt;=10,"Less than 10 days",AND(U1251&gt;10,U1251&lt;=20),"11 to 20 days",AND(U1251&gt;20,U1251&lt;=25),"21 to 25 days",U1251&gt;=51,"Greater than 40 days",AND(U1251&gt;25,U1251&lt;=30),"26 to 30 days",AND(U1251&gt;30,U1251&lt;=40),"31 to 40 days",AND(U1251&gt;40,U1251&lt;=50),"41 to 50 days")</f>
        <v>26 to 30 days</v>
      </c>
      <c r="W1251" t="str" cm="1">
        <f t="array" ref="W1251">_xlfn.IFNA(_xlfn.IFS(AND(U1251&gt;=25,U1251&lt;28),"26-27 days",AND(U1251&gt;27,U1251&lt;29),"28 to 29 days",U1251=30, "30 days"),"Not Needed")</f>
        <v>30 days</v>
      </c>
      <c r="X1251">
        <f t="shared" si="119"/>
        <v>2012</v>
      </c>
    </row>
    <row r="1252" spans="1:24" ht="58">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 t="shared" si="114"/>
        <v>200</v>
      </c>
      <c r="R1252">
        <f t="shared" si="115"/>
        <v>118.2</v>
      </c>
      <c r="S1252" s="15">
        <f t="shared" si="116"/>
        <v>41843.64271990741</v>
      </c>
      <c r="T1252" s="15">
        <f t="shared" si="117"/>
        <v>41888.64271990741</v>
      </c>
      <c r="U1252">
        <f t="shared" si="118"/>
        <v>45</v>
      </c>
      <c r="V1252" t="str" cm="1">
        <f t="array" ref="V1252">_xlfn.IFS(U1252&lt;=10,"Less than 10 days",AND(U1252&gt;10,U1252&lt;=20),"11 to 20 days",AND(U1252&gt;20,U1252&lt;=25),"21 to 25 days",U1252&gt;=51,"Greater than 40 days",AND(U1252&gt;25,U1252&lt;=30),"26 to 30 days",AND(U1252&gt;30,U1252&lt;=40),"31 to 40 days",AND(U1252&gt;40,U1252&lt;=50),"41 to 50 days")</f>
        <v>41 to 50 days</v>
      </c>
      <c r="W1252" t="str" cm="1">
        <f t="array" ref="W1252">_xlfn.IFNA(_xlfn.IFS(AND(U1252&gt;=25,U1252&lt;28),"26-27 days",AND(U1252&gt;27,U1252&lt;29),"28 to 29 days",U1252=30, "30 days"),"Not Needed")</f>
        <v>Not Needed</v>
      </c>
      <c r="X1252">
        <f t="shared" si="119"/>
        <v>2014</v>
      </c>
    </row>
    <row r="1253" spans="1:24" ht="29">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 t="shared" si="114"/>
        <v>102</v>
      </c>
      <c r="R1253">
        <f t="shared" si="115"/>
        <v>82.54</v>
      </c>
      <c r="S1253" s="15">
        <f t="shared" si="116"/>
        <v>40751.814432870371</v>
      </c>
      <c r="T1253" s="15">
        <f t="shared" si="117"/>
        <v>40811.814432870371</v>
      </c>
      <c r="U1253">
        <f t="shared" si="118"/>
        <v>60</v>
      </c>
      <c r="V1253" t="str" cm="1">
        <f t="array" ref="V1253">_xlfn.IFS(U1253&lt;=10,"Less than 10 days",AND(U1253&gt;10,U1253&lt;=20),"11 to 20 days",AND(U1253&gt;20,U1253&lt;=25),"21 to 25 days",U1253&gt;=51,"Greater than 40 days",AND(U1253&gt;25,U1253&lt;=30),"26 to 30 days",AND(U1253&gt;30,U1253&lt;=40),"31 to 40 days",AND(U1253&gt;40,U1253&lt;=50),"41 to 50 days")</f>
        <v>Greater than 40 days</v>
      </c>
      <c r="W1253" t="str" cm="1">
        <f t="array" ref="W1253">_xlfn.IFNA(_xlfn.IFS(AND(U1253&gt;=25,U1253&lt;28),"26-27 days",AND(U1253&gt;27,U1253&lt;29),"28 to 29 days",U1253=30, "30 days"),"Not Needed")</f>
        <v>Not Needed</v>
      </c>
      <c r="X1253">
        <f t="shared" si="119"/>
        <v>2011</v>
      </c>
    </row>
    <row r="1254" spans="1:24" ht="4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 t="shared" si="114"/>
        <v>138</v>
      </c>
      <c r="R1254">
        <f t="shared" si="115"/>
        <v>34.17</v>
      </c>
      <c r="S1254" s="15">
        <f t="shared" si="116"/>
        <v>41543.988067129627</v>
      </c>
      <c r="T1254" s="15">
        <f t="shared" si="117"/>
        <v>41571.988067129627</v>
      </c>
      <c r="U1254">
        <f t="shared" si="118"/>
        <v>28</v>
      </c>
      <c r="V1254" t="str" cm="1">
        <f t="array" ref="V1254">_xlfn.IFS(U1254&lt;=10,"Less than 10 days",AND(U1254&gt;10,U1254&lt;=20),"11 to 20 days",AND(U1254&gt;20,U1254&lt;=25),"21 to 25 days",U1254&gt;=51,"Greater than 40 days",AND(U1254&gt;25,U1254&lt;=30),"26 to 30 days",AND(U1254&gt;30,U1254&lt;=40),"31 to 40 days",AND(U1254&gt;40,U1254&lt;=50),"41 to 50 days")</f>
        <v>26 to 30 days</v>
      </c>
      <c r="W1254" t="str" cm="1">
        <f t="array" ref="W1254">_xlfn.IFNA(_xlfn.IFS(AND(U1254&gt;=25,U1254&lt;28),"26-27 days",AND(U1254&gt;27,U1254&lt;29),"28 to 29 days",U1254=30, "30 days"),"Not Needed")</f>
        <v>28 to 29 days</v>
      </c>
      <c r="X1254">
        <f t="shared" si="119"/>
        <v>2013</v>
      </c>
    </row>
    <row r="1255" spans="1:24" ht="58">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 t="shared" si="114"/>
        <v>303833</v>
      </c>
      <c r="R1255">
        <f t="shared" si="115"/>
        <v>42.73</v>
      </c>
      <c r="S1255" s="15">
        <f t="shared" si="116"/>
        <v>41855.783645833333</v>
      </c>
      <c r="T1255" s="15">
        <f t="shared" si="117"/>
        <v>41885.783645833333</v>
      </c>
      <c r="U1255">
        <f t="shared" si="118"/>
        <v>30</v>
      </c>
      <c r="V1255" t="str" cm="1">
        <f t="array" ref="V1255">_xlfn.IFS(U1255&lt;=10,"Less than 10 days",AND(U1255&gt;10,U1255&lt;=20),"11 to 20 days",AND(U1255&gt;20,U1255&lt;=25),"21 to 25 days",U1255&gt;=51,"Greater than 40 days",AND(U1255&gt;25,U1255&lt;=30),"26 to 30 days",AND(U1255&gt;30,U1255&lt;=40),"31 to 40 days",AND(U1255&gt;40,U1255&lt;=50),"41 to 50 days")</f>
        <v>26 to 30 days</v>
      </c>
      <c r="W1255" t="str" cm="1">
        <f t="array" ref="W1255">_xlfn.IFNA(_xlfn.IFS(AND(U1255&gt;=25,U1255&lt;28),"26-27 days",AND(U1255&gt;27,U1255&lt;29),"28 to 29 days",U1255=30, "30 days"),"Not Needed")</f>
        <v>30 days</v>
      </c>
      <c r="X1255">
        <f t="shared" si="119"/>
        <v>2014</v>
      </c>
    </row>
    <row r="1256" spans="1:24" ht="4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 t="shared" si="114"/>
        <v>199</v>
      </c>
      <c r="R1256">
        <f t="shared" si="115"/>
        <v>94.49</v>
      </c>
      <c r="S1256" s="15">
        <f t="shared" si="116"/>
        <v>40487.621365740742</v>
      </c>
      <c r="T1256" s="15">
        <f t="shared" si="117"/>
        <v>40544.207638888889</v>
      </c>
      <c r="U1256">
        <f t="shared" si="118"/>
        <v>57</v>
      </c>
      <c r="V1256" t="str" cm="1">
        <f t="array" ref="V1256">_xlfn.IFS(U1256&lt;=10,"Less than 10 days",AND(U1256&gt;10,U1256&lt;=20),"11 to 20 days",AND(U1256&gt;20,U1256&lt;=25),"21 to 25 days",U1256&gt;=51,"Greater than 40 days",AND(U1256&gt;25,U1256&lt;=30),"26 to 30 days",AND(U1256&gt;30,U1256&lt;=40),"31 to 40 days",AND(U1256&gt;40,U1256&lt;=50),"41 to 50 days")</f>
        <v>Greater than 40 days</v>
      </c>
      <c r="W1256" t="str" cm="1">
        <f t="array" ref="W1256">_xlfn.IFNA(_xlfn.IFS(AND(U1256&gt;=25,U1256&lt;28),"26-27 days",AND(U1256&gt;27,U1256&lt;29),"28 to 29 days",U1256=30, "30 days"),"Not Needed")</f>
        <v>Not Needed</v>
      </c>
      <c r="X1256">
        <f t="shared" si="119"/>
        <v>2010</v>
      </c>
    </row>
    <row r="1257" spans="1:24" ht="4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 t="shared" si="114"/>
        <v>202</v>
      </c>
      <c r="R1257">
        <f t="shared" si="115"/>
        <v>55.7</v>
      </c>
      <c r="S1257" s="15">
        <f t="shared" si="116"/>
        <v>41579.845509259263</v>
      </c>
      <c r="T1257" s="15">
        <f t="shared" si="117"/>
        <v>41609.887175925927</v>
      </c>
      <c r="U1257">
        <f t="shared" si="118"/>
        <v>30</v>
      </c>
      <c r="V1257" t="str" cm="1">
        <f t="array" ref="V1257">_xlfn.IFS(U1257&lt;=10,"Less than 10 days",AND(U1257&gt;10,U1257&lt;=20),"11 to 20 days",AND(U1257&gt;20,U1257&lt;=25),"21 to 25 days",U1257&gt;=51,"Greater than 40 days",AND(U1257&gt;25,U1257&lt;=30),"26 to 30 days",AND(U1257&gt;30,U1257&lt;=40),"31 to 40 days",AND(U1257&gt;40,U1257&lt;=50),"41 to 50 days")</f>
        <v>26 to 30 days</v>
      </c>
      <c r="W1257" t="str" cm="1">
        <f t="array" ref="W1257">_xlfn.IFNA(_xlfn.IFS(AND(U1257&gt;=25,U1257&lt;28),"26-27 days",AND(U1257&gt;27,U1257&lt;29),"28 to 29 days",U1257=30, "30 days"),"Not Needed")</f>
        <v>30 days</v>
      </c>
      <c r="X1257">
        <f t="shared" si="119"/>
        <v>2013</v>
      </c>
    </row>
    <row r="1258" spans="1:24" ht="4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 t="shared" si="114"/>
        <v>118</v>
      </c>
      <c r="R1258">
        <f t="shared" si="115"/>
        <v>98.03</v>
      </c>
      <c r="S1258" s="15">
        <f t="shared" si="116"/>
        <v>40921.919340277782</v>
      </c>
      <c r="T1258" s="15">
        <f t="shared" si="117"/>
        <v>40951.919340277782</v>
      </c>
      <c r="U1258">
        <f t="shared" si="118"/>
        <v>30</v>
      </c>
      <c r="V1258" t="str" cm="1">
        <f t="array" ref="V1258">_xlfn.IFS(U1258&lt;=10,"Less than 10 days",AND(U1258&gt;10,U1258&lt;=20),"11 to 20 days",AND(U1258&gt;20,U1258&lt;=25),"21 to 25 days",U1258&gt;=51,"Greater than 40 days",AND(U1258&gt;25,U1258&lt;=30),"26 to 30 days",AND(U1258&gt;30,U1258&lt;=40),"31 to 40 days",AND(U1258&gt;40,U1258&lt;=50),"41 to 50 days")</f>
        <v>26 to 30 days</v>
      </c>
      <c r="W1258" t="str" cm="1">
        <f t="array" ref="W1258">_xlfn.IFNA(_xlfn.IFS(AND(U1258&gt;=25,U1258&lt;28),"26-27 days",AND(U1258&gt;27,U1258&lt;29),"28 to 29 days",U1258=30, "30 days"),"Not Needed")</f>
        <v>30 days</v>
      </c>
      <c r="X1258">
        <f t="shared" si="119"/>
        <v>2012</v>
      </c>
    </row>
    <row r="1259" spans="1:24" ht="4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 t="shared" si="114"/>
        <v>295</v>
      </c>
      <c r="R1259">
        <f t="shared" si="115"/>
        <v>92.1</v>
      </c>
      <c r="S1259" s="15">
        <f t="shared" si="116"/>
        <v>40587.085532407407</v>
      </c>
      <c r="T1259" s="15">
        <f t="shared" si="117"/>
        <v>40636.043865740743</v>
      </c>
      <c r="U1259">
        <f t="shared" si="118"/>
        <v>49</v>
      </c>
      <c r="V1259" t="str" cm="1">
        <f t="array" ref="V1259">_xlfn.IFS(U1259&lt;=10,"Less than 10 days",AND(U1259&gt;10,U1259&lt;=20),"11 to 20 days",AND(U1259&gt;20,U1259&lt;=25),"21 to 25 days",U1259&gt;=51,"Greater than 40 days",AND(U1259&gt;25,U1259&lt;=30),"26 to 30 days",AND(U1259&gt;30,U1259&lt;=40),"31 to 40 days",AND(U1259&gt;40,U1259&lt;=50),"41 to 50 days")</f>
        <v>41 to 50 days</v>
      </c>
      <c r="W1259" t="str" cm="1">
        <f t="array" ref="W1259">_xlfn.IFNA(_xlfn.IFS(AND(U1259&gt;=25,U1259&lt;28),"26-27 days",AND(U1259&gt;27,U1259&lt;29),"28 to 29 days",U1259=30, "30 days"),"Not Needed")</f>
        <v>Not Needed</v>
      </c>
      <c r="X1259">
        <f t="shared" si="119"/>
        <v>2011</v>
      </c>
    </row>
    <row r="1260" spans="1:24" ht="4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 t="shared" si="114"/>
        <v>213</v>
      </c>
      <c r="R1260">
        <f t="shared" si="115"/>
        <v>38.18</v>
      </c>
      <c r="S1260" s="15">
        <f t="shared" si="116"/>
        <v>41487.611250000002</v>
      </c>
      <c r="T1260" s="15">
        <f t="shared" si="117"/>
        <v>41517.611250000002</v>
      </c>
      <c r="U1260">
        <f t="shared" si="118"/>
        <v>30</v>
      </c>
      <c r="V1260" t="str" cm="1">
        <f t="array" ref="V1260">_xlfn.IFS(U1260&lt;=10,"Less than 10 days",AND(U1260&gt;10,U1260&lt;=20),"11 to 20 days",AND(U1260&gt;20,U1260&lt;=25),"21 to 25 days",U1260&gt;=51,"Greater than 40 days",AND(U1260&gt;25,U1260&lt;=30),"26 to 30 days",AND(U1260&gt;30,U1260&lt;=40),"31 to 40 days",AND(U1260&gt;40,U1260&lt;=50),"41 to 50 days")</f>
        <v>26 to 30 days</v>
      </c>
      <c r="W1260" t="str" cm="1">
        <f t="array" ref="W1260">_xlfn.IFNA(_xlfn.IFS(AND(U1260&gt;=25,U1260&lt;28),"26-27 days",AND(U1260&gt;27,U1260&lt;29),"28 to 29 days",U1260=30, "30 days"),"Not Needed")</f>
        <v>30 days</v>
      </c>
      <c r="X1260">
        <f t="shared" si="119"/>
        <v>2013</v>
      </c>
    </row>
    <row r="1261" spans="1:24" ht="4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 t="shared" si="114"/>
        <v>104</v>
      </c>
      <c r="R1261">
        <f t="shared" si="115"/>
        <v>27.15</v>
      </c>
      <c r="S1261" s="15">
        <f t="shared" si="116"/>
        <v>41766.970648148148</v>
      </c>
      <c r="T1261" s="15">
        <f t="shared" si="117"/>
        <v>41799.165972222225</v>
      </c>
      <c r="U1261">
        <f t="shared" si="118"/>
        <v>33</v>
      </c>
      <c r="V1261" t="str" cm="1">
        <f t="array" ref="V1261">_xlfn.IFS(U1261&lt;=10,"Less than 10 days",AND(U1261&gt;10,U1261&lt;=20),"11 to 20 days",AND(U1261&gt;20,U1261&lt;=25),"21 to 25 days",U1261&gt;=51,"Greater than 40 days",AND(U1261&gt;25,U1261&lt;=30),"26 to 30 days",AND(U1261&gt;30,U1261&lt;=40),"31 to 40 days",AND(U1261&gt;40,U1261&lt;=50),"41 to 50 days")</f>
        <v>31 to 40 days</v>
      </c>
      <c r="W1261" t="str" cm="1">
        <f t="array" ref="W1261">_xlfn.IFNA(_xlfn.IFS(AND(U1261&gt;=25,U1261&lt;28),"26-27 days",AND(U1261&gt;27,U1261&lt;29),"28 to 29 days",U1261=30, "30 days"),"Not Needed")</f>
        <v>Not Needed</v>
      </c>
      <c r="X1261">
        <f t="shared" si="119"/>
        <v>2014</v>
      </c>
    </row>
    <row r="1262" spans="1:24" ht="4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 t="shared" si="114"/>
        <v>114</v>
      </c>
      <c r="R1262">
        <f t="shared" si="115"/>
        <v>50.69</v>
      </c>
      <c r="S1262" s="15">
        <f t="shared" si="116"/>
        <v>41666.842824074076</v>
      </c>
      <c r="T1262" s="15">
        <f t="shared" si="117"/>
        <v>41696.842824074076</v>
      </c>
      <c r="U1262">
        <f t="shared" si="118"/>
        <v>30</v>
      </c>
      <c r="V1262" t="str" cm="1">
        <f t="array" ref="V1262">_xlfn.IFS(U1262&lt;=10,"Less than 10 days",AND(U1262&gt;10,U1262&lt;=20),"11 to 20 days",AND(U1262&gt;20,U1262&lt;=25),"21 to 25 days",U1262&gt;=51,"Greater than 40 days",AND(U1262&gt;25,U1262&lt;=30),"26 to 30 days",AND(U1262&gt;30,U1262&lt;=40),"31 to 40 days",AND(U1262&gt;40,U1262&lt;=50),"41 to 50 days")</f>
        <v>26 to 30 days</v>
      </c>
      <c r="W1262" t="str" cm="1">
        <f t="array" ref="W1262">_xlfn.IFNA(_xlfn.IFS(AND(U1262&gt;=25,U1262&lt;28),"26-27 days",AND(U1262&gt;27,U1262&lt;29),"28 to 29 days",U1262=30, "30 days"),"Not Needed")</f>
        <v>30 days</v>
      </c>
      <c r="X1262">
        <f t="shared" si="119"/>
        <v>2014</v>
      </c>
    </row>
    <row r="1263" spans="1:24" ht="4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 t="shared" si="114"/>
        <v>101</v>
      </c>
      <c r="R1263">
        <f t="shared" si="115"/>
        <v>38.94</v>
      </c>
      <c r="S1263" s="15">
        <f t="shared" si="116"/>
        <v>41638.342905092592</v>
      </c>
      <c r="T1263" s="15">
        <f t="shared" si="117"/>
        <v>41668.342905092592</v>
      </c>
      <c r="U1263">
        <f t="shared" si="118"/>
        <v>30</v>
      </c>
      <c r="V1263" t="str" cm="1">
        <f t="array" ref="V1263">_xlfn.IFS(U1263&lt;=10,"Less than 10 days",AND(U1263&gt;10,U1263&lt;=20),"11 to 20 days",AND(U1263&gt;20,U1263&lt;=25),"21 to 25 days",U1263&gt;=51,"Greater than 40 days",AND(U1263&gt;25,U1263&lt;=30),"26 to 30 days",AND(U1263&gt;30,U1263&lt;=40),"31 to 40 days",AND(U1263&gt;40,U1263&lt;=50),"41 to 50 days")</f>
        <v>26 to 30 days</v>
      </c>
      <c r="W1263" t="str" cm="1">
        <f t="array" ref="W1263">_xlfn.IFNA(_xlfn.IFS(AND(U1263&gt;=25,U1263&lt;28),"26-27 days",AND(U1263&gt;27,U1263&lt;29),"28 to 29 days",U1263=30, "30 days"),"Not Needed")</f>
        <v>30 days</v>
      </c>
      <c r="X1263">
        <f t="shared" si="119"/>
        <v>2013</v>
      </c>
    </row>
    <row r="1264" spans="1:24" ht="4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 t="shared" si="114"/>
        <v>125</v>
      </c>
      <c r="R1264">
        <f t="shared" si="115"/>
        <v>77.64</v>
      </c>
      <c r="S1264" s="15">
        <f t="shared" si="116"/>
        <v>41656.762638888889</v>
      </c>
      <c r="T1264" s="15">
        <f t="shared" si="117"/>
        <v>41686.762638888889</v>
      </c>
      <c r="U1264">
        <f t="shared" si="118"/>
        <v>30</v>
      </c>
      <c r="V1264" t="str" cm="1">
        <f t="array" ref="V1264">_xlfn.IFS(U1264&lt;=10,"Less than 10 days",AND(U1264&gt;10,U1264&lt;=20),"11 to 20 days",AND(U1264&gt;20,U1264&lt;=25),"21 to 25 days",U1264&gt;=51,"Greater than 40 days",AND(U1264&gt;25,U1264&lt;=30),"26 to 30 days",AND(U1264&gt;30,U1264&lt;=40),"31 to 40 days",AND(U1264&gt;40,U1264&lt;=50),"41 to 50 days")</f>
        <v>26 to 30 days</v>
      </c>
      <c r="W1264" t="str" cm="1">
        <f t="array" ref="W1264">_xlfn.IFNA(_xlfn.IFS(AND(U1264&gt;=25,U1264&lt;28),"26-27 days",AND(U1264&gt;27,U1264&lt;29),"28 to 29 days",U1264=30, "30 days"),"Not Needed")</f>
        <v>30 days</v>
      </c>
      <c r="X1264">
        <f t="shared" si="119"/>
        <v>2014</v>
      </c>
    </row>
    <row r="1265" spans="1:24" ht="29">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 t="shared" si="114"/>
        <v>119</v>
      </c>
      <c r="R1265">
        <f t="shared" si="115"/>
        <v>43.54</v>
      </c>
      <c r="S1265" s="15">
        <f t="shared" si="116"/>
        <v>41692.084143518521</v>
      </c>
      <c r="T1265" s="15">
        <f t="shared" si="117"/>
        <v>41727.041666666664</v>
      </c>
      <c r="U1265">
        <f t="shared" si="118"/>
        <v>35</v>
      </c>
      <c r="V1265" t="str" cm="1">
        <f t="array" ref="V1265">_xlfn.IFS(U1265&lt;=10,"Less than 10 days",AND(U1265&gt;10,U1265&lt;=20),"11 to 20 days",AND(U1265&gt;20,U1265&lt;=25),"21 to 25 days",U1265&gt;=51,"Greater than 40 days",AND(U1265&gt;25,U1265&lt;=30),"26 to 30 days",AND(U1265&gt;30,U1265&lt;=40),"31 to 40 days",AND(U1265&gt;40,U1265&lt;=50),"41 to 50 days")</f>
        <v>31 to 40 days</v>
      </c>
      <c r="W1265" t="str" cm="1">
        <f t="array" ref="W1265">_xlfn.IFNA(_xlfn.IFS(AND(U1265&gt;=25,U1265&lt;28),"26-27 days",AND(U1265&gt;27,U1265&lt;29),"28 to 29 days",U1265=30, "30 days"),"Not Needed")</f>
        <v>Not Needed</v>
      </c>
      <c r="X1265">
        <f t="shared" si="119"/>
        <v>2014</v>
      </c>
    </row>
    <row r="1266" spans="1:24" ht="4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 t="shared" si="114"/>
        <v>166</v>
      </c>
      <c r="R1266">
        <f t="shared" si="115"/>
        <v>31.82</v>
      </c>
      <c r="S1266" s="15">
        <f t="shared" si="116"/>
        <v>41547.662997685184</v>
      </c>
      <c r="T1266" s="15">
        <f t="shared" si="117"/>
        <v>41576.662997685184</v>
      </c>
      <c r="U1266">
        <f t="shared" si="118"/>
        <v>29</v>
      </c>
      <c r="V1266" t="str" cm="1">
        <f t="array" ref="V1266">_xlfn.IFS(U1266&lt;=10,"Less than 10 days",AND(U1266&gt;10,U1266&lt;=20),"11 to 20 days",AND(U1266&gt;20,U1266&lt;=25),"21 to 25 days",U1266&gt;=51,"Greater than 40 days",AND(U1266&gt;25,U1266&lt;=30),"26 to 30 days",AND(U1266&gt;30,U1266&lt;=40),"31 to 40 days",AND(U1266&gt;40,U1266&lt;=50),"41 to 50 days")</f>
        <v>26 to 30 days</v>
      </c>
      <c r="W1266" t="str" cm="1">
        <f t="array" ref="W1266">_xlfn.IFNA(_xlfn.IFS(AND(U1266&gt;=25,U1266&lt;28),"26-27 days",AND(U1266&gt;27,U1266&lt;29),"28 to 29 days",U1266=30, "30 days"),"Not Needed")</f>
        <v>Not Needed</v>
      </c>
      <c r="X1266">
        <f t="shared" si="119"/>
        <v>2013</v>
      </c>
    </row>
    <row r="1267" spans="1:24" ht="58">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 t="shared" si="114"/>
        <v>119</v>
      </c>
      <c r="R1267">
        <f t="shared" si="115"/>
        <v>63.18</v>
      </c>
      <c r="S1267" s="15">
        <f t="shared" si="116"/>
        <v>40465.655266203699</v>
      </c>
      <c r="T1267" s="15">
        <f t="shared" si="117"/>
        <v>40512.655266203699</v>
      </c>
      <c r="U1267">
        <f t="shared" si="118"/>
        <v>47</v>
      </c>
      <c r="V1267" t="str" cm="1">
        <f t="array" ref="V1267">_xlfn.IFS(U1267&lt;=10,"Less than 10 days",AND(U1267&gt;10,U1267&lt;=20),"11 to 20 days",AND(U1267&gt;20,U1267&lt;=25),"21 to 25 days",U1267&gt;=51,"Greater than 40 days",AND(U1267&gt;25,U1267&lt;=30),"26 to 30 days",AND(U1267&gt;30,U1267&lt;=40),"31 to 40 days",AND(U1267&gt;40,U1267&lt;=50),"41 to 50 days")</f>
        <v>41 to 50 days</v>
      </c>
      <c r="W1267" t="str" cm="1">
        <f t="array" ref="W1267">_xlfn.IFNA(_xlfn.IFS(AND(U1267&gt;=25,U1267&lt;28),"26-27 days",AND(U1267&gt;27,U1267&lt;29),"28 to 29 days",U1267=30, "30 days"),"Not Needed")</f>
        <v>Not Needed</v>
      </c>
      <c r="X1267">
        <f t="shared" si="119"/>
        <v>2010</v>
      </c>
    </row>
    <row r="1268" spans="1:24" ht="29">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 t="shared" si="114"/>
        <v>100</v>
      </c>
      <c r="R1268">
        <f t="shared" si="115"/>
        <v>190.9</v>
      </c>
      <c r="S1268" s="15">
        <f t="shared" si="116"/>
        <v>41620.87667824074</v>
      </c>
      <c r="T1268" s="15">
        <f t="shared" si="117"/>
        <v>41650.87667824074</v>
      </c>
      <c r="U1268">
        <f t="shared" si="118"/>
        <v>30</v>
      </c>
      <c r="V1268" t="str" cm="1">
        <f t="array" ref="V1268">_xlfn.IFS(U1268&lt;=10,"Less than 10 days",AND(U1268&gt;10,U1268&lt;=20),"11 to 20 days",AND(U1268&gt;20,U1268&lt;=25),"21 to 25 days",U1268&gt;=51,"Greater than 40 days",AND(U1268&gt;25,U1268&lt;=30),"26 to 30 days",AND(U1268&gt;30,U1268&lt;=40),"31 to 40 days",AND(U1268&gt;40,U1268&lt;=50),"41 to 50 days")</f>
        <v>26 to 30 days</v>
      </c>
      <c r="W1268" t="str" cm="1">
        <f t="array" ref="W1268">_xlfn.IFNA(_xlfn.IFS(AND(U1268&gt;=25,U1268&lt;28),"26-27 days",AND(U1268&gt;27,U1268&lt;29),"28 to 29 days",U1268=30, "30 days"),"Not Needed")</f>
        <v>30 days</v>
      </c>
      <c r="X1268">
        <f t="shared" si="119"/>
        <v>2013</v>
      </c>
    </row>
    <row r="1269" spans="1:24" ht="4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 t="shared" si="114"/>
        <v>102</v>
      </c>
      <c r="R1269">
        <f t="shared" si="115"/>
        <v>140.86000000000001</v>
      </c>
      <c r="S1269" s="15">
        <f t="shared" si="116"/>
        <v>41449.585162037038</v>
      </c>
      <c r="T1269" s="15">
        <f t="shared" si="117"/>
        <v>41479.585162037038</v>
      </c>
      <c r="U1269">
        <f t="shared" si="118"/>
        <v>30</v>
      </c>
      <c r="V1269" t="str" cm="1">
        <f t="array" ref="V1269">_xlfn.IFS(U1269&lt;=10,"Less than 10 days",AND(U1269&gt;10,U1269&lt;=20),"11 to 20 days",AND(U1269&gt;20,U1269&lt;=25),"21 to 25 days",U1269&gt;=51,"Greater than 40 days",AND(U1269&gt;25,U1269&lt;=30),"26 to 30 days",AND(U1269&gt;30,U1269&lt;=40),"31 to 40 days",AND(U1269&gt;40,U1269&lt;=50),"41 to 50 days")</f>
        <v>26 to 30 days</v>
      </c>
      <c r="W1269" t="str" cm="1">
        <f t="array" ref="W1269">_xlfn.IFNA(_xlfn.IFS(AND(U1269&gt;=25,U1269&lt;28),"26-27 days",AND(U1269&gt;27,U1269&lt;29),"28 to 29 days",U1269=30, "30 days"),"Not Needed")</f>
        <v>30 days</v>
      </c>
      <c r="X1269">
        <f t="shared" si="119"/>
        <v>2013</v>
      </c>
    </row>
    <row r="1270" spans="1:24" ht="29">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 t="shared" si="114"/>
        <v>117</v>
      </c>
      <c r="R1270">
        <f t="shared" si="115"/>
        <v>76.92</v>
      </c>
      <c r="S1270" s="15">
        <f t="shared" si="116"/>
        <v>41507.845451388886</v>
      </c>
      <c r="T1270" s="15">
        <f t="shared" si="117"/>
        <v>41537.845451388886</v>
      </c>
      <c r="U1270">
        <f t="shared" si="118"/>
        <v>30</v>
      </c>
      <c r="V1270" t="str" cm="1">
        <f t="array" ref="V1270">_xlfn.IFS(U1270&lt;=10,"Less than 10 days",AND(U1270&gt;10,U1270&lt;=20),"11 to 20 days",AND(U1270&gt;20,U1270&lt;=25),"21 to 25 days",U1270&gt;=51,"Greater than 40 days",AND(U1270&gt;25,U1270&lt;=30),"26 to 30 days",AND(U1270&gt;30,U1270&lt;=40),"31 to 40 days",AND(U1270&gt;40,U1270&lt;=50),"41 to 50 days")</f>
        <v>26 to 30 days</v>
      </c>
      <c r="W1270" t="str" cm="1">
        <f t="array" ref="W1270">_xlfn.IFNA(_xlfn.IFS(AND(U1270&gt;=25,U1270&lt;28),"26-27 days",AND(U1270&gt;27,U1270&lt;29),"28 to 29 days",U1270=30, "30 days"),"Not Needed")</f>
        <v>30 days</v>
      </c>
      <c r="X1270">
        <f t="shared" si="119"/>
        <v>2013</v>
      </c>
    </row>
    <row r="1271" spans="1:24" ht="58">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 t="shared" si="114"/>
        <v>109</v>
      </c>
      <c r="R1271">
        <f t="shared" si="115"/>
        <v>99.16</v>
      </c>
      <c r="S1271" s="15">
        <f t="shared" si="116"/>
        <v>42445.823055555549</v>
      </c>
      <c r="T1271" s="15">
        <f t="shared" si="117"/>
        <v>42476</v>
      </c>
      <c r="U1271">
        <f t="shared" si="118"/>
        <v>31</v>
      </c>
      <c r="V1271" t="str" cm="1">
        <f t="array" ref="V1271">_xlfn.IFS(U1271&lt;=10,"Less than 10 days",AND(U1271&gt;10,U1271&lt;=20),"11 to 20 days",AND(U1271&gt;20,U1271&lt;=25),"21 to 25 days",U1271&gt;=51,"Greater than 40 days",AND(U1271&gt;25,U1271&lt;=30),"26 to 30 days",AND(U1271&gt;30,U1271&lt;=40),"31 to 40 days",AND(U1271&gt;40,U1271&lt;=50),"41 to 50 days")</f>
        <v>31 to 40 days</v>
      </c>
      <c r="W1271" t="str" cm="1">
        <f t="array" ref="W1271">_xlfn.IFNA(_xlfn.IFS(AND(U1271&gt;=25,U1271&lt;28),"26-27 days",AND(U1271&gt;27,U1271&lt;29),"28 to 29 days",U1271=30, "30 days"),"Not Needed")</f>
        <v>Not Needed</v>
      </c>
      <c r="X1271">
        <f t="shared" si="119"/>
        <v>2016</v>
      </c>
    </row>
    <row r="1272" spans="1:24" ht="29">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 t="shared" si="114"/>
        <v>115</v>
      </c>
      <c r="R1272">
        <f t="shared" si="115"/>
        <v>67.88</v>
      </c>
      <c r="S1272" s="15">
        <f t="shared" si="116"/>
        <v>40933.856967592597</v>
      </c>
      <c r="T1272" s="15">
        <f t="shared" si="117"/>
        <v>40993.815300925926</v>
      </c>
      <c r="U1272">
        <f t="shared" si="118"/>
        <v>60</v>
      </c>
      <c r="V1272" t="str" cm="1">
        <f t="array" ref="V1272">_xlfn.IFS(U1272&lt;=10,"Less than 10 days",AND(U1272&gt;10,U1272&lt;=20),"11 to 20 days",AND(U1272&gt;20,U1272&lt;=25),"21 to 25 days",U1272&gt;=51,"Greater than 40 days",AND(U1272&gt;25,U1272&lt;=30),"26 to 30 days",AND(U1272&gt;30,U1272&lt;=40),"31 to 40 days",AND(U1272&gt;40,U1272&lt;=50),"41 to 50 days")</f>
        <v>Greater than 40 days</v>
      </c>
      <c r="W1272" t="str" cm="1">
        <f t="array" ref="W1272">_xlfn.IFNA(_xlfn.IFS(AND(U1272&gt;=25,U1272&lt;28),"26-27 days",AND(U1272&gt;27,U1272&lt;29),"28 to 29 days",U1272=30, "30 days"),"Not Needed")</f>
        <v>Not Needed</v>
      </c>
      <c r="X1272">
        <f t="shared" si="119"/>
        <v>2012</v>
      </c>
    </row>
    <row r="1273" spans="1:24" ht="4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 t="shared" si="114"/>
        <v>102</v>
      </c>
      <c r="R1273">
        <f t="shared" si="115"/>
        <v>246.29</v>
      </c>
      <c r="S1273" s="15">
        <f t="shared" si="116"/>
        <v>41561.683553240742</v>
      </c>
      <c r="T1273" s="15">
        <f t="shared" si="117"/>
        <v>41591.725219907406</v>
      </c>
      <c r="U1273">
        <f t="shared" si="118"/>
        <v>30</v>
      </c>
      <c r="V1273" t="str" cm="1">
        <f t="array" ref="V1273">_xlfn.IFS(U1273&lt;=10,"Less than 10 days",AND(U1273&gt;10,U1273&lt;=20),"11 to 20 days",AND(U1273&gt;20,U1273&lt;=25),"21 to 25 days",U1273&gt;=51,"Greater than 40 days",AND(U1273&gt;25,U1273&lt;=30),"26 to 30 days",AND(U1273&gt;30,U1273&lt;=40),"31 to 40 days",AND(U1273&gt;40,U1273&lt;=50),"41 to 50 days")</f>
        <v>26 to 30 days</v>
      </c>
      <c r="W1273" t="str" cm="1">
        <f t="array" ref="W1273">_xlfn.IFNA(_xlfn.IFS(AND(U1273&gt;=25,U1273&lt;28),"26-27 days",AND(U1273&gt;27,U1273&lt;29),"28 to 29 days",U1273=30, "30 days"),"Not Needed")</f>
        <v>30 days</v>
      </c>
      <c r="X1273">
        <f t="shared" si="119"/>
        <v>2013</v>
      </c>
    </row>
    <row r="1274" spans="1:24" ht="58">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 t="shared" si="114"/>
        <v>106</v>
      </c>
      <c r="R1274">
        <f t="shared" si="115"/>
        <v>189.29</v>
      </c>
      <c r="S1274" s="15">
        <f t="shared" si="116"/>
        <v>40274.745127314818</v>
      </c>
      <c r="T1274" s="15">
        <f t="shared" si="117"/>
        <v>40344.166666666664</v>
      </c>
      <c r="U1274">
        <f t="shared" si="118"/>
        <v>70</v>
      </c>
      <c r="V1274" t="str" cm="1">
        <f t="array" ref="V1274">_xlfn.IFS(U1274&lt;=10,"Less than 10 days",AND(U1274&gt;10,U1274&lt;=20),"11 to 20 days",AND(U1274&gt;20,U1274&lt;=25),"21 to 25 days",U1274&gt;=51,"Greater than 40 days",AND(U1274&gt;25,U1274&lt;=30),"26 to 30 days",AND(U1274&gt;30,U1274&lt;=40),"31 to 40 days",AND(U1274&gt;40,U1274&lt;=50),"41 to 50 days")</f>
        <v>Greater than 40 days</v>
      </c>
      <c r="W1274" t="str" cm="1">
        <f t="array" ref="W1274">_xlfn.IFNA(_xlfn.IFS(AND(U1274&gt;=25,U1274&lt;28),"26-27 days",AND(U1274&gt;27,U1274&lt;29),"28 to 29 days",U1274=30, "30 days"),"Not Needed")</f>
        <v>Not Needed</v>
      </c>
      <c r="X1274">
        <f t="shared" si="119"/>
        <v>2010</v>
      </c>
    </row>
    <row r="1275" spans="1:24" ht="4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 t="shared" si="114"/>
        <v>104</v>
      </c>
      <c r="R1275">
        <f t="shared" si="115"/>
        <v>76.67</v>
      </c>
      <c r="S1275" s="15">
        <f t="shared" si="116"/>
        <v>41852.730219907404</v>
      </c>
      <c r="T1275" s="15">
        <f t="shared" si="117"/>
        <v>41882.730219907404</v>
      </c>
      <c r="U1275">
        <f t="shared" si="118"/>
        <v>30</v>
      </c>
      <c r="V1275" t="str" cm="1">
        <f t="array" ref="V1275">_xlfn.IFS(U1275&lt;=10,"Less than 10 days",AND(U1275&gt;10,U1275&lt;=20),"11 to 20 days",AND(U1275&gt;20,U1275&lt;=25),"21 to 25 days",U1275&gt;=51,"Greater than 40 days",AND(U1275&gt;25,U1275&lt;=30),"26 to 30 days",AND(U1275&gt;30,U1275&lt;=40),"31 to 40 days",AND(U1275&gt;40,U1275&lt;=50),"41 to 50 days")</f>
        <v>26 to 30 days</v>
      </c>
      <c r="W1275" t="str" cm="1">
        <f t="array" ref="W1275">_xlfn.IFNA(_xlfn.IFS(AND(U1275&gt;=25,U1275&lt;28),"26-27 days",AND(U1275&gt;27,U1275&lt;29),"28 to 29 days",U1275=30, "30 days"),"Not Needed")</f>
        <v>30 days</v>
      </c>
      <c r="X1275">
        <f t="shared" si="119"/>
        <v>2014</v>
      </c>
    </row>
    <row r="1276" spans="1:24" ht="4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 t="shared" si="114"/>
        <v>155</v>
      </c>
      <c r="R1276">
        <f t="shared" si="115"/>
        <v>82.96</v>
      </c>
      <c r="S1276" s="15">
        <f t="shared" si="116"/>
        <v>41116.690104166664</v>
      </c>
      <c r="T1276" s="15">
        <f t="shared" si="117"/>
        <v>41151.690104166664</v>
      </c>
      <c r="U1276">
        <f t="shared" si="118"/>
        <v>35</v>
      </c>
      <c r="V1276" t="str" cm="1">
        <f t="array" ref="V1276">_xlfn.IFS(U1276&lt;=10,"Less than 10 days",AND(U1276&gt;10,U1276&lt;=20),"11 to 20 days",AND(U1276&gt;20,U1276&lt;=25),"21 to 25 days",U1276&gt;=51,"Greater than 40 days",AND(U1276&gt;25,U1276&lt;=30),"26 to 30 days",AND(U1276&gt;30,U1276&lt;=40),"31 to 40 days",AND(U1276&gt;40,U1276&lt;=50),"41 to 50 days")</f>
        <v>31 to 40 days</v>
      </c>
      <c r="W1276" t="str" cm="1">
        <f t="array" ref="W1276">_xlfn.IFNA(_xlfn.IFS(AND(U1276&gt;=25,U1276&lt;28),"26-27 days",AND(U1276&gt;27,U1276&lt;29),"28 to 29 days",U1276=30, "30 days"),"Not Needed")</f>
        <v>Not Needed</v>
      </c>
      <c r="X1276">
        <f t="shared" si="119"/>
        <v>2012</v>
      </c>
    </row>
    <row r="1277" spans="1:24" ht="4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 t="shared" si="114"/>
        <v>162</v>
      </c>
      <c r="R1277">
        <f t="shared" si="115"/>
        <v>62.52</v>
      </c>
      <c r="S1277" s="15">
        <f t="shared" si="116"/>
        <v>41458.867905092593</v>
      </c>
      <c r="T1277" s="15">
        <f t="shared" si="117"/>
        <v>41493.867905092593</v>
      </c>
      <c r="U1277">
        <f t="shared" si="118"/>
        <v>35</v>
      </c>
      <c r="V1277" t="str" cm="1">
        <f t="array" ref="V1277">_xlfn.IFS(U1277&lt;=10,"Less than 10 days",AND(U1277&gt;10,U1277&lt;=20),"11 to 20 days",AND(U1277&gt;20,U1277&lt;=25),"21 to 25 days",U1277&gt;=51,"Greater than 40 days",AND(U1277&gt;25,U1277&lt;=30),"26 to 30 days",AND(U1277&gt;30,U1277&lt;=40),"31 to 40 days",AND(U1277&gt;40,U1277&lt;=50),"41 to 50 days")</f>
        <v>31 to 40 days</v>
      </c>
      <c r="W1277" t="str" cm="1">
        <f t="array" ref="W1277">_xlfn.IFNA(_xlfn.IFS(AND(U1277&gt;=25,U1277&lt;28),"26-27 days",AND(U1277&gt;27,U1277&lt;29),"28 to 29 days",U1277=30, "30 days"),"Not Needed")</f>
        <v>Not Needed</v>
      </c>
      <c r="X1277">
        <f t="shared" si="119"/>
        <v>2013</v>
      </c>
    </row>
    <row r="1278" spans="1:24" ht="29">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 t="shared" si="114"/>
        <v>104</v>
      </c>
      <c r="R1278">
        <f t="shared" si="115"/>
        <v>46.07</v>
      </c>
      <c r="S1278" s="15">
        <f t="shared" si="116"/>
        <v>40007.704247685186</v>
      </c>
      <c r="T1278" s="15">
        <f t="shared" si="117"/>
        <v>40057.166666666664</v>
      </c>
      <c r="U1278">
        <f t="shared" si="118"/>
        <v>50</v>
      </c>
      <c r="V1278" t="str" cm="1">
        <f t="array" ref="V1278">_xlfn.IFS(U1278&lt;=10,"Less than 10 days",AND(U1278&gt;10,U1278&lt;=20),"11 to 20 days",AND(U1278&gt;20,U1278&lt;=25),"21 to 25 days",U1278&gt;=51,"Greater than 40 days",AND(U1278&gt;25,U1278&lt;=30),"26 to 30 days",AND(U1278&gt;30,U1278&lt;=40),"31 to 40 days",AND(U1278&gt;40,U1278&lt;=50),"41 to 50 days")</f>
        <v>41 to 50 days</v>
      </c>
      <c r="W1278" t="str" cm="1">
        <f t="array" ref="W1278">_xlfn.IFNA(_xlfn.IFS(AND(U1278&gt;=25,U1278&lt;28),"26-27 days",AND(U1278&gt;27,U1278&lt;29),"28 to 29 days",U1278=30, "30 days"),"Not Needed")</f>
        <v>Not Needed</v>
      </c>
      <c r="X1278">
        <f t="shared" si="119"/>
        <v>2009</v>
      </c>
    </row>
    <row r="1279" spans="1:24" ht="4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 t="shared" si="114"/>
        <v>106</v>
      </c>
      <c r="R1279">
        <f t="shared" si="115"/>
        <v>38.54</v>
      </c>
      <c r="S1279" s="15">
        <f t="shared" si="116"/>
        <v>41121.561886574076</v>
      </c>
      <c r="T1279" s="15">
        <f t="shared" si="117"/>
        <v>41156.561886574076</v>
      </c>
      <c r="U1279">
        <f t="shared" si="118"/>
        <v>35</v>
      </c>
      <c r="V1279" t="str" cm="1">
        <f t="array" ref="V1279">_xlfn.IFS(U1279&lt;=10,"Less than 10 days",AND(U1279&gt;10,U1279&lt;=20),"11 to 20 days",AND(U1279&gt;20,U1279&lt;=25),"21 to 25 days",U1279&gt;=51,"Greater than 40 days",AND(U1279&gt;25,U1279&lt;=30),"26 to 30 days",AND(U1279&gt;30,U1279&lt;=40),"31 to 40 days",AND(U1279&gt;40,U1279&lt;=50),"41 to 50 days")</f>
        <v>31 to 40 days</v>
      </c>
      <c r="W1279" t="str" cm="1">
        <f t="array" ref="W1279">_xlfn.IFNA(_xlfn.IFS(AND(U1279&gt;=25,U1279&lt;28),"26-27 days",AND(U1279&gt;27,U1279&lt;29),"28 to 29 days",U1279=30, "30 days"),"Not Needed")</f>
        <v>Not Needed</v>
      </c>
      <c r="X1279">
        <f t="shared" si="119"/>
        <v>2012</v>
      </c>
    </row>
    <row r="1280" spans="1:24" ht="4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 t="shared" si="114"/>
        <v>155</v>
      </c>
      <c r="R1280">
        <f t="shared" si="115"/>
        <v>53.01</v>
      </c>
      <c r="S1280" s="15">
        <f t="shared" si="116"/>
        <v>41786.555162037039</v>
      </c>
      <c r="T1280" s="15">
        <f t="shared" si="117"/>
        <v>41815.083333333336</v>
      </c>
      <c r="U1280">
        <f t="shared" si="118"/>
        <v>29</v>
      </c>
      <c r="V1280" t="str" cm="1">
        <f t="array" ref="V1280">_xlfn.IFS(U1280&lt;=10,"Less than 10 days",AND(U1280&gt;10,U1280&lt;=20),"11 to 20 days",AND(U1280&gt;20,U1280&lt;=25),"21 to 25 days",U1280&gt;=51,"Greater than 40 days",AND(U1280&gt;25,U1280&lt;=30),"26 to 30 days",AND(U1280&gt;30,U1280&lt;=40),"31 to 40 days",AND(U1280&gt;40,U1280&lt;=50),"41 to 50 days")</f>
        <v>26 to 30 days</v>
      </c>
      <c r="W1280" t="str" cm="1">
        <f t="array" ref="W1280">_xlfn.IFNA(_xlfn.IFS(AND(U1280&gt;=25,U1280&lt;28),"26-27 days",AND(U1280&gt;27,U1280&lt;29),"28 to 29 days",U1280=30, "30 days"),"Not Needed")</f>
        <v>Not Needed</v>
      </c>
      <c r="X1280">
        <f t="shared" si="119"/>
        <v>2014</v>
      </c>
    </row>
    <row r="1281" spans="1:24" ht="4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 t="shared" si="114"/>
        <v>111</v>
      </c>
      <c r="R1281">
        <f t="shared" si="115"/>
        <v>73.36</v>
      </c>
      <c r="S1281" s="15">
        <f t="shared" si="116"/>
        <v>41682.099189814813</v>
      </c>
      <c r="T1281" s="15">
        <f t="shared" si="117"/>
        <v>41722.057523148149</v>
      </c>
      <c r="U1281">
        <f t="shared" si="118"/>
        <v>40</v>
      </c>
      <c r="V1281" t="str" cm="1">
        <f t="array" ref="V1281">_xlfn.IFS(U1281&lt;=10,"Less than 10 days",AND(U1281&gt;10,U1281&lt;=20),"11 to 20 days",AND(U1281&gt;20,U1281&lt;=25),"21 to 25 days",U1281&gt;=51,"Greater than 40 days",AND(U1281&gt;25,U1281&lt;=30),"26 to 30 days",AND(U1281&gt;30,U1281&lt;=40),"31 to 40 days",AND(U1281&gt;40,U1281&lt;=50),"41 to 50 days")</f>
        <v>31 to 40 days</v>
      </c>
      <c r="W1281" t="str" cm="1">
        <f t="array" ref="W1281">_xlfn.IFNA(_xlfn.IFS(AND(U1281&gt;=25,U1281&lt;28),"26-27 days",AND(U1281&gt;27,U1281&lt;29),"28 to 29 days",U1281=30, "30 days"),"Not Needed")</f>
        <v>Not Needed</v>
      </c>
      <c r="X1281">
        <f t="shared" si="119"/>
        <v>2014</v>
      </c>
    </row>
    <row r="1282" spans="1:24" ht="4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 t="shared" ref="Q1282:Q1345" si="120">ROUND(E1282/D1282*100,0)</f>
        <v>111</v>
      </c>
      <c r="R1282">
        <f t="shared" si="115"/>
        <v>127.98</v>
      </c>
      <c r="S1282" s="15">
        <f t="shared" si="116"/>
        <v>40513.757569444446</v>
      </c>
      <c r="T1282" s="15">
        <f t="shared" si="117"/>
        <v>40603.757569444446</v>
      </c>
      <c r="U1282">
        <f t="shared" si="118"/>
        <v>90</v>
      </c>
      <c r="V1282" t="str" cm="1">
        <f t="array" ref="V1282">_xlfn.IFS(U1282&lt;=10,"Less than 10 days",AND(U1282&gt;10,U1282&lt;=20),"11 to 20 days",AND(U1282&gt;20,U1282&lt;=25),"21 to 25 days",U1282&gt;=51,"Greater than 40 days",AND(U1282&gt;25,U1282&lt;=30),"26 to 30 days",AND(U1282&gt;30,U1282&lt;=40),"31 to 40 days",AND(U1282&gt;40,U1282&lt;=50),"41 to 50 days")</f>
        <v>Greater than 40 days</v>
      </c>
      <c r="W1282" t="str" cm="1">
        <f t="array" ref="W1282">_xlfn.IFNA(_xlfn.IFS(AND(U1282&gt;=25,U1282&lt;28),"26-27 days",AND(U1282&gt;27,U1282&lt;29),"28 to 29 days",U1282=30, "30 days"),"Not Needed")</f>
        <v>Not Needed</v>
      </c>
      <c r="X1282">
        <f t="shared" si="119"/>
        <v>2010</v>
      </c>
    </row>
    <row r="1283" spans="1:24" ht="4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 t="shared" si="120"/>
        <v>111</v>
      </c>
      <c r="R1283">
        <f t="shared" ref="R1283:R1346" si="121">IFERROR(ROUND(E1283/L1283,2),0)</f>
        <v>104.73</v>
      </c>
      <c r="S1283" s="15">
        <f t="shared" ref="S1283:S1346" si="122">(((J1283/60)/60)/24)+DATE(1970,1,1)</f>
        <v>41463.743472222224</v>
      </c>
      <c r="T1283" s="15">
        <f t="shared" ref="T1283:T1346" si="123">(((I1283/60)/60)/24)+DATE(1970,1,1)</f>
        <v>41483.743472222224</v>
      </c>
      <c r="U1283">
        <f t="shared" ref="U1283:U1346" si="124">_xlfn.DAYS(T1283,S1283)</f>
        <v>20</v>
      </c>
      <c r="V1283" t="str" cm="1">
        <f t="array" ref="V1283">_xlfn.IFS(U1283&lt;=10,"Less than 10 days",AND(U1283&gt;10,U1283&lt;=20),"11 to 20 days",AND(U1283&gt;20,U1283&lt;=25),"21 to 25 days",U1283&gt;=51,"Greater than 40 days",AND(U1283&gt;25,U1283&lt;=30),"26 to 30 days",AND(U1283&gt;30,U1283&lt;=40),"31 to 40 days",AND(U1283&gt;40,U1283&lt;=50),"41 to 50 days")</f>
        <v>11 to 20 days</v>
      </c>
      <c r="W1283" t="str" cm="1">
        <f t="array" ref="W1283">_xlfn.IFNA(_xlfn.IFS(AND(U1283&gt;=25,U1283&lt;28),"26-27 days",AND(U1283&gt;27,U1283&lt;29),"28 to 29 days",U1283=30, "30 days"),"Not Needed")</f>
        <v>Not Needed</v>
      </c>
      <c r="X1283">
        <f t="shared" ref="X1283:X1346" si="125">YEAR(S1283)</f>
        <v>2013</v>
      </c>
    </row>
    <row r="1284" spans="1:24" ht="58">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 t="shared" si="120"/>
        <v>124</v>
      </c>
      <c r="R1284">
        <f t="shared" si="121"/>
        <v>67.67</v>
      </c>
      <c r="S1284" s="15">
        <f t="shared" si="122"/>
        <v>41586.475173611114</v>
      </c>
      <c r="T1284" s="15">
        <f t="shared" si="123"/>
        <v>41617.207638888889</v>
      </c>
      <c r="U1284">
        <f t="shared" si="124"/>
        <v>31</v>
      </c>
      <c r="V1284" t="str" cm="1">
        <f t="array" ref="V1284">_xlfn.IFS(U1284&lt;=10,"Less than 10 days",AND(U1284&gt;10,U1284&lt;=20),"11 to 20 days",AND(U1284&gt;20,U1284&lt;=25),"21 to 25 days",U1284&gt;=51,"Greater than 40 days",AND(U1284&gt;25,U1284&lt;=30),"26 to 30 days",AND(U1284&gt;30,U1284&lt;=40),"31 to 40 days",AND(U1284&gt;40,U1284&lt;=50),"41 to 50 days")</f>
        <v>31 to 40 days</v>
      </c>
      <c r="W1284" t="str" cm="1">
        <f t="array" ref="W1284">_xlfn.IFNA(_xlfn.IFS(AND(U1284&gt;=25,U1284&lt;28),"26-27 days",AND(U1284&gt;27,U1284&lt;29),"28 to 29 days",U1284=30, "30 days"),"Not Needed")</f>
        <v>Not Needed</v>
      </c>
      <c r="X1284">
        <f t="shared" si="125"/>
        <v>2013</v>
      </c>
    </row>
    <row r="1285" spans="1:24" ht="4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 t="shared" si="120"/>
        <v>211</v>
      </c>
      <c r="R1285">
        <f t="shared" si="121"/>
        <v>95.93</v>
      </c>
      <c r="S1285" s="15">
        <f t="shared" si="122"/>
        <v>41320.717465277776</v>
      </c>
      <c r="T1285" s="15">
        <f t="shared" si="123"/>
        <v>41344.166666666664</v>
      </c>
      <c r="U1285">
        <f t="shared" si="124"/>
        <v>24</v>
      </c>
      <c r="V1285" t="str" cm="1">
        <f t="array" ref="V1285">_xlfn.IFS(U1285&lt;=10,"Less than 10 days",AND(U1285&gt;10,U1285&lt;=20),"11 to 20 days",AND(U1285&gt;20,U1285&lt;=25),"21 to 25 days",U1285&gt;=51,"Greater than 40 days",AND(U1285&gt;25,U1285&lt;=30),"26 to 30 days",AND(U1285&gt;30,U1285&lt;=40),"31 to 40 days",AND(U1285&gt;40,U1285&lt;=50),"41 to 50 days")</f>
        <v>21 to 25 days</v>
      </c>
      <c r="W1285" t="str" cm="1">
        <f t="array" ref="W1285">_xlfn.IFNA(_xlfn.IFS(AND(U1285&gt;=25,U1285&lt;28),"26-27 days",AND(U1285&gt;27,U1285&lt;29),"28 to 29 days",U1285=30, "30 days"),"Not Needed")</f>
        <v>Not Needed</v>
      </c>
      <c r="X1285">
        <f t="shared" si="125"/>
        <v>2013</v>
      </c>
    </row>
    <row r="1286" spans="1:24" ht="4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 t="shared" si="120"/>
        <v>101</v>
      </c>
      <c r="R1286">
        <f t="shared" si="121"/>
        <v>65.16</v>
      </c>
      <c r="S1286" s="15">
        <f t="shared" si="122"/>
        <v>42712.23474537037</v>
      </c>
      <c r="T1286" s="15">
        <f t="shared" si="123"/>
        <v>42735.707638888889</v>
      </c>
      <c r="U1286">
        <f t="shared" si="124"/>
        <v>23</v>
      </c>
      <c r="V1286" t="str" cm="1">
        <f t="array" ref="V1286">_xlfn.IFS(U1286&lt;=10,"Less than 10 days",AND(U1286&gt;10,U1286&lt;=20),"11 to 20 days",AND(U1286&gt;20,U1286&lt;=25),"21 to 25 days",U1286&gt;=51,"Greater than 40 days",AND(U1286&gt;25,U1286&lt;=30),"26 to 30 days",AND(U1286&gt;30,U1286&lt;=40),"31 to 40 days",AND(U1286&gt;40,U1286&lt;=50),"41 to 50 days")</f>
        <v>21 to 25 days</v>
      </c>
      <c r="W1286" t="str" cm="1">
        <f t="array" ref="W1286">_xlfn.IFNA(_xlfn.IFS(AND(U1286&gt;=25,U1286&lt;28),"26-27 days",AND(U1286&gt;27,U1286&lt;29),"28 to 29 days",U1286=30, "30 days"),"Not Needed")</f>
        <v>Not Needed</v>
      </c>
      <c r="X1286">
        <f t="shared" si="125"/>
        <v>2016</v>
      </c>
    </row>
    <row r="1287" spans="1:24" ht="4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 t="shared" si="120"/>
        <v>102</v>
      </c>
      <c r="R1287">
        <f t="shared" si="121"/>
        <v>32.270000000000003</v>
      </c>
      <c r="S1287" s="15">
        <f t="shared" si="122"/>
        <v>42160.583043981482</v>
      </c>
      <c r="T1287" s="15">
        <f t="shared" si="123"/>
        <v>42175.583043981482</v>
      </c>
      <c r="U1287">
        <f t="shared" si="124"/>
        <v>15</v>
      </c>
      <c r="V1287" t="str" cm="1">
        <f t="array" ref="V1287">_xlfn.IFS(U1287&lt;=10,"Less than 10 days",AND(U1287&gt;10,U1287&lt;=20),"11 to 20 days",AND(U1287&gt;20,U1287&lt;=25),"21 to 25 days",U1287&gt;=51,"Greater than 40 days",AND(U1287&gt;25,U1287&lt;=30),"26 to 30 days",AND(U1287&gt;30,U1287&lt;=40),"31 to 40 days",AND(U1287&gt;40,U1287&lt;=50),"41 to 50 days")</f>
        <v>11 to 20 days</v>
      </c>
      <c r="W1287" t="str" cm="1">
        <f t="array" ref="W1287">_xlfn.IFNA(_xlfn.IFS(AND(U1287&gt;=25,U1287&lt;28),"26-27 days",AND(U1287&gt;27,U1287&lt;29),"28 to 29 days",U1287=30, "30 days"),"Not Needed")</f>
        <v>Not Needed</v>
      </c>
      <c r="X1287">
        <f t="shared" si="125"/>
        <v>2015</v>
      </c>
    </row>
    <row r="1288" spans="1:24" ht="4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 t="shared" si="120"/>
        <v>108</v>
      </c>
      <c r="R1288">
        <f t="shared" si="121"/>
        <v>81.25</v>
      </c>
      <c r="S1288" s="15">
        <f t="shared" si="122"/>
        <v>42039.384571759263</v>
      </c>
      <c r="T1288" s="15">
        <f t="shared" si="123"/>
        <v>42052.583333333328</v>
      </c>
      <c r="U1288">
        <f t="shared" si="124"/>
        <v>13</v>
      </c>
      <c r="V1288" t="str" cm="1">
        <f t="array" ref="V1288">_xlfn.IFS(U1288&lt;=10,"Less than 10 days",AND(U1288&gt;10,U1288&lt;=20),"11 to 20 days",AND(U1288&gt;20,U1288&lt;=25),"21 to 25 days",U1288&gt;=51,"Greater than 40 days",AND(U1288&gt;25,U1288&lt;=30),"26 to 30 days",AND(U1288&gt;30,U1288&lt;=40),"31 to 40 days",AND(U1288&gt;40,U1288&lt;=50),"41 to 50 days")</f>
        <v>11 to 20 days</v>
      </c>
      <c r="W1288" t="str" cm="1">
        <f t="array" ref="W1288">_xlfn.IFNA(_xlfn.IFS(AND(U1288&gt;=25,U1288&lt;28),"26-27 days",AND(U1288&gt;27,U1288&lt;29),"28 to 29 days",U1288=30, "30 days"),"Not Needed")</f>
        <v>Not Needed</v>
      </c>
      <c r="X1288">
        <f t="shared" si="125"/>
        <v>2015</v>
      </c>
    </row>
    <row r="1289" spans="1:24" ht="7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 t="shared" si="120"/>
        <v>242</v>
      </c>
      <c r="R1289">
        <f t="shared" si="121"/>
        <v>24.2</v>
      </c>
      <c r="S1289" s="15">
        <f t="shared" si="122"/>
        <v>42107.621018518519</v>
      </c>
      <c r="T1289" s="15">
        <f t="shared" si="123"/>
        <v>42167.621018518519</v>
      </c>
      <c r="U1289">
        <f t="shared" si="124"/>
        <v>60</v>
      </c>
      <c r="V1289" t="str" cm="1">
        <f t="array" ref="V1289">_xlfn.IFS(U1289&lt;=10,"Less than 10 days",AND(U1289&gt;10,U1289&lt;=20),"11 to 20 days",AND(U1289&gt;20,U1289&lt;=25),"21 to 25 days",U1289&gt;=51,"Greater than 40 days",AND(U1289&gt;25,U1289&lt;=30),"26 to 30 days",AND(U1289&gt;30,U1289&lt;=40),"31 to 40 days",AND(U1289&gt;40,U1289&lt;=50),"41 to 50 days")</f>
        <v>Greater than 40 days</v>
      </c>
      <c r="W1289" t="str" cm="1">
        <f t="array" ref="W1289">_xlfn.IFNA(_xlfn.IFS(AND(U1289&gt;=25,U1289&lt;28),"26-27 days",AND(U1289&gt;27,U1289&lt;29),"28 to 29 days",U1289=30, "30 days"),"Not Needed")</f>
        <v>Not Needed</v>
      </c>
      <c r="X1289">
        <f t="shared" si="125"/>
        <v>2015</v>
      </c>
    </row>
    <row r="1290" spans="1:24" ht="58">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 t="shared" si="120"/>
        <v>100</v>
      </c>
      <c r="R1290">
        <f t="shared" si="121"/>
        <v>65.87</v>
      </c>
      <c r="S1290" s="15">
        <f t="shared" si="122"/>
        <v>42561.154664351852</v>
      </c>
      <c r="T1290" s="15">
        <f t="shared" si="123"/>
        <v>42592.166666666672</v>
      </c>
      <c r="U1290">
        <f t="shared" si="124"/>
        <v>31</v>
      </c>
      <c r="V1290" t="str" cm="1">
        <f t="array" ref="V1290">_xlfn.IFS(U1290&lt;=10,"Less than 10 days",AND(U1290&gt;10,U1290&lt;=20),"11 to 20 days",AND(U1290&gt;20,U1290&lt;=25),"21 to 25 days",U1290&gt;=51,"Greater than 40 days",AND(U1290&gt;25,U1290&lt;=30),"26 to 30 days",AND(U1290&gt;30,U1290&lt;=40),"31 to 40 days",AND(U1290&gt;40,U1290&lt;=50),"41 to 50 days")</f>
        <v>31 to 40 days</v>
      </c>
      <c r="W1290" t="str" cm="1">
        <f t="array" ref="W1290">_xlfn.IFNA(_xlfn.IFS(AND(U1290&gt;=25,U1290&lt;28),"26-27 days",AND(U1290&gt;27,U1290&lt;29),"28 to 29 days",U1290=30, "30 days"),"Not Needed")</f>
        <v>Not Needed</v>
      </c>
      <c r="X1290">
        <f t="shared" si="125"/>
        <v>2016</v>
      </c>
    </row>
    <row r="1291" spans="1:24" ht="4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 t="shared" si="120"/>
        <v>125</v>
      </c>
      <c r="R1291">
        <f t="shared" si="121"/>
        <v>36.08</v>
      </c>
      <c r="S1291" s="15">
        <f t="shared" si="122"/>
        <v>42709.134780092587</v>
      </c>
      <c r="T1291" s="15">
        <f t="shared" si="123"/>
        <v>42739.134780092587</v>
      </c>
      <c r="U1291">
        <f t="shared" si="124"/>
        <v>30</v>
      </c>
      <c r="V1291" t="str" cm="1">
        <f t="array" ref="V1291">_xlfn.IFS(U1291&lt;=10,"Less than 10 days",AND(U1291&gt;10,U1291&lt;=20),"11 to 20 days",AND(U1291&gt;20,U1291&lt;=25),"21 to 25 days",U1291&gt;=51,"Greater than 40 days",AND(U1291&gt;25,U1291&lt;=30),"26 to 30 days",AND(U1291&gt;30,U1291&lt;=40),"31 to 40 days",AND(U1291&gt;40,U1291&lt;=50),"41 to 50 days")</f>
        <v>26 to 30 days</v>
      </c>
      <c r="W1291" t="str" cm="1">
        <f t="array" ref="W1291">_xlfn.IFNA(_xlfn.IFS(AND(U1291&gt;=25,U1291&lt;28),"26-27 days",AND(U1291&gt;27,U1291&lt;29),"28 to 29 days",U1291=30, "30 days"),"Not Needed")</f>
        <v>30 days</v>
      </c>
      <c r="X1291">
        <f t="shared" si="125"/>
        <v>2016</v>
      </c>
    </row>
    <row r="1292" spans="1:24" ht="29">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 t="shared" si="120"/>
        <v>109</v>
      </c>
      <c r="R1292">
        <f t="shared" si="121"/>
        <v>44.19</v>
      </c>
      <c r="S1292" s="15">
        <f t="shared" si="122"/>
        <v>42086.614942129629</v>
      </c>
      <c r="T1292" s="15">
        <f t="shared" si="123"/>
        <v>42117.290972222225</v>
      </c>
      <c r="U1292">
        <f t="shared" si="124"/>
        <v>31</v>
      </c>
      <c r="V1292" t="str" cm="1">
        <f t="array" ref="V1292">_xlfn.IFS(U1292&lt;=10,"Less than 10 days",AND(U1292&gt;10,U1292&lt;=20),"11 to 20 days",AND(U1292&gt;20,U1292&lt;=25),"21 to 25 days",U1292&gt;=51,"Greater than 40 days",AND(U1292&gt;25,U1292&lt;=30),"26 to 30 days",AND(U1292&gt;30,U1292&lt;=40),"31 to 40 days",AND(U1292&gt;40,U1292&lt;=50),"41 to 50 days")</f>
        <v>31 to 40 days</v>
      </c>
      <c r="W1292" t="str" cm="1">
        <f t="array" ref="W1292">_xlfn.IFNA(_xlfn.IFS(AND(U1292&gt;=25,U1292&lt;28),"26-27 days",AND(U1292&gt;27,U1292&lt;29),"28 to 29 days",U1292=30, "30 days"),"Not Needed")</f>
        <v>Not Needed</v>
      </c>
      <c r="X1292">
        <f t="shared" si="125"/>
        <v>2015</v>
      </c>
    </row>
    <row r="1293" spans="1:24" ht="4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 t="shared" si="120"/>
        <v>146</v>
      </c>
      <c r="R1293">
        <f t="shared" si="121"/>
        <v>104.07</v>
      </c>
      <c r="S1293" s="15">
        <f t="shared" si="122"/>
        <v>42064.652673611112</v>
      </c>
      <c r="T1293" s="15">
        <f t="shared" si="123"/>
        <v>42101.291666666672</v>
      </c>
      <c r="U1293">
        <f t="shared" si="124"/>
        <v>37</v>
      </c>
      <c r="V1293" t="str" cm="1">
        <f t="array" ref="V1293">_xlfn.IFS(U1293&lt;=10,"Less than 10 days",AND(U1293&gt;10,U1293&lt;=20),"11 to 20 days",AND(U1293&gt;20,U1293&lt;=25),"21 to 25 days",U1293&gt;=51,"Greater than 40 days",AND(U1293&gt;25,U1293&lt;=30),"26 to 30 days",AND(U1293&gt;30,U1293&lt;=40),"31 to 40 days",AND(U1293&gt;40,U1293&lt;=50),"41 to 50 days")</f>
        <v>31 to 40 days</v>
      </c>
      <c r="W1293" t="str" cm="1">
        <f t="array" ref="W1293">_xlfn.IFNA(_xlfn.IFS(AND(U1293&gt;=25,U1293&lt;28),"26-27 days",AND(U1293&gt;27,U1293&lt;29),"28 to 29 days",U1293=30, "30 days"),"Not Needed")</f>
        <v>Not Needed</v>
      </c>
      <c r="X1293">
        <f t="shared" si="125"/>
        <v>2015</v>
      </c>
    </row>
    <row r="1294" spans="1:24" ht="58">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 t="shared" si="120"/>
        <v>110</v>
      </c>
      <c r="R1294">
        <f t="shared" si="121"/>
        <v>35.96</v>
      </c>
      <c r="S1294" s="15">
        <f t="shared" si="122"/>
        <v>42256.764212962968</v>
      </c>
      <c r="T1294" s="15">
        <f t="shared" si="123"/>
        <v>42283.957638888889</v>
      </c>
      <c r="U1294">
        <f t="shared" si="124"/>
        <v>27</v>
      </c>
      <c r="V1294" t="str" cm="1">
        <f t="array" ref="V1294">_xlfn.IFS(U1294&lt;=10,"Less than 10 days",AND(U1294&gt;10,U1294&lt;=20),"11 to 20 days",AND(U1294&gt;20,U1294&lt;=25),"21 to 25 days",U1294&gt;=51,"Greater than 40 days",AND(U1294&gt;25,U1294&lt;=30),"26 to 30 days",AND(U1294&gt;30,U1294&lt;=40),"31 to 40 days",AND(U1294&gt;40,U1294&lt;=50),"41 to 50 days")</f>
        <v>26 to 30 days</v>
      </c>
      <c r="W1294" t="str" cm="1">
        <f t="array" ref="W1294">_xlfn.IFNA(_xlfn.IFS(AND(U1294&gt;=25,U1294&lt;28),"26-27 days",AND(U1294&gt;27,U1294&lt;29),"28 to 29 days",U1294=30, "30 days"),"Not Needed")</f>
        <v>26-27 days</v>
      </c>
      <c r="X1294">
        <f t="shared" si="125"/>
        <v>2015</v>
      </c>
    </row>
    <row r="1295" spans="1:24" ht="58">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 t="shared" si="120"/>
        <v>102</v>
      </c>
      <c r="R1295">
        <f t="shared" si="121"/>
        <v>127.79</v>
      </c>
      <c r="S1295" s="15">
        <f t="shared" si="122"/>
        <v>42292.701053240744</v>
      </c>
      <c r="T1295" s="15">
        <f t="shared" si="123"/>
        <v>42322.742719907401</v>
      </c>
      <c r="U1295">
        <f t="shared" si="124"/>
        <v>30</v>
      </c>
      <c r="V1295" t="str" cm="1">
        <f t="array" ref="V1295">_xlfn.IFS(U1295&lt;=10,"Less than 10 days",AND(U1295&gt;10,U1295&lt;=20),"11 to 20 days",AND(U1295&gt;20,U1295&lt;=25),"21 to 25 days",U1295&gt;=51,"Greater than 40 days",AND(U1295&gt;25,U1295&lt;=30),"26 to 30 days",AND(U1295&gt;30,U1295&lt;=40),"31 to 40 days",AND(U1295&gt;40,U1295&lt;=50),"41 to 50 days")</f>
        <v>26 to 30 days</v>
      </c>
      <c r="W1295" t="str" cm="1">
        <f t="array" ref="W1295">_xlfn.IFNA(_xlfn.IFS(AND(U1295&gt;=25,U1295&lt;28),"26-27 days",AND(U1295&gt;27,U1295&lt;29),"28 to 29 days",U1295=30, "30 days"),"Not Needed")</f>
        <v>30 days</v>
      </c>
      <c r="X1295">
        <f t="shared" si="125"/>
        <v>2015</v>
      </c>
    </row>
    <row r="1296" spans="1:24" ht="4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 t="shared" si="120"/>
        <v>122</v>
      </c>
      <c r="R1296">
        <f t="shared" si="121"/>
        <v>27.73</v>
      </c>
      <c r="S1296" s="15">
        <f t="shared" si="122"/>
        <v>42278.453668981485</v>
      </c>
      <c r="T1296" s="15">
        <f t="shared" si="123"/>
        <v>42296.458333333328</v>
      </c>
      <c r="U1296">
        <f t="shared" si="124"/>
        <v>18</v>
      </c>
      <c r="V1296" t="str" cm="1">
        <f t="array" ref="V1296">_xlfn.IFS(U1296&lt;=10,"Less than 10 days",AND(U1296&gt;10,U1296&lt;=20),"11 to 20 days",AND(U1296&gt;20,U1296&lt;=25),"21 to 25 days",U1296&gt;=51,"Greater than 40 days",AND(U1296&gt;25,U1296&lt;=30),"26 to 30 days",AND(U1296&gt;30,U1296&lt;=40),"31 to 40 days",AND(U1296&gt;40,U1296&lt;=50),"41 to 50 days")</f>
        <v>11 to 20 days</v>
      </c>
      <c r="W1296" t="str" cm="1">
        <f t="array" ref="W1296">_xlfn.IFNA(_xlfn.IFS(AND(U1296&gt;=25,U1296&lt;28),"26-27 days",AND(U1296&gt;27,U1296&lt;29),"28 to 29 days",U1296=30, "30 days"),"Not Needed")</f>
        <v>Not Needed</v>
      </c>
      <c r="X1296">
        <f t="shared" si="125"/>
        <v>2015</v>
      </c>
    </row>
    <row r="1297" spans="1:24" ht="4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 t="shared" si="120"/>
        <v>102</v>
      </c>
      <c r="R1297">
        <f t="shared" si="121"/>
        <v>39.83</v>
      </c>
      <c r="S1297" s="15">
        <f t="shared" si="122"/>
        <v>42184.572881944448</v>
      </c>
      <c r="T1297" s="15">
        <f t="shared" si="123"/>
        <v>42214.708333333328</v>
      </c>
      <c r="U1297">
        <f t="shared" si="124"/>
        <v>30</v>
      </c>
      <c r="V1297" t="str" cm="1">
        <f t="array" ref="V1297">_xlfn.IFS(U1297&lt;=10,"Less than 10 days",AND(U1297&gt;10,U1297&lt;=20),"11 to 20 days",AND(U1297&gt;20,U1297&lt;=25),"21 to 25 days",U1297&gt;=51,"Greater than 40 days",AND(U1297&gt;25,U1297&lt;=30),"26 to 30 days",AND(U1297&gt;30,U1297&lt;=40),"31 to 40 days",AND(U1297&gt;40,U1297&lt;=50),"41 to 50 days")</f>
        <v>26 to 30 days</v>
      </c>
      <c r="W1297" t="str" cm="1">
        <f t="array" ref="W1297">_xlfn.IFNA(_xlfn.IFS(AND(U1297&gt;=25,U1297&lt;28),"26-27 days",AND(U1297&gt;27,U1297&lt;29),"28 to 29 days",U1297=30, "30 days"),"Not Needed")</f>
        <v>30 days</v>
      </c>
      <c r="X1297">
        <f t="shared" si="125"/>
        <v>2015</v>
      </c>
    </row>
    <row r="1298" spans="1:24" ht="58">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 t="shared" si="120"/>
        <v>141</v>
      </c>
      <c r="R1298">
        <f t="shared" si="121"/>
        <v>52.17</v>
      </c>
      <c r="S1298" s="15">
        <f t="shared" si="122"/>
        <v>42423.050613425927</v>
      </c>
      <c r="T1298" s="15">
        <f t="shared" si="123"/>
        <v>42443.008946759262</v>
      </c>
      <c r="U1298">
        <f t="shared" si="124"/>
        <v>20</v>
      </c>
      <c r="V1298" t="str" cm="1">
        <f t="array" ref="V1298">_xlfn.IFS(U1298&lt;=10,"Less than 10 days",AND(U1298&gt;10,U1298&lt;=20),"11 to 20 days",AND(U1298&gt;20,U1298&lt;=25),"21 to 25 days",U1298&gt;=51,"Greater than 40 days",AND(U1298&gt;25,U1298&lt;=30),"26 to 30 days",AND(U1298&gt;30,U1298&lt;=40),"31 to 40 days",AND(U1298&gt;40,U1298&lt;=50),"41 to 50 days")</f>
        <v>11 to 20 days</v>
      </c>
      <c r="W1298" t="str" cm="1">
        <f t="array" ref="W1298">_xlfn.IFNA(_xlfn.IFS(AND(U1298&gt;=25,U1298&lt;28),"26-27 days",AND(U1298&gt;27,U1298&lt;29),"28 to 29 days",U1298=30, "30 days"),"Not Needed")</f>
        <v>Not Needed</v>
      </c>
      <c r="X1298">
        <f t="shared" si="125"/>
        <v>2016</v>
      </c>
    </row>
    <row r="1299" spans="1:24" ht="4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 t="shared" si="120"/>
        <v>110</v>
      </c>
      <c r="R1299">
        <f t="shared" si="121"/>
        <v>92.04</v>
      </c>
      <c r="S1299" s="15">
        <f t="shared" si="122"/>
        <v>42461.747199074074</v>
      </c>
      <c r="T1299" s="15">
        <f t="shared" si="123"/>
        <v>42491.747199074074</v>
      </c>
      <c r="U1299">
        <f t="shared" si="124"/>
        <v>30</v>
      </c>
      <c r="V1299" t="str" cm="1">
        <f t="array" ref="V1299">_xlfn.IFS(U1299&lt;=10,"Less than 10 days",AND(U1299&gt;10,U1299&lt;=20),"11 to 20 days",AND(U1299&gt;20,U1299&lt;=25),"21 to 25 days",U1299&gt;=51,"Greater than 40 days",AND(U1299&gt;25,U1299&lt;=30),"26 to 30 days",AND(U1299&gt;30,U1299&lt;=40),"31 to 40 days",AND(U1299&gt;40,U1299&lt;=50),"41 to 50 days")</f>
        <v>26 to 30 days</v>
      </c>
      <c r="W1299" t="str" cm="1">
        <f t="array" ref="W1299">_xlfn.IFNA(_xlfn.IFS(AND(U1299&gt;=25,U1299&lt;28),"26-27 days",AND(U1299&gt;27,U1299&lt;29),"28 to 29 days",U1299=30, "30 days"),"Not Needed")</f>
        <v>30 days</v>
      </c>
      <c r="X1299">
        <f t="shared" si="125"/>
        <v>2016</v>
      </c>
    </row>
    <row r="1300" spans="1:24" ht="4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 t="shared" si="120"/>
        <v>105</v>
      </c>
      <c r="R1300">
        <f t="shared" si="121"/>
        <v>63.42</v>
      </c>
      <c r="S1300" s="15">
        <f t="shared" si="122"/>
        <v>42458.680925925932</v>
      </c>
      <c r="T1300" s="15">
        <f t="shared" si="123"/>
        <v>42488.680925925932</v>
      </c>
      <c r="U1300">
        <f t="shared" si="124"/>
        <v>30</v>
      </c>
      <c r="V1300" t="str" cm="1">
        <f t="array" ref="V1300">_xlfn.IFS(U1300&lt;=10,"Less than 10 days",AND(U1300&gt;10,U1300&lt;=20),"11 to 20 days",AND(U1300&gt;20,U1300&lt;=25),"21 to 25 days",U1300&gt;=51,"Greater than 40 days",AND(U1300&gt;25,U1300&lt;=30),"26 to 30 days",AND(U1300&gt;30,U1300&lt;=40),"31 to 40 days",AND(U1300&gt;40,U1300&lt;=50),"41 to 50 days")</f>
        <v>26 to 30 days</v>
      </c>
      <c r="W1300" t="str" cm="1">
        <f t="array" ref="W1300">_xlfn.IFNA(_xlfn.IFS(AND(U1300&gt;=25,U1300&lt;28),"26-27 days",AND(U1300&gt;27,U1300&lt;29),"28 to 29 days",U1300=30, "30 days"),"Not Needed")</f>
        <v>30 days</v>
      </c>
      <c r="X1300">
        <f t="shared" si="125"/>
        <v>2016</v>
      </c>
    </row>
    <row r="1301" spans="1:24" ht="4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 t="shared" si="120"/>
        <v>124</v>
      </c>
      <c r="R1301">
        <f t="shared" si="121"/>
        <v>135.63</v>
      </c>
      <c r="S1301" s="15">
        <f t="shared" si="122"/>
        <v>42169.814340277779</v>
      </c>
      <c r="T1301" s="15">
        <f t="shared" si="123"/>
        <v>42199.814340277779</v>
      </c>
      <c r="U1301">
        <f t="shared" si="124"/>
        <v>30</v>
      </c>
      <c r="V1301" t="str" cm="1">
        <f t="array" ref="V1301">_xlfn.IFS(U1301&lt;=10,"Less than 10 days",AND(U1301&gt;10,U1301&lt;=20),"11 to 20 days",AND(U1301&gt;20,U1301&lt;=25),"21 to 25 days",U1301&gt;=51,"Greater than 40 days",AND(U1301&gt;25,U1301&lt;=30),"26 to 30 days",AND(U1301&gt;30,U1301&lt;=40),"31 to 40 days",AND(U1301&gt;40,U1301&lt;=50),"41 to 50 days")</f>
        <v>26 to 30 days</v>
      </c>
      <c r="W1301" t="str" cm="1">
        <f t="array" ref="W1301">_xlfn.IFNA(_xlfn.IFS(AND(U1301&gt;=25,U1301&lt;28),"26-27 days",AND(U1301&gt;27,U1301&lt;29),"28 to 29 days",U1301=30, "30 days"),"Not Needed")</f>
        <v>30 days</v>
      </c>
      <c r="X1301">
        <f t="shared" si="125"/>
        <v>2015</v>
      </c>
    </row>
    <row r="1302" spans="1:24" ht="4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 t="shared" si="120"/>
        <v>135</v>
      </c>
      <c r="R1302">
        <f t="shared" si="121"/>
        <v>168.75</v>
      </c>
      <c r="S1302" s="15">
        <f t="shared" si="122"/>
        <v>42483.675208333334</v>
      </c>
      <c r="T1302" s="15">
        <f t="shared" si="123"/>
        <v>42522.789583333331</v>
      </c>
      <c r="U1302">
        <f t="shared" si="124"/>
        <v>39</v>
      </c>
      <c r="V1302" t="str" cm="1">
        <f t="array" ref="V1302">_xlfn.IFS(U1302&lt;=10,"Less than 10 days",AND(U1302&gt;10,U1302&lt;=20),"11 to 20 days",AND(U1302&gt;20,U1302&lt;=25),"21 to 25 days",U1302&gt;=51,"Greater than 40 days",AND(U1302&gt;25,U1302&lt;=30),"26 to 30 days",AND(U1302&gt;30,U1302&lt;=40),"31 to 40 days",AND(U1302&gt;40,U1302&lt;=50),"41 to 50 days")</f>
        <v>31 to 40 days</v>
      </c>
      <c r="W1302" t="str" cm="1">
        <f t="array" ref="W1302">_xlfn.IFNA(_xlfn.IFS(AND(U1302&gt;=25,U1302&lt;28),"26-27 days",AND(U1302&gt;27,U1302&lt;29),"28 to 29 days",U1302=30, "30 days"),"Not Needed")</f>
        <v>Not Needed</v>
      </c>
      <c r="X1302">
        <f t="shared" si="125"/>
        <v>2016</v>
      </c>
    </row>
    <row r="1303" spans="1:24" ht="4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 t="shared" si="120"/>
        <v>103</v>
      </c>
      <c r="R1303">
        <f t="shared" si="121"/>
        <v>70.86</v>
      </c>
      <c r="S1303" s="15">
        <f t="shared" si="122"/>
        <v>42195.749745370369</v>
      </c>
      <c r="T1303" s="15">
        <f t="shared" si="123"/>
        <v>42206.125</v>
      </c>
      <c r="U1303">
        <f t="shared" si="124"/>
        <v>11</v>
      </c>
      <c r="V1303" t="str" cm="1">
        <f t="array" ref="V1303">_xlfn.IFS(U1303&lt;=10,"Less than 10 days",AND(U1303&gt;10,U1303&lt;=20),"11 to 20 days",AND(U1303&gt;20,U1303&lt;=25),"21 to 25 days",U1303&gt;=51,"Greater than 40 days",AND(U1303&gt;25,U1303&lt;=30),"26 to 30 days",AND(U1303&gt;30,U1303&lt;=40),"31 to 40 days",AND(U1303&gt;40,U1303&lt;=50),"41 to 50 days")</f>
        <v>11 to 20 days</v>
      </c>
      <c r="W1303" t="str" cm="1">
        <f t="array" ref="W1303">_xlfn.IFNA(_xlfn.IFS(AND(U1303&gt;=25,U1303&lt;28),"26-27 days",AND(U1303&gt;27,U1303&lt;29),"28 to 29 days",U1303=30, "30 days"),"Not Needed")</f>
        <v>Not Needed</v>
      </c>
      <c r="X1303">
        <f t="shared" si="125"/>
        <v>2015</v>
      </c>
    </row>
    <row r="1304" spans="1:24" ht="4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 t="shared" si="120"/>
        <v>100</v>
      </c>
      <c r="R1304">
        <f t="shared" si="121"/>
        <v>50</v>
      </c>
      <c r="S1304" s="15">
        <f t="shared" si="122"/>
        <v>42675.057997685188</v>
      </c>
      <c r="T1304" s="15">
        <f t="shared" si="123"/>
        <v>42705.099664351852</v>
      </c>
      <c r="U1304">
        <f t="shared" si="124"/>
        <v>30</v>
      </c>
      <c r="V1304" t="str" cm="1">
        <f t="array" ref="V1304">_xlfn.IFS(U1304&lt;=10,"Less than 10 days",AND(U1304&gt;10,U1304&lt;=20),"11 to 20 days",AND(U1304&gt;20,U1304&lt;=25),"21 to 25 days",U1304&gt;=51,"Greater than 40 days",AND(U1304&gt;25,U1304&lt;=30),"26 to 30 days",AND(U1304&gt;30,U1304&lt;=40),"31 to 40 days",AND(U1304&gt;40,U1304&lt;=50),"41 to 50 days")</f>
        <v>26 to 30 days</v>
      </c>
      <c r="W1304" t="str" cm="1">
        <f t="array" ref="W1304">_xlfn.IFNA(_xlfn.IFS(AND(U1304&gt;=25,U1304&lt;28),"26-27 days",AND(U1304&gt;27,U1304&lt;29),"28 to 29 days",U1304=30, "30 days"),"Not Needed")</f>
        <v>30 days</v>
      </c>
      <c r="X1304">
        <f t="shared" si="125"/>
        <v>2016</v>
      </c>
    </row>
    <row r="1305" spans="1:24" ht="29">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 t="shared" si="120"/>
        <v>130</v>
      </c>
      <c r="R1305">
        <f t="shared" si="121"/>
        <v>42.21</v>
      </c>
      <c r="S1305" s="15">
        <f t="shared" si="122"/>
        <v>42566.441203703704</v>
      </c>
      <c r="T1305" s="15">
        <f t="shared" si="123"/>
        <v>42582.458333333328</v>
      </c>
      <c r="U1305">
        <f t="shared" si="124"/>
        <v>16</v>
      </c>
      <c r="V1305" t="str" cm="1">
        <f t="array" ref="V1305">_xlfn.IFS(U1305&lt;=10,"Less than 10 days",AND(U1305&gt;10,U1305&lt;=20),"11 to 20 days",AND(U1305&gt;20,U1305&lt;=25),"21 to 25 days",U1305&gt;=51,"Greater than 40 days",AND(U1305&gt;25,U1305&lt;=30),"26 to 30 days",AND(U1305&gt;30,U1305&lt;=40),"31 to 40 days",AND(U1305&gt;40,U1305&lt;=50),"41 to 50 days")</f>
        <v>11 to 20 days</v>
      </c>
      <c r="W1305" t="str" cm="1">
        <f t="array" ref="W1305">_xlfn.IFNA(_xlfn.IFS(AND(U1305&gt;=25,U1305&lt;28),"26-27 days",AND(U1305&gt;27,U1305&lt;29),"28 to 29 days",U1305=30, "30 days"),"Not Needed")</f>
        <v>Not Needed</v>
      </c>
      <c r="X1305">
        <f t="shared" si="125"/>
        <v>2016</v>
      </c>
    </row>
    <row r="1306" spans="1:24" ht="4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 t="shared" si="120"/>
        <v>40</v>
      </c>
      <c r="R1306">
        <f t="shared" si="121"/>
        <v>152.41</v>
      </c>
      <c r="S1306" s="15">
        <f t="shared" si="122"/>
        <v>42747.194502314815</v>
      </c>
      <c r="T1306" s="15">
        <f t="shared" si="123"/>
        <v>42807.152835648143</v>
      </c>
      <c r="U1306">
        <f t="shared" si="124"/>
        <v>60</v>
      </c>
      <c r="V1306" t="str" cm="1">
        <f t="array" ref="V1306">_xlfn.IFS(U1306&lt;=10,"Less than 10 days",AND(U1306&gt;10,U1306&lt;=20),"11 to 20 days",AND(U1306&gt;20,U1306&lt;=25),"21 to 25 days",U1306&gt;=51,"Greater than 40 days",AND(U1306&gt;25,U1306&lt;=30),"26 to 30 days",AND(U1306&gt;30,U1306&lt;=40),"31 to 40 days",AND(U1306&gt;40,U1306&lt;=50),"41 to 50 days")</f>
        <v>Greater than 40 days</v>
      </c>
      <c r="W1306" t="str" cm="1">
        <f t="array" ref="W1306">_xlfn.IFNA(_xlfn.IFS(AND(U1306&gt;=25,U1306&lt;28),"26-27 days",AND(U1306&gt;27,U1306&lt;29),"28 to 29 days",U1306=30, "30 days"),"Not Needed")</f>
        <v>Not Needed</v>
      </c>
      <c r="X1306">
        <f t="shared" si="125"/>
        <v>2017</v>
      </c>
    </row>
    <row r="1307" spans="1:24" ht="4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 t="shared" si="120"/>
        <v>26</v>
      </c>
      <c r="R1307">
        <f t="shared" si="121"/>
        <v>90.62</v>
      </c>
      <c r="S1307" s="15">
        <f t="shared" si="122"/>
        <v>42543.665601851855</v>
      </c>
      <c r="T1307" s="15">
        <f t="shared" si="123"/>
        <v>42572.729166666672</v>
      </c>
      <c r="U1307">
        <f t="shared" si="124"/>
        <v>29</v>
      </c>
      <c r="V1307" t="str" cm="1">
        <f t="array" ref="V1307">_xlfn.IFS(U1307&lt;=10,"Less than 10 days",AND(U1307&gt;10,U1307&lt;=20),"11 to 20 days",AND(U1307&gt;20,U1307&lt;=25),"21 to 25 days",U1307&gt;=51,"Greater than 40 days",AND(U1307&gt;25,U1307&lt;=30),"26 to 30 days",AND(U1307&gt;30,U1307&lt;=40),"31 to 40 days",AND(U1307&gt;40,U1307&lt;=50),"41 to 50 days")</f>
        <v>26 to 30 days</v>
      </c>
      <c r="W1307" t="str" cm="1">
        <f t="array" ref="W1307">_xlfn.IFNA(_xlfn.IFS(AND(U1307&gt;=25,U1307&lt;28),"26-27 days",AND(U1307&gt;27,U1307&lt;29),"28 to 29 days",U1307=30, "30 days"),"Not Needed")</f>
        <v>Not Needed</v>
      </c>
      <c r="X1307">
        <f t="shared" si="125"/>
        <v>2016</v>
      </c>
    </row>
    <row r="1308" spans="1:24" ht="58">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 t="shared" si="120"/>
        <v>65</v>
      </c>
      <c r="R1308">
        <f t="shared" si="121"/>
        <v>201.6</v>
      </c>
      <c r="S1308" s="15">
        <f t="shared" si="122"/>
        <v>41947.457569444443</v>
      </c>
      <c r="T1308" s="15">
        <f t="shared" si="123"/>
        <v>41977.457569444443</v>
      </c>
      <c r="U1308">
        <f t="shared" si="124"/>
        <v>30</v>
      </c>
      <c r="V1308" t="str" cm="1">
        <f t="array" ref="V1308">_xlfn.IFS(U1308&lt;=10,"Less than 10 days",AND(U1308&gt;10,U1308&lt;=20),"11 to 20 days",AND(U1308&gt;20,U1308&lt;=25),"21 to 25 days",U1308&gt;=51,"Greater than 40 days",AND(U1308&gt;25,U1308&lt;=30),"26 to 30 days",AND(U1308&gt;30,U1308&lt;=40),"31 to 40 days",AND(U1308&gt;40,U1308&lt;=50),"41 to 50 days")</f>
        <v>26 to 30 days</v>
      </c>
      <c r="W1308" t="str" cm="1">
        <f t="array" ref="W1308">_xlfn.IFNA(_xlfn.IFS(AND(U1308&gt;=25,U1308&lt;28),"26-27 days",AND(U1308&gt;27,U1308&lt;29),"28 to 29 days",U1308=30, "30 days"),"Not Needed")</f>
        <v>30 days</v>
      </c>
      <c r="X1308">
        <f t="shared" si="125"/>
        <v>2014</v>
      </c>
    </row>
    <row r="1309" spans="1:24" ht="29">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 t="shared" si="120"/>
        <v>12</v>
      </c>
      <c r="R1309">
        <f t="shared" si="121"/>
        <v>127.93</v>
      </c>
      <c r="S1309" s="15">
        <f t="shared" si="122"/>
        <v>42387.503229166665</v>
      </c>
      <c r="T1309" s="15">
        <f t="shared" si="123"/>
        <v>42417.503229166665</v>
      </c>
      <c r="U1309">
        <f t="shared" si="124"/>
        <v>30</v>
      </c>
      <c r="V1309" t="str" cm="1">
        <f t="array" ref="V1309">_xlfn.IFS(U1309&lt;=10,"Less than 10 days",AND(U1309&gt;10,U1309&lt;=20),"11 to 20 days",AND(U1309&gt;20,U1309&lt;=25),"21 to 25 days",U1309&gt;=51,"Greater than 40 days",AND(U1309&gt;25,U1309&lt;=30),"26 to 30 days",AND(U1309&gt;30,U1309&lt;=40),"31 to 40 days",AND(U1309&gt;40,U1309&lt;=50),"41 to 50 days")</f>
        <v>26 to 30 days</v>
      </c>
      <c r="W1309" t="str" cm="1">
        <f t="array" ref="W1309">_xlfn.IFNA(_xlfn.IFS(AND(U1309&gt;=25,U1309&lt;28),"26-27 days",AND(U1309&gt;27,U1309&lt;29),"28 to 29 days",U1309=30, "30 days"),"Not Needed")</f>
        <v>30 days</v>
      </c>
      <c r="X1309">
        <f t="shared" si="125"/>
        <v>2016</v>
      </c>
    </row>
    <row r="1310" spans="1:24" ht="29">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 t="shared" si="120"/>
        <v>11</v>
      </c>
      <c r="R1310">
        <f t="shared" si="121"/>
        <v>29.89</v>
      </c>
      <c r="S1310" s="15">
        <f t="shared" si="122"/>
        <v>42611.613564814819</v>
      </c>
      <c r="T1310" s="15">
        <f t="shared" si="123"/>
        <v>42651.613564814819</v>
      </c>
      <c r="U1310">
        <f t="shared" si="124"/>
        <v>40</v>
      </c>
      <c r="V1310" t="str" cm="1">
        <f t="array" ref="V1310">_xlfn.IFS(U1310&lt;=10,"Less than 10 days",AND(U1310&gt;10,U1310&lt;=20),"11 to 20 days",AND(U1310&gt;20,U1310&lt;=25),"21 to 25 days",U1310&gt;=51,"Greater than 40 days",AND(U1310&gt;25,U1310&lt;=30),"26 to 30 days",AND(U1310&gt;30,U1310&lt;=40),"31 to 40 days",AND(U1310&gt;40,U1310&lt;=50),"41 to 50 days")</f>
        <v>31 to 40 days</v>
      </c>
      <c r="W1310" t="str" cm="1">
        <f t="array" ref="W1310">_xlfn.IFNA(_xlfn.IFS(AND(U1310&gt;=25,U1310&lt;28),"26-27 days",AND(U1310&gt;27,U1310&lt;29),"28 to 29 days",U1310=30, "30 days"),"Not Needed")</f>
        <v>Not Needed</v>
      </c>
      <c r="X1310">
        <f t="shared" si="125"/>
        <v>2016</v>
      </c>
    </row>
    <row r="1311" spans="1:24" ht="4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 t="shared" si="120"/>
        <v>112</v>
      </c>
      <c r="R1311">
        <f t="shared" si="121"/>
        <v>367.97</v>
      </c>
      <c r="S1311" s="15">
        <f t="shared" si="122"/>
        <v>42257.882731481484</v>
      </c>
      <c r="T1311" s="15">
        <f t="shared" si="123"/>
        <v>42292.882731481484</v>
      </c>
      <c r="U1311">
        <f t="shared" si="124"/>
        <v>35</v>
      </c>
      <c r="V1311" t="str" cm="1">
        <f t="array" ref="V1311">_xlfn.IFS(U1311&lt;=10,"Less than 10 days",AND(U1311&gt;10,U1311&lt;=20),"11 to 20 days",AND(U1311&gt;20,U1311&lt;=25),"21 to 25 days",U1311&gt;=51,"Greater than 40 days",AND(U1311&gt;25,U1311&lt;=30),"26 to 30 days",AND(U1311&gt;30,U1311&lt;=40),"31 to 40 days",AND(U1311&gt;40,U1311&lt;=50),"41 to 50 days")</f>
        <v>31 to 40 days</v>
      </c>
      <c r="W1311" t="str" cm="1">
        <f t="array" ref="W1311">_xlfn.IFNA(_xlfn.IFS(AND(U1311&gt;=25,U1311&lt;28),"26-27 days",AND(U1311&gt;27,U1311&lt;29),"28 to 29 days",U1311=30, "30 days"),"Not Needed")</f>
        <v>Not Needed</v>
      </c>
      <c r="X1311">
        <f t="shared" si="125"/>
        <v>2015</v>
      </c>
    </row>
    <row r="1312" spans="1:24" ht="4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 t="shared" si="120"/>
        <v>16</v>
      </c>
      <c r="R1312">
        <f t="shared" si="121"/>
        <v>129.16999999999999</v>
      </c>
      <c r="S1312" s="15">
        <f t="shared" si="122"/>
        <v>42556.667245370365</v>
      </c>
      <c r="T1312" s="15">
        <f t="shared" si="123"/>
        <v>42601.667245370365</v>
      </c>
      <c r="U1312">
        <f t="shared" si="124"/>
        <v>45</v>
      </c>
      <c r="V1312" t="str" cm="1">
        <f t="array" ref="V1312">_xlfn.IFS(U1312&lt;=10,"Less than 10 days",AND(U1312&gt;10,U1312&lt;=20),"11 to 20 days",AND(U1312&gt;20,U1312&lt;=25),"21 to 25 days",U1312&gt;=51,"Greater than 40 days",AND(U1312&gt;25,U1312&lt;=30),"26 to 30 days",AND(U1312&gt;30,U1312&lt;=40),"31 to 40 days",AND(U1312&gt;40,U1312&lt;=50),"41 to 50 days")</f>
        <v>41 to 50 days</v>
      </c>
      <c r="W1312" t="str" cm="1">
        <f t="array" ref="W1312">_xlfn.IFNA(_xlfn.IFS(AND(U1312&gt;=25,U1312&lt;28),"26-27 days",AND(U1312&gt;27,U1312&lt;29),"28 to 29 days",U1312=30, "30 days"),"Not Needed")</f>
        <v>Not Needed</v>
      </c>
      <c r="X1312">
        <f t="shared" si="125"/>
        <v>2016</v>
      </c>
    </row>
    <row r="1313" spans="1:24" ht="58">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 t="shared" si="120"/>
        <v>32</v>
      </c>
      <c r="R1313">
        <f t="shared" si="121"/>
        <v>800.7</v>
      </c>
      <c r="S1313" s="15">
        <f t="shared" si="122"/>
        <v>42669.802303240736</v>
      </c>
      <c r="T1313" s="15">
        <f t="shared" si="123"/>
        <v>42704.843969907408</v>
      </c>
      <c r="U1313">
        <f t="shared" si="124"/>
        <v>35</v>
      </c>
      <c r="V1313" t="str" cm="1">
        <f t="array" ref="V1313">_xlfn.IFS(U1313&lt;=10,"Less than 10 days",AND(U1313&gt;10,U1313&lt;=20),"11 to 20 days",AND(U1313&gt;20,U1313&lt;=25),"21 to 25 days",U1313&gt;=51,"Greater than 40 days",AND(U1313&gt;25,U1313&lt;=30),"26 to 30 days",AND(U1313&gt;30,U1313&lt;=40),"31 to 40 days",AND(U1313&gt;40,U1313&lt;=50),"41 to 50 days")</f>
        <v>31 to 40 days</v>
      </c>
      <c r="W1313" t="str" cm="1">
        <f t="array" ref="W1313">_xlfn.IFNA(_xlfn.IFS(AND(U1313&gt;=25,U1313&lt;28),"26-27 days",AND(U1313&gt;27,U1313&lt;29),"28 to 29 days",U1313=30, "30 days"),"Not Needed")</f>
        <v>Not Needed</v>
      </c>
      <c r="X1313">
        <f t="shared" si="125"/>
        <v>2016</v>
      </c>
    </row>
    <row r="1314" spans="1:24" ht="4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 t="shared" si="120"/>
        <v>1</v>
      </c>
      <c r="R1314">
        <f t="shared" si="121"/>
        <v>28</v>
      </c>
      <c r="S1314" s="15">
        <f t="shared" si="122"/>
        <v>42082.702800925923</v>
      </c>
      <c r="T1314" s="15">
        <f t="shared" si="123"/>
        <v>42112.702800925923</v>
      </c>
      <c r="U1314">
        <f t="shared" si="124"/>
        <v>30</v>
      </c>
      <c r="V1314" t="str" cm="1">
        <f t="array" ref="V1314">_xlfn.IFS(U1314&lt;=10,"Less than 10 days",AND(U1314&gt;10,U1314&lt;=20),"11 to 20 days",AND(U1314&gt;20,U1314&lt;=25),"21 to 25 days",U1314&gt;=51,"Greater than 40 days",AND(U1314&gt;25,U1314&lt;=30),"26 to 30 days",AND(U1314&gt;30,U1314&lt;=40),"31 to 40 days",AND(U1314&gt;40,U1314&lt;=50),"41 to 50 days")</f>
        <v>26 to 30 days</v>
      </c>
      <c r="W1314" t="str" cm="1">
        <f t="array" ref="W1314">_xlfn.IFNA(_xlfn.IFS(AND(U1314&gt;=25,U1314&lt;28),"26-27 days",AND(U1314&gt;27,U1314&lt;29),"28 to 29 days",U1314=30, "30 days"),"Not Needed")</f>
        <v>30 days</v>
      </c>
      <c r="X1314">
        <f t="shared" si="125"/>
        <v>2015</v>
      </c>
    </row>
    <row r="1315" spans="1:24" ht="4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 t="shared" si="120"/>
        <v>31</v>
      </c>
      <c r="R1315">
        <f t="shared" si="121"/>
        <v>102.02</v>
      </c>
      <c r="S1315" s="15">
        <f t="shared" si="122"/>
        <v>42402.709652777776</v>
      </c>
      <c r="T1315" s="15">
        <f t="shared" si="123"/>
        <v>42432.709652777776</v>
      </c>
      <c r="U1315">
        <f t="shared" si="124"/>
        <v>30</v>
      </c>
      <c r="V1315" t="str" cm="1">
        <f t="array" ref="V1315">_xlfn.IFS(U1315&lt;=10,"Less than 10 days",AND(U1315&gt;10,U1315&lt;=20),"11 to 20 days",AND(U1315&gt;20,U1315&lt;=25),"21 to 25 days",U1315&gt;=51,"Greater than 40 days",AND(U1315&gt;25,U1315&lt;=30),"26 to 30 days",AND(U1315&gt;30,U1315&lt;=40),"31 to 40 days",AND(U1315&gt;40,U1315&lt;=50),"41 to 50 days")</f>
        <v>26 to 30 days</v>
      </c>
      <c r="W1315" t="str" cm="1">
        <f t="array" ref="W1315">_xlfn.IFNA(_xlfn.IFS(AND(U1315&gt;=25,U1315&lt;28),"26-27 days",AND(U1315&gt;27,U1315&lt;29),"28 to 29 days",U1315=30, "30 days"),"Not Needed")</f>
        <v>30 days</v>
      </c>
      <c r="X1315">
        <f t="shared" si="125"/>
        <v>2016</v>
      </c>
    </row>
    <row r="1316" spans="1:24" ht="58">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 t="shared" si="120"/>
        <v>1</v>
      </c>
      <c r="R1316">
        <f t="shared" si="121"/>
        <v>184.36</v>
      </c>
      <c r="S1316" s="15">
        <f t="shared" si="122"/>
        <v>42604.669675925921</v>
      </c>
      <c r="T1316" s="15">
        <f t="shared" si="123"/>
        <v>42664.669675925921</v>
      </c>
      <c r="U1316">
        <f t="shared" si="124"/>
        <v>60</v>
      </c>
      <c r="V1316" t="str" cm="1">
        <f t="array" ref="V1316">_xlfn.IFS(U1316&lt;=10,"Less than 10 days",AND(U1316&gt;10,U1316&lt;=20),"11 to 20 days",AND(U1316&gt;20,U1316&lt;=25),"21 to 25 days",U1316&gt;=51,"Greater than 40 days",AND(U1316&gt;25,U1316&lt;=30),"26 to 30 days",AND(U1316&gt;30,U1316&lt;=40),"31 to 40 days",AND(U1316&gt;40,U1316&lt;=50),"41 to 50 days")</f>
        <v>Greater than 40 days</v>
      </c>
      <c r="W1316" t="str" cm="1">
        <f t="array" ref="W1316">_xlfn.IFNA(_xlfn.IFS(AND(U1316&gt;=25,U1316&lt;28),"26-27 days",AND(U1316&gt;27,U1316&lt;29),"28 to 29 days",U1316=30, "30 days"),"Not Needed")</f>
        <v>Not Needed</v>
      </c>
      <c r="X1316">
        <f t="shared" si="125"/>
        <v>2016</v>
      </c>
    </row>
    <row r="1317" spans="1:24" ht="29">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 t="shared" si="120"/>
        <v>40</v>
      </c>
      <c r="R1317">
        <f t="shared" si="121"/>
        <v>162.91999999999999</v>
      </c>
      <c r="S1317" s="15">
        <f t="shared" si="122"/>
        <v>42278.498240740737</v>
      </c>
      <c r="T1317" s="15">
        <f t="shared" si="123"/>
        <v>42314.041666666672</v>
      </c>
      <c r="U1317">
        <f t="shared" si="124"/>
        <v>36</v>
      </c>
      <c r="V1317" t="str" cm="1">
        <f t="array" ref="V1317">_xlfn.IFS(U1317&lt;=10,"Less than 10 days",AND(U1317&gt;10,U1317&lt;=20),"11 to 20 days",AND(U1317&gt;20,U1317&lt;=25),"21 to 25 days",U1317&gt;=51,"Greater than 40 days",AND(U1317&gt;25,U1317&lt;=30),"26 to 30 days",AND(U1317&gt;30,U1317&lt;=40),"31 to 40 days",AND(U1317&gt;40,U1317&lt;=50),"41 to 50 days")</f>
        <v>31 to 40 days</v>
      </c>
      <c r="W1317" t="str" cm="1">
        <f t="array" ref="W1317">_xlfn.IFNA(_xlfn.IFS(AND(U1317&gt;=25,U1317&lt;28),"26-27 days",AND(U1317&gt;27,U1317&lt;29),"28 to 29 days",U1317=30, "30 days"),"Not Needed")</f>
        <v>Not Needed</v>
      </c>
      <c r="X1317">
        <f t="shared" si="125"/>
        <v>2015</v>
      </c>
    </row>
    <row r="1318" spans="1:24" ht="4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 t="shared" si="120"/>
        <v>0</v>
      </c>
      <c r="R1318">
        <f t="shared" si="121"/>
        <v>1</v>
      </c>
      <c r="S1318" s="15">
        <f t="shared" si="122"/>
        <v>42393.961909722217</v>
      </c>
      <c r="T1318" s="15">
        <f t="shared" si="123"/>
        <v>42428.961909722217</v>
      </c>
      <c r="U1318">
        <f t="shared" si="124"/>
        <v>35</v>
      </c>
      <c r="V1318" t="str" cm="1">
        <f t="array" ref="V1318">_xlfn.IFS(U1318&lt;=10,"Less than 10 days",AND(U1318&gt;10,U1318&lt;=20),"11 to 20 days",AND(U1318&gt;20,U1318&lt;=25),"21 to 25 days",U1318&gt;=51,"Greater than 40 days",AND(U1318&gt;25,U1318&lt;=30),"26 to 30 days",AND(U1318&gt;30,U1318&lt;=40),"31 to 40 days",AND(U1318&gt;40,U1318&lt;=50),"41 to 50 days")</f>
        <v>31 to 40 days</v>
      </c>
      <c r="W1318" t="str" cm="1">
        <f t="array" ref="W1318">_xlfn.IFNA(_xlfn.IFS(AND(U1318&gt;=25,U1318&lt;28),"26-27 days",AND(U1318&gt;27,U1318&lt;29),"28 to 29 days",U1318=30, "30 days"),"Not Needed")</f>
        <v>Not Needed</v>
      </c>
      <c r="X1318">
        <f t="shared" si="125"/>
        <v>2016</v>
      </c>
    </row>
    <row r="1319" spans="1:24" ht="58">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 t="shared" si="120"/>
        <v>6</v>
      </c>
      <c r="R1319">
        <f t="shared" si="121"/>
        <v>603.53</v>
      </c>
      <c r="S1319" s="15">
        <f t="shared" si="122"/>
        <v>42520.235486111109</v>
      </c>
      <c r="T1319" s="15">
        <f t="shared" si="123"/>
        <v>42572.583333333328</v>
      </c>
      <c r="U1319">
        <f t="shared" si="124"/>
        <v>52</v>
      </c>
      <c r="V1319" t="str" cm="1">
        <f t="array" ref="V1319">_xlfn.IFS(U1319&lt;=10,"Less than 10 days",AND(U1319&gt;10,U1319&lt;=20),"11 to 20 days",AND(U1319&gt;20,U1319&lt;=25),"21 to 25 days",U1319&gt;=51,"Greater than 40 days",AND(U1319&gt;25,U1319&lt;=30),"26 to 30 days",AND(U1319&gt;30,U1319&lt;=40),"31 to 40 days",AND(U1319&gt;40,U1319&lt;=50),"41 to 50 days")</f>
        <v>Greater than 40 days</v>
      </c>
      <c r="W1319" t="str" cm="1">
        <f t="array" ref="W1319">_xlfn.IFNA(_xlfn.IFS(AND(U1319&gt;=25,U1319&lt;28),"26-27 days",AND(U1319&gt;27,U1319&lt;29),"28 to 29 days",U1319=30, "30 days"),"Not Needed")</f>
        <v>Not Needed</v>
      </c>
      <c r="X1319">
        <f t="shared" si="125"/>
        <v>2016</v>
      </c>
    </row>
    <row r="1320" spans="1:24" ht="4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 t="shared" si="120"/>
        <v>15</v>
      </c>
      <c r="R1320">
        <f t="shared" si="121"/>
        <v>45.41</v>
      </c>
      <c r="S1320" s="15">
        <f t="shared" si="122"/>
        <v>41985.043657407412</v>
      </c>
      <c r="T1320" s="15">
        <f t="shared" si="123"/>
        <v>42015.043657407412</v>
      </c>
      <c r="U1320">
        <f t="shared" si="124"/>
        <v>30</v>
      </c>
      <c r="V1320" t="str" cm="1">
        <f t="array" ref="V1320">_xlfn.IFS(U1320&lt;=10,"Less than 10 days",AND(U1320&gt;10,U1320&lt;=20),"11 to 20 days",AND(U1320&gt;20,U1320&lt;=25),"21 to 25 days",U1320&gt;=51,"Greater than 40 days",AND(U1320&gt;25,U1320&lt;=30),"26 to 30 days",AND(U1320&gt;30,U1320&lt;=40),"31 to 40 days",AND(U1320&gt;40,U1320&lt;=50),"41 to 50 days")</f>
        <v>26 to 30 days</v>
      </c>
      <c r="W1320" t="str" cm="1">
        <f t="array" ref="W1320">_xlfn.IFNA(_xlfn.IFS(AND(U1320&gt;=25,U1320&lt;28),"26-27 days",AND(U1320&gt;27,U1320&lt;29),"28 to 29 days",U1320=30, "30 days"),"Not Needed")</f>
        <v>30 days</v>
      </c>
      <c r="X1320">
        <f t="shared" si="125"/>
        <v>2014</v>
      </c>
    </row>
    <row r="1321" spans="1:24" ht="4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 t="shared" si="120"/>
        <v>15</v>
      </c>
      <c r="R1321">
        <f t="shared" si="121"/>
        <v>97.33</v>
      </c>
      <c r="S1321" s="15">
        <f t="shared" si="122"/>
        <v>41816.812094907407</v>
      </c>
      <c r="T1321" s="15">
        <f t="shared" si="123"/>
        <v>41831.666666666664</v>
      </c>
      <c r="U1321">
        <f t="shared" si="124"/>
        <v>15</v>
      </c>
      <c r="V1321" t="str" cm="1">
        <f t="array" ref="V1321">_xlfn.IFS(U1321&lt;=10,"Less than 10 days",AND(U1321&gt;10,U1321&lt;=20),"11 to 20 days",AND(U1321&gt;20,U1321&lt;=25),"21 to 25 days",U1321&gt;=51,"Greater than 40 days",AND(U1321&gt;25,U1321&lt;=30),"26 to 30 days",AND(U1321&gt;30,U1321&lt;=40),"31 to 40 days",AND(U1321&gt;40,U1321&lt;=50),"41 to 50 days")</f>
        <v>11 to 20 days</v>
      </c>
      <c r="W1321" t="str" cm="1">
        <f t="array" ref="W1321">_xlfn.IFNA(_xlfn.IFS(AND(U1321&gt;=25,U1321&lt;28),"26-27 days",AND(U1321&gt;27,U1321&lt;29),"28 to 29 days",U1321=30, "30 days"),"Not Needed")</f>
        <v>Not Needed</v>
      </c>
      <c r="X1321">
        <f t="shared" si="125"/>
        <v>2014</v>
      </c>
    </row>
    <row r="1322" spans="1:24" ht="4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 t="shared" si="120"/>
        <v>1</v>
      </c>
      <c r="R1322">
        <f t="shared" si="121"/>
        <v>167.67</v>
      </c>
      <c r="S1322" s="15">
        <f t="shared" si="122"/>
        <v>42705.690347222218</v>
      </c>
      <c r="T1322" s="15">
        <f t="shared" si="123"/>
        <v>42734.958333333328</v>
      </c>
      <c r="U1322">
        <f t="shared" si="124"/>
        <v>29</v>
      </c>
      <c r="V1322" t="str" cm="1">
        <f t="array" ref="V1322">_xlfn.IFS(U1322&lt;=10,"Less than 10 days",AND(U1322&gt;10,U1322&lt;=20),"11 to 20 days",AND(U1322&gt;20,U1322&lt;=25),"21 to 25 days",U1322&gt;=51,"Greater than 40 days",AND(U1322&gt;25,U1322&lt;=30),"26 to 30 days",AND(U1322&gt;30,U1322&lt;=40),"31 to 40 days",AND(U1322&gt;40,U1322&lt;=50),"41 to 50 days")</f>
        <v>26 to 30 days</v>
      </c>
      <c r="W1322" t="str" cm="1">
        <f t="array" ref="W1322">_xlfn.IFNA(_xlfn.IFS(AND(U1322&gt;=25,U1322&lt;28),"26-27 days",AND(U1322&gt;27,U1322&lt;29),"28 to 29 days",U1322=30, "30 days"),"Not Needed")</f>
        <v>Not Needed</v>
      </c>
      <c r="X1322">
        <f t="shared" si="125"/>
        <v>2016</v>
      </c>
    </row>
    <row r="1323" spans="1:24" ht="58">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 t="shared" si="120"/>
        <v>1</v>
      </c>
      <c r="R1323">
        <f t="shared" si="121"/>
        <v>859.86</v>
      </c>
      <c r="S1323" s="15">
        <f t="shared" si="122"/>
        <v>42697.74927083333</v>
      </c>
      <c r="T1323" s="15">
        <f t="shared" si="123"/>
        <v>42727.74927083333</v>
      </c>
      <c r="U1323">
        <f t="shared" si="124"/>
        <v>30</v>
      </c>
      <c r="V1323" t="str" cm="1">
        <f t="array" ref="V1323">_xlfn.IFS(U1323&lt;=10,"Less than 10 days",AND(U1323&gt;10,U1323&lt;=20),"11 to 20 days",AND(U1323&gt;20,U1323&lt;=25),"21 to 25 days",U1323&gt;=51,"Greater than 40 days",AND(U1323&gt;25,U1323&lt;=30),"26 to 30 days",AND(U1323&gt;30,U1323&lt;=40),"31 to 40 days",AND(U1323&gt;40,U1323&lt;=50),"41 to 50 days")</f>
        <v>26 to 30 days</v>
      </c>
      <c r="W1323" t="str" cm="1">
        <f t="array" ref="W1323">_xlfn.IFNA(_xlfn.IFS(AND(U1323&gt;=25,U1323&lt;28),"26-27 days",AND(U1323&gt;27,U1323&lt;29),"28 to 29 days",U1323=30, "30 days"),"Not Needed")</f>
        <v>30 days</v>
      </c>
      <c r="X1323">
        <f t="shared" si="125"/>
        <v>2016</v>
      </c>
    </row>
    <row r="1324" spans="1:24" ht="4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 t="shared" si="120"/>
        <v>0</v>
      </c>
      <c r="R1324">
        <f t="shared" si="121"/>
        <v>26.5</v>
      </c>
      <c r="S1324" s="15">
        <f t="shared" si="122"/>
        <v>42115.656539351854</v>
      </c>
      <c r="T1324" s="15">
        <f t="shared" si="123"/>
        <v>42145.656539351854</v>
      </c>
      <c r="U1324">
        <f t="shared" si="124"/>
        <v>30</v>
      </c>
      <c r="V1324" t="str" cm="1">
        <f t="array" ref="V1324">_xlfn.IFS(U1324&lt;=10,"Less than 10 days",AND(U1324&gt;10,U1324&lt;=20),"11 to 20 days",AND(U1324&gt;20,U1324&lt;=25),"21 to 25 days",U1324&gt;=51,"Greater than 40 days",AND(U1324&gt;25,U1324&lt;=30),"26 to 30 days",AND(U1324&gt;30,U1324&lt;=40),"31 to 40 days",AND(U1324&gt;40,U1324&lt;=50),"41 to 50 days")</f>
        <v>26 to 30 days</v>
      </c>
      <c r="W1324" t="str" cm="1">
        <f t="array" ref="W1324">_xlfn.IFNA(_xlfn.IFS(AND(U1324&gt;=25,U1324&lt;28),"26-27 days",AND(U1324&gt;27,U1324&lt;29),"28 to 29 days",U1324=30, "30 days"),"Not Needed")</f>
        <v>30 days</v>
      </c>
      <c r="X1324">
        <f t="shared" si="125"/>
        <v>2015</v>
      </c>
    </row>
    <row r="1325" spans="1:24" ht="4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 t="shared" si="120"/>
        <v>9</v>
      </c>
      <c r="R1325">
        <f t="shared" si="121"/>
        <v>30.27</v>
      </c>
      <c r="S1325" s="15">
        <f t="shared" si="122"/>
        <v>42451.698449074072</v>
      </c>
      <c r="T1325" s="15">
        <f t="shared" si="123"/>
        <v>42486.288194444445</v>
      </c>
      <c r="U1325">
        <f t="shared" si="124"/>
        <v>35</v>
      </c>
      <c r="V1325" t="str" cm="1">
        <f t="array" ref="V1325">_xlfn.IFS(U1325&lt;=10,"Less than 10 days",AND(U1325&gt;10,U1325&lt;=20),"11 to 20 days",AND(U1325&gt;20,U1325&lt;=25),"21 to 25 days",U1325&gt;=51,"Greater than 40 days",AND(U1325&gt;25,U1325&lt;=30),"26 to 30 days",AND(U1325&gt;30,U1325&lt;=40),"31 to 40 days",AND(U1325&gt;40,U1325&lt;=50),"41 to 50 days")</f>
        <v>31 to 40 days</v>
      </c>
      <c r="W1325" t="str" cm="1">
        <f t="array" ref="W1325">_xlfn.IFNA(_xlfn.IFS(AND(U1325&gt;=25,U1325&lt;28),"26-27 days",AND(U1325&gt;27,U1325&lt;29),"28 to 29 days",U1325=30, "30 days"),"Not Needed")</f>
        <v>Not Needed</v>
      </c>
      <c r="X1325">
        <f t="shared" si="125"/>
        <v>2016</v>
      </c>
    </row>
    <row r="1326" spans="1:24" ht="4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 t="shared" si="120"/>
        <v>10</v>
      </c>
      <c r="R1326">
        <f t="shared" si="121"/>
        <v>54.67</v>
      </c>
      <c r="S1326" s="15">
        <f t="shared" si="122"/>
        <v>42626.633703703701</v>
      </c>
      <c r="T1326" s="15">
        <f t="shared" si="123"/>
        <v>42656.633703703701</v>
      </c>
      <c r="U1326">
        <f t="shared" si="124"/>
        <v>30</v>
      </c>
      <c r="V1326" t="str" cm="1">
        <f t="array" ref="V1326">_xlfn.IFS(U1326&lt;=10,"Less than 10 days",AND(U1326&gt;10,U1326&lt;=20),"11 to 20 days",AND(U1326&gt;20,U1326&lt;=25),"21 to 25 days",U1326&gt;=51,"Greater than 40 days",AND(U1326&gt;25,U1326&lt;=30),"26 to 30 days",AND(U1326&gt;30,U1326&lt;=40),"31 to 40 days",AND(U1326&gt;40,U1326&lt;=50),"41 to 50 days")</f>
        <v>26 to 30 days</v>
      </c>
      <c r="W1326" t="str" cm="1">
        <f t="array" ref="W1326">_xlfn.IFNA(_xlfn.IFS(AND(U1326&gt;=25,U1326&lt;28),"26-27 days",AND(U1326&gt;27,U1326&lt;29),"28 to 29 days",U1326=30, "30 days"),"Not Needed")</f>
        <v>30 days</v>
      </c>
      <c r="X1326">
        <f t="shared" si="125"/>
        <v>2016</v>
      </c>
    </row>
    <row r="1327" spans="1:24" ht="4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 t="shared" si="120"/>
        <v>2</v>
      </c>
      <c r="R1327">
        <f t="shared" si="121"/>
        <v>60.75</v>
      </c>
      <c r="S1327" s="15">
        <f t="shared" si="122"/>
        <v>42704.086053240739</v>
      </c>
      <c r="T1327" s="15">
        <f t="shared" si="123"/>
        <v>42734.086053240739</v>
      </c>
      <c r="U1327">
        <f t="shared" si="124"/>
        <v>30</v>
      </c>
      <c r="V1327" t="str" cm="1">
        <f t="array" ref="V1327">_xlfn.IFS(U1327&lt;=10,"Less than 10 days",AND(U1327&gt;10,U1327&lt;=20),"11 to 20 days",AND(U1327&gt;20,U1327&lt;=25),"21 to 25 days",U1327&gt;=51,"Greater than 40 days",AND(U1327&gt;25,U1327&lt;=30),"26 to 30 days",AND(U1327&gt;30,U1327&lt;=40),"31 to 40 days",AND(U1327&gt;40,U1327&lt;=50),"41 to 50 days")</f>
        <v>26 to 30 days</v>
      </c>
      <c r="W1327" t="str" cm="1">
        <f t="array" ref="W1327">_xlfn.IFNA(_xlfn.IFS(AND(U1327&gt;=25,U1327&lt;28),"26-27 days",AND(U1327&gt;27,U1327&lt;29),"28 to 29 days",U1327=30, "30 days"),"Not Needed")</f>
        <v>30 days</v>
      </c>
      <c r="X1327">
        <f t="shared" si="125"/>
        <v>2016</v>
      </c>
    </row>
    <row r="1328" spans="1:24" ht="4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 t="shared" si="120"/>
        <v>1</v>
      </c>
      <c r="R1328">
        <f t="shared" si="121"/>
        <v>102.73</v>
      </c>
      <c r="S1328" s="15">
        <f t="shared" si="122"/>
        <v>41974.791990740734</v>
      </c>
      <c r="T1328" s="15">
        <f t="shared" si="123"/>
        <v>42019.791990740734</v>
      </c>
      <c r="U1328">
        <f t="shared" si="124"/>
        <v>45</v>
      </c>
      <c r="V1328" t="str" cm="1">
        <f t="array" ref="V1328">_xlfn.IFS(U1328&lt;=10,"Less than 10 days",AND(U1328&gt;10,U1328&lt;=20),"11 to 20 days",AND(U1328&gt;20,U1328&lt;=25),"21 to 25 days",U1328&gt;=51,"Greater than 40 days",AND(U1328&gt;25,U1328&lt;=30),"26 to 30 days",AND(U1328&gt;30,U1328&lt;=40),"31 to 40 days",AND(U1328&gt;40,U1328&lt;=50),"41 to 50 days")</f>
        <v>41 to 50 days</v>
      </c>
      <c r="W1328" t="str" cm="1">
        <f t="array" ref="W1328">_xlfn.IFNA(_xlfn.IFS(AND(U1328&gt;=25,U1328&lt;28),"26-27 days",AND(U1328&gt;27,U1328&lt;29),"28 to 29 days",U1328=30, "30 days"),"Not Needed")</f>
        <v>Not Needed</v>
      </c>
      <c r="X1328">
        <f t="shared" si="125"/>
        <v>2014</v>
      </c>
    </row>
    <row r="1329" spans="1:24" ht="4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 t="shared" si="120"/>
        <v>4</v>
      </c>
      <c r="R1329">
        <f t="shared" si="121"/>
        <v>41.59</v>
      </c>
      <c r="S1329" s="15">
        <f t="shared" si="122"/>
        <v>42123.678645833337</v>
      </c>
      <c r="T1329" s="15">
        <f t="shared" si="123"/>
        <v>42153.678645833337</v>
      </c>
      <c r="U1329">
        <f t="shared" si="124"/>
        <v>30</v>
      </c>
      <c r="V1329" t="str" cm="1">
        <f t="array" ref="V1329">_xlfn.IFS(U1329&lt;=10,"Less than 10 days",AND(U1329&gt;10,U1329&lt;=20),"11 to 20 days",AND(U1329&gt;20,U1329&lt;=25),"21 to 25 days",U1329&gt;=51,"Greater than 40 days",AND(U1329&gt;25,U1329&lt;=30),"26 to 30 days",AND(U1329&gt;30,U1329&lt;=40),"31 to 40 days",AND(U1329&gt;40,U1329&lt;=50),"41 to 50 days")</f>
        <v>26 to 30 days</v>
      </c>
      <c r="W1329" t="str" cm="1">
        <f t="array" ref="W1329">_xlfn.IFNA(_xlfn.IFS(AND(U1329&gt;=25,U1329&lt;28),"26-27 days",AND(U1329&gt;27,U1329&lt;29),"28 to 29 days",U1329=30, "30 days"),"Not Needed")</f>
        <v>30 days</v>
      </c>
      <c r="X1329">
        <f t="shared" si="125"/>
        <v>2015</v>
      </c>
    </row>
    <row r="1330" spans="1:24" ht="58">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 t="shared" si="120"/>
        <v>2</v>
      </c>
      <c r="R1330">
        <f t="shared" si="121"/>
        <v>116.53</v>
      </c>
      <c r="S1330" s="15">
        <f t="shared" si="122"/>
        <v>42612.642754629633</v>
      </c>
      <c r="T1330" s="15">
        <f t="shared" si="123"/>
        <v>42657.642754629633</v>
      </c>
      <c r="U1330">
        <f t="shared" si="124"/>
        <v>45</v>
      </c>
      <c r="V1330" t="str" cm="1">
        <f t="array" ref="V1330">_xlfn.IFS(U1330&lt;=10,"Less than 10 days",AND(U1330&gt;10,U1330&lt;=20),"11 to 20 days",AND(U1330&gt;20,U1330&lt;=25),"21 to 25 days",U1330&gt;=51,"Greater than 40 days",AND(U1330&gt;25,U1330&lt;=30),"26 to 30 days",AND(U1330&gt;30,U1330&lt;=40),"31 to 40 days",AND(U1330&gt;40,U1330&lt;=50),"41 to 50 days")</f>
        <v>41 to 50 days</v>
      </c>
      <c r="W1330" t="str" cm="1">
        <f t="array" ref="W1330">_xlfn.IFNA(_xlfn.IFS(AND(U1330&gt;=25,U1330&lt;28),"26-27 days",AND(U1330&gt;27,U1330&lt;29),"28 to 29 days",U1330=30, "30 days"),"Not Needed")</f>
        <v>Not Needed</v>
      </c>
      <c r="X1330">
        <f t="shared" si="125"/>
        <v>2016</v>
      </c>
    </row>
    <row r="1331" spans="1:24" ht="4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 t="shared" si="120"/>
        <v>1</v>
      </c>
      <c r="R1331">
        <f t="shared" si="121"/>
        <v>45.33</v>
      </c>
      <c r="S1331" s="15">
        <f t="shared" si="122"/>
        <v>41935.221585648149</v>
      </c>
      <c r="T1331" s="15">
        <f t="shared" si="123"/>
        <v>41975.263252314813</v>
      </c>
      <c r="U1331">
        <f t="shared" si="124"/>
        <v>40</v>
      </c>
      <c r="V1331" t="str" cm="1">
        <f t="array" ref="V1331">_xlfn.IFS(U1331&lt;=10,"Less than 10 days",AND(U1331&gt;10,U1331&lt;=20),"11 to 20 days",AND(U1331&gt;20,U1331&lt;=25),"21 to 25 days",U1331&gt;=51,"Greater than 40 days",AND(U1331&gt;25,U1331&lt;=30),"26 to 30 days",AND(U1331&gt;30,U1331&lt;=40),"31 to 40 days",AND(U1331&gt;40,U1331&lt;=50),"41 to 50 days")</f>
        <v>31 to 40 days</v>
      </c>
      <c r="W1331" t="str" cm="1">
        <f t="array" ref="W1331">_xlfn.IFNA(_xlfn.IFS(AND(U1331&gt;=25,U1331&lt;28),"26-27 days",AND(U1331&gt;27,U1331&lt;29),"28 to 29 days",U1331=30, "30 days"),"Not Needed")</f>
        <v>Not Needed</v>
      </c>
      <c r="X1331">
        <f t="shared" si="125"/>
        <v>2014</v>
      </c>
    </row>
    <row r="1332" spans="1:24" ht="4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 t="shared" si="120"/>
        <v>22</v>
      </c>
      <c r="R1332">
        <f t="shared" si="121"/>
        <v>157.46</v>
      </c>
      <c r="S1332" s="15">
        <f t="shared" si="122"/>
        <v>42522.276724537034</v>
      </c>
      <c r="T1332" s="15">
        <f t="shared" si="123"/>
        <v>42553.166666666672</v>
      </c>
      <c r="U1332">
        <f t="shared" si="124"/>
        <v>31</v>
      </c>
      <c r="V1332" t="str" cm="1">
        <f t="array" ref="V1332">_xlfn.IFS(U1332&lt;=10,"Less than 10 days",AND(U1332&gt;10,U1332&lt;=20),"11 to 20 days",AND(U1332&gt;20,U1332&lt;=25),"21 to 25 days",U1332&gt;=51,"Greater than 40 days",AND(U1332&gt;25,U1332&lt;=30),"26 to 30 days",AND(U1332&gt;30,U1332&lt;=40),"31 to 40 days",AND(U1332&gt;40,U1332&lt;=50),"41 to 50 days")</f>
        <v>31 to 40 days</v>
      </c>
      <c r="W1332" t="str" cm="1">
        <f t="array" ref="W1332">_xlfn.IFNA(_xlfn.IFS(AND(U1332&gt;=25,U1332&lt;28),"26-27 days",AND(U1332&gt;27,U1332&lt;29),"28 to 29 days",U1332=30, "30 days"),"Not Needed")</f>
        <v>Not Needed</v>
      </c>
      <c r="X1332">
        <f t="shared" si="125"/>
        <v>2016</v>
      </c>
    </row>
    <row r="1333" spans="1:24" ht="4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 t="shared" si="120"/>
        <v>1</v>
      </c>
      <c r="R1333">
        <f t="shared" si="121"/>
        <v>100.5</v>
      </c>
      <c r="S1333" s="15">
        <f t="shared" si="122"/>
        <v>42569.50409722222</v>
      </c>
      <c r="T1333" s="15">
        <f t="shared" si="123"/>
        <v>42599.50409722222</v>
      </c>
      <c r="U1333">
        <f t="shared" si="124"/>
        <v>30</v>
      </c>
      <c r="V1333" t="str" cm="1">
        <f t="array" ref="V1333">_xlfn.IFS(U1333&lt;=10,"Less than 10 days",AND(U1333&gt;10,U1333&lt;=20),"11 to 20 days",AND(U1333&gt;20,U1333&lt;=25),"21 to 25 days",U1333&gt;=51,"Greater than 40 days",AND(U1333&gt;25,U1333&lt;=30),"26 to 30 days",AND(U1333&gt;30,U1333&lt;=40),"31 to 40 days",AND(U1333&gt;40,U1333&lt;=50),"41 to 50 days")</f>
        <v>26 to 30 days</v>
      </c>
      <c r="W1333" t="str" cm="1">
        <f t="array" ref="W1333">_xlfn.IFNA(_xlfn.IFS(AND(U1333&gt;=25,U1333&lt;28),"26-27 days",AND(U1333&gt;27,U1333&lt;29),"28 to 29 days",U1333=30, "30 days"),"Not Needed")</f>
        <v>30 days</v>
      </c>
      <c r="X1333">
        <f t="shared" si="125"/>
        <v>2016</v>
      </c>
    </row>
    <row r="1334" spans="1:24" ht="58">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 t="shared" si="120"/>
        <v>0</v>
      </c>
      <c r="R1334">
        <f t="shared" si="121"/>
        <v>0</v>
      </c>
      <c r="S1334" s="15">
        <f t="shared" si="122"/>
        <v>42732.060277777782</v>
      </c>
      <c r="T1334" s="15">
        <f t="shared" si="123"/>
        <v>42762.060277777782</v>
      </c>
      <c r="U1334">
        <f t="shared" si="124"/>
        <v>30</v>
      </c>
      <c r="V1334" t="str" cm="1">
        <f t="array" ref="V1334">_xlfn.IFS(U1334&lt;=10,"Less than 10 days",AND(U1334&gt;10,U1334&lt;=20),"11 to 20 days",AND(U1334&gt;20,U1334&lt;=25),"21 to 25 days",U1334&gt;=51,"Greater than 40 days",AND(U1334&gt;25,U1334&lt;=30),"26 to 30 days",AND(U1334&gt;30,U1334&lt;=40),"31 to 40 days",AND(U1334&gt;40,U1334&lt;=50),"41 to 50 days")</f>
        <v>26 to 30 days</v>
      </c>
      <c r="W1334" t="str" cm="1">
        <f t="array" ref="W1334">_xlfn.IFNA(_xlfn.IFS(AND(U1334&gt;=25,U1334&lt;28),"26-27 days",AND(U1334&gt;27,U1334&lt;29),"28 to 29 days",U1334=30, "30 days"),"Not Needed")</f>
        <v>30 days</v>
      </c>
      <c r="X1334">
        <f t="shared" si="125"/>
        <v>2016</v>
      </c>
    </row>
    <row r="1335" spans="1:24" ht="4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 t="shared" si="120"/>
        <v>0</v>
      </c>
      <c r="R1335">
        <f t="shared" si="121"/>
        <v>0</v>
      </c>
      <c r="S1335" s="15">
        <f t="shared" si="122"/>
        <v>41806.106770833336</v>
      </c>
      <c r="T1335" s="15">
        <f t="shared" si="123"/>
        <v>41836.106770833336</v>
      </c>
      <c r="U1335">
        <f t="shared" si="124"/>
        <v>30</v>
      </c>
      <c r="V1335" t="str" cm="1">
        <f t="array" ref="V1335">_xlfn.IFS(U1335&lt;=10,"Less than 10 days",AND(U1335&gt;10,U1335&lt;=20),"11 to 20 days",AND(U1335&gt;20,U1335&lt;=25),"21 to 25 days",U1335&gt;=51,"Greater than 40 days",AND(U1335&gt;25,U1335&lt;=30),"26 to 30 days",AND(U1335&gt;30,U1335&lt;=40),"31 to 40 days",AND(U1335&gt;40,U1335&lt;=50),"41 to 50 days")</f>
        <v>26 to 30 days</v>
      </c>
      <c r="W1335" t="str" cm="1">
        <f t="array" ref="W1335">_xlfn.IFNA(_xlfn.IFS(AND(U1335&gt;=25,U1335&lt;28),"26-27 days",AND(U1335&gt;27,U1335&lt;29),"28 to 29 days",U1335=30, "30 days"),"Not Needed")</f>
        <v>30 days</v>
      </c>
      <c r="X1335">
        <f t="shared" si="125"/>
        <v>2014</v>
      </c>
    </row>
    <row r="1336" spans="1:24" ht="4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 t="shared" si="120"/>
        <v>11</v>
      </c>
      <c r="R1336">
        <f t="shared" si="121"/>
        <v>51.82</v>
      </c>
      <c r="S1336" s="15">
        <f t="shared" si="122"/>
        <v>42410.774155092593</v>
      </c>
      <c r="T1336" s="15">
        <f t="shared" si="123"/>
        <v>42440.774155092593</v>
      </c>
      <c r="U1336">
        <f t="shared" si="124"/>
        <v>30</v>
      </c>
      <c r="V1336" t="str" cm="1">
        <f t="array" ref="V1336">_xlfn.IFS(U1336&lt;=10,"Less than 10 days",AND(U1336&gt;10,U1336&lt;=20),"11 to 20 days",AND(U1336&gt;20,U1336&lt;=25),"21 to 25 days",U1336&gt;=51,"Greater than 40 days",AND(U1336&gt;25,U1336&lt;=30),"26 to 30 days",AND(U1336&gt;30,U1336&lt;=40),"31 to 40 days",AND(U1336&gt;40,U1336&lt;=50),"41 to 50 days")</f>
        <v>26 to 30 days</v>
      </c>
      <c r="W1336" t="str" cm="1">
        <f t="array" ref="W1336">_xlfn.IFNA(_xlfn.IFS(AND(U1336&gt;=25,U1336&lt;28),"26-27 days",AND(U1336&gt;27,U1336&lt;29),"28 to 29 days",U1336=30, "30 days"),"Not Needed")</f>
        <v>30 days</v>
      </c>
      <c r="X1336">
        <f t="shared" si="125"/>
        <v>2016</v>
      </c>
    </row>
    <row r="1337" spans="1:24" ht="58">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 t="shared" si="120"/>
        <v>20</v>
      </c>
      <c r="R1337">
        <f t="shared" si="121"/>
        <v>308.75</v>
      </c>
      <c r="S1337" s="15">
        <f t="shared" si="122"/>
        <v>42313.936365740738</v>
      </c>
      <c r="T1337" s="15">
        <f t="shared" si="123"/>
        <v>42343.936365740738</v>
      </c>
      <c r="U1337">
        <f t="shared" si="124"/>
        <v>30</v>
      </c>
      <c r="V1337" t="str" cm="1">
        <f t="array" ref="V1337">_xlfn.IFS(U1337&lt;=10,"Less than 10 days",AND(U1337&gt;10,U1337&lt;=20),"11 to 20 days",AND(U1337&gt;20,U1337&lt;=25),"21 to 25 days",U1337&gt;=51,"Greater than 40 days",AND(U1337&gt;25,U1337&lt;=30),"26 to 30 days",AND(U1337&gt;30,U1337&lt;=40),"31 to 40 days",AND(U1337&gt;40,U1337&lt;=50),"41 to 50 days")</f>
        <v>26 to 30 days</v>
      </c>
      <c r="W1337" t="str" cm="1">
        <f t="array" ref="W1337">_xlfn.IFNA(_xlfn.IFS(AND(U1337&gt;=25,U1337&lt;28),"26-27 days",AND(U1337&gt;27,U1337&lt;29),"28 to 29 days",U1337=30, "30 days"),"Not Needed")</f>
        <v>30 days</v>
      </c>
      <c r="X1337">
        <f t="shared" si="125"/>
        <v>2015</v>
      </c>
    </row>
    <row r="1338" spans="1:24" ht="4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 t="shared" si="120"/>
        <v>85</v>
      </c>
      <c r="R1338">
        <f t="shared" si="121"/>
        <v>379.23</v>
      </c>
      <c r="S1338" s="15">
        <f t="shared" si="122"/>
        <v>41955.863750000004</v>
      </c>
      <c r="T1338" s="15">
        <f t="shared" si="123"/>
        <v>41990.863750000004</v>
      </c>
      <c r="U1338">
        <f t="shared" si="124"/>
        <v>35</v>
      </c>
      <c r="V1338" t="str" cm="1">
        <f t="array" ref="V1338">_xlfn.IFS(U1338&lt;=10,"Less than 10 days",AND(U1338&gt;10,U1338&lt;=20),"11 to 20 days",AND(U1338&gt;20,U1338&lt;=25),"21 to 25 days",U1338&gt;=51,"Greater than 40 days",AND(U1338&gt;25,U1338&lt;=30),"26 to 30 days",AND(U1338&gt;30,U1338&lt;=40),"31 to 40 days",AND(U1338&gt;40,U1338&lt;=50),"41 to 50 days")</f>
        <v>31 to 40 days</v>
      </c>
      <c r="W1338" t="str" cm="1">
        <f t="array" ref="W1338">_xlfn.IFNA(_xlfn.IFS(AND(U1338&gt;=25,U1338&lt;28),"26-27 days",AND(U1338&gt;27,U1338&lt;29),"28 to 29 days",U1338=30, "30 days"),"Not Needed")</f>
        <v>Not Needed</v>
      </c>
      <c r="X1338">
        <f t="shared" si="125"/>
        <v>2014</v>
      </c>
    </row>
    <row r="1339" spans="1:24" ht="4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 t="shared" si="120"/>
        <v>49</v>
      </c>
      <c r="R1339">
        <f t="shared" si="121"/>
        <v>176.36</v>
      </c>
      <c r="S1339" s="15">
        <f t="shared" si="122"/>
        <v>42767.577303240745</v>
      </c>
      <c r="T1339" s="15">
        <f t="shared" si="123"/>
        <v>42797.577303240745</v>
      </c>
      <c r="U1339">
        <f t="shared" si="124"/>
        <v>30</v>
      </c>
      <c r="V1339" t="str" cm="1">
        <f t="array" ref="V1339">_xlfn.IFS(U1339&lt;=10,"Less than 10 days",AND(U1339&gt;10,U1339&lt;=20),"11 to 20 days",AND(U1339&gt;20,U1339&lt;=25),"21 to 25 days",U1339&gt;=51,"Greater than 40 days",AND(U1339&gt;25,U1339&lt;=30),"26 to 30 days",AND(U1339&gt;30,U1339&lt;=40),"31 to 40 days",AND(U1339&gt;40,U1339&lt;=50),"41 to 50 days")</f>
        <v>26 to 30 days</v>
      </c>
      <c r="W1339" t="str" cm="1">
        <f t="array" ref="W1339">_xlfn.IFNA(_xlfn.IFS(AND(U1339&gt;=25,U1339&lt;28),"26-27 days",AND(U1339&gt;27,U1339&lt;29),"28 to 29 days",U1339=30, "30 days"),"Not Needed")</f>
        <v>30 days</v>
      </c>
      <c r="X1339">
        <f t="shared" si="125"/>
        <v>2017</v>
      </c>
    </row>
    <row r="1340" spans="1:24" ht="58">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 t="shared" si="120"/>
        <v>3</v>
      </c>
      <c r="R1340">
        <f t="shared" si="121"/>
        <v>66.069999999999993</v>
      </c>
      <c r="S1340" s="15">
        <f t="shared" si="122"/>
        <v>42188.803622685184</v>
      </c>
      <c r="T1340" s="15">
        <f t="shared" si="123"/>
        <v>42218.803622685184</v>
      </c>
      <c r="U1340">
        <f t="shared" si="124"/>
        <v>30</v>
      </c>
      <c r="V1340" t="str" cm="1">
        <f t="array" ref="V1340">_xlfn.IFS(U1340&lt;=10,"Less than 10 days",AND(U1340&gt;10,U1340&lt;=20),"11 to 20 days",AND(U1340&gt;20,U1340&lt;=25),"21 to 25 days",U1340&gt;=51,"Greater than 40 days",AND(U1340&gt;25,U1340&lt;=30),"26 to 30 days",AND(U1340&gt;30,U1340&lt;=40),"31 to 40 days",AND(U1340&gt;40,U1340&lt;=50),"41 to 50 days")</f>
        <v>26 to 30 days</v>
      </c>
      <c r="W1340" t="str" cm="1">
        <f t="array" ref="W1340">_xlfn.IFNA(_xlfn.IFS(AND(U1340&gt;=25,U1340&lt;28),"26-27 days",AND(U1340&gt;27,U1340&lt;29),"28 to 29 days",U1340=30, "30 days"),"Not Needed")</f>
        <v>30 days</v>
      </c>
      <c r="X1340">
        <f t="shared" si="125"/>
        <v>2015</v>
      </c>
    </row>
    <row r="1341" spans="1:24" ht="29">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 t="shared" si="120"/>
        <v>7</v>
      </c>
      <c r="R1341">
        <f t="shared" si="121"/>
        <v>89.65</v>
      </c>
      <c r="S1341" s="15">
        <f t="shared" si="122"/>
        <v>41936.647164351853</v>
      </c>
      <c r="T1341" s="15">
        <f t="shared" si="123"/>
        <v>41981.688831018517</v>
      </c>
      <c r="U1341">
        <f t="shared" si="124"/>
        <v>45</v>
      </c>
      <c r="V1341" t="str" cm="1">
        <f t="array" ref="V1341">_xlfn.IFS(U1341&lt;=10,"Less than 10 days",AND(U1341&gt;10,U1341&lt;=20),"11 to 20 days",AND(U1341&gt;20,U1341&lt;=25),"21 to 25 days",U1341&gt;=51,"Greater than 40 days",AND(U1341&gt;25,U1341&lt;=30),"26 to 30 days",AND(U1341&gt;30,U1341&lt;=40),"31 to 40 days",AND(U1341&gt;40,U1341&lt;=50),"41 to 50 days")</f>
        <v>41 to 50 days</v>
      </c>
      <c r="W1341" t="str" cm="1">
        <f t="array" ref="W1341">_xlfn.IFNA(_xlfn.IFS(AND(U1341&gt;=25,U1341&lt;28),"26-27 days",AND(U1341&gt;27,U1341&lt;29),"28 to 29 days",U1341=30, "30 days"),"Not Needed")</f>
        <v>Not Needed</v>
      </c>
      <c r="X1341">
        <f t="shared" si="125"/>
        <v>2014</v>
      </c>
    </row>
    <row r="1342" spans="1:24" ht="4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 t="shared" si="120"/>
        <v>0</v>
      </c>
      <c r="R1342">
        <f t="shared" si="121"/>
        <v>0</v>
      </c>
      <c r="S1342" s="15">
        <f t="shared" si="122"/>
        <v>41836.595520833333</v>
      </c>
      <c r="T1342" s="15">
        <f t="shared" si="123"/>
        <v>41866.595520833333</v>
      </c>
      <c r="U1342">
        <f t="shared" si="124"/>
        <v>30</v>
      </c>
      <c r="V1342" t="str" cm="1">
        <f t="array" ref="V1342">_xlfn.IFS(U1342&lt;=10,"Less than 10 days",AND(U1342&gt;10,U1342&lt;=20),"11 to 20 days",AND(U1342&gt;20,U1342&lt;=25),"21 to 25 days",U1342&gt;=51,"Greater than 40 days",AND(U1342&gt;25,U1342&lt;=30),"26 to 30 days",AND(U1342&gt;30,U1342&lt;=40),"31 to 40 days",AND(U1342&gt;40,U1342&lt;=50),"41 to 50 days")</f>
        <v>26 to 30 days</v>
      </c>
      <c r="W1342" t="str" cm="1">
        <f t="array" ref="W1342">_xlfn.IFNA(_xlfn.IFS(AND(U1342&gt;=25,U1342&lt;28),"26-27 days",AND(U1342&gt;27,U1342&lt;29),"28 to 29 days",U1342=30, "30 days"),"Not Needed")</f>
        <v>30 days</v>
      </c>
      <c r="X1342">
        <f t="shared" si="125"/>
        <v>2014</v>
      </c>
    </row>
    <row r="1343" spans="1:24" ht="58">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 t="shared" si="120"/>
        <v>70</v>
      </c>
      <c r="R1343">
        <f t="shared" si="121"/>
        <v>382.39</v>
      </c>
      <c r="S1343" s="15">
        <f t="shared" si="122"/>
        <v>42612.624039351853</v>
      </c>
      <c r="T1343" s="15">
        <f t="shared" si="123"/>
        <v>42644.624039351853</v>
      </c>
      <c r="U1343">
        <f t="shared" si="124"/>
        <v>32</v>
      </c>
      <c r="V1343" t="str" cm="1">
        <f t="array" ref="V1343">_xlfn.IFS(U1343&lt;=10,"Less than 10 days",AND(U1343&gt;10,U1343&lt;=20),"11 to 20 days",AND(U1343&gt;20,U1343&lt;=25),"21 to 25 days",U1343&gt;=51,"Greater than 40 days",AND(U1343&gt;25,U1343&lt;=30),"26 to 30 days",AND(U1343&gt;30,U1343&lt;=40),"31 to 40 days",AND(U1343&gt;40,U1343&lt;=50),"41 to 50 days")</f>
        <v>31 to 40 days</v>
      </c>
      <c r="W1343" t="str" cm="1">
        <f t="array" ref="W1343">_xlfn.IFNA(_xlfn.IFS(AND(U1343&gt;=25,U1343&lt;28),"26-27 days",AND(U1343&gt;27,U1343&lt;29),"28 to 29 days",U1343=30, "30 days"),"Not Needed")</f>
        <v>Not Needed</v>
      </c>
      <c r="X1343">
        <f t="shared" si="125"/>
        <v>2016</v>
      </c>
    </row>
    <row r="1344" spans="1:24" ht="4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 t="shared" si="120"/>
        <v>0</v>
      </c>
      <c r="R1344">
        <f t="shared" si="121"/>
        <v>100</v>
      </c>
      <c r="S1344" s="15">
        <f t="shared" si="122"/>
        <v>42172.816423611104</v>
      </c>
      <c r="T1344" s="15">
        <f t="shared" si="123"/>
        <v>42202.816423611104</v>
      </c>
      <c r="U1344">
        <f t="shared" si="124"/>
        <v>30</v>
      </c>
      <c r="V1344" t="str" cm="1">
        <f t="array" ref="V1344">_xlfn.IFS(U1344&lt;=10,"Less than 10 days",AND(U1344&gt;10,U1344&lt;=20),"11 to 20 days",AND(U1344&gt;20,U1344&lt;=25),"21 to 25 days",U1344&gt;=51,"Greater than 40 days",AND(U1344&gt;25,U1344&lt;=30),"26 to 30 days",AND(U1344&gt;30,U1344&lt;=40),"31 to 40 days",AND(U1344&gt;40,U1344&lt;=50),"41 to 50 days")</f>
        <v>26 to 30 days</v>
      </c>
      <c r="W1344" t="str" cm="1">
        <f t="array" ref="W1344">_xlfn.IFNA(_xlfn.IFS(AND(U1344&gt;=25,U1344&lt;28),"26-27 days",AND(U1344&gt;27,U1344&lt;29),"28 to 29 days",U1344=30, "30 days"),"Not Needed")</f>
        <v>30 days</v>
      </c>
      <c r="X1344">
        <f t="shared" si="125"/>
        <v>2015</v>
      </c>
    </row>
    <row r="1345" spans="1:24" ht="58">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 t="shared" si="120"/>
        <v>102</v>
      </c>
      <c r="R1345">
        <f t="shared" si="121"/>
        <v>158.36000000000001</v>
      </c>
      <c r="S1345" s="15">
        <f t="shared" si="122"/>
        <v>42542.526423611111</v>
      </c>
      <c r="T1345" s="15">
        <f t="shared" si="123"/>
        <v>42601.165972222225</v>
      </c>
      <c r="U1345">
        <f t="shared" si="124"/>
        <v>59</v>
      </c>
      <c r="V1345" t="str" cm="1">
        <f t="array" ref="V1345">_xlfn.IFS(U1345&lt;=10,"Less than 10 days",AND(U1345&gt;10,U1345&lt;=20),"11 to 20 days",AND(U1345&gt;20,U1345&lt;=25),"21 to 25 days",U1345&gt;=51,"Greater than 40 days",AND(U1345&gt;25,U1345&lt;=30),"26 to 30 days",AND(U1345&gt;30,U1345&lt;=40),"31 to 40 days",AND(U1345&gt;40,U1345&lt;=50),"41 to 50 days")</f>
        <v>Greater than 40 days</v>
      </c>
      <c r="W1345" t="str" cm="1">
        <f t="array" ref="W1345">_xlfn.IFNA(_xlfn.IFS(AND(U1345&gt;=25,U1345&lt;28),"26-27 days",AND(U1345&gt;27,U1345&lt;29),"28 to 29 days",U1345=30, "30 days"),"Not Needed")</f>
        <v>Not Needed</v>
      </c>
      <c r="X1345">
        <f t="shared" si="125"/>
        <v>2016</v>
      </c>
    </row>
    <row r="1346" spans="1:24" ht="4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 t="shared" ref="Q1346:Q1409" si="126">ROUND(E1346/D1346*100,0)</f>
        <v>378</v>
      </c>
      <c r="R1346">
        <f t="shared" si="121"/>
        <v>40.76</v>
      </c>
      <c r="S1346" s="15">
        <f t="shared" si="122"/>
        <v>42522.789803240739</v>
      </c>
      <c r="T1346" s="15">
        <f t="shared" si="123"/>
        <v>42551.789803240739</v>
      </c>
      <c r="U1346">
        <f t="shared" si="124"/>
        <v>29</v>
      </c>
      <c r="V1346" t="str" cm="1">
        <f t="array" ref="V1346">_xlfn.IFS(U1346&lt;=10,"Less than 10 days",AND(U1346&gt;10,U1346&lt;=20),"11 to 20 days",AND(U1346&gt;20,U1346&lt;=25),"21 to 25 days",U1346&gt;=51,"Greater than 40 days",AND(U1346&gt;25,U1346&lt;=30),"26 to 30 days",AND(U1346&gt;30,U1346&lt;=40),"31 to 40 days",AND(U1346&gt;40,U1346&lt;=50),"41 to 50 days")</f>
        <v>26 to 30 days</v>
      </c>
      <c r="W1346" t="str" cm="1">
        <f t="array" ref="W1346">_xlfn.IFNA(_xlfn.IFS(AND(U1346&gt;=25,U1346&lt;28),"26-27 days",AND(U1346&gt;27,U1346&lt;29),"28 to 29 days",U1346=30, "30 days"),"Not Needed")</f>
        <v>Not Needed</v>
      </c>
      <c r="X1346">
        <f t="shared" si="125"/>
        <v>2016</v>
      </c>
    </row>
    <row r="1347" spans="1:24" ht="4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 t="shared" si="126"/>
        <v>125</v>
      </c>
      <c r="R1347">
        <f t="shared" ref="R1347:R1410" si="127">IFERROR(ROUND(E1347/L1347,2),0)</f>
        <v>53.57</v>
      </c>
      <c r="S1347" s="15">
        <f t="shared" ref="S1347:S1410" si="128">(((J1347/60)/60)/24)+DATE(1970,1,1)</f>
        <v>41799.814340277779</v>
      </c>
      <c r="T1347" s="15">
        <f t="shared" ref="T1347:T1410" si="129">(((I1347/60)/60)/24)+DATE(1970,1,1)</f>
        <v>41834.814340277779</v>
      </c>
      <c r="U1347">
        <f t="shared" ref="U1347:U1410" si="130">_xlfn.DAYS(T1347,S1347)</f>
        <v>35</v>
      </c>
      <c r="V1347" t="str" cm="1">
        <f t="array" ref="V1347">_xlfn.IFS(U1347&lt;=10,"Less than 10 days",AND(U1347&gt;10,U1347&lt;=20),"11 to 20 days",AND(U1347&gt;20,U1347&lt;=25),"21 to 25 days",U1347&gt;=51,"Greater than 40 days",AND(U1347&gt;25,U1347&lt;=30),"26 to 30 days",AND(U1347&gt;30,U1347&lt;=40),"31 to 40 days",AND(U1347&gt;40,U1347&lt;=50),"41 to 50 days")</f>
        <v>31 to 40 days</v>
      </c>
      <c r="W1347" t="str" cm="1">
        <f t="array" ref="W1347">_xlfn.IFNA(_xlfn.IFS(AND(U1347&gt;=25,U1347&lt;28),"26-27 days",AND(U1347&gt;27,U1347&lt;29),"28 to 29 days",U1347=30, "30 days"),"Not Needed")</f>
        <v>Not Needed</v>
      </c>
      <c r="X1347">
        <f t="shared" ref="X1347:X1410" si="131">YEAR(S1347)</f>
        <v>2014</v>
      </c>
    </row>
    <row r="1348" spans="1:24" ht="4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 t="shared" si="126"/>
        <v>147</v>
      </c>
      <c r="R1348">
        <f t="shared" si="127"/>
        <v>48.45</v>
      </c>
      <c r="S1348" s="15">
        <f t="shared" si="128"/>
        <v>41422.075821759259</v>
      </c>
      <c r="T1348" s="15">
        <f t="shared" si="129"/>
        <v>41452.075821759259</v>
      </c>
      <c r="U1348">
        <f t="shared" si="130"/>
        <v>30</v>
      </c>
      <c r="V1348" t="str" cm="1">
        <f t="array" ref="V1348">_xlfn.IFS(U1348&lt;=10,"Less than 10 days",AND(U1348&gt;10,U1348&lt;=20),"11 to 20 days",AND(U1348&gt;20,U1348&lt;=25),"21 to 25 days",U1348&gt;=51,"Greater than 40 days",AND(U1348&gt;25,U1348&lt;=30),"26 to 30 days",AND(U1348&gt;30,U1348&lt;=40),"31 to 40 days",AND(U1348&gt;40,U1348&lt;=50),"41 to 50 days")</f>
        <v>26 to 30 days</v>
      </c>
      <c r="W1348" t="str" cm="1">
        <f t="array" ref="W1348">_xlfn.IFNA(_xlfn.IFS(AND(U1348&gt;=25,U1348&lt;28),"26-27 days",AND(U1348&gt;27,U1348&lt;29),"28 to 29 days",U1348=30, "30 days"),"Not Needed")</f>
        <v>30 days</v>
      </c>
      <c r="X1348">
        <f t="shared" si="131"/>
        <v>2013</v>
      </c>
    </row>
    <row r="1349" spans="1:24" ht="4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 t="shared" si="126"/>
        <v>102</v>
      </c>
      <c r="R1349">
        <f t="shared" si="127"/>
        <v>82.42</v>
      </c>
      <c r="S1349" s="15">
        <f t="shared" si="128"/>
        <v>42040.638020833328</v>
      </c>
      <c r="T1349" s="15">
        <f t="shared" si="129"/>
        <v>42070.638020833328</v>
      </c>
      <c r="U1349">
        <f t="shared" si="130"/>
        <v>30</v>
      </c>
      <c r="V1349" t="str" cm="1">
        <f t="array" ref="V1349">_xlfn.IFS(U1349&lt;=10,"Less than 10 days",AND(U1349&gt;10,U1349&lt;=20),"11 to 20 days",AND(U1349&gt;20,U1349&lt;=25),"21 to 25 days",U1349&gt;=51,"Greater than 40 days",AND(U1349&gt;25,U1349&lt;=30),"26 to 30 days",AND(U1349&gt;30,U1349&lt;=40),"31 to 40 days",AND(U1349&gt;40,U1349&lt;=50),"41 to 50 days")</f>
        <v>26 to 30 days</v>
      </c>
      <c r="W1349" t="str" cm="1">
        <f t="array" ref="W1349">_xlfn.IFNA(_xlfn.IFS(AND(U1349&gt;=25,U1349&lt;28),"26-27 days",AND(U1349&gt;27,U1349&lt;29),"28 to 29 days",U1349=30, "30 days"),"Not Needed")</f>
        <v>30 days</v>
      </c>
      <c r="X1349">
        <f t="shared" si="131"/>
        <v>2015</v>
      </c>
    </row>
    <row r="1350" spans="1:24" ht="4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 t="shared" si="126"/>
        <v>102</v>
      </c>
      <c r="R1350">
        <f t="shared" si="127"/>
        <v>230.19</v>
      </c>
      <c r="S1350" s="15">
        <f t="shared" si="128"/>
        <v>41963.506168981476</v>
      </c>
      <c r="T1350" s="15">
        <f t="shared" si="129"/>
        <v>41991.506168981476</v>
      </c>
      <c r="U1350">
        <f t="shared" si="130"/>
        <v>28</v>
      </c>
      <c r="V1350" t="str" cm="1">
        <f t="array" ref="V1350">_xlfn.IFS(U1350&lt;=10,"Less than 10 days",AND(U1350&gt;10,U1350&lt;=20),"11 to 20 days",AND(U1350&gt;20,U1350&lt;=25),"21 to 25 days",U1350&gt;=51,"Greater than 40 days",AND(U1350&gt;25,U1350&lt;=30),"26 to 30 days",AND(U1350&gt;30,U1350&lt;=40),"31 to 40 days",AND(U1350&gt;40,U1350&lt;=50),"41 to 50 days")</f>
        <v>26 to 30 days</v>
      </c>
      <c r="W1350" t="str" cm="1">
        <f t="array" ref="W1350">_xlfn.IFNA(_xlfn.IFS(AND(U1350&gt;=25,U1350&lt;28),"26-27 days",AND(U1350&gt;27,U1350&lt;29),"28 to 29 days",U1350=30, "30 days"),"Not Needed")</f>
        <v>28 to 29 days</v>
      </c>
      <c r="X1350">
        <f t="shared" si="131"/>
        <v>2014</v>
      </c>
    </row>
    <row r="1351" spans="1:24" ht="4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 t="shared" si="126"/>
        <v>204</v>
      </c>
      <c r="R1351">
        <f t="shared" si="127"/>
        <v>59.36</v>
      </c>
      <c r="S1351" s="15">
        <f t="shared" si="128"/>
        <v>42317.33258101852</v>
      </c>
      <c r="T1351" s="15">
        <f t="shared" si="129"/>
        <v>42354.290972222225</v>
      </c>
      <c r="U1351">
        <f t="shared" si="130"/>
        <v>37</v>
      </c>
      <c r="V1351" t="str" cm="1">
        <f t="array" ref="V1351">_xlfn.IFS(U1351&lt;=10,"Less than 10 days",AND(U1351&gt;10,U1351&lt;=20),"11 to 20 days",AND(U1351&gt;20,U1351&lt;=25),"21 to 25 days",U1351&gt;=51,"Greater than 40 days",AND(U1351&gt;25,U1351&lt;=30),"26 to 30 days",AND(U1351&gt;30,U1351&lt;=40),"31 to 40 days",AND(U1351&gt;40,U1351&lt;=50),"41 to 50 days")</f>
        <v>31 to 40 days</v>
      </c>
      <c r="W1351" t="str" cm="1">
        <f t="array" ref="W1351">_xlfn.IFNA(_xlfn.IFS(AND(U1351&gt;=25,U1351&lt;28),"26-27 days",AND(U1351&gt;27,U1351&lt;29),"28 to 29 days",U1351=30, "30 days"),"Not Needed")</f>
        <v>Not Needed</v>
      </c>
      <c r="X1351">
        <f t="shared" si="131"/>
        <v>2015</v>
      </c>
    </row>
    <row r="1352" spans="1:24" ht="4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 t="shared" si="126"/>
        <v>104</v>
      </c>
      <c r="R1352">
        <f t="shared" si="127"/>
        <v>66.7</v>
      </c>
      <c r="S1352" s="15">
        <f t="shared" si="128"/>
        <v>42334.013124999998</v>
      </c>
      <c r="T1352" s="15">
        <f t="shared" si="129"/>
        <v>42364.013124999998</v>
      </c>
      <c r="U1352">
        <f t="shared" si="130"/>
        <v>30</v>
      </c>
      <c r="V1352" t="str" cm="1">
        <f t="array" ref="V1352">_xlfn.IFS(U1352&lt;=10,"Less than 10 days",AND(U1352&gt;10,U1352&lt;=20),"11 to 20 days",AND(U1352&gt;20,U1352&lt;=25),"21 to 25 days",U1352&gt;=51,"Greater than 40 days",AND(U1352&gt;25,U1352&lt;=30),"26 to 30 days",AND(U1352&gt;30,U1352&lt;=40),"31 to 40 days",AND(U1352&gt;40,U1352&lt;=50),"41 to 50 days")</f>
        <v>26 to 30 days</v>
      </c>
      <c r="W1352" t="str" cm="1">
        <f t="array" ref="W1352">_xlfn.IFNA(_xlfn.IFS(AND(U1352&gt;=25,U1352&lt;28),"26-27 days",AND(U1352&gt;27,U1352&lt;29),"28 to 29 days",U1352=30, "30 days"),"Not Needed")</f>
        <v>30 days</v>
      </c>
      <c r="X1352">
        <f t="shared" si="131"/>
        <v>2015</v>
      </c>
    </row>
    <row r="1353" spans="1:24" ht="29">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 t="shared" si="126"/>
        <v>101</v>
      </c>
      <c r="R1353">
        <f t="shared" si="127"/>
        <v>168.78</v>
      </c>
      <c r="S1353" s="15">
        <f t="shared" si="128"/>
        <v>42382.74009259259</v>
      </c>
      <c r="T1353" s="15">
        <f t="shared" si="129"/>
        <v>42412.74009259259</v>
      </c>
      <c r="U1353">
        <f t="shared" si="130"/>
        <v>30</v>
      </c>
      <c r="V1353" t="str" cm="1">
        <f t="array" ref="V1353">_xlfn.IFS(U1353&lt;=10,"Less than 10 days",AND(U1353&gt;10,U1353&lt;=20),"11 to 20 days",AND(U1353&gt;20,U1353&lt;=25),"21 to 25 days",U1353&gt;=51,"Greater than 40 days",AND(U1353&gt;25,U1353&lt;=30),"26 to 30 days",AND(U1353&gt;30,U1353&lt;=40),"31 to 40 days",AND(U1353&gt;40,U1353&lt;=50),"41 to 50 days")</f>
        <v>26 to 30 days</v>
      </c>
      <c r="W1353" t="str" cm="1">
        <f t="array" ref="W1353">_xlfn.IFNA(_xlfn.IFS(AND(U1353&gt;=25,U1353&lt;28),"26-27 days",AND(U1353&gt;27,U1353&lt;29),"28 to 29 days",U1353=30, "30 days"),"Not Needed")</f>
        <v>30 days</v>
      </c>
      <c r="X1353">
        <f t="shared" si="131"/>
        <v>2016</v>
      </c>
    </row>
    <row r="1354" spans="1:24" ht="58">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 t="shared" si="126"/>
        <v>136</v>
      </c>
      <c r="R1354">
        <f t="shared" si="127"/>
        <v>59.97</v>
      </c>
      <c r="S1354" s="15">
        <f t="shared" si="128"/>
        <v>42200.578310185185</v>
      </c>
      <c r="T1354" s="15">
        <f t="shared" si="129"/>
        <v>42252.165972222225</v>
      </c>
      <c r="U1354">
        <f t="shared" si="130"/>
        <v>52</v>
      </c>
      <c r="V1354" t="str" cm="1">
        <f t="array" ref="V1354">_xlfn.IFS(U1354&lt;=10,"Less than 10 days",AND(U1354&gt;10,U1354&lt;=20),"11 to 20 days",AND(U1354&gt;20,U1354&lt;=25),"21 to 25 days",U1354&gt;=51,"Greater than 40 days",AND(U1354&gt;25,U1354&lt;=30),"26 to 30 days",AND(U1354&gt;30,U1354&lt;=40),"31 to 40 days",AND(U1354&gt;40,U1354&lt;=50),"41 to 50 days")</f>
        <v>Greater than 40 days</v>
      </c>
      <c r="W1354" t="str" cm="1">
        <f t="array" ref="W1354">_xlfn.IFNA(_xlfn.IFS(AND(U1354&gt;=25,U1354&lt;28),"26-27 days",AND(U1354&gt;27,U1354&lt;29),"28 to 29 days",U1354=30, "30 days"),"Not Needed")</f>
        <v>Not Needed</v>
      </c>
      <c r="X1354">
        <f t="shared" si="131"/>
        <v>2015</v>
      </c>
    </row>
    <row r="1355" spans="1:24" ht="4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 t="shared" si="126"/>
        <v>134</v>
      </c>
      <c r="R1355">
        <f t="shared" si="127"/>
        <v>31.81</v>
      </c>
      <c r="S1355" s="15">
        <f t="shared" si="128"/>
        <v>41309.11791666667</v>
      </c>
      <c r="T1355" s="15">
        <f t="shared" si="129"/>
        <v>41344</v>
      </c>
      <c r="U1355">
        <f t="shared" si="130"/>
        <v>35</v>
      </c>
      <c r="V1355" t="str" cm="1">
        <f t="array" ref="V1355">_xlfn.IFS(U1355&lt;=10,"Less than 10 days",AND(U1355&gt;10,U1355&lt;=20),"11 to 20 days",AND(U1355&gt;20,U1355&lt;=25),"21 to 25 days",U1355&gt;=51,"Greater than 40 days",AND(U1355&gt;25,U1355&lt;=30),"26 to 30 days",AND(U1355&gt;30,U1355&lt;=40),"31 to 40 days",AND(U1355&gt;40,U1355&lt;=50),"41 to 50 days")</f>
        <v>31 to 40 days</v>
      </c>
      <c r="W1355" t="str" cm="1">
        <f t="array" ref="W1355">_xlfn.IFNA(_xlfn.IFS(AND(U1355&gt;=25,U1355&lt;28),"26-27 days",AND(U1355&gt;27,U1355&lt;29),"28 to 29 days",U1355=30, "30 days"),"Not Needed")</f>
        <v>Not Needed</v>
      </c>
      <c r="X1355">
        <f t="shared" si="131"/>
        <v>2013</v>
      </c>
    </row>
    <row r="1356" spans="1:24" ht="4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 t="shared" si="126"/>
        <v>130</v>
      </c>
      <c r="R1356">
        <f t="shared" si="127"/>
        <v>24.42</v>
      </c>
      <c r="S1356" s="15">
        <f t="shared" si="128"/>
        <v>42502.807627314818</v>
      </c>
      <c r="T1356" s="15">
        <f t="shared" si="129"/>
        <v>42532.807627314818</v>
      </c>
      <c r="U1356">
        <f t="shared" si="130"/>
        <v>30</v>
      </c>
      <c r="V1356" t="str" cm="1">
        <f t="array" ref="V1356">_xlfn.IFS(U1356&lt;=10,"Less than 10 days",AND(U1356&gt;10,U1356&lt;=20),"11 to 20 days",AND(U1356&gt;20,U1356&lt;=25),"21 to 25 days",U1356&gt;=51,"Greater than 40 days",AND(U1356&gt;25,U1356&lt;=30),"26 to 30 days",AND(U1356&gt;30,U1356&lt;=40),"31 to 40 days",AND(U1356&gt;40,U1356&lt;=50),"41 to 50 days")</f>
        <v>26 to 30 days</v>
      </c>
      <c r="W1356" t="str" cm="1">
        <f t="array" ref="W1356">_xlfn.IFNA(_xlfn.IFS(AND(U1356&gt;=25,U1356&lt;28),"26-27 days",AND(U1356&gt;27,U1356&lt;29),"28 to 29 days",U1356=30, "30 days"),"Not Needed")</f>
        <v>30 days</v>
      </c>
      <c r="X1356">
        <f t="shared" si="131"/>
        <v>2016</v>
      </c>
    </row>
    <row r="1357" spans="1:24" ht="58">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 t="shared" si="126"/>
        <v>123</v>
      </c>
      <c r="R1357">
        <f t="shared" si="127"/>
        <v>25.35</v>
      </c>
      <c r="S1357" s="15">
        <f t="shared" si="128"/>
        <v>41213.254687499997</v>
      </c>
      <c r="T1357" s="15">
        <f t="shared" si="129"/>
        <v>41243.416666666664</v>
      </c>
      <c r="U1357">
        <f t="shared" si="130"/>
        <v>30</v>
      </c>
      <c r="V1357" t="str" cm="1">
        <f t="array" ref="V1357">_xlfn.IFS(U1357&lt;=10,"Less than 10 days",AND(U1357&gt;10,U1357&lt;=20),"11 to 20 days",AND(U1357&gt;20,U1357&lt;=25),"21 to 25 days",U1357&gt;=51,"Greater than 40 days",AND(U1357&gt;25,U1357&lt;=30),"26 to 30 days",AND(U1357&gt;30,U1357&lt;=40),"31 to 40 days",AND(U1357&gt;40,U1357&lt;=50),"41 to 50 days")</f>
        <v>26 to 30 days</v>
      </c>
      <c r="W1357" t="str" cm="1">
        <f t="array" ref="W1357">_xlfn.IFNA(_xlfn.IFS(AND(U1357&gt;=25,U1357&lt;28),"26-27 days",AND(U1357&gt;27,U1357&lt;29),"28 to 29 days",U1357=30, "30 days"),"Not Needed")</f>
        <v>30 days</v>
      </c>
      <c r="X1357">
        <f t="shared" si="131"/>
        <v>2012</v>
      </c>
    </row>
    <row r="1358" spans="1:24" ht="4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 t="shared" si="126"/>
        <v>183</v>
      </c>
      <c r="R1358">
        <f t="shared" si="127"/>
        <v>71.44</v>
      </c>
      <c r="S1358" s="15">
        <f t="shared" si="128"/>
        <v>41430.038888888892</v>
      </c>
      <c r="T1358" s="15">
        <f t="shared" si="129"/>
        <v>41460.038888888892</v>
      </c>
      <c r="U1358">
        <f t="shared" si="130"/>
        <v>30</v>
      </c>
      <c r="V1358" t="str" cm="1">
        <f t="array" ref="V1358">_xlfn.IFS(U1358&lt;=10,"Less than 10 days",AND(U1358&gt;10,U1358&lt;=20),"11 to 20 days",AND(U1358&gt;20,U1358&lt;=25),"21 to 25 days",U1358&gt;=51,"Greater than 40 days",AND(U1358&gt;25,U1358&lt;=30),"26 to 30 days",AND(U1358&gt;30,U1358&lt;=40),"31 to 40 days",AND(U1358&gt;40,U1358&lt;=50),"41 to 50 days")</f>
        <v>26 to 30 days</v>
      </c>
      <c r="W1358" t="str" cm="1">
        <f t="array" ref="W1358">_xlfn.IFNA(_xlfn.IFS(AND(U1358&gt;=25,U1358&lt;28),"26-27 days",AND(U1358&gt;27,U1358&lt;29),"28 to 29 days",U1358=30, "30 days"),"Not Needed")</f>
        <v>30 days</v>
      </c>
      <c r="X1358">
        <f t="shared" si="131"/>
        <v>2013</v>
      </c>
    </row>
    <row r="1359" spans="1:24" ht="4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 t="shared" si="126"/>
        <v>125</v>
      </c>
      <c r="R1359">
        <f t="shared" si="127"/>
        <v>38.549999999999997</v>
      </c>
      <c r="S1359" s="15">
        <f t="shared" si="128"/>
        <v>41304.962233796294</v>
      </c>
      <c r="T1359" s="15">
        <f t="shared" si="129"/>
        <v>41334.249305555553</v>
      </c>
      <c r="U1359">
        <f t="shared" si="130"/>
        <v>30</v>
      </c>
      <c r="V1359" t="str" cm="1">
        <f t="array" ref="V1359">_xlfn.IFS(U1359&lt;=10,"Less than 10 days",AND(U1359&gt;10,U1359&lt;=20),"11 to 20 days",AND(U1359&gt;20,U1359&lt;=25),"21 to 25 days",U1359&gt;=51,"Greater than 40 days",AND(U1359&gt;25,U1359&lt;=30),"26 to 30 days",AND(U1359&gt;30,U1359&lt;=40),"31 to 40 days",AND(U1359&gt;40,U1359&lt;=50),"41 to 50 days")</f>
        <v>26 to 30 days</v>
      </c>
      <c r="W1359" t="str" cm="1">
        <f t="array" ref="W1359">_xlfn.IFNA(_xlfn.IFS(AND(U1359&gt;=25,U1359&lt;28),"26-27 days",AND(U1359&gt;27,U1359&lt;29),"28 to 29 days",U1359=30, "30 days"),"Not Needed")</f>
        <v>30 days</v>
      </c>
      <c r="X1359">
        <f t="shared" si="131"/>
        <v>2013</v>
      </c>
    </row>
    <row r="1360" spans="1:24" ht="4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 t="shared" si="126"/>
        <v>112</v>
      </c>
      <c r="R1360">
        <f t="shared" si="127"/>
        <v>68.37</v>
      </c>
      <c r="S1360" s="15">
        <f t="shared" si="128"/>
        <v>40689.570868055554</v>
      </c>
      <c r="T1360" s="15">
        <f t="shared" si="129"/>
        <v>40719.570868055554</v>
      </c>
      <c r="U1360">
        <f t="shared" si="130"/>
        <v>30</v>
      </c>
      <c r="V1360" t="str" cm="1">
        <f t="array" ref="V1360">_xlfn.IFS(U1360&lt;=10,"Less than 10 days",AND(U1360&gt;10,U1360&lt;=20),"11 to 20 days",AND(U1360&gt;20,U1360&lt;=25),"21 to 25 days",U1360&gt;=51,"Greater than 40 days",AND(U1360&gt;25,U1360&lt;=30),"26 to 30 days",AND(U1360&gt;30,U1360&lt;=40),"31 to 40 days",AND(U1360&gt;40,U1360&lt;=50),"41 to 50 days")</f>
        <v>26 to 30 days</v>
      </c>
      <c r="W1360" t="str" cm="1">
        <f t="array" ref="W1360">_xlfn.IFNA(_xlfn.IFS(AND(U1360&gt;=25,U1360&lt;28),"26-27 days",AND(U1360&gt;27,U1360&lt;29),"28 to 29 days",U1360=30, "30 days"),"Not Needed")</f>
        <v>30 days</v>
      </c>
      <c r="X1360">
        <f t="shared" si="131"/>
        <v>2011</v>
      </c>
    </row>
    <row r="1361" spans="1:24" ht="4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 t="shared" si="126"/>
        <v>116</v>
      </c>
      <c r="R1361">
        <f t="shared" si="127"/>
        <v>40.21</v>
      </c>
      <c r="S1361" s="15">
        <f t="shared" si="128"/>
        <v>40668.814699074072</v>
      </c>
      <c r="T1361" s="15">
        <f t="shared" si="129"/>
        <v>40730.814699074072</v>
      </c>
      <c r="U1361">
        <f t="shared" si="130"/>
        <v>62</v>
      </c>
      <c r="V1361" t="str" cm="1">
        <f t="array" ref="V1361">_xlfn.IFS(U1361&lt;=10,"Less than 10 days",AND(U1361&gt;10,U1361&lt;=20),"11 to 20 days",AND(U1361&gt;20,U1361&lt;=25),"21 to 25 days",U1361&gt;=51,"Greater than 40 days",AND(U1361&gt;25,U1361&lt;=30),"26 to 30 days",AND(U1361&gt;30,U1361&lt;=40),"31 to 40 days",AND(U1361&gt;40,U1361&lt;=50),"41 to 50 days")</f>
        <v>Greater than 40 days</v>
      </c>
      <c r="W1361" t="str" cm="1">
        <f t="array" ref="W1361">_xlfn.IFNA(_xlfn.IFS(AND(U1361&gt;=25,U1361&lt;28),"26-27 days",AND(U1361&gt;27,U1361&lt;29),"28 to 29 days",U1361=30, "30 days"),"Not Needed")</f>
        <v>Not Needed</v>
      </c>
      <c r="X1361">
        <f t="shared" si="131"/>
        <v>2011</v>
      </c>
    </row>
    <row r="1362" spans="1:24" ht="29">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 t="shared" si="126"/>
        <v>173</v>
      </c>
      <c r="R1362">
        <f t="shared" si="127"/>
        <v>32.07</v>
      </c>
      <c r="S1362" s="15">
        <f t="shared" si="128"/>
        <v>41095.900694444441</v>
      </c>
      <c r="T1362" s="15">
        <f t="shared" si="129"/>
        <v>41123.900694444441</v>
      </c>
      <c r="U1362">
        <f t="shared" si="130"/>
        <v>28</v>
      </c>
      <c r="V1362" t="str" cm="1">
        <f t="array" ref="V1362">_xlfn.IFS(U1362&lt;=10,"Less than 10 days",AND(U1362&gt;10,U1362&lt;=20),"11 to 20 days",AND(U1362&gt;20,U1362&lt;=25),"21 to 25 days",U1362&gt;=51,"Greater than 40 days",AND(U1362&gt;25,U1362&lt;=30),"26 to 30 days",AND(U1362&gt;30,U1362&lt;=40),"31 to 40 days",AND(U1362&gt;40,U1362&lt;=50),"41 to 50 days")</f>
        <v>26 to 30 days</v>
      </c>
      <c r="W1362" t="str" cm="1">
        <f t="array" ref="W1362">_xlfn.IFNA(_xlfn.IFS(AND(U1362&gt;=25,U1362&lt;28),"26-27 days",AND(U1362&gt;27,U1362&lt;29),"28 to 29 days",U1362=30, "30 days"),"Not Needed")</f>
        <v>28 to 29 days</v>
      </c>
      <c r="X1362">
        <f t="shared" si="131"/>
        <v>2012</v>
      </c>
    </row>
    <row r="1363" spans="1:24" ht="4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 t="shared" si="126"/>
        <v>126</v>
      </c>
      <c r="R1363">
        <f t="shared" si="127"/>
        <v>28.63</v>
      </c>
      <c r="S1363" s="15">
        <f t="shared" si="128"/>
        <v>41781.717268518521</v>
      </c>
      <c r="T1363" s="15">
        <f t="shared" si="129"/>
        <v>41811.717268518521</v>
      </c>
      <c r="U1363">
        <f t="shared" si="130"/>
        <v>30</v>
      </c>
      <c r="V1363" t="str" cm="1">
        <f t="array" ref="V1363">_xlfn.IFS(U1363&lt;=10,"Less than 10 days",AND(U1363&gt;10,U1363&lt;=20),"11 to 20 days",AND(U1363&gt;20,U1363&lt;=25),"21 to 25 days",U1363&gt;=51,"Greater than 40 days",AND(U1363&gt;25,U1363&lt;=30),"26 to 30 days",AND(U1363&gt;30,U1363&lt;=40),"31 to 40 days",AND(U1363&gt;40,U1363&lt;=50),"41 to 50 days")</f>
        <v>26 to 30 days</v>
      </c>
      <c r="W1363" t="str" cm="1">
        <f t="array" ref="W1363">_xlfn.IFNA(_xlfn.IFS(AND(U1363&gt;=25,U1363&lt;28),"26-27 days",AND(U1363&gt;27,U1363&lt;29),"28 to 29 days",U1363=30, "30 days"),"Not Needed")</f>
        <v>30 days</v>
      </c>
      <c r="X1363">
        <f t="shared" si="131"/>
        <v>2014</v>
      </c>
    </row>
    <row r="1364" spans="1:24" ht="4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 t="shared" si="126"/>
        <v>109</v>
      </c>
      <c r="R1364">
        <f t="shared" si="127"/>
        <v>43.64</v>
      </c>
      <c r="S1364" s="15">
        <f t="shared" si="128"/>
        <v>41464.934386574074</v>
      </c>
      <c r="T1364" s="15">
        <f t="shared" si="129"/>
        <v>41524.934386574074</v>
      </c>
      <c r="U1364">
        <f t="shared" si="130"/>
        <v>60</v>
      </c>
      <c r="V1364" t="str" cm="1">
        <f t="array" ref="V1364">_xlfn.IFS(U1364&lt;=10,"Less than 10 days",AND(U1364&gt;10,U1364&lt;=20),"11 to 20 days",AND(U1364&gt;20,U1364&lt;=25),"21 to 25 days",U1364&gt;=51,"Greater than 40 days",AND(U1364&gt;25,U1364&lt;=30),"26 to 30 days",AND(U1364&gt;30,U1364&lt;=40),"31 to 40 days",AND(U1364&gt;40,U1364&lt;=50),"41 to 50 days")</f>
        <v>Greater than 40 days</v>
      </c>
      <c r="W1364" t="str" cm="1">
        <f t="array" ref="W1364">_xlfn.IFNA(_xlfn.IFS(AND(U1364&gt;=25,U1364&lt;28),"26-27 days",AND(U1364&gt;27,U1364&lt;29),"28 to 29 days",U1364=30, "30 days"),"Not Needed")</f>
        <v>Not Needed</v>
      </c>
      <c r="X1364">
        <f t="shared" si="131"/>
        <v>2013</v>
      </c>
    </row>
    <row r="1365" spans="1:24" ht="4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 t="shared" si="126"/>
        <v>100</v>
      </c>
      <c r="R1365">
        <f t="shared" si="127"/>
        <v>40</v>
      </c>
      <c r="S1365" s="15">
        <f t="shared" si="128"/>
        <v>42396.8440625</v>
      </c>
      <c r="T1365" s="15">
        <f t="shared" si="129"/>
        <v>42415.332638888889</v>
      </c>
      <c r="U1365">
        <f t="shared" si="130"/>
        <v>19</v>
      </c>
      <c r="V1365" t="str" cm="1">
        <f t="array" ref="V1365">_xlfn.IFS(U1365&lt;=10,"Less than 10 days",AND(U1365&gt;10,U1365&lt;=20),"11 to 20 days",AND(U1365&gt;20,U1365&lt;=25),"21 to 25 days",U1365&gt;=51,"Greater than 40 days",AND(U1365&gt;25,U1365&lt;=30),"26 to 30 days",AND(U1365&gt;30,U1365&lt;=40),"31 to 40 days",AND(U1365&gt;40,U1365&lt;=50),"41 to 50 days")</f>
        <v>11 to 20 days</v>
      </c>
      <c r="W1365" t="str" cm="1">
        <f t="array" ref="W1365">_xlfn.IFNA(_xlfn.IFS(AND(U1365&gt;=25,U1365&lt;28),"26-27 days",AND(U1365&gt;27,U1365&lt;29),"28 to 29 days",U1365=30, "30 days"),"Not Needed")</f>
        <v>Not Needed</v>
      </c>
      <c r="X1365">
        <f t="shared" si="131"/>
        <v>2016</v>
      </c>
    </row>
    <row r="1366" spans="1:24" ht="58">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 t="shared" si="126"/>
        <v>119</v>
      </c>
      <c r="R1366">
        <f t="shared" si="127"/>
        <v>346.04</v>
      </c>
      <c r="S1366" s="15">
        <f t="shared" si="128"/>
        <v>41951.695671296293</v>
      </c>
      <c r="T1366" s="15">
        <f t="shared" si="129"/>
        <v>42011.6956712963</v>
      </c>
      <c r="U1366">
        <f t="shared" si="130"/>
        <v>60</v>
      </c>
      <c r="V1366" t="str" cm="1">
        <f t="array" ref="V1366">_xlfn.IFS(U1366&lt;=10,"Less than 10 days",AND(U1366&gt;10,U1366&lt;=20),"11 to 20 days",AND(U1366&gt;20,U1366&lt;=25),"21 to 25 days",U1366&gt;=51,"Greater than 40 days",AND(U1366&gt;25,U1366&lt;=30),"26 to 30 days",AND(U1366&gt;30,U1366&lt;=40),"31 to 40 days",AND(U1366&gt;40,U1366&lt;=50),"41 to 50 days")</f>
        <v>Greater than 40 days</v>
      </c>
      <c r="W1366" t="str" cm="1">
        <f t="array" ref="W1366">_xlfn.IFNA(_xlfn.IFS(AND(U1366&gt;=25,U1366&lt;28),"26-27 days",AND(U1366&gt;27,U1366&lt;29),"28 to 29 days",U1366=30, "30 days"),"Not Needed")</f>
        <v>Not Needed</v>
      </c>
      <c r="X1366">
        <f t="shared" si="131"/>
        <v>2014</v>
      </c>
    </row>
    <row r="1367" spans="1:24" ht="4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 t="shared" si="126"/>
        <v>100</v>
      </c>
      <c r="R1367">
        <f t="shared" si="127"/>
        <v>81.739999999999995</v>
      </c>
      <c r="S1367" s="15">
        <f t="shared" si="128"/>
        <v>42049.733240740738</v>
      </c>
      <c r="T1367" s="15">
        <f t="shared" si="129"/>
        <v>42079.691574074073</v>
      </c>
      <c r="U1367">
        <f t="shared" si="130"/>
        <v>30</v>
      </c>
      <c r="V1367" t="str" cm="1">
        <f t="array" ref="V1367">_xlfn.IFS(U1367&lt;=10,"Less than 10 days",AND(U1367&gt;10,U1367&lt;=20),"11 to 20 days",AND(U1367&gt;20,U1367&lt;=25),"21 to 25 days",U1367&gt;=51,"Greater than 40 days",AND(U1367&gt;25,U1367&lt;=30),"26 to 30 days",AND(U1367&gt;30,U1367&lt;=40),"31 to 40 days",AND(U1367&gt;40,U1367&lt;=50),"41 to 50 days")</f>
        <v>26 to 30 days</v>
      </c>
      <c r="W1367" t="str" cm="1">
        <f t="array" ref="W1367">_xlfn.IFNA(_xlfn.IFS(AND(U1367&gt;=25,U1367&lt;28),"26-27 days",AND(U1367&gt;27,U1367&lt;29),"28 to 29 days",U1367=30, "30 days"),"Not Needed")</f>
        <v>30 days</v>
      </c>
      <c r="X1367">
        <f t="shared" si="131"/>
        <v>2015</v>
      </c>
    </row>
    <row r="1368" spans="1:24">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 t="shared" si="126"/>
        <v>126</v>
      </c>
      <c r="R1368">
        <f t="shared" si="127"/>
        <v>64.540000000000006</v>
      </c>
      <c r="S1368" s="15">
        <f t="shared" si="128"/>
        <v>41924.996099537035</v>
      </c>
      <c r="T1368" s="15">
        <f t="shared" si="129"/>
        <v>41970.037766203706</v>
      </c>
      <c r="U1368">
        <f t="shared" si="130"/>
        <v>46</v>
      </c>
      <c r="V1368" t="str" cm="1">
        <f t="array" ref="V1368">_xlfn.IFS(U1368&lt;=10,"Less than 10 days",AND(U1368&gt;10,U1368&lt;=20),"11 to 20 days",AND(U1368&gt;20,U1368&lt;=25),"21 to 25 days",U1368&gt;=51,"Greater than 40 days",AND(U1368&gt;25,U1368&lt;=30),"26 to 30 days",AND(U1368&gt;30,U1368&lt;=40),"31 to 40 days",AND(U1368&gt;40,U1368&lt;=50),"41 to 50 days")</f>
        <v>41 to 50 days</v>
      </c>
      <c r="W1368" t="str" cm="1">
        <f t="array" ref="W1368">_xlfn.IFNA(_xlfn.IFS(AND(U1368&gt;=25,U1368&lt;28),"26-27 days",AND(U1368&gt;27,U1368&lt;29),"28 to 29 days",U1368=30, "30 days"),"Not Needed")</f>
        <v>Not Needed</v>
      </c>
      <c r="X1368">
        <f t="shared" si="131"/>
        <v>2014</v>
      </c>
    </row>
    <row r="1369" spans="1:24" ht="4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 t="shared" si="126"/>
        <v>114</v>
      </c>
      <c r="R1369">
        <f t="shared" si="127"/>
        <v>63.48</v>
      </c>
      <c r="S1369" s="15">
        <f t="shared" si="128"/>
        <v>42292.002893518518</v>
      </c>
      <c r="T1369" s="15">
        <f t="shared" si="129"/>
        <v>42322.044560185182</v>
      </c>
      <c r="U1369">
        <f t="shared" si="130"/>
        <v>30</v>
      </c>
      <c r="V1369" t="str" cm="1">
        <f t="array" ref="V1369">_xlfn.IFS(U1369&lt;=10,"Less than 10 days",AND(U1369&gt;10,U1369&lt;=20),"11 to 20 days",AND(U1369&gt;20,U1369&lt;=25),"21 to 25 days",U1369&gt;=51,"Greater than 40 days",AND(U1369&gt;25,U1369&lt;=30),"26 to 30 days",AND(U1369&gt;30,U1369&lt;=40),"31 to 40 days",AND(U1369&gt;40,U1369&lt;=50),"41 to 50 days")</f>
        <v>26 to 30 days</v>
      </c>
      <c r="W1369" t="str" cm="1">
        <f t="array" ref="W1369">_xlfn.IFNA(_xlfn.IFS(AND(U1369&gt;=25,U1369&lt;28),"26-27 days",AND(U1369&gt;27,U1369&lt;29),"28 to 29 days",U1369=30, "30 days"),"Not Needed")</f>
        <v>30 days</v>
      </c>
      <c r="X1369">
        <f t="shared" si="131"/>
        <v>2015</v>
      </c>
    </row>
    <row r="1370" spans="1:24" ht="4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 t="shared" si="126"/>
        <v>111</v>
      </c>
      <c r="R1370">
        <f t="shared" si="127"/>
        <v>63.62</v>
      </c>
      <c r="S1370" s="15">
        <f t="shared" si="128"/>
        <v>42146.190902777773</v>
      </c>
      <c r="T1370" s="15">
        <f t="shared" si="129"/>
        <v>42170.190902777773</v>
      </c>
      <c r="U1370">
        <f t="shared" si="130"/>
        <v>24</v>
      </c>
      <c r="V1370" t="str" cm="1">
        <f t="array" ref="V1370">_xlfn.IFS(U1370&lt;=10,"Less than 10 days",AND(U1370&gt;10,U1370&lt;=20),"11 to 20 days",AND(U1370&gt;20,U1370&lt;=25),"21 to 25 days",U1370&gt;=51,"Greater than 40 days",AND(U1370&gt;25,U1370&lt;=30),"26 to 30 days",AND(U1370&gt;30,U1370&lt;=40),"31 to 40 days",AND(U1370&gt;40,U1370&lt;=50),"41 to 50 days")</f>
        <v>21 to 25 days</v>
      </c>
      <c r="W1370" t="str" cm="1">
        <f t="array" ref="W1370">_xlfn.IFNA(_xlfn.IFS(AND(U1370&gt;=25,U1370&lt;28),"26-27 days",AND(U1370&gt;27,U1370&lt;29),"28 to 29 days",U1370=30, "30 days"),"Not Needed")</f>
        <v>Not Needed</v>
      </c>
      <c r="X1370">
        <f t="shared" si="131"/>
        <v>2015</v>
      </c>
    </row>
    <row r="1371" spans="1:24" ht="4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 t="shared" si="126"/>
        <v>105</v>
      </c>
      <c r="R1371">
        <f t="shared" si="127"/>
        <v>83.97</v>
      </c>
      <c r="S1371" s="15">
        <f t="shared" si="128"/>
        <v>41710.594282407408</v>
      </c>
      <c r="T1371" s="15">
        <f t="shared" si="129"/>
        <v>41740.594282407408</v>
      </c>
      <c r="U1371">
        <f t="shared" si="130"/>
        <v>30</v>
      </c>
      <c r="V1371" t="str" cm="1">
        <f t="array" ref="V1371">_xlfn.IFS(U1371&lt;=10,"Less than 10 days",AND(U1371&gt;10,U1371&lt;=20),"11 to 20 days",AND(U1371&gt;20,U1371&lt;=25),"21 to 25 days",U1371&gt;=51,"Greater than 40 days",AND(U1371&gt;25,U1371&lt;=30),"26 to 30 days",AND(U1371&gt;30,U1371&lt;=40),"31 to 40 days",AND(U1371&gt;40,U1371&lt;=50),"41 to 50 days")</f>
        <v>26 to 30 days</v>
      </c>
      <c r="W1371" t="str" cm="1">
        <f t="array" ref="W1371">_xlfn.IFNA(_xlfn.IFS(AND(U1371&gt;=25,U1371&lt;28),"26-27 days",AND(U1371&gt;27,U1371&lt;29),"28 to 29 days",U1371=30, "30 days"),"Not Needed")</f>
        <v>30 days</v>
      </c>
      <c r="X1371">
        <f t="shared" si="131"/>
        <v>2014</v>
      </c>
    </row>
    <row r="1372" spans="1:24" ht="29">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 t="shared" si="126"/>
        <v>104</v>
      </c>
      <c r="R1372">
        <f t="shared" si="127"/>
        <v>77.75</v>
      </c>
      <c r="S1372" s="15">
        <f t="shared" si="128"/>
        <v>41548.00335648148</v>
      </c>
      <c r="T1372" s="15">
        <f t="shared" si="129"/>
        <v>41563.00335648148</v>
      </c>
      <c r="U1372">
        <f t="shared" si="130"/>
        <v>15</v>
      </c>
      <c r="V1372" t="str" cm="1">
        <f t="array" ref="V1372">_xlfn.IFS(U1372&lt;=10,"Less than 10 days",AND(U1372&gt;10,U1372&lt;=20),"11 to 20 days",AND(U1372&gt;20,U1372&lt;=25),"21 to 25 days",U1372&gt;=51,"Greater than 40 days",AND(U1372&gt;25,U1372&lt;=30),"26 to 30 days",AND(U1372&gt;30,U1372&lt;=40),"31 to 40 days",AND(U1372&gt;40,U1372&lt;=50),"41 to 50 days")</f>
        <v>11 to 20 days</v>
      </c>
      <c r="W1372" t="str" cm="1">
        <f t="array" ref="W1372">_xlfn.IFNA(_xlfn.IFS(AND(U1372&gt;=25,U1372&lt;28),"26-27 days",AND(U1372&gt;27,U1372&lt;29),"28 to 29 days",U1372=30, "30 days"),"Not Needed")</f>
        <v>Not Needed</v>
      </c>
      <c r="X1372">
        <f t="shared" si="131"/>
        <v>2013</v>
      </c>
    </row>
    <row r="1373" spans="1:24" ht="58">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 t="shared" si="126"/>
        <v>107</v>
      </c>
      <c r="R1373">
        <f t="shared" si="127"/>
        <v>107.07</v>
      </c>
      <c r="S1373" s="15">
        <f t="shared" si="128"/>
        <v>42101.758587962962</v>
      </c>
      <c r="T1373" s="15">
        <f t="shared" si="129"/>
        <v>42131.758587962962</v>
      </c>
      <c r="U1373">
        <f t="shared" si="130"/>
        <v>30</v>
      </c>
      <c r="V1373" t="str" cm="1">
        <f t="array" ref="V1373">_xlfn.IFS(U1373&lt;=10,"Less than 10 days",AND(U1373&gt;10,U1373&lt;=20),"11 to 20 days",AND(U1373&gt;20,U1373&lt;=25),"21 to 25 days",U1373&gt;=51,"Greater than 40 days",AND(U1373&gt;25,U1373&lt;=30),"26 to 30 days",AND(U1373&gt;30,U1373&lt;=40),"31 to 40 days",AND(U1373&gt;40,U1373&lt;=50),"41 to 50 days")</f>
        <v>26 to 30 days</v>
      </c>
      <c r="W1373" t="str" cm="1">
        <f t="array" ref="W1373">_xlfn.IFNA(_xlfn.IFS(AND(U1373&gt;=25,U1373&lt;28),"26-27 days",AND(U1373&gt;27,U1373&lt;29),"28 to 29 days",U1373=30, "30 days"),"Not Needed")</f>
        <v>30 days</v>
      </c>
      <c r="X1373">
        <f t="shared" si="131"/>
        <v>2015</v>
      </c>
    </row>
    <row r="1374" spans="1:24" ht="29">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 t="shared" si="126"/>
        <v>124</v>
      </c>
      <c r="R1374">
        <f t="shared" si="127"/>
        <v>38.75</v>
      </c>
      <c r="S1374" s="15">
        <f t="shared" si="128"/>
        <v>41072.739953703705</v>
      </c>
      <c r="T1374" s="15">
        <f t="shared" si="129"/>
        <v>41102.739953703705</v>
      </c>
      <c r="U1374">
        <f t="shared" si="130"/>
        <v>30</v>
      </c>
      <c r="V1374" t="str" cm="1">
        <f t="array" ref="V1374">_xlfn.IFS(U1374&lt;=10,"Less than 10 days",AND(U1374&gt;10,U1374&lt;=20),"11 to 20 days",AND(U1374&gt;20,U1374&lt;=25),"21 to 25 days",U1374&gt;=51,"Greater than 40 days",AND(U1374&gt;25,U1374&lt;=30),"26 to 30 days",AND(U1374&gt;30,U1374&lt;=40),"31 to 40 days",AND(U1374&gt;40,U1374&lt;=50),"41 to 50 days")</f>
        <v>26 to 30 days</v>
      </c>
      <c r="W1374" t="str" cm="1">
        <f t="array" ref="W1374">_xlfn.IFNA(_xlfn.IFS(AND(U1374&gt;=25,U1374&lt;28),"26-27 days",AND(U1374&gt;27,U1374&lt;29),"28 to 29 days",U1374=30, "30 days"),"Not Needed")</f>
        <v>30 days</v>
      </c>
      <c r="X1374">
        <f t="shared" si="131"/>
        <v>2012</v>
      </c>
    </row>
    <row r="1375" spans="1:24" ht="29">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 t="shared" si="126"/>
        <v>105</v>
      </c>
      <c r="R1375">
        <f t="shared" si="127"/>
        <v>201.94</v>
      </c>
      <c r="S1375" s="15">
        <f t="shared" si="128"/>
        <v>42704.95177083333</v>
      </c>
      <c r="T1375" s="15">
        <f t="shared" si="129"/>
        <v>42734.95177083333</v>
      </c>
      <c r="U1375">
        <f t="shared" si="130"/>
        <v>30</v>
      </c>
      <c r="V1375" t="str" cm="1">
        <f t="array" ref="V1375">_xlfn.IFS(U1375&lt;=10,"Less than 10 days",AND(U1375&gt;10,U1375&lt;=20),"11 to 20 days",AND(U1375&gt;20,U1375&lt;=25),"21 to 25 days",U1375&gt;=51,"Greater than 40 days",AND(U1375&gt;25,U1375&lt;=30),"26 to 30 days",AND(U1375&gt;30,U1375&lt;=40),"31 to 40 days",AND(U1375&gt;40,U1375&lt;=50),"41 to 50 days")</f>
        <v>26 to 30 days</v>
      </c>
      <c r="W1375" t="str" cm="1">
        <f t="array" ref="W1375">_xlfn.IFNA(_xlfn.IFS(AND(U1375&gt;=25,U1375&lt;28),"26-27 days",AND(U1375&gt;27,U1375&lt;29),"28 to 29 days",U1375=30, "30 days"),"Not Needed")</f>
        <v>30 days</v>
      </c>
      <c r="X1375">
        <f t="shared" si="131"/>
        <v>2016</v>
      </c>
    </row>
    <row r="1376" spans="1:24" ht="4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 t="shared" si="126"/>
        <v>189</v>
      </c>
      <c r="R1376">
        <f t="shared" si="127"/>
        <v>43.06</v>
      </c>
      <c r="S1376" s="15">
        <f t="shared" si="128"/>
        <v>42424.161898148144</v>
      </c>
      <c r="T1376" s="15">
        <f t="shared" si="129"/>
        <v>42454.12023148148</v>
      </c>
      <c r="U1376">
        <f t="shared" si="130"/>
        <v>30</v>
      </c>
      <c r="V1376" t="str" cm="1">
        <f t="array" ref="V1376">_xlfn.IFS(U1376&lt;=10,"Less than 10 days",AND(U1376&gt;10,U1376&lt;=20),"11 to 20 days",AND(U1376&gt;20,U1376&lt;=25),"21 to 25 days",U1376&gt;=51,"Greater than 40 days",AND(U1376&gt;25,U1376&lt;=30),"26 to 30 days",AND(U1376&gt;30,U1376&lt;=40),"31 to 40 days",AND(U1376&gt;40,U1376&lt;=50),"41 to 50 days")</f>
        <v>26 to 30 days</v>
      </c>
      <c r="W1376" t="str" cm="1">
        <f t="array" ref="W1376">_xlfn.IFNA(_xlfn.IFS(AND(U1376&gt;=25,U1376&lt;28),"26-27 days",AND(U1376&gt;27,U1376&lt;29),"28 to 29 days",U1376=30, "30 days"),"Not Needed")</f>
        <v>30 days</v>
      </c>
      <c r="X1376">
        <f t="shared" si="131"/>
        <v>2016</v>
      </c>
    </row>
    <row r="1377" spans="1:24" ht="58">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 t="shared" si="126"/>
        <v>171</v>
      </c>
      <c r="R1377">
        <f t="shared" si="127"/>
        <v>62.87</v>
      </c>
      <c r="S1377" s="15">
        <f t="shared" si="128"/>
        <v>42720.066192129627</v>
      </c>
      <c r="T1377" s="15">
        <f t="shared" si="129"/>
        <v>42750.066192129627</v>
      </c>
      <c r="U1377">
        <f t="shared" si="130"/>
        <v>30</v>
      </c>
      <c r="V1377" t="str" cm="1">
        <f t="array" ref="V1377">_xlfn.IFS(U1377&lt;=10,"Less than 10 days",AND(U1377&gt;10,U1377&lt;=20),"11 to 20 days",AND(U1377&gt;20,U1377&lt;=25),"21 to 25 days",U1377&gt;=51,"Greater than 40 days",AND(U1377&gt;25,U1377&lt;=30),"26 to 30 days",AND(U1377&gt;30,U1377&lt;=40),"31 to 40 days",AND(U1377&gt;40,U1377&lt;=50),"41 to 50 days")</f>
        <v>26 to 30 days</v>
      </c>
      <c r="W1377" t="str" cm="1">
        <f t="array" ref="W1377">_xlfn.IFNA(_xlfn.IFS(AND(U1377&gt;=25,U1377&lt;28),"26-27 days",AND(U1377&gt;27,U1377&lt;29),"28 to 29 days",U1377=30, "30 days"),"Not Needed")</f>
        <v>30 days</v>
      </c>
      <c r="X1377">
        <f t="shared" si="131"/>
        <v>2016</v>
      </c>
    </row>
    <row r="1378" spans="1:24" ht="29">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 t="shared" si="126"/>
        <v>252</v>
      </c>
      <c r="R1378">
        <f t="shared" si="127"/>
        <v>55.61</v>
      </c>
      <c r="S1378" s="15">
        <f t="shared" si="128"/>
        <v>42677.669050925921</v>
      </c>
      <c r="T1378" s="15">
        <f t="shared" si="129"/>
        <v>42707.710717592592</v>
      </c>
      <c r="U1378">
        <f t="shared" si="130"/>
        <v>30</v>
      </c>
      <c r="V1378" t="str" cm="1">
        <f t="array" ref="V1378">_xlfn.IFS(U1378&lt;=10,"Less than 10 days",AND(U1378&gt;10,U1378&lt;=20),"11 to 20 days",AND(U1378&gt;20,U1378&lt;=25),"21 to 25 days",U1378&gt;=51,"Greater than 40 days",AND(U1378&gt;25,U1378&lt;=30),"26 to 30 days",AND(U1378&gt;30,U1378&lt;=40),"31 to 40 days",AND(U1378&gt;40,U1378&lt;=50),"41 to 50 days")</f>
        <v>26 to 30 days</v>
      </c>
      <c r="W1378" t="str" cm="1">
        <f t="array" ref="W1378">_xlfn.IFNA(_xlfn.IFS(AND(U1378&gt;=25,U1378&lt;28),"26-27 days",AND(U1378&gt;27,U1378&lt;29),"28 to 29 days",U1378=30, "30 days"),"Not Needed")</f>
        <v>30 days</v>
      </c>
      <c r="X1378">
        <f t="shared" si="131"/>
        <v>2016</v>
      </c>
    </row>
    <row r="1379" spans="1:24" ht="4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 t="shared" si="126"/>
        <v>116</v>
      </c>
      <c r="R1379">
        <f t="shared" si="127"/>
        <v>48.71</v>
      </c>
      <c r="S1379" s="15">
        <f t="shared" si="128"/>
        <v>42747.219560185185</v>
      </c>
      <c r="T1379" s="15">
        <f t="shared" si="129"/>
        <v>42769.174305555556</v>
      </c>
      <c r="U1379">
        <f t="shared" si="130"/>
        <v>22</v>
      </c>
      <c r="V1379" t="str" cm="1">
        <f t="array" ref="V1379">_xlfn.IFS(U1379&lt;=10,"Less than 10 days",AND(U1379&gt;10,U1379&lt;=20),"11 to 20 days",AND(U1379&gt;20,U1379&lt;=25),"21 to 25 days",U1379&gt;=51,"Greater than 40 days",AND(U1379&gt;25,U1379&lt;=30),"26 to 30 days",AND(U1379&gt;30,U1379&lt;=40),"31 to 40 days",AND(U1379&gt;40,U1379&lt;=50),"41 to 50 days")</f>
        <v>21 to 25 days</v>
      </c>
      <c r="W1379" t="str" cm="1">
        <f t="array" ref="W1379">_xlfn.IFNA(_xlfn.IFS(AND(U1379&gt;=25,U1379&lt;28),"26-27 days",AND(U1379&gt;27,U1379&lt;29),"28 to 29 days",U1379=30, "30 days"),"Not Needed")</f>
        <v>Not Needed</v>
      </c>
      <c r="X1379">
        <f t="shared" si="131"/>
        <v>2017</v>
      </c>
    </row>
    <row r="1380" spans="1:24">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 t="shared" si="126"/>
        <v>203</v>
      </c>
      <c r="R1380">
        <f t="shared" si="127"/>
        <v>30.58</v>
      </c>
      <c r="S1380" s="15">
        <f t="shared" si="128"/>
        <v>42568.759374999994</v>
      </c>
      <c r="T1380" s="15">
        <f t="shared" si="129"/>
        <v>42583.759374999994</v>
      </c>
      <c r="U1380">
        <f t="shared" si="130"/>
        <v>15</v>
      </c>
      <c r="V1380" t="str" cm="1">
        <f t="array" ref="V1380">_xlfn.IFS(U1380&lt;=10,"Less than 10 days",AND(U1380&gt;10,U1380&lt;=20),"11 to 20 days",AND(U1380&gt;20,U1380&lt;=25),"21 to 25 days",U1380&gt;=51,"Greater than 40 days",AND(U1380&gt;25,U1380&lt;=30),"26 to 30 days",AND(U1380&gt;30,U1380&lt;=40),"31 to 40 days",AND(U1380&gt;40,U1380&lt;=50),"41 to 50 days")</f>
        <v>11 to 20 days</v>
      </c>
      <c r="W1380" t="str" cm="1">
        <f t="array" ref="W1380">_xlfn.IFNA(_xlfn.IFS(AND(U1380&gt;=25,U1380&lt;28),"26-27 days",AND(U1380&gt;27,U1380&lt;29),"28 to 29 days",U1380=30, "30 days"),"Not Needed")</f>
        <v>Not Needed</v>
      </c>
      <c r="X1380">
        <f t="shared" si="131"/>
        <v>2016</v>
      </c>
    </row>
    <row r="1381" spans="1:24" ht="29">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 t="shared" si="126"/>
        <v>112</v>
      </c>
      <c r="R1381">
        <f t="shared" si="127"/>
        <v>73.91</v>
      </c>
      <c r="S1381" s="15">
        <f t="shared" si="128"/>
        <v>42130.491620370376</v>
      </c>
      <c r="T1381" s="15">
        <f t="shared" si="129"/>
        <v>42160.491620370376</v>
      </c>
      <c r="U1381">
        <f t="shared" si="130"/>
        <v>30</v>
      </c>
      <c r="V1381" t="str" cm="1">
        <f t="array" ref="V1381">_xlfn.IFS(U1381&lt;=10,"Less than 10 days",AND(U1381&gt;10,U1381&lt;=20),"11 to 20 days",AND(U1381&gt;20,U1381&lt;=25),"21 to 25 days",U1381&gt;=51,"Greater than 40 days",AND(U1381&gt;25,U1381&lt;=30),"26 to 30 days",AND(U1381&gt;30,U1381&lt;=40),"31 to 40 days",AND(U1381&gt;40,U1381&lt;=50),"41 to 50 days")</f>
        <v>26 to 30 days</v>
      </c>
      <c r="W1381" t="str" cm="1">
        <f t="array" ref="W1381">_xlfn.IFNA(_xlfn.IFS(AND(U1381&gt;=25,U1381&lt;28),"26-27 days",AND(U1381&gt;27,U1381&lt;29),"28 to 29 days",U1381=30, "30 days"),"Not Needed")</f>
        <v>30 days</v>
      </c>
      <c r="X1381">
        <f t="shared" si="131"/>
        <v>2015</v>
      </c>
    </row>
    <row r="1382" spans="1:24" ht="4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 t="shared" si="126"/>
        <v>424</v>
      </c>
      <c r="R1382">
        <f t="shared" si="127"/>
        <v>21.2</v>
      </c>
      <c r="S1382" s="15">
        <f t="shared" si="128"/>
        <v>42141.762800925921</v>
      </c>
      <c r="T1382" s="15">
        <f t="shared" si="129"/>
        <v>42164.083333333328</v>
      </c>
      <c r="U1382">
        <f t="shared" si="130"/>
        <v>23</v>
      </c>
      <c r="V1382" t="str" cm="1">
        <f t="array" ref="V1382">_xlfn.IFS(U1382&lt;=10,"Less than 10 days",AND(U1382&gt;10,U1382&lt;=20),"11 to 20 days",AND(U1382&gt;20,U1382&lt;=25),"21 to 25 days",U1382&gt;=51,"Greater than 40 days",AND(U1382&gt;25,U1382&lt;=30),"26 to 30 days",AND(U1382&gt;30,U1382&lt;=40),"31 to 40 days",AND(U1382&gt;40,U1382&lt;=50),"41 to 50 days")</f>
        <v>21 to 25 days</v>
      </c>
      <c r="W1382" t="str" cm="1">
        <f t="array" ref="W1382">_xlfn.IFNA(_xlfn.IFS(AND(U1382&gt;=25,U1382&lt;28),"26-27 days",AND(U1382&gt;27,U1382&lt;29),"28 to 29 days",U1382=30, "30 days"),"Not Needed")</f>
        <v>Not Needed</v>
      </c>
      <c r="X1382">
        <f t="shared" si="131"/>
        <v>2015</v>
      </c>
    </row>
    <row r="1383" spans="1:24" ht="58">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 t="shared" si="126"/>
        <v>107</v>
      </c>
      <c r="R1383">
        <f t="shared" si="127"/>
        <v>73.36</v>
      </c>
      <c r="S1383" s="15">
        <f t="shared" si="128"/>
        <v>42703.214409722219</v>
      </c>
      <c r="T1383" s="15">
        <f t="shared" si="129"/>
        <v>42733.214409722219</v>
      </c>
      <c r="U1383">
        <f t="shared" si="130"/>
        <v>30</v>
      </c>
      <c r="V1383" t="str" cm="1">
        <f t="array" ref="V1383">_xlfn.IFS(U1383&lt;=10,"Less than 10 days",AND(U1383&gt;10,U1383&lt;=20),"11 to 20 days",AND(U1383&gt;20,U1383&lt;=25),"21 to 25 days",U1383&gt;=51,"Greater than 40 days",AND(U1383&gt;25,U1383&lt;=30),"26 to 30 days",AND(U1383&gt;30,U1383&lt;=40),"31 to 40 days",AND(U1383&gt;40,U1383&lt;=50),"41 to 50 days")</f>
        <v>26 to 30 days</v>
      </c>
      <c r="W1383" t="str" cm="1">
        <f t="array" ref="W1383">_xlfn.IFNA(_xlfn.IFS(AND(U1383&gt;=25,U1383&lt;28),"26-27 days",AND(U1383&gt;27,U1383&lt;29),"28 to 29 days",U1383=30, "30 days"),"Not Needed")</f>
        <v>30 days</v>
      </c>
      <c r="X1383">
        <f t="shared" si="131"/>
        <v>2016</v>
      </c>
    </row>
    <row r="1384" spans="1:24" ht="4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 t="shared" si="126"/>
        <v>104</v>
      </c>
      <c r="R1384">
        <f t="shared" si="127"/>
        <v>56.41</v>
      </c>
      <c r="S1384" s="15">
        <f t="shared" si="128"/>
        <v>41370.800185185188</v>
      </c>
      <c r="T1384" s="15">
        <f t="shared" si="129"/>
        <v>41400.800185185188</v>
      </c>
      <c r="U1384">
        <f t="shared" si="130"/>
        <v>30</v>
      </c>
      <c r="V1384" t="str" cm="1">
        <f t="array" ref="V1384">_xlfn.IFS(U1384&lt;=10,"Less than 10 days",AND(U1384&gt;10,U1384&lt;=20),"11 to 20 days",AND(U1384&gt;20,U1384&lt;=25),"21 to 25 days",U1384&gt;=51,"Greater than 40 days",AND(U1384&gt;25,U1384&lt;=30),"26 to 30 days",AND(U1384&gt;30,U1384&lt;=40),"31 to 40 days",AND(U1384&gt;40,U1384&lt;=50),"41 to 50 days")</f>
        <v>26 to 30 days</v>
      </c>
      <c r="W1384" t="str" cm="1">
        <f t="array" ref="W1384">_xlfn.IFNA(_xlfn.IFS(AND(U1384&gt;=25,U1384&lt;28),"26-27 days",AND(U1384&gt;27,U1384&lt;29),"28 to 29 days",U1384=30, "30 days"),"Not Needed")</f>
        <v>30 days</v>
      </c>
      <c r="X1384">
        <f t="shared" si="131"/>
        <v>2013</v>
      </c>
    </row>
    <row r="1385" spans="1:24" ht="4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 t="shared" si="126"/>
        <v>212</v>
      </c>
      <c r="R1385">
        <f t="shared" si="127"/>
        <v>50.25</v>
      </c>
      <c r="S1385" s="15">
        <f t="shared" si="128"/>
        <v>42707.074976851851</v>
      </c>
      <c r="T1385" s="15">
        <f t="shared" si="129"/>
        <v>42727.074976851851</v>
      </c>
      <c r="U1385">
        <f t="shared" si="130"/>
        <v>20</v>
      </c>
      <c r="V1385" t="str" cm="1">
        <f t="array" ref="V1385">_xlfn.IFS(U1385&lt;=10,"Less than 10 days",AND(U1385&gt;10,U1385&lt;=20),"11 to 20 days",AND(U1385&gt;20,U1385&lt;=25),"21 to 25 days",U1385&gt;=51,"Greater than 40 days",AND(U1385&gt;25,U1385&lt;=30),"26 to 30 days",AND(U1385&gt;30,U1385&lt;=40),"31 to 40 days",AND(U1385&gt;40,U1385&lt;=50),"41 to 50 days")</f>
        <v>11 to 20 days</v>
      </c>
      <c r="W1385" t="str" cm="1">
        <f t="array" ref="W1385">_xlfn.IFNA(_xlfn.IFS(AND(U1385&gt;=25,U1385&lt;28),"26-27 days",AND(U1385&gt;27,U1385&lt;29),"28 to 29 days",U1385=30, "30 days"),"Not Needed")</f>
        <v>Not Needed</v>
      </c>
      <c r="X1385">
        <f t="shared" si="131"/>
        <v>2016</v>
      </c>
    </row>
    <row r="1386" spans="1:24" ht="4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 t="shared" si="126"/>
        <v>124</v>
      </c>
      <c r="R1386">
        <f t="shared" si="127"/>
        <v>68.94</v>
      </c>
      <c r="S1386" s="15">
        <f t="shared" si="128"/>
        <v>42160.735208333332</v>
      </c>
      <c r="T1386" s="15">
        <f t="shared" si="129"/>
        <v>42190.735208333332</v>
      </c>
      <c r="U1386">
        <f t="shared" si="130"/>
        <v>30</v>
      </c>
      <c r="V1386" t="str" cm="1">
        <f t="array" ref="V1386">_xlfn.IFS(U1386&lt;=10,"Less than 10 days",AND(U1386&gt;10,U1386&lt;=20),"11 to 20 days",AND(U1386&gt;20,U1386&lt;=25),"21 to 25 days",U1386&gt;=51,"Greater than 40 days",AND(U1386&gt;25,U1386&lt;=30),"26 to 30 days",AND(U1386&gt;30,U1386&lt;=40),"31 to 40 days",AND(U1386&gt;40,U1386&lt;=50),"41 to 50 days")</f>
        <v>26 to 30 days</v>
      </c>
      <c r="W1386" t="str" cm="1">
        <f t="array" ref="W1386">_xlfn.IFNA(_xlfn.IFS(AND(U1386&gt;=25,U1386&lt;28),"26-27 days",AND(U1386&gt;27,U1386&lt;29),"28 to 29 days",U1386=30, "30 days"),"Not Needed")</f>
        <v>30 days</v>
      </c>
      <c r="X1386">
        <f t="shared" si="131"/>
        <v>2015</v>
      </c>
    </row>
    <row r="1387" spans="1:24" ht="4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 t="shared" si="126"/>
        <v>110</v>
      </c>
      <c r="R1387">
        <f t="shared" si="127"/>
        <v>65.91</v>
      </c>
      <c r="S1387" s="15">
        <f t="shared" si="128"/>
        <v>42433.688900462963</v>
      </c>
      <c r="T1387" s="15">
        <f t="shared" si="129"/>
        <v>42489.507638888885</v>
      </c>
      <c r="U1387">
        <f t="shared" si="130"/>
        <v>56</v>
      </c>
      <c r="V1387" t="str" cm="1">
        <f t="array" ref="V1387">_xlfn.IFS(U1387&lt;=10,"Less than 10 days",AND(U1387&gt;10,U1387&lt;=20),"11 to 20 days",AND(U1387&gt;20,U1387&lt;=25),"21 to 25 days",U1387&gt;=51,"Greater than 40 days",AND(U1387&gt;25,U1387&lt;=30),"26 to 30 days",AND(U1387&gt;30,U1387&lt;=40),"31 to 40 days",AND(U1387&gt;40,U1387&lt;=50),"41 to 50 days")</f>
        <v>Greater than 40 days</v>
      </c>
      <c r="W1387" t="str" cm="1">
        <f t="array" ref="W1387">_xlfn.IFNA(_xlfn.IFS(AND(U1387&gt;=25,U1387&lt;28),"26-27 days",AND(U1387&gt;27,U1387&lt;29),"28 to 29 days",U1387=30, "30 days"),"Not Needed")</f>
        <v>Not Needed</v>
      </c>
      <c r="X1387">
        <f t="shared" si="131"/>
        <v>2016</v>
      </c>
    </row>
    <row r="1388" spans="1:24" ht="29">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 t="shared" si="126"/>
        <v>219</v>
      </c>
      <c r="R1388">
        <f t="shared" si="127"/>
        <v>62.5</v>
      </c>
      <c r="S1388" s="15">
        <f t="shared" si="128"/>
        <v>42184.646863425922</v>
      </c>
      <c r="T1388" s="15">
        <f t="shared" si="129"/>
        <v>42214.646863425922</v>
      </c>
      <c r="U1388">
        <f t="shared" si="130"/>
        <v>30</v>
      </c>
      <c r="V1388" t="str" cm="1">
        <f t="array" ref="V1388">_xlfn.IFS(U1388&lt;=10,"Less than 10 days",AND(U1388&gt;10,U1388&lt;=20),"11 to 20 days",AND(U1388&gt;20,U1388&lt;=25),"21 to 25 days",U1388&gt;=51,"Greater than 40 days",AND(U1388&gt;25,U1388&lt;=30),"26 to 30 days",AND(U1388&gt;30,U1388&lt;=40),"31 to 40 days",AND(U1388&gt;40,U1388&lt;=50),"41 to 50 days")</f>
        <v>26 to 30 days</v>
      </c>
      <c r="W1388" t="str" cm="1">
        <f t="array" ref="W1388">_xlfn.IFNA(_xlfn.IFS(AND(U1388&gt;=25,U1388&lt;28),"26-27 days",AND(U1388&gt;27,U1388&lt;29),"28 to 29 days",U1388=30, "30 days"),"Not Needed")</f>
        <v>30 days</v>
      </c>
      <c r="X1388">
        <f t="shared" si="131"/>
        <v>2015</v>
      </c>
    </row>
    <row r="1389" spans="1:24" ht="4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 t="shared" si="126"/>
        <v>137</v>
      </c>
      <c r="R1389">
        <f t="shared" si="127"/>
        <v>70.06</v>
      </c>
      <c r="S1389" s="15">
        <f t="shared" si="128"/>
        <v>42126.92123842593</v>
      </c>
      <c r="T1389" s="15">
        <f t="shared" si="129"/>
        <v>42158.1875</v>
      </c>
      <c r="U1389">
        <f t="shared" si="130"/>
        <v>32</v>
      </c>
      <c r="V1389" t="str" cm="1">
        <f t="array" ref="V1389">_xlfn.IFS(U1389&lt;=10,"Less than 10 days",AND(U1389&gt;10,U1389&lt;=20),"11 to 20 days",AND(U1389&gt;20,U1389&lt;=25),"21 to 25 days",U1389&gt;=51,"Greater than 40 days",AND(U1389&gt;25,U1389&lt;=30),"26 to 30 days",AND(U1389&gt;30,U1389&lt;=40),"31 to 40 days",AND(U1389&gt;40,U1389&lt;=50),"41 to 50 days")</f>
        <v>31 to 40 days</v>
      </c>
      <c r="W1389" t="str" cm="1">
        <f t="array" ref="W1389">_xlfn.IFNA(_xlfn.IFS(AND(U1389&gt;=25,U1389&lt;28),"26-27 days",AND(U1389&gt;27,U1389&lt;29),"28 to 29 days",U1389=30, "30 days"),"Not Needed")</f>
        <v>Not Needed</v>
      </c>
      <c r="X1389">
        <f t="shared" si="131"/>
        <v>2015</v>
      </c>
    </row>
    <row r="1390" spans="1:24" ht="4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 t="shared" si="126"/>
        <v>135</v>
      </c>
      <c r="R1390">
        <f t="shared" si="127"/>
        <v>60.18</v>
      </c>
      <c r="S1390" s="15">
        <f t="shared" si="128"/>
        <v>42634.614780092597</v>
      </c>
      <c r="T1390" s="15">
        <f t="shared" si="129"/>
        <v>42660.676388888889</v>
      </c>
      <c r="U1390">
        <f t="shared" si="130"/>
        <v>26</v>
      </c>
      <c r="V1390" t="str" cm="1">
        <f t="array" ref="V1390">_xlfn.IFS(U1390&lt;=10,"Less than 10 days",AND(U1390&gt;10,U1390&lt;=20),"11 to 20 days",AND(U1390&gt;20,U1390&lt;=25),"21 to 25 days",U1390&gt;=51,"Greater than 40 days",AND(U1390&gt;25,U1390&lt;=30),"26 to 30 days",AND(U1390&gt;30,U1390&lt;=40),"31 to 40 days",AND(U1390&gt;40,U1390&lt;=50),"41 to 50 days")</f>
        <v>26 to 30 days</v>
      </c>
      <c r="W1390" t="str" cm="1">
        <f t="array" ref="W1390">_xlfn.IFNA(_xlfn.IFS(AND(U1390&gt;=25,U1390&lt;28),"26-27 days",AND(U1390&gt;27,U1390&lt;29),"28 to 29 days",U1390=30, "30 days"),"Not Needed")</f>
        <v>26-27 days</v>
      </c>
      <c r="X1390">
        <f t="shared" si="131"/>
        <v>2016</v>
      </c>
    </row>
    <row r="1391" spans="1:24" ht="29">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 t="shared" si="126"/>
        <v>145</v>
      </c>
      <c r="R1391">
        <f t="shared" si="127"/>
        <v>21.38</v>
      </c>
      <c r="S1391" s="15">
        <f t="shared" si="128"/>
        <v>42565.480983796297</v>
      </c>
      <c r="T1391" s="15">
        <f t="shared" si="129"/>
        <v>42595.480983796297</v>
      </c>
      <c r="U1391">
        <f t="shared" si="130"/>
        <v>30</v>
      </c>
      <c r="V1391" t="str" cm="1">
        <f t="array" ref="V1391">_xlfn.IFS(U1391&lt;=10,"Less than 10 days",AND(U1391&gt;10,U1391&lt;=20),"11 to 20 days",AND(U1391&gt;20,U1391&lt;=25),"21 to 25 days",U1391&gt;=51,"Greater than 40 days",AND(U1391&gt;25,U1391&lt;=30),"26 to 30 days",AND(U1391&gt;30,U1391&lt;=40),"31 to 40 days",AND(U1391&gt;40,U1391&lt;=50),"41 to 50 days")</f>
        <v>26 to 30 days</v>
      </c>
      <c r="W1391" t="str" cm="1">
        <f t="array" ref="W1391">_xlfn.IFNA(_xlfn.IFS(AND(U1391&gt;=25,U1391&lt;28),"26-27 days",AND(U1391&gt;27,U1391&lt;29),"28 to 29 days",U1391=30, "30 days"),"Not Needed")</f>
        <v>30 days</v>
      </c>
      <c r="X1391">
        <f t="shared" si="131"/>
        <v>2016</v>
      </c>
    </row>
    <row r="1392" spans="1:24" ht="4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 t="shared" si="126"/>
        <v>109</v>
      </c>
      <c r="R1392">
        <f t="shared" si="127"/>
        <v>160.79</v>
      </c>
      <c r="S1392" s="15">
        <f t="shared" si="128"/>
        <v>42087.803310185183</v>
      </c>
      <c r="T1392" s="15">
        <f t="shared" si="129"/>
        <v>42121.716666666667</v>
      </c>
      <c r="U1392">
        <f t="shared" si="130"/>
        <v>34</v>
      </c>
      <c r="V1392" t="str" cm="1">
        <f t="array" ref="V1392">_xlfn.IFS(U1392&lt;=10,"Less than 10 days",AND(U1392&gt;10,U1392&lt;=20),"11 to 20 days",AND(U1392&gt;20,U1392&lt;=25),"21 to 25 days",U1392&gt;=51,"Greater than 40 days",AND(U1392&gt;25,U1392&lt;=30),"26 to 30 days",AND(U1392&gt;30,U1392&lt;=40),"31 to 40 days",AND(U1392&gt;40,U1392&lt;=50),"41 to 50 days")</f>
        <v>31 to 40 days</v>
      </c>
      <c r="W1392" t="str" cm="1">
        <f t="array" ref="W1392">_xlfn.IFNA(_xlfn.IFS(AND(U1392&gt;=25,U1392&lt;28),"26-27 days",AND(U1392&gt;27,U1392&lt;29),"28 to 29 days",U1392=30, "30 days"),"Not Needed")</f>
        <v>Not Needed</v>
      </c>
      <c r="X1392">
        <f t="shared" si="131"/>
        <v>2015</v>
      </c>
    </row>
    <row r="1393" spans="1:24" ht="4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 t="shared" si="126"/>
        <v>110</v>
      </c>
      <c r="R1393">
        <f t="shared" si="127"/>
        <v>42.38</v>
      </c>
      <c r="S1393" s="15">
        <f t="shared" si="128"/>
        <v>42193.650671296295</v>
      </c>
      <c r="T1393" s="15">
        <f t="shared" si="129"/>
        <v>42238.207638888889</v>
      </c>
      <c r="U1393">
        <f t="shared" si="130"/>
        <v>45</v>
      </c>
      <c r="V1393" t="str" cm="1">
        <f t="array" ref="V1393">_xlfn.IFS(U1393&lt;=10,"Less than 10 days",AND(U1393&gt;10,U1393&lt;=20),"11 to 20 days",AND(U1393&gt;20,U1393&lt;=25),"21 to 25 days",U1393&gt;=51,"Greater than 40 days",AND(U1393&gt;25,U1393&lt;=30),"26 to 30 days",AND(U1393&gt;30,U1393&lt;=40),"31 to 40 days",AND(U1393&gt;40,U1393&lt;=50),"41 to 50 days")</f>
        <v>41 to 50 days</v>
      </c>
      <c r="W1393" t="str" cm="1">
        <f t="array" ref="W1393">_xlfn.IFNA(_xlfn.IFS(AND(U1393&gt;=25,U1393&lt;28),"26-27 days",AND(U1393&gt;27,U1393&lt;29),"28 to 29 days",U1393=30, "30 days"),"Not Needed")</f>
        <v>Not Needed</v>
      </c>
      <c r="X1393">
        <f t="shared" si="131"/>
        <v>2015</v>
      </c>
    </row>
    <row r="1394" spans="1:24" ht="4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 t="shared" si="126"/>
        <v>114</v>
      </c>
      <c r="R1394">
        <f t="shared" si="127"/>
        <v>27.32</v>
      </c>
      <c r="S1394" s="15">
        <f t="shared" si="128"/>
        <v>42401.154930555553</v>
      </c>
      <c r="T1394" s="15">
        <f t="shared" si="129"/>
        <v>42432.154930555553</v>
      </c>
      <c r="U1394">
        <f t="shared" si="130"/>
        <v>31</v>
      </c>
      <c r="V1394" t="str" cm="1">
        <f t="array" ref="V1394">_xlfn.IFS(U1394&lt;=10,"Less than 10 days",AND(U1394&gt;10,U1394&lt;=20),"11 to 20 days",AND(U1394&gt;20,U1394&lt;=25),"21 to 25 days",U1394&gt;=51,"Greater than 40 days",AND(U1394&gt;25,U1394&lt;=30),"26 to 30 days",AND(U1394&gt;30,U1394&lt;=40),"31 to 40 days",AND(U1394&gt;40,U1394&lt;=50),"41 to 50 days")</f>
        <v>31 to 40 days</v>
      </c>
      <c r="W1394" t="str" cm="1">
        <f t="array" ref="W1394">_xlfn.IFNA(_xlfn.IFS(AND(U1394&gt;=25,U1394&lt;28),"26-27 days",AND(U1394&gt;27,U1394&lt;29),"28 to 29 days",U1394=30, "30 days"),"Not Needed")</f>
        <v>Not Needed</v>
      </c>
      <c r="X1394">
        <f t="shared" si="131"/>
        <v>2016</v>
      </c>
    </row>
    <row r="1395" spans="1:24">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 t="shared" si="126"/>
        <v>102</v>
      </c>
      <c r="R1395">
        <f t="shared" si="127"/>
        <v>196.83</v>
      </c>
      <c r="S1395" s="15">
        <f t="shared" si="128"/>
        <v>42553.681979166664</v>
      </c>
      <c r="T1395" s="15">
        <f t="shared" si="129"/>
        <v>42583.681979166664</v>
      </c>
      <c r="U1395">
        <f t="shared" si="130"/>
        <v>30</v>
      </c>
      <c r="V1395" t="str" cm="1">
        <f t="array" ref="V1395">_xlfn.IFS(U1395&lt;=10,"Less than 10 days",AND(U1395&gt;10,U1395&lt;=20),"11 to 20 days",AND(U1395&gt;20,U1395&lt;=25),"21 to 25 days",U1395&gt;=51,"Greater than 40 days",AND(U1395&gt;25,U1395&lt;=30),"26 to 30 days",AND(U1395&gt;30,U1395&lt;=40),"31 to 40 days",AND(U1395&gt;40,U1395&lt;=50),"41 to 50 days")</f>
        <v>26 to 30 days</v>
      </c>
      <c r="W1395" t="str" cm="1">
        <f t="array" ref="W1395">_xlfn.IFNA(_xlfn.IFS(AND(U1395&gt;=25,U1395&lt;28),"26-27 days",AND(U1395&gt;27,U1395&lt;29),"28 to 29 days",U1395=30, "30 days"),"Not Needed")</f>
        <v>30 days</v>
      </c>
      <c r="X1395">
        <f t="shared" si="131"/>
        <v>2016</v>
      </c>
    </row>
    <row r="1396" spans="1:24" ht="4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 t="shared" si="126"/>
        <v>122</v>
      </c>
      <c r="R1396">
        <f t="shared" si="127"/>
        <v>53.88</v>
      </c>
      <c r="S1396" s="15">
        <f t="shared" si="128"/>
        <v>42752.144976851851</v>
      </c>
      <c r="T1396" s="15">
        <f t="shared" si="129"/>
        <v>42795.125</v>
      </c>
      <c r="U1396">
        <f t="shared" si="130"/>
        <v>43</v>
      </c>
      <c r="V1396" t="str" cm="1">
        <f t="array" ref="V1396">_xlfn.IFS(U1396&lt;=10,"Less than 10 days",AND(U1396&gt;10,U1396&lt;=20),"11 to 20 days",AND(U1396&gt;20,U1396&lt;=25),"21 to 25 days",U1396&gt;=51,"Greater than 40 days",AND(U1396&gt;25,U1396&lt;=30),"26 to 30 days",AND(U1396&gt;30,U1396&lt;=40),"31 to 40 days",AND(U1396&gt;40,U1396&lt;=50),"41 to 50 days")</f>
        <v>41 to 50 days</v>
      </c>
      <c r="W1396" t="str" cm="1">
        <f t="array" ref="W1396">_xlfn.IFNA(_xlfn.IFS(AND(U1396&gt;=25,U1396&lt;28),"26-27 days",AND(U1396&gt;27,U1396&lt;29),"28 to 29 days",U1396=30, "30 days"),"Not Needed")</f>
        <v>Not Needed</v>
      </c>
      <c r="X1396">
        <f t="shared" si="131"/>
        <v>2017</v>
      </c>
    </row>
    <row r="1397" spans="1:24">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 t="shared" si="126"/>
        <v>112</v>
      </c>
      <c r="R1397">
        <f t="shared" si="127"/>
        <v>47.76</v>
      </c>
      <c r="S1397" s="15">
        <f t="shared" si="128"/>
        <v>42719.90834490741</v>
      </c>
      <c r="T1397" s="15">
        <f t="shared" si="129"/>
        <v>42749.90834490741</v>
      </c>
      <c r="U1397">
        <f t="shared" si="130"/>
        <v>30</v>
      </c>
      <c r="V1397" t="str" cm="1">
        <f t="array" ref="V1397">_xlfn.IFS(U1397&lt;=10,"Less than 10 days",AND(U1397&gt;10,U1397&lt;=20),"11 to 20 days",AND(U1397&gt;20,U1397&lt;=25),"21 to 25 days",U1397&gt;=51,"Greater than 40 days",AND(U1397&gt;25,U1397&lt;=30),"26 to 30 days",AND(U1397&gt;30,U1397&lt;=40),"31 to 40 days",AND(U1397&gt;40,U1397&lt;=50),"41 to 50 days")</f>
        <v>26 to 30 days</v>
      </c>
      <c r="W1397" t="str" cm="1">
        <f t="array" ref="W1397">_xlfn.IFNA(_xlfn.IFS(AND(U1397&gt;=25,U1397&lt;28),"26-27 days",AND(U1397&gt;27,U1397&lt;29),"28 to 29 days",U1397=30, "30 days"),"Not Needed")</f>
        <v>30 days</v>
      </c>
      <c r="X1397">
        <f t="shared" si="131"/>
        <v>2016</v>
      </c>
    </row>
    <row r="1398" spans="1:24" ht="58">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 t="shared" si="126"/>
        <v>107</v>
      </c>
      <c r="R1398">
        <f t="shared" si="127"/>
        <v>88.19</v>
      </c>
      <c r="S1398" s="15">
        <f t="shared" si="128"/>
        <v>42018.99863425926</v>
      </c>
      <c r="T1398" s="15">
        <f t="shared" si="129"/>
        <v>42048.99863425926</v>
      </c>
      <c r="U1398">
        <f t="shared" si="130"/>
        <v>30</v>
      </c>
      <c r="V1398" t="str" cm="1">
        <f t="array" ref="V1398">_xlfn.IFS(U1398&lt;=10,"Less than 10 days",AND(U1398&gt;10,U1398&lt;=20),"11 to 20 days",AND(U1398&gt;20,U1398&lt;=25),"21 to 25 days",U1398&gt;=51,"Greater than 40 days",AND(U1398&gt;25,U1398&lt;=30),"26 to 30 days",AND(U1398&gt;30,U1398&lt;=40),"31 to 40 days",AND(U1398&gt;40,U1398&lt;=50),"41 to 50 days")</f>
        <v>26 to 30 days</v>
      </c>
      <c r="W1398" t="str" cm="1">
        <f t="array" ref="W1398">_xlfn.IFNA(_xlfn.IFS(AND(U1398&gt;=25,U1398&lt;28),"26-27 days",AND(U1398&gt;27,U1398&lt;29),"28 to 29 days",U1398=30, "30 days"),"Not Needed")</f>
        <v>30 days</v>
      </c>
      <c r="X1398">
        <f t="shared" si="131"/>
        <v>2015</v>
      </c>
    </row>
    <row r="1399" spans="1:24" ht="4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 t="shared" si="126"/>
        <v>114</v>
      </c>
      <c r="R1399">
        <f t="shared" si="127"/>
        <v>72.06</v>
      </c>
      <c r="S1399" s="15">
        <f t="shared" si="128"/>
        <v>42640.917939814812</v>
      </c>
      <c r="T1399" s="15">
        <f t="shared" si="129"/>
        <v>42670.888194444444</v>
      </c>
      <c r="U1399">
        <f t="shared" si="130"/>
        <v>30</v>
      </c>
      <c r="V1399" t="str" cm="1">
        <f t="array" ref="V1399">_xlfn.IFS(U1399&lt;=10,"Less than 10 days",AND(U1399&gt;10,U1399&lt;=20),"11 to 20 days",AND(U1399&gt;20,U1399&lt;=25),"21 to 25 days",U1399&gt;=51,"Greater than 40 days",AND(U1399&gt;25,U1399&lt;=30),"26 to 30 days",AND(U1399&gt;30,U1399&lt;=40),"31 to 40 days",AND(U1399&gt;40,U1399&lt;=50),"41 to 50 days")</f>
        <v>26 to 30 days</v>
      </c>
      <c r="W1399" t="str" cm="1">
        <f t="array" ref="W1399">_xlfn.IFNA(_xlfn.IFS(AND(U1399&gt;=25,U1399&lt;28),"26-27 days",AND(U1399&gt;27,U1399&lt;29),"28 to 29 days",U1399=30, "30 days"),"Not Needed")</f>
        <v>30 days</v>
      </c>
      <c r="X1399">
        <f t="shared" si="131"/>
        <v>2016</v>
      </c>
    </row>
    <row r="1400" spans="1:24" ht="4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 t="shared" si="126"/>
        <v>110</v>
      </c>
      <c r="R1400">
        <f t="shared" si="127"/>
        <v>74.25</v>
      </c>
      <c r="S1400" s="15">
        <f t="shared" si="128"/>
        <v>42526.874236111107</v>
      </c>
      <c r="T1400" s="15">
        <f t="shared" si="129"/>
        <v>42556.874236111107</v>
      </c>
      <c r="U1400">
        <f t="shared" si="130"/>
        <v>30</v>
      </c>
      <c r="V1400" t="str" cm="1">
        <f t="array" ref="V1400">_xlfn.IFS(U1400&lt;=10,"Less than 10 days",AND(U1400&gt;10,U1400&lt;=20),"11 to 20 days",AND(U1400&gt;20,U1400&lt;=25),"21 to 25 days",U1400&gt;=51,"Greater than 40 days",AND(U1400&gt;25,U1400&lt;=30),"26 to 30 days",AND(U1400&gt;30,U1400&lt;=40),"31 to 40 days",AND(U1400&gt;40,U1400&lt;=50),"41 to 50 days")</f>
        <v>26 to 30 days</v>
      </c>
      <c r="W1400" t="str" cm="1">
        <f t="array" ref="W1400">_xlfn.IFNA(_xlfn.IFS(AND(U1400&gt;=25,U1400&lt;28),"26-27 days",AND(U1400&gt;27,U1400&lt;29),"28 to 29 days",U1400=30, "30 days"),"Not Needed")</f>
        <v>30 days</v>
      </c>
      <c r="X1400">
        <f t="shared" si="131"/>
        <v>2016</v>
      </c>
    </row>
    <row r="1401" spans="1:24" ht="4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 t="shared" si="126"/>
        <v>126</v>
      </c>
      <c r="R1401">
        <f t="shared" si="127"/>
        <v>61.7</v>
      </c>
      <c r="S1401" s="15">
        <f t="shared" si="128"/>
        <v>41889.004317129627</v>
      </c>
      <c r="T1401" s="15">
        <f t="shared" si="129"/>
        <v>41919.004317129627</v>
      </c>
      <c r="U1401">
        <f t="shared" si="130"/>
        <v>30</v>
      </c>
      <c r="V1401" t="str" cm="1">
        <f t="array" ref="V1401">_xlfn.IFS(U1401&lt;=10,"Less than 10 days",AND(U1401&gt;10,U1401&lt;=20),"11 to 20 days",AND(U1401&gt;20,U1401&lt;=25),"21 to 25 days",U1401&gt;=51,"Greater than 40 days",AND(U1401&gt;25,U1401&lt;=30),"26 to 30 days",AND(U1401&gt;30,U1401&lt;=40),"31 to 40 days",AND(U1401&gt;40,U1401&lt;=50),"41 to 50 days")</f>
        <v>26 to 30 days</v>
      </c>
      <c r="W1401" t="str" cm="1">
        <f t="array" ref="W1401">_xlfn.IFNA(_xlfn.IFS(AND(U1401&gt;=25,U1401&lt;28),"26-27 days",AND(U1401&gt;27,U1401&lt;29),"28 to 29 days",U1401=30, "30 days"),"Not Needed")</f>
        <v>30 days</v>
      </c>
      <c r="X1401">
        <f t="shared" si="131"/>
        <v>2014</v>
      </c>
    </row>
    <row r="1402" spans="1:24" ht="4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 t="shared" si="126"/>
        <v>167</v>
      </c>
      <c r="R1402">
        <f t="shared" si="127"/>
        <v>17.239999999999998</v>
      </c>
      <c r="S1402" s="15">
        <f t="shared" si="128"/>
        <v>42498.341122685189</v>
      </c>
      <c r="T1402" s="15">
        <f t="shared" si="129"/>
        <v>42533.229166666672</v>
      </c>
      <c r="U1402">
        <f t="shared" si="130"/>
        <v>35</v>
      </c>
      <c r="V1402" t="str" cm="1">
        <f t="array" ref="V1402">_xlfn.IFS(U1402&lt;=10,"Less than 10 days",AND(U1402&gt;10,U1402&lt;=20),"11 to 20 days",AND(U1402&gt;20,U1402&lt;=25),"21 to 25 days",U1402&gt;=51,"Greater than 40 days",AND(U1402&gt;25,U1402&lt;=30),"26 to 30 days",AND(U1402&gt;30,U1402&lt;=40),"31 to 40 days",AND(U1402&gt;40,U1402&lt;=50),"41 to 50 days")</f>
        <v>31 to 40 days</v>
      </c>
      <c r="W1402" t="str" cm="1">
        <f t="array" ref="W1402">_xlfn.IFNA(_xlfn.IFS(AND(U1402&gt;=25,U1402&lt;28),"26-27 days",AND(U1402&gt;27,U1402&lt;29),"28 to 29 days",U1402=30, "30 days"),"Not Needed")</f>
        <v>Not Needed</v>
      </c>
      <c r="X1402">
        <f t="shared" si="131"/>
        <v>2016</v>
      </c>
    </row>
    <row r="1403" spans="1:24" ht="58">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 t="shared" si="126"/>
        <v>497</v>
      </c>
      <c r="R1403">
        <f t="shared" si="127"/>
        <v>51.72</v>
      </c>
      <c r="S1403" s="15">
        <f t="shared" si="128"/>
        <v>41399.99622685185</v>
      </c>
      <c r="T1403" s="15">
        <f t="shared" si="129"/>
        <v>41420.99622685185</v>
      </c>
      <c r="U1403">
        <f t="shared" si="130"/>
        <v>21</v>
      </c>
      <c r="V1403" t="str" cm="1">
        <f t="array" ref="V1403">_xlfn.IFS(U1403&lt;=10,"Less than 10 days",AND(U1403&gt;10,U1403&lt;=20),"11 to 20 days",AND(U1403&gt;20,U1403&lt;=25),"21 to 25 days",U1403&gt;=51,"Greater than 40 days",AND(U1403&gt;25,U1403&lt;=30),"26 to 30 days",AND(U1403&gt;30,U1403&lt;=40),"31 to 40 days",AND(U1403&gt;40,U1403&lt;=50),"41 to 50 days")</f>
        <v>21 to 25 days</v>
      </c>
      <c r="W1403" t="str" cm="1">
        <f t="array" ref="W1403">_xlfn.IFNA(_xlfn.IFS(AND(U1403&gt;=25,U1403&lt;28),"26-27 days",AND(U1403&gt;27,U1403&lt;29),"28 to 29 days",U1403=30, "30 days"),"Not Needed")</f>
        <v>Not Needed</v>
      </c>
      <c r="X1403">
        <f t="shared" si="131"/>
        <v>2013</v>
      </c>
    </row>
    <row r="1404" spans="1:24" ht="4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 t="shared" si="126"/>
        <v>109</v>
      </c>
      <c r="R1404">
        <f t="shared" si="127"/>
        <v>24.15</v>
      </c>
      <c r="S1404" s="15">
        <f t="shared" si="128"/>
        <v>42065.053368055553</v>
      </c>
      <c r="T1404" s="15">
        <f t="shared" si="129"/>
        <v>42125.011701388896</v>
      </c>
      <c r="U1404">
        <f t="shared" si="130"/>
        <v>60</v>
      </c>
      <c r="V1404" t="str" cm="1">
        <f t="array" ref="V1404">_xlfn.IFS(U1404&lt;=10,"Less than 10 days",AND(U1404&gt;10,U1404&lt;=20),"11 to 20 days",AND(U1404&gt;20,U1404&lt;=25),"21 to 25 days",U1404&gt;=51,"Greater than 40 days",AND(U1404&gt;25,U1404&lt;=30),"26 to 30 days",AND(U1404&gt;30,U1404&lt;=40),"31 to 40 days",AND(U1404&gt;40,U1404&lt;=50),"41 to 50 days")</f>
        <v>Greater than 40 days</v>
      </c>
      <c r="W1404" t="str" cm="1">
        <f t="array" ref="W1404">_xlfn.IFNA(_xlfn.IFS(AND(U1404&gt;=25,U1404&lt;28),"26-27 days",AND(U1404&gt;27,U1404&lt;29),"28 to 29 days",U1404=30, "30 days"),"Not Needed")</f>
        <v>Not Needed</v>
      </c>
      <c r="X1404">
        <f t="shared" si="131"/>
        <v>2015</v>
      </c>
    </row>
    <row r="1405" spans="1:24" ht="4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 t="shared" si="126"/>
        <v>103</v>
      </c>
      <c r="R1405">
        <f t="shared" si="127"/>
        <v>62.17</v>
      </c>
      <c r="S1405" s="15">
        <f t="shared" si="128"/>
        <v>41451.062905092593</v>
      </c>
      <c r="T1405" s="15">
        <f t="shared" si="129"/>
        <v>41481.062905092593</v>
      </c>
      <c r="U1405">
        <f t="shared" si="130"/>
        <v>30</v>
      </c>
      <c r="V1405" t="str" cm="1">
        <f t="array" ref="V1405">_xlfn.IFS(U1405&lt;=10,"Less than 10 days",AND(U1405&gt;10,U1405&lt;=20),"11 to 20 days",AND(U1405&gt;20,U1405&lt;=25),"21 to 25 days",U1405&gt;=51,"Greater than 40 days",AND(U1405&gt;25,U1405&lt;=30),"26 to 30 days",AND(U1405&gt;30,U1405&lt;=40),"31 to 40 days",AND(U1405&gt;40,U1405&lt;=50),"41 to 50 days")</f>
        <v>26 to 30 days</v>
      </c>
      <c r="W1405" t="str" cm="1">
        <f t="array" ref="W1405">_xlfn.IFNA(_xlfn.IFS(AND(U1405&gt;=25,U1405&lt;28),"26-27 days",AND(U1405&gt;27,U1405&lt;29),"28 to 29 days",U1405=30, "30 days"),"Not Needed")</f>
        <v>30 days</v>
      </c>
      <c r="X1405">
        <f t="shared" si="131"/>
        <v>2013</v>
      </c>
    </row>
    <row r="1406" spans="1:24" ht="4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 t="shared" si="126"/>
        <v>2</v>
      </c>
      <c r="R1406">
        <f t="shared" si="127"/>
        <v>48.2</v>
      </c>
      <c r="S1406" s="15">
        <f t="shared" si="128"/>
        <v>42032.510243055556</v>
      </c>
      <c r="T1406" s="15">
        <f t="shared" si="129"/>
        <v>42057.510243055556</v>
      </c>
      <c r="U1406">
        <f t="shared" si="130"/>
        <v>25</v>
      </c>
      <c r="V1406" t="str" cm="1">
        <f t="array" ref="V1406">_xlfn.IFS(U1406&lt;=10,"Less than 10 days",AND(U1406&gt;10,U1406&lt;=20),"11 to 20 days",AND(U1406&gt;20,U1406&lt;=25),"21 to 25 days",U1406&gt;=51,"Greater than 40 days",AND(U1406&gt;25,U1406&lt;=30),"26 to 30 days",AND(U1406&gt;30,U1406&lt;=40),"31 to 40 days",AND(U1406&gt;40,U1406&lt;=50),"41 to 50 days")</f>
        <v>21 to 25 days</v>
      </c>
      <c r="W1406" t="str" cm="1">
        <f t="array" ref="W1406">_xlfn.IFNA(_xlfn.IFS(AND(U1406&gt;=25,U1406&lt;28),"26-27 days",AND(U1406&gt;27,U1406&lt;29),"28 to 29 days",U1406=30, "30 days"),"Not Needed")</f>
        <v>26-27 days</v>
      </c>
      <c r="X1406">
        <f t="shared" si="131"/>
        <v>2015</v>
      </c>
    </row>
    <row r="1407" spans="1:24" ht="29">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 t="shared" si="126"/>
        <v>0</v>
      </c>
      <c r="R1407">
        <f t="shared" si="127"/>
        <v>6.18</v>
      </c>
      <c r="S1407" s="15">
        <f t="shared" si="128"/>
        <v>41941.680567129632</v>
      </c>
      <c r="T1407" s="15">
        <f t="shared" si="129"/>
        <v>41971.722233796296</v>
      </c>
      <c r="U1407">
        <f t="shared" si="130"/>
        <v>30</v>
      </c>
      <c r="V1407" t="str" cm="1">
        <f t="array" ref="V1407">_xlfn.IFS(U1407&lt;=10,"Less than 10 days",AND(U1407&gt;10,U1407&lt;=20),"11 to 20 days",AND(U1407&gt;20,U1407&lt;=25),"21 to 25 days",U1407&gt;=51,"Greater than 40 days",AND(U1407&gt;25,U1407&lt;=30),"26 to 30 days",AND(U1407&gt;30,U1407&lt;=40),"31 to 40 days",AND(U1407&gt;40,U1407&lt;=50),"41 to 50 days")</f>
        <v>26 to 30 days</v>
      </c>
      <c r="W1407" t="str" cm="1">
        <f t="array" ref="W1407">_xlfn.IFNA(_xlfn.IFS(AND(U1407&gt;=25,U1407&lt;28),"26-27 days",AND(U1407&gt;27,U1407&lt;29),"28 to 29 days",U1407=30, "30 days"),"Not Needed")</f>
        <v>30 days</v>
      </c>
      <c r="X1407">
        <f t="shared" si="131"/>
        <v>2014</v>
      </c>
    </row>
    <row r="1408" spans="1:24">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 t="shared" si="126"/>
        <v>0</v>
      </c>
      <c r="R1408">
        <f t="shared" si="127"/>
        <v>5</v>
      </c>
      <c r="S1408" s="15">
        <f t="shared" si="128"/>
        <v>42297.432951388888</v>
      </c>
      <c r="T1408" s="15">
        <f t="shared" si="129"/>
        <v>42350.416666666672</v>
      </c>
      <c r="U1408">
        <f t="shared" si="130"/>
        <v>53</v>
      </c>
      <c r="V1408" t="str" cm="1">
        <f t="array" ref="V1408">_xlfn.IFS(U1408&lt;=10,"Less than 10 days",AND(U1408&gt;10,U1408&lt;=20),"11 to 20 days",AND(U1408&gt;20,U1408&lt;=25),"21 to 25 days",U1408&gt;=51,"Greater than 40 days",AND(U1408&gt;25,U1408&lt;=30),"26 to 30 days",AND(U1408&gt;30,U1408&lt;=40),"31 to 40 days",AND(U1408&gt;40,U1408&lt;=50),"41 to 50 days")</f>
        <v>Greater than 40 days</v>
      </c>
      <c r="W1408" t="str" cm="1">
        <f t="array" ref="W1408">_xlfn.IFNA(_xlfn.IFS(AND(U1408&gt;=25,U1408&lt;28),"26-27 days",AND(U1408&gt;27,U1408&lt;29),"28 to 29 days",U1408=30, "30 days"),"Not Needed")</f>
        <v>Not Needed</v>
      </c>
      <c r="X1408">
        <f t="shared" si="131"/>
        <v>2015</v>
      </c>
    </row>
    <row r="1409" spans="1:24" ht="4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 t="shared" si="126"/>
        <v>1</v>
      </c>
      <c r="R1409">
        <f t="shared" si="127"/>
        <v>7.5</v>
      </c>
      <c r="S1409" s="15">
        <f t="shared" si="128"/>
        <v>41838.536782407406</v>
      </c>
      <c r="T1409" s="15">
        <f t="shared" si="129"/>
        <v>41863.536782407406</v>
      </c>
      <c r="U1409">
        <f t="shared" si="130"/>
        <v>25</v>
      </c>
      <c r="V1409" t="str" cm="1">
        <f t="array" ref="V1409">_xlfn.IFS(U1409&lt;=10,"Less than 10 days",AND(U1409&gt;10,U1409&lt;=20),"11 to 20 days",AND(U1409&gt;20,U1409&lt;=25),"21 to 25 days",U1409&gt;=51,"Greater than 40 days",AND(U1409&gt;25,U1409&lt;=30),"26 to 30 days",AND(U1409&gt;30,U1409&lt;=40),"31 to 40 days",AND(U1409&gt;40,U1409&lt;=50),"41 to 50 days")</f>
        <v>21 to 25 days</v>
      </c>
      <c r="W1409" t="str" cm="1">
        <f t="array" ref="W1409">_xlfn.IFNA(_xlfn.IFS(AND(U1409&gt;=25,U1409&lt;28),"26-27 days",AND(U1409&gt;27,U1409&lt;29),"28 to 29 days",U1409=30, "30 days"),"Not Needed")</f>
        <v>26-27 days</v>
      </c>
      <c r="X1409">
        <f t="shared" si="131"/>
        <v>2014</v>
      </c>
    </row>
    <row r="1410" spans="1:24" ht="4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 t="shared" ref="Q1410:Q1473" si="132">ROUND(E1410/D1410*100,0)</f>
        <v>7</v>
      </c>
      <c r="R1410">
        <f t="shared" si="127"/>
        <v>12</v>
      </c>
      <c r="S1410" s="15">
        <f t="shared" si="128"/>
        <v>42291.872175925921</v>
      </c>
      <c r="T1410" s="15">
        <f t="shared" si="129"/>
        <v>42321.913842592592</v>
      </c>
      <c r="U1410">
        <f t="shared" si="130"/>
        <v>30</v>
      </c>
      <c r="V1410" t="str" cm="1">
        <f t="array" ref="V1410">_xlfn.IFS(U1410&lt;=10,"Less than 10 days",AND(U1410&gt;10,U1410&lt;=20),"11 to 20 days",AND(U1410&gt;20,U1410&lt;=25),"21 to 25 days",U1410&gt;=51,"Greater than 40 days",AND(U1410&gt;25,U1410&lt;=30),"26 to 30 days",AND(U1410&gt;30,U1410&lt;=40),"31 to 40 days",AND(U1410&gt;40,U1410&lt;=50),"41 to 50 days")</f>
        <v>26 to 30 days</v>
      </c>
      <c r="W1410" t="str" cm="1">
        <f t="array" ref="W1410">_xlfn.IFNA(_xlfn.IFS(AND(U1410&gt;=25,U1410&lt;28),"26-27 days",AND(U1410&gt;27,U1410&lt;29),"28 to 29 days",U1410=30, "30 days"),"Not Needed")</f>
        <v>30 days</v>
      </c>
      <c r="X1410">
        <f t="shared" si="131"/>
        <v>2015</v>
      </c>
    </row>
    <row r="1411" spans="1:24" ht="4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 t="shared" si="132"/>
        <v>0</v>
      </c>
      <c r="R1411">
        <f t="shared" ref="R1411:R1474" si="133">IFERROR(ROUND(E1411/L1411,2),0)</f>
        <v>0</v>
      </c>
      <c r="S1411" s="15">
        <f t="shared" ref="S1411:S1474" si="134">(((J1411/60)/60)/24)+DATE(1970,1,1)</f>
        <v>41945.133506944447</v>
      </c>
      <c r="T1411" s="15">
        <f t="shared" ref="T1411:T1474" si="135">(((I1411/60)/60)/24)+DATE(1970,1,1)</f>
        <v>42005.175173611111</v>
      </c>
      <c r="U1411">
        <f t="shared" ref="U1411:U1474" si="136">_xlfn.DAYS(T1411,S1411)</f>
        <v>60</v>
      </c>
      <c r="V1411" t="str" cm="1">
        <f t="array" ref="V1411">_xlfn.IFS(U1411&lt;=10,"Less than 10 days",AND(U1411&gt;10,U1411&lt;=20),"11 to 20 days",AND(U1411&gt;20,U1411&lt;=25),"21 to 25 days",U1411&gt;=51,"Greater than 40 days",AND(U1411&gt;25,U1411&lt;=30),"26 to 30 days",AND(U1411&gt;30,U1411&lt;=40),"31 to 40 days",AND(U1411&gt;40,U1411&lt;=50),"41 to 50 days")</f>
        <v>Greater than 40 days</v>
      </c>
      <c r="W1411" t="str" cm="1">
        <f t="array" ref="W1411">_xlfn.IFNA(_xlfn.IFS(AND(U1411&gt;=25,U1411&lt;28),"26-27 days",AND(U1411&gt;27,U1411&lt;29),"28 to 29 days",U1411=30, "30 days"),"Not Needed")</f>
        <v>Not Needed</v>
      </c>
      <c r="X1411">
        <f t="shared" ref="X1411:X1474" si="137">YEAR(S1411)</f>
        <v>2014</v>
      </c>
    </row>
    <row r="1412" spans="1:24" ht="4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 t="shared" si="132"/>
        <v>0</v>
      </c>
      <c r="R1412">
        <f t="shared" si="133"/>
        <v>1</v>
      </c>
      <c r="S1412" s="15">
        <f t="shared" si="134"/>
        <v>42479.318518518514</v>
      </c>
      <c r="T1412" s="15">
        <f t="shared" si="135"/>
        <v>42524.318518518514</v>
      </c>
      <c r="U1412">
        <f t="shared" si="136"/>
        <v>45</v>
      </c>
      <c r="V1412" t="str" cm="1">
        <f t="array" ref="V1412">_xlfn.IFS(U1412&lt;=10,"Less than 10 days",AND(U1412&gt;10,U1412&lt;=20),"11 to 20 days",AND(U1412&gt;20,U1412&lt;=25),"21 to 25 days",U1412&gt;=51,"Greater than 40 days",AND(U1412&gt;25,U1412&lt;=30),"26 to 30 days",AND(U1412&gt;30,U1412&lt;=40),"31 to 40 days",AND(U1412&gt;40,U1412&lt;=50),"41 to 50 days")</f>
        <v>41 to 50 days</v>
      </c>
      <c r="W1412" t="str" cm="1">
        <f t="array" ref="W1412">_xlfn.IFNA(_xlfn.IFS(AND(U1412&gt;=25,U1412&lt;28),"26-27 days",AND(U1412&gt;27,U1412&lt;29),"28 to 29 days",U1412=30, "30 days"),"Not Needed")</f>
        <v>Not Needed</v>
      </c>
      <c r="X1412">
        <f t="shared" si="137"/>
        <v>2016</v>
      </c>
    </row>
    <row r="1413" spans="1:24" ht="58">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 t="shared" si="132"/>
        <v>0</v>
      </c>
      <c r="R1413">
        <f t="shared" si="133"/>
        <v>2.33</v>
      </c>
      <c r="S1413" s="15">
        <f t="shared" si="134"/>
        <v>42013.059027777781</v>
      </c>
      <c r="T1413" s="15">
        <f t="shared" si="135"/>
        <v>42041.059027777781</v>
      </c>
      <c r="U1413">
        <f t="shared" si="136"/>
        <v>28</v>
      </c>
      <c r="V1413" t="str" cm="1">
        <f t="array" ref="V1413">_xlfn.IFS(U1413&lt;=10,"Less than 10 days",AND(U1413&gt;10,U1413&lt;=20),"11 to 20 days",AND(U1413&gt;20,U1413&lt;=25),"21 to 25 days",U1413&gt;=51,"Greater than 40 days",AND(U1413&gt;25,U1413&lt;=30),"26 to 30 days",AND(U1413&gt;30,U1413&lt;=40),"31 to 40 days",AND(U1413&gt;40,U1413&lt;=50),"41 to 50 days")</f>
        <v>26 to 30 days</v>
      </c>
      <c r="W1413" t="str" cm="1">
        <f t="array" ref="W1413">_xlfn.IFNA(_xlfn.IFS(AND(U1413&gt;=25,U1413&lt;28),"26-27 days",AND(U1413&gt;27,U1413&lt;29),"28 to 29 days",U1413=30, "30 days"),"Not Needed")</f>
        <v>28 to 29 days</v>
      </c>
      <c r="X1413">
        <f t="shared" si="137"/>
        <v>2015</v>
      </c>
    </row>
    <row r="1414" spans="1:24" ht="29">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 t="shared" si="132"/>
        <v>5</v>
      </c>
      <c r="R1414">
        <f t="shared" si="133"/>
        <v>24.62</v>
      </c>
      <c r="S1414" s="15">
        <f t="shared" si="134"/>
        <v>41947.063645833332</v>
      </c>
      <c r="T1414" s="15">
        <f t="shared" si="135"/>
        <v>41977.063645833332</v>
      </c>
      <c r="U1414">
        <f t="shared" si="136"/>
        <v>30</v>
      </c>
      <c r="V1414" t="str" cm="1">
        <f t="array" ref="V1414">_xlfn.IFS(U1414&lt;=10,"Less than 10 days",AND(U1414&gt;10,U1414&lt;=20),"11 to 20 days",AND(U1414&gt;20,U1414&lt;=25),"21 to 25 days",U1414&gt;=51,"Greater than 40 days",AND(U1414&gt;25,U1414&lt;=30),"26 to 30 days",AND(U1414&gt;30,U1414&lt;=40),"31 to 40 days",AND(U1414&gt;40,U1414&lt;=50),"41 to 50 days")</f>
        <v>26 to 30 days</v>
      </c>
      <c r="W1414" t="str" cm="1">
        <f t="array" ref="W1414">_xlfn.IFNA(_xlfn.IFS(AND(U1414&gt;=25,U1414&lt;28),"26-27 days",AND(U1414&gt;27,U1414&lt;29),"28 to 29 days",U1414=30, "30 days"),"Not Needed")</f>
        <v>30 days</v>
      </c>
      <c r="X1414">
        <f t="shared" si="137"/>
        <v>2014</v>
      </c>
    </row>
    <row r="1415" spans="1:24" ht="58">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 t="shared" si="132"/>
        <v>5</v>
      </c>
      <c r="R1415">
        <f t="shared" si="133"/>
        <v>100</v>
      </c>
      <c r="S1415" s="15">
        <f t="shared" si="134"/>
        <v>42360.437152777777</v>
      </c>
      <c r="T1415" s="15">
        <f t="shared" si="135"/>
        <v>42420.437152777777</v>
      </c>
      <c r="U1415">
        <f t="shared" si="136"/>
        <v>60</v>
      </c>
      <c r="V1415" t="str" cm="1">
        <f t="array" ref="V1415">_xlfn.IFS(U1415&lt;=10,"Less than 10 days",AND(U1415&gt;10,U1415&lt;=20),"11 to 20 days",AND(U1415&gt;20,U1415&lt;=25),"21 to 25 days",U1415&gt;=51,"Greater than 40 days",AND(U1415&gt;25,U1415&lt;=30),"26 to 30 days",AND(U1415&gt;30,U1415&lt;=40),"31 to 40 days",AND(U1415&gt;40,U1415&lt;=50),"41 to 50 days")</f>
        <v>Greater than 40 days</v>
      </c>
      <c r="W1415" t="str" cm="1">
        <f t="array" ref="W1415">_xlfn.IFNA(_xlfn.IFS(AND(U1415&gt;=25,U1415&lt;28),"26-27 days",AND(U1415&gt;27,U1415&lt;29),"28 to 29 days",U1415=30, "30 days"),"Not Needed")</f>
        <v>Not Needed</v>
      </c>
      <c r="X1415">
        <f t="shared" si="137"/>
        <v>2015</v>
      </c>
    </row>
    <row r="1416" spans="1:24" ht="4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 t="shared" si="132"/>
        <v>0</v>
      </c>
      <c r="R1416">
        <f t="shared" si="133"/>
        <v>1</v>
      </c>
      <c r="S1416" s="15">
        <f t="shared" si="134"/>
        <v>42708.25309027778</v>
      </c>
      <c r="T1416" s="15">
        <f t="shared" si="135"/>
        <v>42738.25309027778</v>
      </c>
      <c r="U1416">
        <f t="shared" si="136"/>
        <v>30</v>
      </c>
      <c r="V1416" t="str" cm="1">
        <f t="array" ref="V1416">_xlfn.IFS(U1416&lt;=10,"Less than 10 days",AND(U1416&gt;10,U1416&lt;=20),"11 to 20 days",AND(U1416&gt;20,U1416&lt;=25),"21 to 25 days",U1416&gt;=51,"Greater than 40 days",AND(U1416&gt;25,U1416&lt;=30),"26 to 30 days",AND(U1416&gt;30,U1416&lt;=40),"31 to 40 days",AND(U1416&gt;40,U1416&lt;=50),"41 to 50 days")</f>
        <v>26 to 30 days</v>
      </c>
      <c r="W1416" t="str" cm="1">
        <f t="array" ref="W1416">_xlfn.IFNA(_xlfn.IFS(AND(U1416&gt;=25,U1416&lt;28),"26-27 days",AND(U1416&gt;27,U1416&lt;29),"28 to 29 days",U1416=30, "30 days"),"Not Needed")</f>
        <v>30 days</v>
      </c>
      <c r="X1416">
        <f t="shared" si="137"/>
        <v>2016</v>
      </c>
    </row>
    <row r="1417" spans="1:24" ht="4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 t="shared" si="132"/>
        <v>18</v>
      </c>
      <c r="R1417">
        <f t="shared" si="133"/>
        <v>88.89</v>
      </c>
      <c r="S1417" s="15">
        <f t="shared" si="134"/>
        <v>42192.675821759258</v>
      </c>
      <c r="T1417" s="15">
        <f t="shared" si="135"/>
        <v>42232.675821759258</v>
      </c>
      <c r="U1417">
        <f t="shared" si="136"/>
        <v>40</v>
      </c>
      <c r="V1417" t="str" cm="1">
        <f t="array" ref="V1417">_xlfn.IFS(U1417&lt;=10,"Less than 10 days",AND(U1417&gt;10,U1417&lt;=20),"11 to 20 days",AND(U1417&gt;20,U1417&lt;=25),"21 to 25 days",U1417&gt;=51,"Greater than 40 days",AND(U1417&gt;25,U1417&lt;=30),"26 to 30 days",AND(U1417&gt;30,U1417&lt;=40),"31 to 40 days",AND(U1417&gt;40,U1417&lt;=50),"41 to 50 days")</f>
        <v>31 to 40 days</v>
      </c>
      <c r="W1417" t="str" cm="1">
        <f t="array" ref="W1417">_xlfn.IFNA(_xlfn.IFS(AND(U1417&gt;=25,U1417&lt;28),"26-27 days",AND(U1417&gt;27,U1417&lt;29),"28 to 29 days",U1417=30, "30 days"),"Not Needed")</f>
        <v>Not Needed</v>
      </c>
      <c r="X1417">
        <f t="shared" si="137"/>
        <v>2015</v>
      </c>
    </row>
    <row r="1418" spans="1:24" ht="4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 t="shared" si="132"/>
        <v>0</v>
      </c>
      <c r="R1418">
        <f t="shared" si="133"/>
        <v>0</v>
      </c>
      <c r="S1418" s="15">
        <f t="shared" si="134"/>
        <v>42299.926145833335</v>
      </c>
      <c r="T1418" s="15">
        <f t="shared" si="135"/>
        <v>42329.967812499999</v>
      </c>
      <c r="U1418">
        <f t="shared" si="136"/>
        <v>30</v>
      </c>
      <c r="V1418" t="str" cm="1">
        <f t="array" ref="V1418">_xlfn.IFS(U1418&lt;=10,"Less than 10 days",AND(U1418&gt;10,U1418&lt;=20),"11 to 20 days",AND(U1418&gt;20,U1418&lt;=25),"21 to 25 days",U1418&gt;=51,"Greater than 40 days",AND(U1418&gt;25,U1418&lt;=30),"26 to 30 days",AND(U1418&gt;30,U1418&lt;=40),"31 to 40 days",AND(U1418&gt;40,U1418&lt;=50),"41 to 50 days")</f>
        <v>26 to 30 days</v>
      </c>
      <c r="W1418" t="str" cm="1">
        <f t="array" ref="W1418">_xlfn.IFNA(_xlfn.IFS(AND(U1418&gt;=25,U1418&lt;28),"26-27 days",AND(U1418&gt;27,U1418&lt;29),"28 to 29 days",U1418=30, "30 days"),"Not Needed")</f>
        <v>30 days</v>
      </c>
      <c r="X1418">
        <f t="shared" si="137"/>
        <v>2015</v>
      </c>
    </row>
    <row r="1419" spans="1:24" ht="4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 t="shared" si="132"/>
        <v>1</v>
      </c>
      <c r="R1419">
        <f t="shared" si="133"/>
        <v>27.5</v>
      </c>
      <c r="S1419" s="15">
        <f t="shared" si="134"/>
        <v>42232.15016203704</v>
      </c>
      <c r="T1419" s="15">
        <f t="shared" si="135"/>
        <v>42262.465972222228</v>
      </c>
      <c r="U1419">
        <f t="shared" si="136"/>
        <v>30</v>
      </c>
      <c r="V1419" t="str" cm="1">
        <f t="array" ref="V1419">_xlfn.IFS(U1419&lt;=10,"Less than 10 days",AND(U1419&gt;10,U1419&lt;=20),"11 to 20 days",AND(U1419&gt;20,U1419&lt;=25),"21 to 25 days",U1419&gt;=51,"Greater than 40 days",AND(U1419&gt;25,U1419&lt;=30),"26 to 30 days",AND(U1419&gt;30,U1419&lt;=40),"31 to 40 days",AND(U1419&gt;40,U1419&lt;=50),"41 to 50 days")</f>
        <v>26 to 30 days</v>
      </c>
      <c r="W1419" t="str" cm="1">
        <f t="array" ref="W1419">_xlfn.IFNA(_xlfn.IFS(AND(U1419&gt;=25,U1419&lt;28),"26-27 days",AND(U1419&gt;27,U1419&lt;29),"28 to 29 days",U1419=30, "30 days"),"Not Needed")</f>
        <v>30 days</v>
      </c>
      <c r="X1419">
        <f t="shared" si="137"/>
        <v>2015</v>
      </c>
    </row>
    <row r="1420" spans="1:24" ht="58">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 t="shared" si="132"/>
        <v>0</v>
      </c>
      <c r="R1420">
        <f t="shared" si="133"/>
        <v>6</v>
      </c>
      <c r="S1420" s="15">
        <f t="shared" si="134"/>
        <v>42395.456412037034</v>
      </c>
      <c r="T1420" s="15">
        <f t="shared" si="135"/>
        <v>42425.456412037034</v>
      </c>
      <c r="U1420">
        <f t="shared" si="136"/>
        <v>30</v>
      </c>
      <c r="V1420" t="str" cm="1">
        <f t="array" ref="V1420">_xlfn.IFS(U1420&lt;=10,"Less than 10 days",AND(U1420&gt;10,U1420&lt;=20),"11 to 20 days",AND(U1420&gt;20,U1420&lt;=25),"21 to 25 days",U1420&gt;=51,"Greater than 40 days",AND(U1420&gt;25,U1420&lt;=30),"26 to 30 days",AND(U1420&gt;30,U1420&lt;=40),"31 to 40 days",AND(U1420&gt;40,U1420&lt;=50),"41 to 50 days")</f>
        <v>26 to 30 days</v>
      </c>
      <c r="W1420" t="str" cm="1">
        <f t="array" ref="W1420">_xlfn.IFNA(_xlfn.IFS(AND(U1420&gt;=25,U1420&lt;28),"26-27 days",AND(U1420&gt;27,U1420&lt;29),"28 to 29 days",U1420=30, "30 days"),"Not Needed")</f>
        <v>30 days</v>
      </c>
      <c r="X1420">
        <f t="shared" si="137"/>
        <v>2016</v>
      </c>
    </row>
    <row r="1421" spans="1:24" ht="58">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 t="shared" si="132"/>
        <v>7</v>
      </c>
      <c r="R1421">
        <f t="shared" si="133"/>
        <v>44.5</v>
      </c>
      <c r="S1421" s="15">
        <f t="shared" si="134"/>
        <v>42622.456238425926</v>
      </c>
      <c r="T1421" s="15">
        <f t="shared" si="135"/>
        <v>42652.456238425926</v>
      </c>
      <c r="U1421">
        <f t="shared" si="136"/>
        <v>30</v>
      </c>
      <c r="V1421" t="str" cm="1">
        <f t="array" ref="V1421">_xlfn.IFS(U1421&lt;=10,"Less than 10 days",AND(U1421&gt;10,U1421&lt;=20),"11 to 20 days",AND(U1421&gt;20,U1421&lt;=25),"21 to 25 days",U1421&gt;=51,"Greater than 40 days",AND(U1421&gt;25,U1421&lt;=30),"26 to 30 days",AND(U1421&gt;30,U1421&lt;=40),"31 to 40 days",AND(U1421&gt;40,U1421&lt;=50),"41 to 50 days")</f>
        <v>26 to 30 days</v>
      </c>
      <c r="W1421" t="str" cm="1">
        <f t="array" ref="W1421">_xlfn.IFNA(_xlfn.IFS(AND(U1421&gt;=25,U1421&lt;28),"26-27 days",AND(U1421&gt;27,U1421&lt;29),"28 to 29 days",U1421=30, "30 days"),"Not Needed")</f>
        <v>30 days</v>
      </c>
      <c r="X1421">
        <f t="shared" si="137"/>
        <v>2016</v>
      </c>
    </row>
    <row r="1422" spans="1:24" ht="29">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 t="shared" si="132"/>
        <v>3</v>
      </c>
      <c r="R1422">
        <f t="shared" si="133"/>
        <v>1</v>
      </c>
      <c r="S1422" s="15">
        <f t="shared" si="134"/>
        <v>42524.667662037042</v>
      </c>
      <c r="T1422" s="15">
        <f t="shared" si="135"/>
        <v>42549.667662037042</v>
      </c>
      <c r="U1422">
        <f t="shared" si="136"/>
        <v>25</v>
      </c>
      <c r="V1422" t="str" cm="1">
        <f t="array" ref="V1422">_xlfn.IFS(U1422&lt;=10,"Less than 10 days",AND(U1422&gt;10,U1422&lt;=20),"11 to 20 days",AND(U1422&gt;20,U1422&lt;=25),"21 to 25 days",U1422&gt;=51,"Greater than 40 days",AND(U1422&gt;25,U1422&lt;=30),"26 to 30 days",AND(U1422&gt;30,U1422&lt;=40),"31 to 40 days",AND(U1422&gt;40,U1422&lt;=50),"41 to 50 days")</f>
        <v>21 to 25 days</v>
      </c>
      <c r="W1422" t="str" cm="1">
        <f t="array" ref="W1422">_xlfn.IFNA(_xlfn.IFS(AND(U1422&gt;=25,U1422&lt;28),"26-27 days",AND(U1422&gt;27,U1422&lt;29),"28 to 29 days",U1422=30, "30 days"),"Not Needed")</f>
        <v>26-27 days</v>
      </c>
      <c r="X1422">
        <f t="shared" si="137"/>
        <v>2016</v>
      </c>
    </row>
    <row r="1423" spans="1:24" ht="58">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 t="shared" si="132"/>
        <v>0</v>
      </c>
      <c r="R1423">
        <f t="shared" si="133"/>
        <v>100</v>
      </c>
      <c r="S1423" s="15">
        <f t="shared" si="134"/>
        <v>42013.915613425925</v>
      </c>
      <c r="T1423" s="15">
        <f t="shared" si="135"/>
        <v>42043.915613425925</v>
      </c>
      <c r="U1423">
        <f t="shared" si="136"/>
        <v>30</v>
      </c>
      <c r="V1423" t="str" cm="1">
        <f t="array" ref="V1423">_xlfn.IFS(U1423&lt;=10,"Less than 10 days",AND(U1423&gt;10,U1423&lt;=20),"11 to 20 days",AND(U1423&gt;20,U1423&lt;=25),"21 to 25 days",U1423&gt;=51,"Greater than 40 days",AND(U1423&gt;25,U1423&lt;=30),"26 to 30 days",AND(U1423&gt;30,U1423&lt;=40),"31 to 40 days",AND(U1423&gt;40,U1423&lt;=50),"41 to 50 days")</f>
        <v>26 to 30 days</v>
      </c>
      <c r="W1423" t="str" cm="1">
        <f t="array" ref="W1423">_xlfn.IFNA(_xlfn.IFS(AND(U1423&gt;=25,U1423&lt;28),"26-27 days",AND(U1423&gt;27,U1423&lt;29),"28 to 29 days",U1423=30, "30 days"),"Not Needed")</f>
        <v>30 days</v>
      </c>
      <c r="X1423">
        <f t="shared" si="137"/>
        <v>2015</v>
      </c>
    </row>
    <row r="1424" spans="1:24" ht="4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 t="shared" si="132"/>
        <v>0</v>
      </c>
      <c r="R1424">
        <f t="shared" si="133"/>
        <v>13</v>
      </c>
      <c r="S1424" s="15">
        <f t="shared" si="134"/>
        <v>42604.239629629628</v>
      </c>
      <c r="T1424" s="15">
        <f t="shared" si="135"/>
        <v>42634.239629629628</v>
      </c>
      <c r="U1424">
        <f t="shared" si="136"/>
        <v>30</v>
      </c>
      <c r="V1424" t="str" cm="1">
        <f t="array" ref="V1424">_xlfn.IFS(U1424&lt;=10,"Less than 10 days",AND(U1424&gt;10,U1424&lt;=20),"11 to 20 days",AND(U1424&gt;20,U1424&lt;=25),"21 to 25 days",U1424&gt;=51,"Greater than 40 days",AND(U1424&gt;25,U1424&lt;=30),"26 to 30 days",AND(U1424&gt;30,U1424&lt;=40),"31 to 40 days",AND(U1424&gt;40,U1424&lt;=50),"41 to 50 days")</f>
        <v>26 to 30 days</v>
      </c>
      <c r="W1424" t="str" cm="1">
        <f t="array" ref="W1424">_xlfn.IFNA(_xlfn.IFS(AND(U1424&gt;=25,U1424&lt;28),"26-27 days",AND(U1424&gt;27,U1424&lt;29),"28 to 29 days",U1424=30, "30 days"),"Not Needed")</f>
        <v>30 days</v>
      </c>
      <c r="X1424">
        <f t="shared" si="137"/>
        <v>2016</v>
      </c>
    </row>
    <row r="1425" spans="1:24" ht="4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 t="shared" si="132"/>
        <v>0</v>
      </c>
      <c r="R1425">
        <f t="shared" si="133"/>
        <v>100</v>
      </c>
      <c r="S1425" s="15">
        <f t="shared" si="134"/>
        <v>42340.360312500001</v>
      </c>
      <c r="T1425" s="15">
        <f t="shared" si="135"/>
        <v>42370.360312500001</v>
      </c>
      <c r="U1425">
        <f t="shared" si="136"/>
        <v>30</v>
      </c>
      <c r="V1425" t="str" cm="1">
        <f t="array" ref="V1425">_xlfn.IFS(U1425&lt;=10,"Less than 10 days",AND(U1425&gt;10,U1425&lt;=20),"11 to 20 days",AND(U1425&gt;20,U1425&lt;=25),"21 to 25 days",U1425&gt;=51,"Greater than 40 days",AND(U1425&gt;25,U1425&lt;=30),"26 to 30 days",AND(U1425&gt;30,U1425&lt;=40),"31 to 40 days",AND(U1425&gt;40,U1425&lt;=50),"41 to 50 days")</f>
        <v>26 to 30 days</v>
      </c>
      <c r="W1425" t="str" cm="1">
        <f t="array" ref="W1425">_xlfn.IFNA(_xlfn.IFS(AND(U1425&gt;=25,U1425&lt;28),"26-27 days",AND(U1425&gt;27,U1425&lt;29),"28 to 29 days",U1425=30, "30 days"),"Not Needed")</f>
        <v>30 days</v>
      </c>
      <c r="X1425">
        <f t="shared" si="137"/>
        <v>2015</v>
      </c>
    </row>
    <row r="1426" spans="1:24" ht="4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 t="shared" si="132"/>
        <v>20</v>
      </c>
      <c r="R1426">
        <f t="shared" si="133"/>
        <v>109.07</v>
      </c>
      <c r="S1426" s="15">
        <f t="shared" si="134"/>
        <v>42676.717615740738</v>
      </c>
      <c r="T1426" s="15">
        <f t="shared" si="135"/>
        <v>42689.759282407409</v>
      </c>
      <c r="U1426">
        <f t="shared" si="136"/>
        <v>13</v>
      </c>
      <c r="V1426" t="str" cm="1">
        <f t="array" ref="V1426">_xlfn.IFS(U1426&lt;=10,"Less than 10 days",AND(U1426&gt;10,U1426&lt;=20),"11 to 20 days",AND(U1426&gt;20,U1426&lt;=25),"21 to 25 days",U1426&gt;=51,"Greater than 40 days",AND(U1426&gt;25,U1426&lt;=30),"26 to 30 days",AND(U1426&gt;30,U1426&lt;=40),"31 to 40 days",AND(U1426&gt;40,U1426&lt;=50),"41 to 50 days")</f>
        <v>11 to 20 days</v>
      </c>
      <c r="W1426" t="str" cm="1">
        <f t="array" ref="W1426">_xlfn.IFNA(_xlfn.IFS(AND(U1426&gt;=25,U1426&lt;28),"26-27 days",AND(U1426&gt;27,U1426&lt;29),"28 to 29 days",U1426=30, "30 days"),"Not Needed")</f>
        <v>Not Needed</v>
      </c>
      <c r="X1426">
        <f t="shared" si="137"/>
        <v>2016</v>
      </c>
    </row>
    <row r="1427" spans="1:24" ht="4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 t="shared" si="132"/>
        <v>0</v>
      </c>
      <c r="R1427">
        <f t="shared" si="133"/>
        <v>0</v>
      </c>
      <c r="S1427" s="15">
        <f t="shared" si="134"/>
        <v>42093.131469907406</v>
      </c>
      <c r="T1427" s="15">
        <f t="shared" si="135"/>
        <v>42123.131469907406</v>
      </c>
      <c r="U1427">
        <f t="shared" si="136"/>
        <v>30</v>
      </c>
      <c r="V1427" t="str" cm="1">
        <f t="array" ref="V1427">_xlfn.IFS(U1427&lt;=10,"Less than 10 days",AND(U1427&gt;10,U1427&lt;=20),"11 to 20 days",AND(U1427&gt;20,U1427&lt;=25),"21 to 25 days",U1427&gt;=51,"Greater than 40 days",AND(U1427&gt;25,U1427&lt;=30),"26 to 30 days",AND(U1427&gt;30,U1427&lt;=40),"31 to 40 days",AND(U1427&gt;40,U1427&lt;=50),"41 to 50 days")</f>
        <v>26 to 30 days</v>
      </c>
      <c r="W1427" t="str" cm="1">
        <f t="array" ref="W1427">_xlfn.IFNA(_xlfn.IFS(AND(U1427&gt;=25,U1427&lt;28),"26-27 days",AND(U1427&gt;27,U1427&lt;29),"28 to 29 days",U1427=30, "30 days"),"Not Needed")</f>
        <v>30 days</v>
      </c>
      <c r="X1427">
        <f t="shared" si="137"/>
        <v>2015</v>
      </c>
    </row>
    <row r="1428" spans="1:24" ht="4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 t="shared" si="132"/>
        <v>0</v>
      </c>
      <c r="R1428">
        <f t="shared" si="133"/>
        <v>0</v>
      </c>
      <c r="S1428" s="15">
        <f t="shared" si="134"/>
        <v>42180.390277777777</v>
      </c>
      <c r="T1428" s="15">
        <f t="shared" si="135"/>
        <v>42240.390277777777</v>
      </c>
      <c r="U1428">
        <f t="shared" si="136"/>
        <v>60</v>
      </c>
      <c r="V1428" t="str" cm="1">
        <f t="array" ref="V1428">_xlfn.IFS(U1428&lt;=10,"Less than 10 days",AND(U1428&gt;10,U1428&lt;=20),"11 to 20 days",AND(U1428&gt;20,U1428&lt;=25),"21 to 25 days",U1428&gt;=51,"Greater than 40 days",AND(U1428&gt;25,U1428&lt;=30),"26 to 30 days",AND(U1428&gt;30,U1428&lt;=40),"31 to 40 days",AND(U1428&gt;40,U1428&lt;=50),"41 to 50 days")</f>
        <v>Greater than 40 days</v>
      </c>
      <c r="W1428" t="str" cm="1">
        <f t="array" ref="W1428">_xlfn.IFNA(_xlfn.IFS(AND(U1428&gt;=25,U1428&lt;28),"26-27 days",AND(U1428&gt;27,U1428&lt;29),"28 to 29 days",U1428=30, "30 days"),"Not Needed")</f>
        <v>Not Needed</v>
      </c>
      <c r="X1428">
        <f t="shared" si="137"/>
        <v>2015</v>
      </c>
    </row>
    <row r="1429" spans="1:24" ht="58">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 t="shared" si="132"/>
        <v>8</v>
      </c>
      <c r="R1429">
        <f t="shared" si="133"/>
        <v>104.75</v>
      </c>
      <c r="S1429" s="15">
        <f t="shared" si="134"/>
        <v>42601.851678240739</v>
      </c>
      <c r="T1429" s="15">
        <f t="shared" si="135"/>
        <v>42631.851678240739</v>
      </c>
      <c r="U1429">
        <f t="shared" si="136"/>
        <v>30</v>
      </c>
      <c r="V1429" t="str" cm="1">
        <f t="array" ref="V1429">_xlfn.IFS(U1429&lt;=10,"Less than 10 days",AND(U1429&gt;10,U1429&lt;=20),"11 to 20 days",AND(U1429&gt;20,U1429&lt;=25),"21 to 25 days",U1429&gt;=51,"Greater than 40 days",AND(U1429&gt;25,U1429&lt;=30),"26 to 30 days",AND(U1429&gt;30,U1429&lt;=40),"31 to 40 days",AND(U1429&gt;40,U1429&lt;=50),"41 to 50 days")</f>
        <v>26 to 30 days</v>
      </c>
      <c r="W1429" t="str" cm="1">
        <f t="array" ref="W1429">_xlfn.IFNA(_xlfn.IFS(AND(U1429&gt;=25,U1429&lt;28),"26-27 days",AND(U1429&gt;27,U1429&lt;29),"28 to 29 days",U1429=30, "30 days"),"Not Needed")</f>
        <v>30 days</v>
      </c>
      <c r="X1429">
        <f t="shared" si="137"/>
        <v>2016</v>
      </c>
    </row>
    <row r="1430" spans="1:24" ht="4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 t="shared" si="132"/>
        <v>5</v>
      </c>
      <c r="R1430">
        <f t="shared" si="133"/>
        <v>15</v>
      </c>
      <c r="S1430" s="15">
        <f t="shared" si="134"/>
        <v>42432.379826388889</v>
      </c>
      <c r="T1430" s="15">
        <f t="shared" si="135"/>
        <v>42462.338159722218</v>
      </c>
      <c r="U1430">
        <f t="shared" si="136"/>
        <v>30</v>
      </c>
      <c r="V1430" t="str" cm="1">
        <f t="array" ref="V1430">_xlfn.IFS(U1430&lt;=10,"Less than 10 days",AND(U1430&gt;10,U1430&lt;=20),"11 to 20 days",AND(U1430&gt;20,U1430&lt;=25),"21 to 25 days",U1430&gt;=51,"Greater than 40 days",AND(U1430&gt;25,U1430&lt;=30),"26 to 30 days",AND(U1430&gt;30,U1430&lt;=40),"31 to 40 days",AND(U1430&gt;40,U1430&lt;=50),"41 to 50 days")</f>
        <v>26 to 30 days</v>
      </c>
      <c r="W1430" t="str" cm="1">
        <f t="array" ref="W1430">_xlfn.IFNA(_xlfn.IFS(AND(U1430&gt;=25,U1430&lt;28),"26-27 days",AND(U1430&gt;27,U1430&lt;29),"28 to 29 days",U1430=30, "30 days"),"Not Needed")</f>
        <v>30 days</v>
      </c>
      <c r="X1430">
        <f t="shared" si="137"/>
        <v>2016</v>
      </c>
    </row>
    <row r="1431" spans="1:24" ht="4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 t="shared" si="132"/>
        <v>0</v>
      </c>
      <c r="R1431">
        <f t="shared" si="133"/>
        <v>0</v>
      </c>
      <c r="S1431" s="15">
        <f t="shared" si="134"/>
        <v>42074.060671296291</v>
      </c>
      <c r="T1431" s="15">
        <f t="shared" si="135"/>
        <v>42104.060671296291</v>
      </c>
      <c r="U1431">
        <f t="shared" si="136"/>
        <v>30</v>
      </c>
      <c r="V1431" t="str" cm="1">
        <f t="array" ref="V1431">_xlfn.IFS(U1431&lt;=10,"Less than 10 days",AND(U1431&gt;10,U1431&lt;=20),"11 to 20 days",AND(U1431&gt;20,U1431&lt;=25),"21 to 25 days",U1431&gt;=51,"Greater than 40 days",AND(U1431&gt;25,U1431&lt;=30),"26 to 30 days",AND(U1431&gt;30,U1431&lt;=40),"31 to 40 days",AND(U1431&gt;40,U1431&lt;=50),"41 to 50 days")</f>
        <v>26 to 30 days</v>
      </c>
      <c r="W1431" t="str" cm="1">
        <f t="array" ref="W1431">_xlfn.IFNA(_xlfn.IFS(AND(U1431&gt;=25,U1431&lt;28),"26-27 days",AND(U1431&gt;27,U1431&lt;29),"28 to 29 days",U1431=30, "30 days"),"Not Needed")</f>
        <v>30 days</v>
      </c>
      <c r="X1431">
        <f t="shared" si="137"/>
        <v>2015</v>
      </c>
    </row>
    <row r="1432" spans="1:24" ht="4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 t="shared" si="132"/>
        <v>8</v>
      </c>
      <c r="R1432">
        <f t="shared" si="133"/>
        <v>80.599999999999994</v>
      </c>
      <c r="S1432" s="15">
        <f t="shared" si="134"/>
        <v>41961.813518518517</v>
      </c>
      <c r="T1432" s="15">
        <f t="shared" si="135"/>
        <v>41992.813518518517</v>
      </c>
      <c r="U1432">
        <f t="shared" si="136"/>
        <v>31</v>
      </c>
      <c r="V1432" t="str" cm="1">
        <f t="array" ref="V1432">_xlfn.IFS(U1432&lt;=10,"Less than 10 days",AND(U1432&gt;10,U1432&lt;=20),"11 to 20 days",AND(U1432&gt;20,U1432&lt;=25),"21 to 25 days",U1432&gt;=51,"Greater than 40 days",AND(U1432&gt;25,U1432&lt;=30),"26 to 30 days",AND(U1432&gt;30,U1432&lt;=40),"31 to 40 days",AND(U1432&gt;40,U1432&lt;=50),"41 to 50 days")</f>
        <v>31 to 40 days</v>
      </c>
      <c r="W1432" t="str" cm="1">
        <f t="array" ref="W1432">_xlfn.IFNA(_xlfn.IFS(AND(U1432&gt;=25,U1432&lt;28),"26-27 days",AND(U1432&gt;27,U1432&lt;29),"28 to 29 days",U1432=30, "30 days"),"Not Needed")</f>
        <v>Not Needed</v>
      </c>
      <c r="X1432">
        <f t="shared" si="137"/>
        <v>2014</v>
      </c>
    </row>
    <row r="1433" spans="1:24" ht="58">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 t="shared" si="132"/>
        <v>32</v>
      </c>
      <c r="R1433">
        <f t="shared" si="133"/>
        <v>115.55</v>
      </c>
      <c r="S1433" s="15">
        <f t="shared" si="134"/>
        <v>42304.210833333331</v>
      </c>
      <c r="T1433" s="15">
        <f t="shared" si="135"/>
        <v>42334.252500000002</v>
      </c>
      <c r="U1433">
        <f t="shared" si="136"/>
        <v>30</v>
      </c>
      <c r="V1433" t="str" cm="1">
        <f t="array" ref="V1433">_xlfn.IFS(U1433&lt;=10,"Less than 10 days",AND(U1433&gt;10,U1433&lt;=20),"11 to 20 days",AND(U1433&gt;20,U1433&lt;=25),"21 to 25 days",U1433&gt;=51,"Greater than 40 days",AND(U1433&gt;25,U1433&lt;=30),"26 to 30 days",AND(U1433&gt;30,U1433&lt;=40),"31 to 40 days",AND(U1433&gt;40,U1433&lt;=50),"41 to 50 days")</f>
        <v>26 to 30 days</v>
      </c>
      <c r="W1433" t="str" cm="1">
        <f t="array" ref="W1433">_xlfn.IFNA(_xlfn.IFS(AND(U1433&gt;=25,U1433&lt;28),"26-27 days",AND(U1433&gt;27,U1433&lt;29),"28 to 29 days",U1433=30, "30 days"),"Not Needed")</f>
        <v>30 days</v>
      </c>
      <c r="X1433">
        <f t="shared" si="137"/>
        <v>2015</v>
      </c>
    </row>
    <row r="1434" spans="1:24" ht="58">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 t="shared" si="132"/>
        <v>0</v>
      </c>
      <c r="R1434">
        <f t="shared" si="133"/>
        <v>0</v>
      </c>
      <c r="S1434" s="15">
        <f t="shared" si="134"/>
        <v>42175.780416666668</v>
      </c>
      <c r="T1434" s="15">
        <f t="shared" si="135"/>
        <v>42205.780416666668</v>
      </c>
      <c r="U1434">
        <f t="shared" si="136"/>
        <v>30</v>
      </c>
      <c r="V1434" t="str" cm="1">
        <f t="array" ref="V1434">_xlfn.IFS(U1434&lt;=10,"Less than 10 days",AND(U1434&gt;10,U1434&lt;=20),"11 to 20 days",AND(U1434&gt;20,U1434&lt;=25),"21 to 25 days",U1434&gt;=51,"Greater than 40 days",AND(U1434&gt;25,U1434&lt;=30),"26 to 30 days",AND(U1434&gt;30,U1434&lt;=40),"31 to 40 days",AND(U1434&gt;40,U1434&lt;=50),"41 to 50 days")</f>
        <v>26 to 30 days</v>
      </c>
      <c r="W1434" t="str" cm="1">
        <f t="array" ref="W1434">_xlfn.IFNA(_xlfn.IFS(AND(U1434&gt;=25,U1434&lt;28),"26-27 days",AND(U1434&gt;27,U1434&lt;29),"28 to 29 days",U1434=30, "30 days"),"Not Needed")</f>
        <v>30 days</v>
      </c>
      <c r="X1434">
        <f t="shared" si="137"/>
        <v>2015</v>
      </c>
    </row>
    <row r="1435" spans="1:24" ht="4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 t="shared" si="132"/>
        <v>7</v>
      </c>
      <c r="R1435">
        <f t="shared" si="133"/>
        <v>80.5</v>
      </c>
      <c r="S1435" s="15">
        <f t="shared" si="134"/>
        <v>42673.625868055555</v>
      </c>
      <c r="T1435" s="15">
        <f t="shared" si="135"/>
        <v>42714.458333333328</v>
      </c>
      <c r="U1435">
        <f t="shared" si="136"/>
        <v>41</v>
      </c>
      <c r="V1435" t="str" cm="1">
        <f t="array" ref="V1435">_xlfn.IFS(U1435&lt;=10,"Less than 10 days",AND(U1435&gt;10,U1435&lt;=20),"11 to 20 days",AND(U1435&gt;20,U1435&lt;=25),"21 to 25 days",U1435&gt;=51,"Greater than 40 days",AND(U1435&gt;25,U1435&lt;=30),"26 to 30 days",AND(U1435&gt;30,U1435&lt;=40),"31 to 40 days",AND(U1435&gt;40,U1435&lt;=50),"41 to 50 days")</f>
        <v>41 to 50 days</v>
      </c>
      <c r="W1435" t="str" cm="1">
        <f t="array" ref="W1435">_xlfn.IFNA(_xlfn.IFS(AND(U1435&gt;=25,U1435&lt;28),"26-27 days",AND(U1435&gt;27,U1435&lt;29),"28 to 29 days",U1435=30, "30 days"),"Not Needed")</f>
        <v>Not Needed</v>
      </c>
      <c r="X1435">
        <f t="shared" si="137"/>
        <v>2016</v>
      </c>
    </row>
    <row r="1436" spans="1:24" ht="4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 t="shared" si="132"/>
        <v>10</v>
      </c>
      <c r="R1436">
        <f t="shared" si="133"/>
        <v>744.55</v>
      </c>
      <c r="S1436" s="15">
        <f t="shared" si="134"/>
        <v>42142.767106481479</v>
      </c>
      <c r="T1436" s="15">
        <f t="shared" si="135"/>
        <v>42163.625</v>
      </c>
      <c r="U1436">
        <f t="shared" si="136"/>
        <v>21</v>
      </c>
      <c r="V1436" t="str" cm="1">
        <f t="array" ref="V1436">_xlfn.IFS(U1436&lt;=10,"Less than 10 days",AND(U1436&gt;10,U1436&lt;=20),"11 to 20 days",AND(U1436&gt;20,U1436&lt;=25),"21 to 25 days",U1436&gt;=51,"Greater than 40 days",AND(U1436&gt;25,U1436&lt;=30),"26 to 30 days",AND(U1436&gt;30,U1436&lt;=40),"31 to 40 days",AND(U1436&gt;40,U1436&lt;=50),"41 to 50 days")</f>
        <v>21 to 25 days</v>
      </c>
      <c r="W1436" t="str" cm="1">
        <f t="array" ref="W1436">_xlfn.IFNA(_xlfn.IFS(AND(U1436&gt;=25,U1436&lt;28),"26-27 days",AND(U1436&gt;27,U1436&lt;29),"28 to 29 days",U1436=30, "30 days"),"Not Needed")</f>
        <v>Not Needed</v>
      </c>
      <c r="X1436">
        <f t="shared" si="137"/>
        <v>2015</v>
      </c>
    </row>
    <row r="1437" spans="1:24" ht="4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 t="shared" si="132"/>
        <v>0</v>
      </c>
      <c r="R1437">
        <f t="shared" si="133"/>
        <v>7.5</v>
      </c>
      <c r="S1437" s="15">
        <f t="shared" si="134"/>
        <v>42258.780324074076</v>
      </c>
      <c r="T1437" s="15">
        <f t="shared" si="135"/>
        <v>42288.780324074076</v>
      </c>
      <c r="U1437">
        <f t="shared" si="136"/>
        <v>30</v>
      </c>
      <c r="V1437" t="str" cm="1">
        <f t="array" ref="V1437">_xlfn.IFS(U1437&lt;=10,"Less than 10 days",AND(U1437&gt;10,U1437&lt;=20),"11 to 20 days",AND(U1437&gt;20,U1437&lt;=25),"21 to 25 days",U1437&gt;=51,"Greater than 40 days",AND(U1437&gt;25,U1437&lt;=30),"26 to 30 days",AND(U1437&gt;30,U1437&lt;=40),"31 to 40 days",AND(U1437&gt;40,U1437&lt;=50),"41 to 50 days")</f>
        <v>26 to 30 days</v>
      </c>
      <c r="W1437" t="str" cm="1">
        <f t="array" ref="W1437">_xlfn.IFNA(_xlfn.IFS(AND(U1437&gt;=25,U1437&lt;28),"26-27 days",AND(U1437&gt;27,U1437&lt;29),"28 to 29 days",U1437=30, "30 days"),"Not Needed")</f>
        <v>30 days</v>
      </c>
      <c r="X1437">
        <f t="shared" si="137"/>
        <v>2015</v>
      </c>
    </row>
    <row r="1438" spans="1:24" ht="58">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 t="shared" si="132"/>
        <v>1</v>
      </c>
      <c r="R1438">
        <f t="shared" si="133"/>
        <v>38.5</v>
      </c>
      <c r="S1438" s="15">
        <f t="shared" si="134"/>
        <v>42391.35019675926</v>
      </c>
      <c r="T1438" s="15">
        <f t="shared" si="135"/>
        <v>42421.35019675926</v>
      </c>
      <c r="U1438">
        <f t="shared" si="136"/>
        <v>30</v>
      </c>
      <c r="V1438" t="str" cm="1">
        <f t="array" ref="V1438">_xlfn.IFS(U1438&lt;=10,"Less than 10 days",AND(U1438&gt;10,U1438&lt;=20),"11 to 20 days",AND(U1438&gt;20,U1438&lt;=25),"21 to 25 days",U1438&gt;=51,"Greater than 40 days",AND(U1438&gt;25,U1438&lt;=30),"26 to 30 days",AND(U1438&gt;30,U1438&lt;=40),"31 to 40 days",AND(U1438&gt;40,U1438&lt;=50),"41 to 50 days")</f>
        <v>26 to 30 days</v>
      </c>
      <c r="W1438" t="str" cm="1">
        <f t="array" ref="W1438">_xlfn.IFNA(_xlfn.IFS(AND(U1438&gt;=25,U1438&lt;28),"26-27 days",AND(U1438&gt;27,U1438&lt;29),"28 to 29 days",U1438=30, "30 days"),"Not Needed")</f>
        <v>30 days</v>
      </c>
      <c r="X1438">
        <f t="shared" si="137"/>
        <v>2016</v>
      </c>
    </row>
    <row r="1439" spans="1:24" ht="58">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 t="shared" si="132"/>
        <v>27</v>
      </c>
      <c r="R1439">
        <f t="shared" si="133"/>
        <v>36.68</v>
      </c>
      <c r="S1439" s="15">
        <f t="shared" si="134"/>
        <v>41796.531701388885</v>
      </c>
      <c r="T1439" s="15">
        <f t="shared" si="135"/>
        <v>41833.207638888889</v>
      </c>
      <c r="U1439">
        <f t="shared" si="136"/>
        <v>37</v>
      </c>
      <c r="V1439" t="str" cm="1">
        <f t="array" ref="V1439">_xlfn.IFS(U1439&lt;=10,"Less than 10 days",AND(U1439&gt;10,U1439&lt;=20),"11 to 20 days",AND(U1439&gt;20,U1439&lt;=25),"21 to 25 days",U1439&gt;=51,"Greater than 40 days",AND(U1439&gt;25,U1439&lt;=30),"26 to 30 days",AND(U1439&gt;30,U1439&lt;=40),"31 to 40 days",AND(U1439&gt;40,U1439&lt;=50),"41 to 50 days")</f>
        <v>31 to 40 days</v>
      </c>
      <c r="W1439" t="str" cm="1">
        <f t="array" ref="W1439">_xlfn.IFNA(_xlfn.IFS(AND(U1439&gt;=25,U1439&lt;28),"26-27 days",AND(U1439&gt;27,U1439&lt;29),"28 to 29 days",U1439=30, "30 days"),"Not Needed")</f>
        <v>Not Needed</v>
      </c>
      <c r="X1439">
        <f t="shared" si="137"/>
        <v>2014</v>
      </c>
    </row>
    <row r="1440" spans="1:24" ht="4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 t="shared" si="132"/>
        <v>3</v>
      </c>
      <c r="R1440">
        <f t="shared" si="133"/>
        <v>75</v>
      </c>
      <c r="S1440" s="15">
        <f t="shared" si="134"/>
        <v>42457.871516203704</v>
      </c>
      <c r="T1440" s="15">
        <f t="shared" si="135"/>
        <v>42487.579861111109</v>
      </c>
      <c r="U1440">
        <f t="shared" si="136"/>
        <v>30</v>
      </c>
      <c r="V1440" t="str" cm="1">
        <f t="array" ref="V1440">_xlfn.IFS(U1440&lt;=10,"Less than 10 days",AND(U1440&gt;10,U1440&lt;=20),"11 to 20 days",AND(U1440&gt;20,U1440&lt;=25),"21 to 25 days",U1440&gt;=51,"Greater than 40 days",AND(U1440&gt;25,U1440&lt;=30),"26 to 30 days",AND(U1440&gt;30,U1440&lt;=40),"31 to 40 days",AND(U1440&gt;40,U1440&lt;=50),"41 to 50 days")</f>
        <v>26 to 30 days</v>
      </c>
      <c r="W1440" t="str" cm="1">
        <f t="array" ref="W1440">_xlfn.IFNA(_xlfn.IFS(AND(U1440&gt;=25,U1440&lt;28),"26-27 days",AND(U1440&gt;27,U1440&lt;29),"28 to 29 days",U1440=30, "30 days"),"Not Needed")</f>
        <v>30 days</v>
      </c>
      <c r="X1440">
        <f t="shared" si="137"/>
        <v>2016</v>
      </c>
    </row>
    <row r="1441" spans="1:24" ht="4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 t="shared" si="132"/>
        <v>7</v>
      </c>
      <c r="R1441">
        <f t="shared" si="133"/>
        <v>30</v>
      </c>
      <c r="S1441" s="15">
        <f t="shared" si="134"/>
        <v>42040.829872685179</v>
      </c>
      <c r="T1441" s="15">
        <f t="shared" si="135"/>
        <v>42070.829872685179</v>
      </c>
      <c r="U1441">
        <f t="shared" si="136"/>
        <v>30</v>
      </c>
      <c r="V1441" t="str" cm="1">
        <f t="array" ref="V1441">_xlfn.IFS(U1441&lt;=10,"Less than 10 days",AND(U1441&gt;10,U1441&lt;=20),"11 to 20 days",AND(U1441&gt;20,U1441&lt;=25),"21 to 25 days",U1441&gt;=51,"Greater than 40 days",AND(U1441&gt;25,U1441&lt;=30),"26 to 30 days",AND(U1441&gt;30,U1441&lt;=40),"31 to 40 days",AND(U1441&gt;40,U1441&lt;=50),"41 to 50 days")</f>
        <v>26 to 30 days</v>
      </c>
      <c r="W1441" t="str" cm="1">
        <f t="array" ref="W1441">_xlfn.IFNA(_xlfn.IFS(AND(U1441&gt;=25,U1441&lt;28),"26-27 days",AND(U1441&gt;27,U1441&lt;29),"28 to 29 days",U1441=30, "30 days"),"Not Needed")</f>
        <v>30 days</v>
      </c>
      <c r="X1441">
        <f t="shared" si="137"/>
        <v>2015</v>
      </c>
    </row>
    <row r="1442" spans="1:24" ht="4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 t="shared" si="132"/>
        <v>0</v>
      </c>
      <c r="R1442">
        <f t="shared" si="133"/>
        <v>1</v>
      </c>
      <c r="S1442" s="15">
        <f t="shared" si="134"/>
        <v>42486.748414351852</v>
      </c>
      <c r="T1442" s="15">
        <f t="shared" si="135"/>
        <v>42516.748414351852</v>
      </c>
      <c r="U1442">
        <f t="shared" si="136"/>
        <v>30</v>
      </c>
      <c r="V1442" t="str" cm="1">
        <f t="array" ref="V1442">_xlfn.IFS(U1442&lt;=10,"Less than 10 days",AND(U1442&gt;10,U1442&lt;=20),"11 to 20 days",AND(U1442&gt;20,U1442&lt;=25),"21 to 25 days",U1442&gt;=51,"Greater than 40 days",AND(U1442&gt;25,U1442&lt;=30),"26 to 30 days",AND(U1442&gt;30,U1442&lt;=40),"31 to 40 days",AND(U1442&gt;40,U1442&lt;=50),"41 to 50 days")</f>
        <v>26 to 30 days</v>
      </c>
      <c r="W1442" t="str" cm="1">
        <f t="array" ref="W1442">_xlfn.IFNA(_xlfn.IFS(AND(U1442&gt;=25,U1442&lt;28),"26-27 days",AND(U1442&gt;27,U1442&lt;29),"28 to 29 days",U1442=30, "30 days"),"Not Needed")</f>
        <v>30 days</v>
      </c>
      <c r="X1442">
        <f t="shared" si="137"/>
        <v>2016</v>
      </c>
    </row>
    <row r="1443" spans="1:24" ht="58">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 t="shared" si="132"/>
        <v>1</v>
      </c>
      <c r="R1443">
        <f t="shared" si="133"/>
        <v>673.33</v>
      </c>
      <c r="S1443" s="15">
        <f t="shared" si="134"/>
        <v>42198.765844907408</v>
      </c>
      <c r="T1443" s="15">
        <f t="shared" si="135"/>
        <v>42258.765844907408</v>
      </c>
      <c r="U1443">
        <f t="shared" si="136"/>
        <v>60</v>
      </c>
      <c r="V1443" t="str" cm="1">
        <f t="array" ref="V1443">_xlfn.IFS(U1443&lt;=10,"Less than 10 days",AND(U1443&gt;10,U1443&lt;=20),"11 to 20 days",AND(U1443&gt;20,U1443&lt;=25),"21 to 25 days",U1443&gt;=51,"Greater than 40 days",AND(U1443&gt;25,U1443&lt;=30),"26 to 30 days",AND(U1443&gt;30,U1443&lt;=40),"31 to 40 days",AND(U1443&gt;40,U1443&lt;=50),"41 to 50 days")</f>
        <v>Greater than 40 days</v>
      </c>
      <c r="W1443" t="str" cm="1">
        <f t="array" ref="W1443">_xlfn.IFNA(_xlfn.IFS(AND(U1443&gt;=25,U1443&lt;28),"26-27 days",AND(U1443&gt;27,U1443&lt;29),"28 to 29 days",U1443=30, "30 days"),"Not Needed")</f>
        <v>Not Needed</v>
      </c>
      <c r="X1443">
        <f t="shared" si="137"/>
        <v>2015</v>
      </c>
    </row>
    <row r="1444" spans="1:24" ht="4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 t="shared" si="132"/>
        <v>0</v>
      </c>
      <c r="R1444">
        <f t="shared" si="133"/>
        <v>0</v>
      </c>
      <c r="S1444" s="15">
        <f t="shared" si="134"/>
        <v>42485.64534722222</v>
      </c>
      <c r="T1444" s="15">
        <f t="shared" si="135"/>
        <v>42515.64534722222</v>
      </c>
      <c r="U1444">
        <f t="shared" si="136"/>
        <v>30</v>
      </c>
      <c r="V1444" t="str" cm="1">
        <f t="array" ref="V1444">_xlfn.IFS(U1444&lt;=10,"Less than 10 days",AND(U1444&gt;10,U1444&lt;=20),"11 to 20 days",AND(U1444&gt;20,U1444&lt;=25),"21 to 25 days",U1444&gt;=51,"Greater than 40 days",AND(U1444&gt;25,U1444&lt;=30),"26 to 30 days",AND(U1444&gt;30,U1444&lt;=40),"31 to 40 days",AND(U1444&gt;40,U1444&lt;=50),"41 to 50 days")</f>
        <v>26 to 30 days</v>
      </c>
      <c r="W1444" t="str" cm="1">
        <f t="array" ref="W1444">_xlfn.IFNA(_xlfn.IFS(AND(U1444&gt;=25,U1444&lt;28),"26-27 days",AND(U1444&gt;27,U1444&lt;29),"28 to 29 days",U1444=30, "30 days"),"Not Needed")</f>
        <v>30 days</v>
      </c>
      <c r="X1444">
        <f t="shared" si="137"/>
        <v>2016</v>
      </c>
    </row>
    <row r="1445" spans="1:24" ht="4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 t="shared" si="132"/>
        <v>0</v>
      </c>
      <c r="R1445">
        <f t="shared" si="133"/>
        <v>0</v>
      </c>
      <c r="S1445" s="15">
        <f t="shared" si="134"/>
        <v>42707.926030092596</v>
      </c>
      <c r="T1445" s="15">
        <f t="shared" si="135"/>
        <v>42737.926030092596</v>
      </c>
      <c r="U1445">
        <f t="shared" si="136"/>
        <v>30</v>
      </c>
      <c r="V1445" t="str" cm="1">
        <f t="array" ref="V1445">_xlfn.IFS(U1445&lt;=10,"Less than 10 days",AND(U1445&gt;10,U1445&lt;=20),"11 to 20 days",AND(U1445&gt;20,U1445&lt;=25),"21 to 25 days",U1445&gt;=51,"Greater than 40 days",AND(U1445&gt;25,U1445&lt;=30),"26 to 30 days",AND(U1445&gt;30,U1445&lt;=40),"31 to 40 days",AND(U1445&gt;40,U1445&lt;=50),"41 to 50 days")</f>
        <v>26 to 30 days</v>
      </c>
      <c r="W1445" t="str" cm="1">
        <f t="array" ref="W1445">_xlfn.IFNA(_xlfn.IFS(AND(U1445&gt;=25,U1445&lt;28),"26-27 days",AND(U1445&gt;27,U1445&lt;29),"28 to 29 days",U1445=30, "30 days"),"Not Needed")</f>
        <v>30 days</v>
      </c>
      <c r="X1445">
        <f t="shared" si="137"/>
        <v>2016</v>
      </c>
    </row>
    <row r="1446" spans="1:24" ht="4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 t="shared" si="132"/>
        <v>0</v>
      </c>
      <c r="R1446">
        <f t="shared" si="133"/>
        <v>0</v>
      </c>
      <c r="S1446" s="15">
        <f t="shared" si="134"/>
        <v>42199.873402777783</v>
      </c>
      <c r="T1446" s="15">
        <f t="shared" si="135"/>
        <v>42259.873402777783</v>
      </c>
      <c r="U1446">
        <f t="shared" si="136"/>
        <v>60</v>
      </c>
      <c r="V1446" t="str" cm="1">
        <f t="array" ref="V1446">_xlfn.IFS(U1446&lt;=10,"Less than 10 days",AND(U1446&gt;10,U1446&lt;=20),"11 to 20 days",AND(U1446&gt;20,U1446&lt;=25),"21 to 25 days",U1446&gt;=51,"Greater than 40 days",AND(U1446&gt;25,U1446&lt;=30),"26 to 30 days",AND(U1446&gt;30,U1446&lt;=40),"31 to 40 days",AND(U1446&gt;40,U1446&lt;=50),"41 to 50 days")</f>
        <v>Greater than 40 days</v>
      </c>
      <c r="W1446" t="str" cm="1">
        <f t="array" ref="W1446">_xlfn.IFNA(_xlfn.IFS(AND(U1446&gt;=25,U1446&lt;28),"26-27 days",AND(U1446&gt;27,U1446&lt;29),"28 to 29 days",U1446=30, "30 days"),"Not Needed")</f>
        <v>Not Needed</v>
      </c>
      <c r="X1446">
        <f t="shared" si="137"/>
        <v>2015</v>
      </c>
    </row>
    <row r="1447" spans="1:24" ht="4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 t="shared" si="132"/>
        <v>0</v>
      </c>
      <c r="R1447">
        <f t="shared" si="133"/>
        <v>0</v>
      </c>
      <c r="S1447" s="15">
        <f t="shared" si="134"/>
        <v>42139.542303240742</v>
      </c>
      <c r="T1447" s="15">
        <f t="shared" si="135"/>
        <v>42169.542303240742</v>
      </c>
      <c r="U1447">
        <f t="shared" si="136"/>
        <v>30</v>
      </c>
      <c r="V1447" t="str" cm="1">
        <f t="array" ref="V1447">_xlfn.IFS(U1447&lt;=10,"Less than 10 days",AND(U1447&gt;10,U1447&lt;=20),"11 to 20 days",AND(U1447&gt;20,U1447&lt;=25),"21 to 25 days",U1447&gt;=51,"Greater than 40 days",AND(U1447&gt;25,U1447&lt;=30),"26 to 30 days",AND(U1447&gt;30,U1447&lt;=40),"31 to 40 days",AND(U1447&gt;40,U1447&lt;=50),"41 to 50 days")</f>
        <v>26 to 30 days</v>
      </c>
      <c r="W1447" t="str" cm="1">
        <f t="array" ref="W1447">_xlfn.IFNA(_xlfn.IFS(AND(U1447&gt;=25,U1447&lt;28),"26-27 days",AND(U1447&gt;27,U1447&lt;29),"28 to 29 days",U1447=30, "30 days"),"Not Needed")</f>
        <v>30 days</v>
      </c>
      <c r="X1447">
        <f t="shared" si="137"/>
        <v>2015</v>
      </c>
    </row>
    <row r="1448" spans="1:24" ht="4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 t="shared" si="132"/>
        <v>0</v>
      </c>
      <c r="R1448">
        <f t="shared" si="133"/>
        <v>0</v>
      </c>
      <c r="S1448" s="15">
        <f t="shared" si="134"/>
        <v>42461.447662037041</v>
      </c>
      <c r="T1448" s="15">
        <f t="shared" si="135"/>
        <v>42481.447662037041</v>
      </c>
      <c r="U1448">
        <f t="shared" si="136"/>
        <v>20</v>
      </c>
      <c r="V1448" t="str" cm="1">
        <f t="array" ref="V1448">_xlfn.IFS(U1448&lt;=10,"Less than 10 days",AND(U1448&gt;10,U1448&lt;=20),"11 to 20 days",AND(U1448&gt;20,U1448&lt;=25),"21 to 25 days",U1448&gt;=51,"Greater than 40 days",AND(U1448&gt;25,U1448&lt;=30),"26 to 30 days",AND(U1448&gt;30,U1448&lt;=40),"31 to 40 days",AND(U1448&gt;40,U1448&lt;=50),"41 to 50 days")</f>
        <v>11 to 20 days</v>
      </c>
      <c r="W1448" t="str" cm="1">
        <f t="array" ref="W1448">_xlfn.IFNA(_xlfn.IFS(AND(U1448&gt;=25,U1448&lt;28),"26-27 days",AND(U1448&gt;27,U1448&lt;29),"28 to 29 days",U1448=30, "30 days"),"Not Needed")</f>
        <v>Not Needed</v>
      </c>
      <c r="X1448">
        <f t="shared" si="137"/>
        <v>2016</v>
      </c>
    </row>
    <row r="1449" spans="1:24" ht="29">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 t="shared" si="132"/>
        <v>0</v>
      </c>
      <c r="R1449">
        <f t="shared" si="133"/>
        <v>25</v>
      </c>
      <c r="S1449" s="15">
        <f t="shared" si="134"/>
        <v>42529.730717592596</v>
      </c>
      <c r="T1449" s="15">
        <f t="shared" si="135"/>
        <v>42559.730717592596</v>
      </c>
      <c r="U1449">
        <f t="shared" si="136"/>
        <v>30</v>
      </c>
      <c r="V1449" t="str" cm="1">
        <f t="array" ref="V1449">_xlfn.IFS(U1449&lt;=10,"Less than 10 days",AND(U1449&gt;10,U1449&lt;=20),"11 to 20 days",AND(U1449&gt;20,U1449&lt;=25),"21 to 25 days",U1449&gt;=51,"Greater than 40 days",AND(U1449&gt;25,U1449&lt;=30),"26 to 30 days",AND(U1449&gt;30,U1449&lt;=40),"31 to 40 days",AND(U1449&gt;40,U1449&lt;=50),"41 to 50 days")</f>
        <v>26 to 30 days</v>
      </c>
      <c r="W1449" t="str" cm="1">
        <f t="array" ref="W1449">_xlfn.IFNA(_xlfn.IFS(AND(U1449&gt;=25,U1449&lt;28),"26-27 days",AND(U1449&gt;27,U1449&lt;29),"28 to 29 days",U1449=30, "30 days"),"Not Needed")</f>
        <v>30 days</v>
      </c>
      <c r="X1449">
        <f t="shared" si="137"/>
        <v>2016</v>
      </c>
    </row>
    <row r="1450" spans="1:24" ht="58">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 t="shared" si="132"/>
        <v>0</v>
      </c>
      <c r="R1450">
        <f t="shared" si="133"/>
        <v>0</v>
      </c>
      <c r="S1450" s="15">
        <f t="shared" si="134"/>
        <v>42115.936550925922</v>
      </c>
      <c r="T1450" s="15">
        <f t="shared" si="135"/>
        <v>42146.225694444445</v>
      </c>
      <c r="U1450">
        <f t="shared" si="136"/>
        <v>31</v>
      </c>
      <c r="V1450" t="str" cm="1">
        <f t="array" ref="V1450">_xlfn.IFS(U1450&lt;=10,"Less than 10 days",AND(U1450&gt;10,U1450&lt;=20),"11 to 20 days",AND(U1450&gt;20,U1450&lt;=25),"21 to 25 days",U1450&gt;=51,"Greater than 40 days",AND(U1450&gt;25,U1450&lt;=30),"26 to 30 days",AND(U1450&gt;30,U1450&lt;=40),"31 to 40 days",AND(U1450&gt;40,U1450&lt;=50),"41 to 50 days")</f>
        <v>31 to 40 days</v>
      </c>
      <c r="W1450" t="str" cm="1">
        <f t="array" ref="W1450">_xlfn.IFNA(_xlfn.IFS(AND(U1450&gt;=25,U1450&lt;28),"26-27 days",AND(U1450&gt;27,U1450&lt;29),"28 to 29 days",U1450=30, "30 days"),"Not Needed")</f>
        <v>Not Needed</v>
      </c>
      <c r="X1450">
        <f t="shared" si="137"/>
        <v>2015</v>
      </c>
    </row>
    <row r="1451" spans="1:24" ht="4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 t="shared" si="132"/>
        <v>0</v>
      </c>
      <c r="R1451">
        <f t="shared" si="133"/>
        <v>0</v>
      </c>
      <c r="S1451" s="15">
        <f t="shared" si="134"/>
        <v>42086.811400462961</v>
      </c>
      <c r="T1451" s="15">
        <f t="shared" si="135"/>
        <v>42134.811400462961</v>
      </c>
      <c r="U1451">
        <f t="shared" si="136"/>
        <v>48</v>
      </c>
      <c r="V1451" t="str" cm="1">
        <f t="array" ref="V1451">_xlfn.IFS(U1451&lt;=10,"Less than 10 days",AND(U1451&gt;10,U1451&lt;=20),"11 to 20 days",AND(U1451&gt;20,U1451&lt;=25),"21 to 25 days",U1451&gt;=51,"Greater than 40 days",AND(U1451&gt;25,U1451&lt;=30),"26 to 30 days",AND(U1451&gt;30,U1451&lt;=40),"31 to 40 days",AND(U1451&gt;40,U1451&lt;=50),"41 to 50 days")</f>
        <v>41 to 50 days</v>
      </c>
      <c r="W1451" t="str" cm="1">
        <f t="array" ref="W1451">_xlfn.IFNA(_xlfn.IFS(AND(U1451&gt;=25,U1451&lt;28),"26-27 days",AND(U1451&gt;27,U1451&lt;29),"28 to 29 days",U1451=30, "30 days"),"Not Needed")</f>
        <v>Not Needed</v>
      </c>
      <c r="X1451">
        <f t="shared" si="137"/>
        <v>2015</v>
      </c>
    </row>
    <row r="1452" spans="1:24" ht="58">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 t="shared" si="132"/>
        <v>0</v>
      </c>
      <c r="R1452">
        <f t="shared" si="133"/>
        <v>1</v>
      </c>
      <c r="S1452" s="15">
        <f t="shared" si="134"/>
        <v>42390.171261574069</v>
      </c>
      <c r="T1452" s="15">
        <f t="shared" si="135"/>
        <v>42420.171261574069</v>
      </c>
      <c r="U1452">
        <f t="shared" si="136"/>
        <v>30</v>
      </c>
      <c r="V1452" t="str" cm="1">
        <f t="array" ref="V1452">_xlfn.IFS(U1452&lt;=10,"Less than 10 days",AND(U1452&gt;10,U1452&lt;=20),"11 to 20 days",AND(U1452&gt;20,U1452&lt;=25),"21 to 25 days",U1452&gt;=51,"Greater than 40 days",AND(U1452&gt;25,U1452&lt;=30),"26 to 30 days",AND(U1452&gt;30,U1452&lt;=40),"31 to 40 days",AND(U1452&gt;40,U1452&lt;=50),"41 to 50 days")</f>
        <v>26 to 30 days</v>
      </c>
      <c r="W1452" t="str" cm="1">
        <f t="array" ref="W1452">_xlfn.IFNA(_xlfn.IFS(AND(U1452&gt;=25,U1452&lt;28),"26-27 days",AND(U1452&gt;27,U1452&lt;29),"28 to 29 days",U1452=30, "30 days"),"Not Needed")</f>
        <v>30 days</v>
      </c>
      <c r="X1452">
        <f t="shared" si="137"/>
        <v>2016</v>
      </c>
    </row>
    <row r="1453" spans="1:24" ht="4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 t="shared" si="132"/>
        <v>0</v>
      </c>
      <c r="R1453">
        <f t="shared" si="133"/>
        <v>1</v>
      </c>
      <c r="S1453" s="15">
        <f t="shared" si="134"/>
        <v>41931.959016203706</v>
      </c>
      <c r="T1453" s="15">
        <f t="shared" si="135"/>
        <v>41962.00068287037</v>
      </c>
      <c r="U1453">
        <f t="shared" si="136"/>
        <v>31</v>
      </c>
      <c r="V1453" t="str" cm="1">
        <f t="array" ref="V1453">_xlfn.IFS(U1453&lt;=10,"Less than 10 days",AND(U1453&gt;10,U1453&lt;=20),"11 to 20 days",AND(U1453&gt;20,U1453&lt;=25),"21 to 25 days",U1453&gt;=51,"Greater than 40 days",AND(U1453&gt;25,U1453&lt;=30),"26 to 30 days",AND(U1453&gt;30,U1453&lt;=40),"31 to 40 days",AND(U1453&gt;40,U1453&lt;=50),"41 to 50 days")</f>
        <v>31 to 40 days</v>
      </c>
      <c r="W1453" t="str" cm="1">
        <f t="array" ref="W1453">_xlfn.IFNA(_xlfn.IFS(AND(U1453&gt;=25,U1453&lt;28),"26-27 days",AND(U1453&gt;27,U1453&lt;29),"28 to 29 days",U1453=30, "30 days"),"Not Needed")</f>
        <v>Not Needed</v>
      </c>
      <c r="X1453">
        <f t="shared" si="137"/>
        <v>2014</v>
      </c>
    </row>
    <row r="1454" spans="1:24" ht="29">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 t="shared" si="132"/>
        <v>0</v>
      </c>
      <c r="R1454">
        <f t="shared" si="133"/>
        <v>0</v>
      </c>
      <c r="S1454" s="15">
        <f t="shared" si="134"/>
        <v>41818.703275462962</v>
      </c>
      <c r="T1454" s="15">
        <f t="shared" si="135"/>
        <v>41848.703275462962</v>
      </c>
      <c r="U1454">
        <f t="shared" si="136"/>
        <v>30</v>
      </c>
      <c r="V1454" t="str" cm="1">
        <f t="array" ref="V1454">_xlfn.IFS(U1454&lt;=10,"Less than 10 days",AND(U1454&gt;10,U1454&lt;=20),"11 to 20 days",AND(U1454&gt;20,U1454&lt;=25),"21 to 25 days",U1454&gt;=51,"Greater than 40 days",AND(U1454&gt;25,U1454&lt;=30),"26 to 30 days",AND(U1454&gt;30,U1454&lt;=40),"31 to 40 days",AND(U1454&gt;40,U1454&lt;=50),"41 to 50 days")</f>
        <v>26 to 30 days</v>
      </c>
      <c r="W1454" t="str" cm="1">
        <f t="array" ref="W1454">_xlfn.IFNA(_xlfn.IFS(AND(U1454&gt;=25,U1454&lt;28),"26-27 days",AND(U1454&gt;27,U1454&lt;29),"28 to 29 days",U1454=30, "30 days"),"Not Needed")</f>
        <v>30 days</v>
      </c>
      <c r="X1454">
        <f t="shared" si="137"/>
        <v>2014</v>
      </c>
    </row>
    <row r="1455" spans="1:24" ht="4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 t="shared" si="132"/>
        <v>0</v>
      </c>
      <c r="R1455">
        <f t="shared" si="133"/>
        <v>0</v>
      </c>
      <c r="S1455" s="15">
        <f t="shared" si="134"/>
        <v>42795.696145833332</v>
      </c>
      <c r="T1455" s="15">
        <f t="shared" si="135"/>
        <v>42840.654479166667</v>
      </c>
      <c r="U1455">
        <f t="shared" si="136"/>
        <v>45</v>
      </c>
      <c r="V1455" t="str" cm="1">
        <f t="array" ref="V1455">_xlfn.IFS(U1455&lt;=10,"Less than 10 days",AND(U1455&gt;10,U1455&lt;=20),"11 to 20 days",AND(U1455&gt;20,U1455&lt;=25),"21 to 25 days",U1455&gt;=51,"Greater than 40 days",AND(U1455&gt;25,U1455&lt;=30),"26 to 30 days",AND(U1455&gt;30,U1455&lt;=40),"31 to 40 days",AND(U1455&gt;40,U1455&lt;=50),"41 to 50 days")</f>
        <v>41 to 50 days</v>
      </c>
      <c r="W1455" t="str" cm="1">
        <f t="array" ref="W1455">_xlfn.IFNA(_xlfn.IFS(AND(U1455&gt;=25,U1455&lt;28),"26-27 days",AND(U1455&gt;27,U1455&lt;29),"28 to 29 days",U1455=30, "30 days"),"Not Needed")</f>
        <v>Not Needed</v>
      </c>
      <c r="X1455">
        <f t="shared" si="137"/>
        <v>2017</v>
      </c>
    </row>
    <row r="1456" spans="1:24" ht="4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 t="shared" si="132"/>
        <v>1</v>
      </c>
      <c r="R1456">
        <f t="shared" si="133"/>
        <v>15</v>
      </c>
      <c r="S1456" s="15">
        <f t="shared" si="134"/>
        <v>42463.866666666669</v>
      </c>
      <c r="T1456" s="15">
        <f t="shared" si="135"/>
        <v>42484.915972222225</v>
      </c>
      <c r="U1456">
        <f t="shared" si="136"/>
        <v>21</v>
      </c>
      <c r="V1456" t="str" cm="1">
        <f t="array" ref="V1456">_xlfn.IFS(U1456&lt;=10,"Less than 10 days",AND(U1456&gt;10,U1456&lt;=20),"11 to 20 days",AND(U1456&gt;20,U1456&lt;=25),"21 to 25 days",U1456&gt;=51,"Greater than 40 days",AND(U1456&gt;25,U1456&lt;=30),"26 to 30 days",AND(U1456&gt;30,U1456&lt;=40),"31 to 40 days",AND(U1456&gt;40,U1456&lt;=50),"41 to 50 days")</f>
        <v>21 to 25 days</v>
      </c>
      <c r="W1456" t="str" cm="1">
        <f t="array" ref="W1456">_xlfn.IFNA(_xlfn.IFS(AND(U1456&gt;=25,U1456&lt;28),"26-27 days",AND(U1456&gt;27,U1456&lt;29),"28 to 29 days",U1456=30, "30 days"),"Not Needed")</f>
        <v>Not Needed</v>
      </c>
      <c r="X1456">
        <f t="shared" si="137"/>
        <v>2016</v>
      </c>
    </row>
    <row r="1457" spans="1:24" ht="58">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 t="shared" si="132"/>
        <v>11</v>
      </c>
      <c r="R1457">
        <f t="shared" si="133"/>
        <v>225</v>
      </c>
      <c r="S1457" s="15">
        <f t="shared" si="134"/>
        <v>41832.672685185185</v>
      </c>
      <c r="T1457" s="15">
        <f t="shared" si="135"/>
        <v>41887.568749999999</v>
      </c>
      <c r="U1457">
        <f t="shared" si="136"/>
        <v>55</v>
      </c>
      <c r="V1457" t="str" cm="1">
        <f t="array" ref="V1457">_xlfn.IFS(U1457&lt;=10,"Less than 10 days",AND(U1457&gt;10,U1457&lt;=20),"11 to 20 days",AND(U1457&gt;20,U1457&lt;=25),"21 to 25 days",U1457&gt;=51,"Greater than 40 days",AND(U1457&gt;25,U1457&lt;=30),"26 to 30 days",AND(U1457&gt;30,U1457&lt;=40),"31 to 40 days",AND(U1457&gt;40,U1457&lt;=50),"41 to 50 days")</f>
        <v>Greater than 40 days</v>
      </c>
      <c r="W1457" t="str" cm="1">
        <f t="array" ref="W1457">_xlfn.IFNA(_xlfn.IFS(AND(U1457&gt;=25,U1457&lt;28),"26-27 days",AND(U1457&gt;27,U1457&lt;29),"28 to 29 days",U1457=30, "30 days"),"Not Needed")</f>
        <v>Not Needed</v>
      </c>
      <c r="X1457">
        <f t="shared" si="137"/>
        <v>2014</v>
      </c>
    </row>
    <row r="1458" spans="1:24">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 t="shared" si="132"/>
        <v>3</v>
      </c>
      <c r="R1458">
        <f t="shared" si="133"/>
        <v>48.33</v>
      </c>
      <c r="S1458" s="15">
        <f t="shared" si="134"/>
        <v>42708.668576388889</v>
      </c>
      <c r="T1458" s="15">
        <f t="shared" si="135"/>
        <v>42738.668576388889</v>
      </c>
      <c r="U1458">
        <f t="shared" si="136"/>
        <v>30</v>
      </c>
      <c r="V1458" t="str" cm="1">
        <f t="array" ref="V1458">_xlfn.IFS(U1458&lt;=10,"Less than 10 days",AND(U1458&gt;10,U1458&lt;=20),"11 to 20 days",AND(U1458&gt;20,U1458&lt;=25),"21 to 25 days",U1458&gt;=51,"Greater than 40 days",AND(U1458&gt;25,U1458&lt;=30),"26 to 30 days",AND(U1458&gt;30,U1458&lt;=40),"31 to 40 days",AND(U1458&gt;40,U1458&lt;=50),"41 to 50 days")</f>
        <v>26 to 30 days</v>
      </c>
      <c r="W1458" t="str" cm="1">
        <f t="array" ref="W1458">_xlfn.IFNA(_xlfn.IFS(AND(U1458&gt;=25,U1458&lt;28),"26-27 days",AND(U1458&gt;27,U1458&lt;29),"28 to 29 days",U1458=30, "30 days"),"Not Needed")</f>
        <v>30 days</v>
      </c>
      <c r="X1458">
        <f t="shared" si="137"/>
        <v>2016</v>
      </c>
    </row>
    <row r="1459" spans="1:24" ht="29">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 t="shared" si="132"/>
        <v>0</v>
      </c>
      <c r="R1459">
        <f t="shared" si="133"/>
        <v>0</v>
      </c>
      <c r="S1459" s="15">
        <f t="shared" si="134"/>
        <v>42289.89634259259</v>
      </c>
      <c r="T1459" s="15">
        <f t="shared" si="135"/>
        <v>42319.938009259262</v>
      </c>
      <c r="U1459">
        <f t="shared" si="136"/>
        <v>30</v>
      </c>
      <c r="V1459" t="str" cm="1">
        <f t="array" ref="V1459">_xlfn.IFS(U1459&lt;=10,"Less than 10 days",AND(U1459&gt;10,U1459&lt;=20),"11 to 20 days",AND(U1459&gt;20,U1459&lt;=25),"21 to 25 days",U1459&gt;=51,"Greater than 40 days",AND(U1459&gt;25,U1459&lt;=30),"26 to 30 days",AND(U1459&gt;30,U1459&lt;=40),"31 to 40 days",AND(U1459&gt;40,U1459&lt;=50),"41 to 50 days")</f>
        <v>26 to 30 days</v>
      </c>
      <c r="W1459" t="str" cm="1">
        <f t="array" ref="W1459">_xlfn.IFNA(_xlfn.IFS(AND(U1459&gt;=25,U1459&lt;28),"26-27 days",AND(U1459&gt;27,U1459&lt;29),"28 to 29 days",U1459=30, "30 days"),"Not Needed")</f>
        <v>30 days</v>
      </c>
      <c r="X1459">
        <f t="shared" si="137"/>
        <v>2015</v>
      </c>
    </row>
    <row r="1460" spans="1:24" ht="58">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 t="shared" si="132"/>
        <v>0</v>
      </c>
      <c r="R1460">
        <f t="shared" si="133"/>
        <v>0</v>
      </c>
      <c r="S1460" s="15">
        <f t="shared" si="134"/>
        <v>41831.705555555556</v>
      </c>
      <c r="T1460" s="15">
        <f t="shared" si="135"/>
        <v>41862.166666666664</v>
      </c>
      <c r="U1460">
        <f t="shared" si="136"/>
        <v>31</v>
      </c>
      <c r="V1460" t="str" cm="1">
        <f t="array" ref="V1460">_xlfn.IFS(U1460&lt;=10,"Less than 10 days",AND(U1460&gt;10,U1460&lt;=20),"11 to 20 days",AND(U1460&gt;20,U1460&lt;=25),"21 to 25 days",U1460&gt;=51,"Greater than 40 days",AND(U1460&gt;25,U1460&lt;=30),"26 to 30 days",AND(U1460&gt;30,U1460&lt;=40),"31 to 40 days",AND(U1460&gt;40,U1460&lt;=50),"41 to 50 days")</f>
        <v>31 to 40 days</v>
      </c>
      <c r="W1460" t="str" cm="1">
        <f t="array" ref="W1460">_xlfn.IFNA(_xlfn.IFS(AND(U1460&gt;=25,U1460&lt;28),"26-27 days",AND(U1460&gt;27,U1460&lt;29),"28 to 29 days",U1460=30, "30 days"),"Not Needed")</f>
        <v>Not Needed</v>
      </c>
      <c r="X1460">
        <f t="shared" si="137"/>
        <v>2014</v>
      </c>
    </row>
    <row r="1461" spans="1:24" ht="4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 t="shared" si="132"/>
        <v>0</v>
      </c>
      <c r="R1461">
        <f t="shared" si="133"/>
        <v>0</v>
      </c>
      <c r="S1461" s="15">
        <f t="shared" si="134"/>
        <v>42312.204814814817</v>
      </c>
      <c r="T1461" s="15">
        <f t="shared" si="135"/>
        <v>42340.725694444445</v>
      </c>
      <c r="U1461">
        <f t="shared" si="136"/>
        <v>28</v>
      </c>
      <c r="V1461" t="str" cm="1">
        <f t="array" ref="V1461">_xlfn.IFS(U1461&lt;=10,"Less than 10 days",AND(U1461&gt;10,U1461&lt;=20),"11 to 20 days",AND(U1461&gt;20,U1461&lt;=25),"21 to 25 days",U1461&gt;=51,"Greater than 40 days",AND(U1461&gt;25,U1461&lt;=30),"26 to 30 days",AND(U1461&gt;30,U1461&lt;=40),"31 to 40 days",AND(U1461&gt;40,U1461&lt;=50),"41 to 50 days")</f>
        <v>26 to 30 days</v>
      </c>
      <c r="W1461" t="str" cm="1">
        <f t="array" ref="W1461">_xlfn.IFNA(_xlfn.IFS(AND(U1461&gt;=25,U1461&lt;28),"26-27 days",AND(U1461&gt;27,U1461&lt;29),"28 to 29 days",U1461=30, "30 days"),"Not Needed")</f>
        <v>28 to 29 days</v>
      </c>
      <c r="X1461">
        <f t="shared" si="137"/>
        <v>2015</v>
      </c>
    </row>
    <row r="1462" spans="1:24" ht="4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 t="shared" si="132"/>
        <v>0</v>
      </c>
      <c r="R1462">
        <f t="shared" si="133"/>
        <v>0</v>
      </c>
      <c r="S1462" s="15">
        <f t="shared" si="134"/>
        <v>41915.896967592591</v>
      </c>
      <c r="T1462" s="15">
        <f t="shared" si="135"/>
        <v>41973.989583333328</v>
      </c>
      <c r="U1462">
        <f t="shared" si="136"/>
        <v>58</v>
      </c>
      <c r="V1462" t="str" cm="1">
        <f t="array" ref="V1462">_xlfn.IFS(U1462&lt;=10,"Less than 10 days",AND(U1462&gt;10,U1462&lt;=20),"11 to 20 days",AND(U1462&gt;20,U1462&lt;=25),"21 to 25 days",U1462&gt;=51,"Greater than 40 days",AND(U1462&gt;25,U1462&lt;=30),"26 to 30 days",AND(U1462&gt;30,U1462&lt;=40),"31 to 40 days",AND(U1462&gt;40,U1462&lt;=50),"41 to 50 days")</f>
        <v>Greater than 40 days</v>
      </c>
      <c r="W1462" t="str" cm="1">
        <f t="array" ref="W1462">_xlfn.IFNA(_xlfn.IFS(AND(U1462&gt;=25,U1462&lt;28),"26-27 days",AND(U1462&gt;27,U1462&lt;29),"28 to 29 days",U1462=30, "30 days"),"Not Needed")</f>
        <v>Not Needed</v>
      </c>
      <c r="X1462">
        <f t="shared" si="137"/>
        <v>2014</v>
      </c>
    </row>
    <row r="1463" spans="1:24" ht="29">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 t="shared" si="132"/>
        <v>101</v>
      </c>
      <c r="R1463">
        <f t="shared" si="133"/>
        <v>44.67</v>
      </c>
      <c r="S1463" s="15">
        <f t="shared" si="134"/>
        <v>41899.645300925928</v>
      </c>
      <c r="T1463" s="15">
        <f t="shared" si="135"/>
        <v>41933</v>
      </c>
      <c r="U1463">
        <f t="shared" si="136"/>
        <v>34</v>
      </c>
      <c r="V1463" t="str" cm="1">
        <f t="array" ref="V1463">_xlfn.IFS(U1463&lt;=10,"Less than 10 days",AND(U1463&gt;10,U1463&lt;=20),"11 to 20 days",AND(U1463&gt;20,U1463&lt;=25),"21 to 25 days",U1463&gt;=51,"Greater than 40 days",AND(U1463&gt;25,U1463&lt;=30),"26 to 30 days",AND(U1463&gt;30,U1463&lt;=40),"31 to 40 days",AND(U1463&gt;40,U1463&lt;=50),"41 to 50 days")</f>
        <v>31 to 40 days</v>
      </c>
      <c r="W1463" t="str" cm="1">
        <f t="array" ref="W1463">_xlfn.IFNA(_xlfn.IFS(AND(U1463&gt;=25,U1463&lt;28),"26-27 days",AND(U1463&gt;27,U1463&lt;29),"28 to 29 days",U1463=30, "30 days"),"Not Needed")</f>
        <v>Not Needed</v>
      </c>
      <c r="X1463">
        <f t="shared" si="137"/>
        <v>2014</v>
      </c>
    </row>
    <row r="1464" spans="1:24" ht="29">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 t="shared" si="132"/>
        <v>109</v>
      </c>
      <c r="R1464">
        <f t="shared" si="133"/>
        <v>28.94</v>
      </c>
      <c r="S1464" s="15">
        <f t="shared" si="134"/>
        <v>41344.662858796299</v>
      </c>
      <c r="T1464" s="15">
        <f t="shared" si="135"/>
        <v>41374.662858796299</v>
      </c>
      <c r="U1464">
        <f t="shared" si="136"/>
        <v>30</v>
      </c>
      <c r="V1464" t="str" cm="1">
        <f t="array" ref="V1464">_xlfn.IFS(U1464&lt;=10,"Less than 10 days",AND(U1464&gt;10,U1464&lt;=20),"11 to 20 days",AND(U1464&gt;20,U1464&lt;=25),"21 to 25 days",U1464&gt;=51,"Greater than 40 days",AND(U1464&gt;25,U1464&lt;=30),"26 to 30 days",AND(U1464&gt;30,U1464&lt;=40),"31 to 40 days",AND(U1464&gt;40,U1464&lt;=50),"41 to 50 days")</f>
        <v>26 to 30 days</v>
      </c>
      <c r="W1464" t="str" cm="1">
        <f t="array" ref="W1464">_xlfn.IFNA(_xlfn.IFS(AND(U1464&gt;=25,U1464&lt;28),"26-27 days",AND(U1464&gt;27,U1464&lt;29),"28 to 29 days",U1464=30, "30 days"),"Not Needed")</f>
        <v>30 days</v>
      </c>
      <c r="X1464">
        <f t="shared" si="137"/>
        <v>2013</v>
      </c>
    </row>
    <row r="1465" spans="1:24" ht="4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 t="shared" si="132"/>
        <v>148</v>
      </c>
      <c r="R1465">
        <f t="shared" si="133"/>
        <v>35.44</v>
      </c>
      <c r="S1465" s="15">
        <f t="shared" si="134"/>
        <v>41326.911319444444</v>
      </c>
      <c r="T1465" s="15">
        <f t="shared" si="135"/>
        <v>41371.869652777779</v>
      </c>
      <c r="U1465">
        <f t="shared" si="136"/>
        <v>45</v>
      </c>
      <c r="V1465" t="str" cm="1">
        <f t="array" ref="V1465">_xlfn.IFS(U1465&lt;=10,"Less than 10 days",AND(U1465&gt;10,U1465&lt;=20),"11 to 20 days",AND(U1465&gt;20,U1465&lt;=25),"21 to 25 days",U1465&gt;=51,"Greater than 40 days",AND(U1465&gt;25,U1465&lt;=30),"26 to 30 days",AND(U1465&gt;30,U1465&lt;=40),"31 to 40 days",AND(U1465&gt;40,U1465&lt;=50),"41 to 50 days")</f>
        <v>41 to 50 days</v>
      </c>
      <c r="W1465" t="str" cm="1">
        <f t="array" ref="W1465">_xlfn.IFNA(_xlfn.IFS(AND(U1465&gt;=25,U1465&lt;28),"26-27 days",AND(U1465&gt;27,U1465&lt;29),"28 to 29 days",U1465=30, "30 days"),"Not Needed")</f>
        <v>Not Needed</v>
      </c>
      <c r="X1465">
        <f t="shared" si="137"/>
        <v>2013</v>
      </c>
    </row>
    <row r="1466" spans="1:24">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 t="shared" si="132"/>
        <v>163</v>
      </c>
      <c r="R1466">
        <f t="shared" si="133"/>
        <v>34.869999999999997</v>
      </c>
      <c r="S1466" s="15">
        <f t="shared" si="134"/>
        <v>41291.661550925928</v>
      </c>
      <c r="T1466" s="15">
        <f t="shared" si="135"/>
        <v>41321.661550925928</v>
      </c>
      <c r="U1466">
        <f t="shared" si="136"/>
        <v>30</v>
      </c>
      <c r="V1466" t="str" cm="1">
        <f t="array" ref="V1466">_xlfn.IFS(U1466&lt;=10,"Less than 10 days",AND(U1466&gt;10,U1466&lt;=20),"11 to 20 days",AND(U1466&gt;20,U1466&lt;=25),"21 to 25 days",U1466&gt;=51,"Greater than 40 days",AND(U1466&gt;25,U1466&lt;=30),"26 to 30 days",AND(U1466&gt;30,U1466&lt;=40),"31 to 40 days",AND(U1466&gt;40,U1466&lt;=50),"41 to 50 days")</f>
        <v>26 to 30 days</v>
      </c>
      <c r="W1466" t="str" cm="1">
        <f t="array" ref="W1466">_xlfn.IFNA(_xlfn.IFS(AND(U1466&gt;=25,U1466&lt;28),"26-27 days",AND(U1466&gt;27,U1466&lt;29),"28 to 29 days",U1466=30, "30 days"),"Not Needed")</f>
        <v>30 days</v>
      </c>
      <c r="X1466">
        <f t="shared" si="137"/>
        <v>2013</v>
      </c>
    </row>
    <row r="1467" spans="1:24" ht="4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 t="shared" si="132"/>
        <v>456</v>
      </c>
      <c r="R1467">
        <f t="shared" si="133"/>
        <v>52.62</v>
      </c>
      <c r="S1467" s="15">
        <f t="shared" si="134"/>
        <v>40959.734398148146</v>
      </c>
      <c r="T1467" s="15">
        <f t="shared" si="135"/>
        <v>40990.125</v>
      </c>
      <c r="U1467">
        <f t="shared" si="136"/>
        <v>31</v>
      </c>
      <c r="V1467" t="str" cm="1">
        <f t="array" ref="V1467">_xlfn.IFS(U1467&lt;=10,"Less than 10 days",AND(U1467&gt;10,U1467&lt;=20),"11 to 20 days",AND(U1467&gt;20,U1467&lt;=25),"21 to 25 days",U1467&gt;=51,"Greater than 40 days",AND(U1467&gt;25,U1467&lt;=30),"26 to 30 days",AND(U1467&gt;30,U1467&lt;=40),"31 to 40 days",AND(U1467&gt;40,U1467&lt;=50),"41 to 50 days")</f>
        <v>31 to 40 days</v>
      </c>
      <c r="W1467" t="str" cm="1">
        <f t="array" ref="W1467">_xlfn.IFNA(_xlfn.IFS(AND(U1467&gt;=25,U1467&lt;28),"26-27 days",AND(U1467&gt;27,U1467&lt;29),"28 to 29 days",U1467=30, "30 days"),"Not Needed")</f>
        <v>Not Needed</v>
      </c>
      <c r="X1467">
        <f t="shared" si="137"/>
        <v>2012</v>
      </c>
    </row>
    <row r="1468" spans="1:24" ht="4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 t="shared" si="132"/>
        <v>108</v>
      </c>
      <c r="R1468">
        <f t="shared" si="133"/>
        <v>69.599999999999994</v>
      </c>
      <c r="S1468" s="15">
        <f t="shared" si="134"/>
        <v>42340.172060185185</v>
      </c>
      <c r="T1468" s="15">
        <f t="shared" si="135"/>
        <v>42381.208333333328</v>
      </c>
      <c r="U1468">
        <f t="shared" si="136"/>
        <v>41</v>
      </c>
      <c r="V1468" t="str" cm="1">
        <f t="array" ref="V1468">_xlfn.IFS(U1468&lt;=10,"Less than 10 days",AND(U1468&gt;10,U1468&lt;=20),"11 to 20 days",AND(U1468&gt;20,U1468&lt;=25),"21 to 25 days",U1468&gt;=51,"Greater than 40 days",AND(U1468&gt;25,U1468&lt;=30),"26 to 30 days",AND(U1468&gt;30,U1468&lt;=40),"31 to 40 days",AND(U1468&gt;40,U1468&lt;=50),"41 to 50 days")</f>
        <v>41 to 50 days</v>
      </c>
      <c r="W1468" t="str" cm="1">
        <f t="array" ref="W1468">_xlfn.IFNA(_xlfn.IFS(AND(U1468&gt;=25,U1468&lt;28),"26-27 days",AND(U1468&gt;27,U1468&lt;29),"28 to 29 days",U1468=30, "30 days"),"Not Needed")</f>
        <v>Not Needed</v>
      </c>
      <c r="X1468">
        <f t="shared" si="137"/>
        <v>2015</v>
      </c>
    </row>
    <row r="1469" spans="1:24" ht="29">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 t="shared" si="132"/>
        <v>115</v>
      </c>
      <c r="R1469">
        <f t="shared" si="133"/>
        <v>76.72</v>
      </c>
      <c r="S1469" s="15">
        <f t="shared" si="134"/>
        <v>40933.80190972222</v>
      </c>
      <c r="T1469" s="15">
        <f t="shared" si="135"/>
        <v>40993.760243055556</v>
      </c>
      <c r="U1469">
        <f t="shared" si="136"/>
        <v>60</v>
      </c>
      <c r="V1469" t="str" cm="1">
        <f t="array" ref="V1469">_xlfn.IFS(U1469&lt;=10,"Less than 10 days",AND(U1469&gt;10,U1469&lt;=20),"11 to 20 days",AND(U1469&gt;20,U1469&lt;=25),"21 to 25 days",U1469&gt;=51,"Greater than 40 days",AND(U1469&gt;25,U1469&lt;=30),"26 to 30 days",AND(U1469&gt;30,U1469&lt;=40),"31 to 40 days",AND(U1469&gt;40,U1469&lt;=50),"41 to 50 days")</f>
        <v>Greater than 40 days</v>
      </c>
      <c r="W1469" t="str" cm="1">
        <f t="array" ref="W1469">_xlfn.IFNA(_xlfn.IFS(AND(U1469&gt;=25,U1469&lt;28),"26-27 days",AND(U1469&gt;27,U1469&lt;29),"28 to 29 days",U1469=30, "30 days"),"Not Needed")</f>
        <v>Not Needed</v>
      </c>
      <c r="X1469">
        <f t="shared" si="137"/>
        <v>2012</v>
      </c>
    </row>
    <row r="1470" spans="1:24" ht="4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 t="shared" si="132"/>
        <v>102</v>
      </c>
      <c r="R1470">
        <f t="shared" si="133"/>
        <v>33.19</v>
      </c>
      <c r="S1470" s="15">
        <f t="shared" si="134"/>
        <v>40646.014456018522</v>
      </c>
      <c r="T1470" s="15">
        <f t="shared" si="135"/>
        <v>40706.014456018522</v>
      </c>
      <c r="U1470">
        <f t="shared" si="136"/>
        <v>60</v>
      </c>
      <c r="V1470" t="str" cm="1">
        <f t="array" ref="V1470">_xlfn.IFS(U1470&lt;=10,"Less than 10 days",AND(U1470&gt;10,U1470&lt;=20),"11 to 20 days",AND(U1470&gt;20,U1470&lt;=25),"21 to 25 days",U1470&gt;=51,"Greater than 40 days",AND(U1470&gt;25,U1470&lt;=30),"26 to 30 days",AND(U1470&gt;30,U1470&lt;=40),"31 to 40 days",AND(U1470&gt;40,U1470&lt;=50),"41 to 50 days")</f>
        <v>Greater than 40 days</v>
      </c>
      <c r="W1470" t="str" cm="1">
        <f t="array" ref="W1470">_xlfn.IFNA(_xlfn.IFS(AND(U1470&gt;=25,U1470&lt;28),"26-27 days",AND(U1470&gt;27,U1470&lt;29),"28 to 29 days",U1470=30, "30 days"),"Not Needed")</f>
        <v>Not Needed</v>
      </c>
      <c r="X1470">
        <f t="shared" si="137"/>
        <v>2011</v>
      </c>
    </row>
    <row r="1471" spans="1:24" ht="4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 t="shared" si="132"/>
        <v>108</v>
      </c>
      <c r="R1471">
        <f t="shared" si="133"/>
        <v>149.46</v>
      </c>
      <c r="S1471" s="15">
        <f t="shared" si="134"/>
        <v>41290.598483796297</v>
      </c>
      <c r="T1471" s="15">
        <f t="shared" si="135"/>
        <v>41320.598483796297</v>
      </c>
      <c r="U1471">
        <f t="shared" si="136"/>
        <v>30</v>
      </c>
      <c r="V1471" t="str" cm="1">
        <f t="array" ref="V1471">_xlfn.IFS(U1471&lt;=10,"Less than 10 days",AND(U1471&gt;10,U1471&lt;=20),"11 to 20 days",AND(U1471&gt;20,U1471&lt;=25),"21 to 25 days",U1471&gt;=51,"Greater than 40 days",AND(U1471&gt;25,U1471&lt;=30),"26 to 30 days",AND(U1471&gt;30,U1471&lt;=40),"31 to 40 days",AND(U1471&gt;40,U1471&lt;=50),"41 to 50 days")</f>
        <v>26 to 30 days</v>
      </c>
      <c r="W1471" t="str" cm="1">
        <f t="array" ref="W1471">_xlfn.IFNA(_xlfn.IFS(AND(U1471&gt;=25,U1471&lt;28),"26-27 days",AND(U1471&gt;27,U1471&lt;29),"28 to 29 days",U1471=30, "30 days"),"Not Needed")</f>
        <v>30 days</v>
      </c>
      <c r="X1471">
        <f t="shared" si="137"/>
        <v>2013</v>
      </c>
    </row>
    <row r="1472" spans="1:24" ht="58">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 t="shared" si="132"/>
        <v>125</v>
      </c>
      <c r="R1472">
        <f t="shared" si="133"/>
        <v>23.17</v>
      </c>
      <c r="S1472" s="15">
        <f t="shared" si="134"/>
        <v>41250.827118055553</v>
      </c>
      <c r="T1472" s="15">
        <f t="shared" si="135"/>
        <v>41271.827118055553</v>
      </c>
      <c r="U1472">
        <f t="shared" si="136"/>
        <v>21</v>
      </c>
      <c r="V1472" t="str" cm="1">
        <f t="array" ref="V1472">_xlfn.IFS(U1472&lt;=10,"Less than 10 days",AND(U1472&gt;10,U1472&lt;=20),"11 to 20 days",AND(U1472&gt;20,U1472&lt;=25),"21 to 25 days",U1472&gt;=51,"Greater than 40 days",AND(U1472&gt;25,U1472&lt;=30),"26 to 30 days",AND(U1472&gt;30,U1472&lt;=40),"31 to 40 days",AND(U1472&gt;40,U1472&lt;=50),"41 to 50 days")</f>
        <v>21 to 25 days</v>
      </c>
      <c r="W1472" t="str" cm="1">
        <f t="array" ref="W1472">_xlfn.IFNA(_xlfn.IFS(AND(U1472&gt;=25,U1472&lt;28),"26-27 days",AND(U1472&gt;27,U1472&lt;29),"28 to 29 days",U1472=30, "30 days"),"Not Needed")</f>
        <v>Not Needed</v>
      </c>
      <c r="X1472">
        <f t="shared" si="137"/>
        <v>2012</v>
      </c>
    </row>
    <row r="1473" spans="1:24" ht="4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 t="shared" si="132"/>
        <v>104</v>
      </c>
      <c r="R1473">
        <f t="shared" si="133"/>
        <v>96.88</v>
      </c>
      <c r="S1473" s="15">
        <f t="shared" si="134"/>
        <v>42073.957569444443</v>
      </c>
      <c r="T1473" s="15">
        <f t="shared" si="135"/>
        <v>42103.957569444443</v>
      </c>
      <c r="U1473">
        <f t="shared" si="136"/>
        <v>30</v>
      </c>
      <c r="V1473" t="str" cm="1">
        <f t="array" ref="V1473">_xlfn.IFS(U1473&lt;=10,"Less than 10 days",AND(U1473&gt;10,U1473&lt;=20),"11 to 20 days",AND(U1473&gt;20,U1473&lt;=25),"21 to 25 days",U1473&gt;=51,"Greater than 40 days",AND(U1473&gt;25,U1473&lt;=30),"26 to 30 days",AND(U1473&gt;30,U1473&lt;=40),"31 to 40 days",AND(U1473&gt;40,U1473&lt;=50),"41 to 50 days")</f>
        <v>26 to 30 days</v>
      </c>
      <c r="W1473" t="str" cm="1">
        <f t="array" ref="W1473">_xlfn.IFNA(_xlfn.IFS(AND(U1473&gt;=25,U1473&lt;28),"26-27 days",AND(U1473&gt;27,U1473&lt;29),"28 to 29 days",U1473=30, "30 days"),"Not Needed")</f>
        <v>30 days</v>
      </c>
      <c r="X1473">
        <f t="shared" si="137"/>
        <v>2015</v>
      </c>
    </row>
    <row r="1474" spans="1:24" ht="58">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 t="shared" ref="Q1474:Q1537" si="138">ROUND(E1474/D1474*100,0)</f>
        <v>139</v>
      </c>
      <c r="R1474">
        <f t="shared" si="133"/>
        <v>103.2</v>
      </c>
      <c r="S1474" s="15">
        <f t="shared" si="134"/>
        <v>41533.542858796296</v>
      </c>
      <c r="T1474" s="15">
        <f t="shared" si="135"/>
        <v>41563.542858796296</v>
      </c>
      <c r="U1474">
        <f t="shared" si="136"/>
        <v>30</v>
      </c>
      <c r="V1474" t="str" cm="1">
        <f t="array" ref="V1474">_xlfn.IFS(U1474&lt;=10,"Less than 10 days",AND(U1474&gt;10,U1474&lt;=20),"11 to 20 days",AND(U1474&gt;20,U1474&lt;=25),"21 to 25 days",U1474&gt;=51,"Greater than 40 days",AND(U1474&gt;25,U1474&lt;=30),"26 to 30 days",AND(U1474&gt;30,U1474&lt;=40),"31 to 40 days",AND(U1474&gt;40,U1474&lt;=50),"41 to 50 days")</f>
        <v>26 to 30 days</v>
      </c>
      <c r="W1474" t="str" cm="1">
        <f t="array" ref="W1474">_xlfn.IFNA(_xlfn.IFS(AND(U1474&gt;=25,U1474&lt;28),"26-27 days",AND(U1474&gt;27,U1474&lt;29),"28 to 29 days",U1474=30, "30 days"),"Not Needed")</f>
        <v>30 days</v>
      </c>
      <c r="X1474">
        <f t="shared" si="137"/>
        <v>2013</v>
      </c>
    </row>
    <row r="1475" spans="1:24">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 t="shared" si="138"/>
        <v>121</v>
      </c>
      <c r="R1475">
        <f t="shared" ref="R1475:R1538" si="139">IFERROR(ROUND(E1475/L1475,2),0)</f>
        <v>38.46</v>
      </c>
      <c r="S1475" s="15">
        <f t="shared" ref="S1475:S1538" si="140">(((J1475/60)/60)/24)+DATE(1970,1,1)</f>
        <v>40939.979618055557</v>
      </c>
      <c r="T1475" s="15">
        <f t="shared" ref="T1475:T1538" si="141">(((I1475/60)/60)/24)+DATE(1970,1,1)</f>
        <v>40969.979618055557</v>
      </c>
      <c r="U1475">
        <f t="shared" ref="U1475:U1538" si="142">_xlfn.DAYS(T1475,S1475)</f>
        <v>30</v>
      </c>
      <c r="V1475" t="str" cm="1">
        <f t="array" ref="V1475">_xlfn.IFS(U1475&lt;=10,"Less than 10 days",AND(U1475&gt;10,U1475&lt;=20),"11 to 20 days",AND(U1475&gt;20,U1475&lt;=25),"21 to 25 days",U1475&gt;=51,"Greater than 40 days",AND(U1475&gt;25,U1475&lt;=30),"26 to 30 days",AND(U1475&gt;30,U1475&lt;=40),"31 to 40 days",AND(U1475&gt;40,U1475&lt;=50),"41 to 50 days")</f>
        <v>26 to 30 days</v>
      </c>
      <c r="W1475" t="str" cm="1">
        <f t="array" ref="W1475">_xlfn.IFNA(_xlfn.IFS(AND(U1475&gt;=25,U1475&lt;28),"26-27 days",AND(U1475&gt;27,U1475&lt;29),"28 to 29 days",U1475=30, "30 days"),"Not Needed")</f>
        <v>30 days</v>
      </c>
      <c r="X1475">
        <f t="shared" ref="X1475:X1538" si="143">YEAR(S1475)</f>
        <v>2012</v>
      </c>
    </row>
    <row r="1476" spans="1:24" ht="4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 t="shared" si="138"/>
        <v>112</v>
      </c>
      <c r="R1476">
        <f t="shared" si="139"/>
        <v>44.32</v>
      </c>
      <c r="S1476" s="15">
        <f t="shared" si="140"/>
        <v>41500.727916666663</v>
      </c>
      <c r="T1476" s="15">
        <f t="shared" si="141"/>
        <v>41530.727916666663</v>
      </c>
      <c r="U1476">
        <f t="shared" si="142"/>
        <v>30</v>
      </c>
      <c r="V1476" t="str" cm="1">
        <f t="array" ref="V1476">_xlfn.IFS(U1476&lt;=10,"Less than 10 days",AND(U1476&gt;10,U1476&lt;=20),"11 to 20 days",AND(U1476&gt;20,U1476&lt;=25),"21 to 25 days",U1476&gt;=51,"Greater than 40 days",AND(U1476&gt;25,U1476&lt;=30),"26 to 30 days",AND(U1476&gt;30,U1476&lt;=40),"31 to 40 days",AND(U1476&gt;40,U1476&lt;=50),"41 to 50 days")</f>
        <v>26 to 30 days</v>
      </c>
      <c r="W1476" t="str" cm="1">
        <f t="array" ref="W1476">_xlfn.IFNA(_xlfn.IFS(AND(U1476&gt;=25,U1476&lt;28),"26-27 days",AND(U1476&gt;27,U1476&lt;29),"28 to 29 days",U1476=30, "30 days"),"Not Needed")</f>
        <v>30 days</v>
      </c>
      <c r="X1476">
        <f t="shared" si="143"/>
        <v>2013</v>
      </c>
    </row>
    <row r="1477" spans="1:24" ht="4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 t="shared" si="138"/>
        <v>189</v>
      </c>
      <c r="R1477">
        <f t="shared" si="139"/>
        <v>64.17</v>
      </c>
      <c r="S1477" s="15">
        <f t="shared" si="140"/>
        <v>41960.722951388889</v>
      </c>
      <c r="T1477" s="15">
        <f t="shared" si="141"/>
        <v>41993.207638888889</v>
      </c>
      <c r="U1477">
        <f t="shared" si="142"/>
        <v>33</v>
      </c>
      <c r="V1477" t="str" cm="1">
        <f t="array" ref="V1477">_xlfn.IFS(U1477&lt;=10,"Less than 10 days",AND(U1477&gt;10,U1477&lt;=20),"11 to 20 days",AND(U1477&gt;20,U1477&lt;=25),"21 to 25 days",U1477&gt;=51,"Greater than 40 days",AND(U1477&gt;25,U1477&lt;=30),"26 to 30 days",AND(U1477&gt;30,U1477&lt;=40),"31 to 40 days",AND(U1477&gt;40,U1477&lt;=50),"41 to 50 days")</f>
        <v>31 to 40 days</v>
      </c>
      <c r="W1477" t="str" cm="1">
        <f t="array" ref="W1477">_xlfn.IFNA(_xlfn.IFS(AND(U1477&gt;=25,U1477&lt;28),"26-27 days",AND(U1477&gt;27,U1477&lt;29),"28 to 29 days",U1477=30, "30 days"),"Not Needed")</f>
        <v>Not Needed</v>
      </c>
      <c r="X1477">
        <f t="shared" si="143"/>
        <v>2014</v>
      </c>
    </row>
    <row r="1478" spans="1:24" ht="29">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 t="shared" si="138"/>
        <v>662</v>
      </c>
      <c r="R1478">
        <f t="shared" si="139"/>
        <v>43.33</v>
      </c>
      <c r="S1478" s="15">
        <f t="shared" si="140"/>
        <v>40766.041921296295</v>
      </c>
      <c r="T1478" s="15">
        <f t="shared" si="141"/>
        <v>40796.041921296295</v>
      </c>
      <c r="U1478">
        <f t="shared" si="142"/>
        <v>30</v>
      </c>
      <c r="V1478" t="str" cm="1">
        <f t="array" ref="V1478">_xlfn.IFS(U1478&lt;=10,"Less than 10 days",AND(U1478&gt;10,U1478&lt;=20),"11 to 20 days",AND(U1478&gt;20,U1478&lt;=25),"21 to 25 days",U1478&gt;=51,"Greater than 40 days",AND(U1478&gt;25,U1478&lt;=30),"26 to 30 days",AND(U1478&gt;30,U1478&lt;=40),"31 to 40 days",AND(U1478&gt;40,U1478&lt;=50),"41 to 50 days")</f>
        <v>26 to 30 days</v>
      </c>
      <c r="W1478" t="str" cm="1">
        <f t="array" ref="W1478">_xlfn.IFNA(_xlfn.IFS(AND(U1478&gt;=25,U1478&lt;28),"26-27 days",AND(U1478&gt;27,U1478&lt;29),"28 to 29 days",U1478=30, "30 days"),"Not Needed")</f>
        <v>30 days</v>
      </c>
      <c r="X1478">
        <f t="shared" si="143"/>
        <v>2011</v>
      </c>
    </row>
    <row r="1479" spans="1:24" ht="4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 t="shared" si="138"/>
        <v>111</v>
      </c>
      <c r="R1479">
        <f t="shared" si="139"/>
        <v>90.5</v>
      </c>
      <c r="S1479" s="15">
        <f t="shared" si="140"/>
        <v>40840.615787037037</v>
      </c>
      <c r="T1479" s="15">
        <f t="shared" si="141"/>
        <v>40900.125</v>
      </c>
      <c r="U1479">
        <f t="shared" si="142"/>
        <v>60</v>
      </c>
      <c r="V1479" t="str" cm="1">
        <f t="array" ref="V1479">_xlfn.IFS(U1479&lt;=10,"Less than 10 days",AND(U1479&gt;10,U1479&lt;=20),"11 to 20 days",AND(U1479&gt;20,U1479&lt;=25),"21 to 25 days",U1479&gt;=51,"Greater than 40 days",AND(U1479&gt;25,U1479&lt;=30),"26 to 30 days",AND(U1479&gt;30,U1479&lt;=40),"31 to 40 days",AND(U1479&gt;40,U1479&lt;=50),"41 to 50 days")</f>
        <v>Greater than 40 days</v>
      </c>
      <c r="W1479" t="str" cm="1">
        <f t="array" ref="W1479">_xlfn.IFNA(_xlfn.IFS(AND(U1479&gt;=25,U1479&lt;28),"26-27 days",AND(U1479&gt;27,U1479&lt;29),"28 to 29 days",U1479=30, "30 days"),"Not Needed")</f>
        <v>Not Needed</v>
      </c>
      <c r="X1479">
        <f t="shared" si="143"/>
        <v>2011</v>
      </c>
    </row>
    <row r="1480" spans="1:24" ht="4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 t="shared" si="138"/>
        <v>1182</v>
      </c>
      <c r="R1480">
        <f t="shared" si="139"/>
        <v>29.19</v>
      </c>
      <c r="S1480" s="15">
        <f t="shared" si="140"/>
        <v>41394.871678240743</v>
      </c>
      <c r="T1480" s="15">
        <f t="shared" si="141"/>
        <v>41408.871678240743</v>
      </c>
      <c r="U1480">
        <f t="shared" si="142"/>
        <v>14</v>
      </c>
      <c r="V1480" t="str" cm="1">
        <f t="array" ref="V1480">_xlfn.IFS(U1480&lt;=10,"Less than 10 days",AND(U1480&gt;10,U1480&lt;=20),"11 to 20 days",AND(U1480&gt;20,U1480&lt;=25),"21 to 25 days",U1480&gt;=51,"Greater than 40 days",AND(U1480&gt;25,U1480&lt;=30),"26 to 30 days",AND(U1480&gt;30,U1480&lt;=40),"31 to 40 days",AND(U1480&gt;40,U1480&lt;=50),"41 to 50 days")</f>
        <v>11 to 20 days</v>
      </c>
      <c r="W1480" t="str" cm="1">
        <f t="array" ref="W1480">_xlfn.IFNA(_xlfn.IFS(AND(U1480&gt;=25,U1480&lt;28),"26-27 days",AND(U1480&gt;27,U1480&lt;29),"28 to 29 days",U1480=30, "30 days"),"Not Needed")</f>
        <v>Not Needed</v>
      </c>
      <c r="X1480">
        <f t="shared" si="143"/>
        <v>2013</v>
      </c>
    </row>
    <row r="1481" spans="1:24" ht="4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 t="shared" si="138"/>
        <v>137</v>
      </c>
      <c r="R1481">
        <f t="shared" si="139"/>
        <v>30.96</v>
      </c>
      <c r="S1481" s="15">
        <f t="shared" si="140"/>
        <v>41754.745243055557</v>
      </c>
      <c r="T1481" s="15">
        <f t="shared" si="141"/>
        <v>41769.165972222225</v>
      </c>
      <c r="U1481">
        <f t="shared" si="142"/>
        <v>15</v>
      </c>
      <c r="V1481" t="str" cm="1">
        <f t="array" ref="V1481">_xlfn.IFS(U1481&lt;=10,"Less than 10 days",AND(U1481&gt;10,U1481&lt;=20),"11 to 20 days",AND(U1481&gt;20,U1481&lt;=25),"21 to 25 days",U1481&gt;=51,"Greater than 40 days",AND(U1481&gt;25,U1481&lt;=30),"26 to 30 days",AND(U1481&gt;30,U1481&lt;=40),"31 to 40 days",AND(U1481&gt;40,U1481&lt;=50),"41 to 50 days")</f>
        <v>11 to 20 days</v>
      </c>
      <c r="W1481" t="str" cm="1">
        <f t="array" ref="W1481">_xlfn.IFNA(_xlfn.IFS(AND(U1481&gt;=25,U1481&lt;28),"26-27 days",AND(U1481&gt;27,U1481&lt;29),"28 to 29 days",U1481=30, "30 days"),"Not Needed")</f>
        <v>Not Needed</v>
      </c>
      <c r="X1481">
        <f t="shared" si="143"/>
        <v>2014</v>
      </c>
    </row>
    <row r="1482" spans="1:24" ht="4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 t="shared" si="138"/>
        <v>117</v>
      </c>
      <c r="R1482">
        <f t="shared" si="139"/>
        <v>92.16</v>
      </c>
      <c r="S1482" s="15">
        <f t="shared" si="140"/>
        <v>41464.934016203704</v>
      </c>
      <c r="T1482" s="15">
        <f t="shared" si="141"/>
        <v>41481.708333333336</v>
      </c>
      <c r="U1482">
        <f t="shared" si="142"/>
        <v>17</v>
      </c>
      <c r="V1482" t="str" cm="1">
        <f t="array" ref="V1482">_xlfn.IFS(U1482&lt;=10,"Less than 10 days",AND(U1482&gt;10,U1482&lt;=20),"11 to 20 days",AND(U1482&gt;20,U1482&lt;=25),"21 to 25 days",U1482&gt;=51,"Greater than 40 days",AND(U1482&gt;25,U1482&lt;=30),"26 to 30 days",AND(U1482&gt;30,U1482&lt;=40),"31 to 40 days",AND(U1482&gt;40,U1482&lt;=50),"41 to 50 days")</f>
        <v>11 to 20 days</v>
      </c>
      <c r="W1482" t="str" cm="1">
        <f t="array" ref="W1482">_xlfn.IFNA(_xlfn.IFS(AND(U1482&gt;=25,U1482&lt;28),"26-27 days",AND(U1482&gt;27,U1482&lt;29),"28 to 29 days",U1482=30, "30 days"),"Not Needed")</f>
        <v>Not Needed</v>
      </c>
      <c r="X1482">
        <f t="shared" si="143"/>
        <v>2013</v>
      </c>
    </row>
    <row r="1483" spans="1:24" ht="4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 t="shared" si="138"/>
        <v>2</v>
      </c>
      <c r="R1483">
        <f t="shared" si="139"/>
        <v>17.5</v>
      </c>
      <c r="S1483" s="15">
        <f t="shared" si="140"/>
        <v>41550.922974537039</v>
      </c>
      <c r="T1483" s="15">
        <f t="shared" si="141"/>
        <v>41580.922974537039</v>
      </c>
      <c r="U1483">
        <f t="shared" si="142"/>
        <v>30</v>
      </c>
      <c r="V1483" t="str" cm="1">
        <f t="array" ref="V1483">_xlfn.IFS(U1483&lt;=10,"Less than 10 days",AND(U1483&gt;10,U1483&lt;=20),"11 to 20 days",AND(U1483&gt;20,U1483&lt;=25),"21 to 25 days",U1483&gt;=51,"Greater than 40 days",AND(U1483&gt;25,U1483&lt;=30),"26 to 30 days",AND(U1483&gt;30,U1483&lt;=40),"31 to 40 days",AND(U1483&gt;40,U1483&lt;=50),"41 to 50 days")</f>
        <v>26 to 30 days</v>
      </c>
      <c r="W1483" t="str" cm="1">
        <f t="array" ref="W1483">_xlfn.IFNA(_xlfn.IFS(AND(U1483&gt;=25,U1483&lt;28),"26-27 days",AND(U1483&gt;27,U1483&lt;29),"28 to 29 days",U1483=30, "30 days"),"Not Needed")</f>
        <v>30 days</v>
      </c>
      <c r="X1483">
        <f t="shared" si="143"/>
        <v>2013</v>
      </c>
    </row>
    <row r="1484" spans="1:24" ht="4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 t="shared" si="138"/>
        <v>0</v>
      </c>
      <c r="R1484">
        <f t="shared" si="139"/>
        <v>5</v>
      </c>
      <c r="S1484" s="15">
        <f t="shared" si="140"/>
        <v>41136.85805555556</v>
      </c>
      <c r="T1484" s="15">
        <f t="shared" si="141"/>
        <v>41159.32708333333</v>
      </c>
      <c r="U1484">
        <f t="shared" si="142"/>
        <v>23</v>
      </c>
      <c r="V1484" t="str" cm="1">
        <f t="array" ref="V1484">_xlfn.IFS(U1484&lt;=10,"Less than 10 days",AND(U1484&gt;10,U1484&lt;=20),"11 to 20 days",AND(U1484&gt;20,U1484&lt;=25),"21 to 25 days",U1484&gt;=51,"Greater than 40 days",AND(U1484&gt;25,U1484&lt;=30),"26 to 30 days",AND(U1484&gt;30,U1484&lt;=40),"31 to 40 days",AND(U1484&gt;40,U1484&lt;=50),"41 to 50 days")</f>
        <v>21 to 25 days</v>
      </c>
      <c r="W1484" t="str" cm="1">
        <f t="array" ref="W1484">_xlfn.IFNA(_xlfn.IFS(AND(U1484&gt;=25,U1484&lt;28),"26-27 days",AND(U1484&gt;27,U1484&lt;29),"28 to 29 days",U1484=30, "30 days"),"Not Needed")</f>
        <v>Not Needed</v>
      </c>
      <c r="X1484">
        <f t="shared" si="143"/>
        <v>2012</v>
      </c>
    </row>
    <row r="1485" spans="1:24" ht="4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 t="shared" si="138"/>
        <v>1</v>
      </c>
      <c r="R1485">
        <f t="shared" si="139"/>
        <v>25</v>
      </c>
      <c r="S1485" s="15">
        <f t="shared" si="140"/>
        <v>42548.192997685182</v>
      </c>
      <c r="T1485" s="15">
        <f t="shared" si="141"/>
        <v>42573.192997685182</v>
      </c>
      <c r="U1485">
        <f t="shared" si="142"/>
        <v>25</v>
      </c>
      <c r="V1485" t="str" cm="1">
        <f t="array" ref="V1485">_xlfn.IFS(U1485&lt;=10,"Less than 10 days",AND(U1485&gt;10,U1485&lt;=20),"11 to 20 days",AND(U1485&gt;20,U1485&lt;=25),"21 to 25 days",U1485&gt;=51,"Greater than 40 days",AND(U1485&gt;25,U1485&lt;=30),"26 to 30 days",AND(U1485&gt;30,U1485&lt;=40),"31 to 40 days",AND(U1485&gt;40,U1485&lt;=50),"41 to 50 days")</f>
        <v>21 to 25 days</v>
      </c>
      <c r="W1485" t="str" cm="1">
        <f t="array" ref="W1485">_xlfn.IFNA(_xlfn.IFS(AND(U1485&gt;=25,U1485&lt;28),"26-27 days",AND(U1485&gt;27,U1485&lt;29),"28 to 29 days",U1485=30, "30 days"),"Not Needed")</f>
        <v>26-27 days</v>
      </c>
      <c r="X1485">
        <f t="shared" si="143"/>
        <v>2016</v>
      </c>
    </row>
    <row r="1486" spans="1:24">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 t="shared" si="138"/>
        <v>0</v>
      </c>
      <c r="R1486">
        <f t="shared" si="139"/>
        <v>0</v>
      </c>
      <c r="S1486" s="15">
        <f t="shared" si="140"/>
        <v>41053.200960648144</v>
      </c>
      <c r="T1486" s="15">
        <f t="shared" si="141"/>
        <v>41111.618750000001</v>
      </c>
      <c r="U1486">
        <f t="shared" si="142"/>
        <v>58</v>
      </c>
      <c r="V1486" t="str" cm="1">
        <f t="array" ref="V1486">_xlfn.IFS(U1486&lt;=10,"Less than 10 days",AND(U1486&gt;10,U1486&lt;=20),"11 to 20 days",AND(U1486&gt;20,U1486&lt;=25),"21 to 25 days",U1486&gt;=51,"Greater than 40 days",AND(U1486&gt;25,U1486&lt;=30),"26 to 30 days",AND(U1486&gt;30,U1486&lt;=40),"31 to 40 days",AND(U1486&gt;40,U1486&lt;=50),"41 to 50 days")</f>
        <v>Greater than 40 days</v>
      </c>
      <c r="W1486" t="str" cm="1">
        <f t="array" ref="W1486">_xlfn.IFNA(_xlfn.IFS(AND(U1486&gt;=25,U1486&lt;28),"26-27 days",AND(U1486&gt;27,U1486&lt;29),"28 to 29 days",U1486=30, "30 days"),"Not Needed")</f>
        <v>Not Needed</v>
      </c>
      <c r="X1486">
        <f t="shared" si="143"/>
        <v>2012</v>
      </c>
    </row>
    <row r="1487" spans="1:24" ht="4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 t="shared" si="138"/>
        <v>2</v>
      </c>
      <c r="R1487">
        <f t="shared" si="139"/>
        <v>50</v>
      </c>
      <c r="S1487" s="15">
        <f t="shared" si="140"/>
        <v>42130.795983796299</v>
      </c>
      <c r="T1487" s="15">
        <f t="shared" si="141"/>
        <v>42175.795983796299</v>
      </c>
      <c r="U1487">
        <f t="shared" si="142"/>
        <v>45</v>
      </c>
      <c r="V1487" t="str" cm="1">
        <f t="array" ref="V1487">_xlfn.IFS(U1487&lt;=10,"Less than 10 days",AND(U1487&gt;10,U1487&lt;=20),"11 to 20 days",AND(U1487&gt;20,U1487&lt;=25),"21 to 25 days",U1487&gt;=51,"Greater than 40 days",AND(U1487&gt;25,U1487&lt;=30),"26 to 30 days",AND(U1487&gt;30,U1487&lt;=40),"31 to 40 days",AND(U1487&gt;40,U1487&lt;=50),"41 to 50 days")</f>
        <v>41 to 50 days</v>
      </c>
      <c r="W1487" t="str" cm="1">
        <f t="array" ref="W1487">_xlfn.IFNA(_xlfn.IFS(AND(U1487&gt;=25,U1487&lt;28),"26-27 days",AND(U1487&gt;27,U1487&lt;29),"28 to 29 days",U1487=30, "30 days"),"Not Needed")</f>
        <v>Not Needed</v>
      </c>
      <c r="X1487">
        <f t="shared" si="143"/>
        <v>2015</v>
      </c>
    </row>
    <row r="1488" spans="1:24" ht="58">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 t="shared" si="138"/>
        <v>0</v>
      </c>
      <c r="R1488">
        <f t="shared" si="139"/>
        <v>16</v>
      </c>
      <c r="S1488" s="15">
        <f t="shared" si="140"/>
        <v>42032.168530092589</v>
      </c>
      <c r="T1488" s="15">
        <f t="shared" si="141"/>
        <v>42062.168530092589</v>
      </c>
      <c r="U1488">
        <f t="shared" si="142"/>
        <v>30</v>
      </c>
      <c r="V1488" t="str" cm="1">
        <f t="array" ref="V1488">_xlfn.IFS(U1488&lt;=10,"Less than 10 days",AND(U1488&gt;10,U1488&lt;=20),"11 to 20 days",AND(U1488&gt;20,U1488&lt;=25),"21 to 25 days",U1488&gt;=51,"Greater than 40 days",AND(U1488&gt;25,U1488&lt;=30),"26 to 30 days",AND(U1488&gt;30,U1488&lt;=40),"31 to 40 days",AND(U1488&gt;40,U1488&lt;=50),"41 to 50 days")</f>
        <v>26 to 30 days</v>
      </c>
      <c r="W1488" t="str" cm="1">
        <f t="array" ref="W1488">_xlfn.IFNA(_xlfn.IFS(AND(U1488&gt;=25,U1488&lt;28),"26-27 days",AND(U1488&gt;27,U1488&lt;29),"28 to 29 days",U1488=30, "30 days"),"Not Needed")</f>
        <v>30 days</v>
      </c>
      <c r="X1488">
        <f t="shared" si="143"/>
        <v>2015</v>
      </c>
    </row>
    <row r="1489" spans="1:24" ht="4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 t="shared" si="138"/>
        <v>0</v>
      </c>
      <c r="R1489">
        <f t="shared" si="139"/>
        <v>0</v>
      </c>
      <c r="S1489" s="15">
        <f t="shared" si="140"/>
        <v>42554.917488425926</v>
      </c>
      <c r="T1489" s="15">
        <f t="shared" si="141"/>
        <v>42584.917488425926</v>
      </c>
      <c r="U1489">
        <f t="shared" si="142"/>
        <v>30</v>
      </c>
      <c r="V1489" t="str" cm="1">
        <f t="array" ref="V1489">_xlfn.IFS(U1489&lt;=10,"Less than 10 days",AND(U1489&gt;10,U1489&lt;=20),"11 to 20 days",AND(U1489&gt;20,U1489&lt;=25),"21 to 25 days",U1489&gt;=51,"Greater than 40 days",AND(U1489&gt;25,U1489&lt;=30),"26 to 30 days",AND(U1489&gt;30,U1489&lt;=40),"31 to 40 days",AND(U1489&gt;40,U1489&lt;=50),"41 to 50 days")</f>
        <v>26 to 30 days</v>
      </c>
      <c r="W1489" t="str" cm="1">
        <f t="array" ref="W1489">_xlfn.IFNA(_xlfn.IFS(AND(U1489&gt;=25,U1489&lt;28),"26-27 days",AND(U1489&gt;27,U1489&lt;29),"28 to 29 days",U1489=30, "30 days"),"Not Needed")</f>
        <v>30 days</v>
      </c>
      <c r="X1489">
        <f t="shared" si="143"/>
        <v>2016</v>
      </c>
    </row>
    <row r="1490" spans="1:24" ht="4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 t="shared" si="138"/>
        <v>2</v>
      </c>
      <c r="R1490">
        <f t="shared" si="139"/>
        <v>60</v>
      </c>
      <c r="S1490" s="15">
        <f t="shared" si="140"/>
        <v>41614.563194444447</v>
      </c>
      <c r="T1490" s="15">
        <f t="shared" si="141"/>
        <v>41644.563194444447</v>
      </c>
      <c r="U1490">
        <f t="shared" si="142"/>
        <v>30</v>
      </c>
      <c r="V1490" t="str" cm="1">
        <f t="array" ref="V1490">_xlfn.IFS(U1490&lt;=10,"Less than 10 days",AND(U1490&gt;10,U1490&lt;=20),"11 to 20 days",AND(U1490&gt;20,U1490&lt;=25),"21 to 25 days",U1490&gt;=51,"Greater than 40 days",AND(U1490&gt;25,U1490&lt;=30),"26 to 30 days",AND(U1490&gt;30,U1490&lt;=40),"31 to 40 days",AND(U1490&gt;40,U1490&lt;=50),"41 to 50 days")</f>
        <v>26 to 30 days</v>
      </c>
      <c r="W1490" t="str" cm="1">
        <f t="array" ref="W1490">_xlfn.IFNA(_xlfn.IFS(AND(U1490&gt;=25,U1490&lt;28),"26-27 days",AND(U1490&gt;27,U1490&lt;29),"28 to 29 days",U1490=30, "30 days"),"Not Needed")</f>
        <v>30 days</v>
      </c>
      <c r="X1490">
        <f t="shared" si="143"/>
        <v>2013</v>
      </c>
    </row>
    <row r="1491" spans="1:24" ht="4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 t="shared" si="138"/>
        <v>0</v>
      </c>
      <c r="R1491">
        <f t="shared" si="139"/>
        <v>0</v>
      </c>
      <c r="S1491" s="15">
        <f t="shared" si="140"/>
        <v>41198.611712962964</v>
      </c>
      <c r="T1491" s="15">
        <f t="shared" si="141"/>
        <v>41228.653379629628</v>
      </c>
      <c r="U1491">
        <f t="shared" si="142"/>
        <v>30</v>
      </c>
      <c r="V1491" t="str" cm="1">
        <f t="array" ref="V1491">_xlfn.IFS(U1491&lt;=10,"Less than 10 days",AND(U1491&gt;10,U1491&lt;=20),"11 to 20 days",AND(U1491&gt;20,U1491&lt;=25),"21 to 25 days",U1491&gt;=51,"Greater than 40 days",AND(U1491&gt;25,U1491&lt;=30),"26 to 30 days",AND(U1491&gt;30,U1491&lt;=40),"31 to 40 days",AND(U1491&gt;40,U1491&lt;=50),"41 to 50 days")</f>
        <v>26 to 30 days</v>
      </c>
      <c r="W1491" t="str" cm="1">
        <f t="array" ref="W1491">_xlfn.IFNA(_xlfn.IFS(AND(U1491&gt;=25,U1491&lt;28),"26-27 days",AND(U1491&gt;27,U1491&lt;29),"28 to 29 days",U1491=30, "30 days"),"Not Needed")</f>
        <v>30 days</v>
      </c>
      <c r="X1491">
        <f t="shared" si="143"/>
        <v>2012</v>
      </c>
    </row>
    <row r="1492" spans="1:24" ht="4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 t="shared" si="138"/>
        <v>31</v>
      </c>
      <c r="R1492">
        <f t="shared" si="139"/>
        <v>47.11</v>
      </c>
      <c r="S1492" s="15">
        <f t="shared" si="140"/>
        <v>41520.561041666668</v>
      </c>
      <c r="T1492" s="15">
        <f t="shared" si="141"/>
        <v>41549.561041666668</v>
      </c>
      <c r="U1492">
        <f t="shared" si="142"/>
        <v>29</v>
      </c>
      <c r="V1492" t="str" cm="1">
        <f t="array" ref="V1492">_xlfn.IFS(U1492&lt;=10,"Less than 10 days",AND(U1492&gt;10,U1492&lt;=20),"11 to 20 days",AND(U1492&gt;20,U1492&lt;=25),"21 to 25 days",U1492&gt;=51,"Greater than 40 days",AND(U1492&gt;25,U1492&lt;=30),"26 to 30 days",AND(U1492&gt;30,U1492&lt;=40),"31 to 40 days",AND(U1492&gt;40,U1492&lt;=50),"41 to 50 days")</f>
        <v>26 to 30 days</v>
      </c>
      <c r="W1492" t="str" cm="1">
        <f t="array" ref="W1492">_xlfn.IFNA(_xlfn.IFS(AND(U1492&gt;=25,U1492&lt;28),"26-27 days",AND(U1492&gt;27,U1492&lt;29),"28 to 29 days",U1492=30, "30 days"),"Not Needed")</f>
        <v>Not Needed</v>
      </c>
      <c r="X1492">
        <f t="shared" si="143"/>
        <v>2013</v>
      </c>
    </row>
    <row r="1493" spans="1:24" ht="4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 t="shared" si="138"/>
        <v>8</v>
      </c>
      <c r="R1493">
        <f t="shared" si="139"/>
        <v>100</v>
      </c>
      <c r="S1493" s="15">
        <f t="shared" si="140"/>
        <v>41991.713460648149</v>
      </c>
      <c r="T1493" s="15">
        <f t="shared" si="141"/>
        <v>42050.651388888888</v>
      </c>
      <c r="U1493">
        <f t="shared" si="142"/>
        <v>59</v>
      </c>
      <c r="V1493" t="str" cm="1">
        <f t="array" ref="V1493">_xlfn.IFS(U1493&lt;=10,"Less than 10 days",AND(U1493&gt;10,U1493&lt;=20),"11 to 20 days",AND(U1493&gt;20,U1493&lt;=25),"21 to 25 days",U1493&gt;=51,"Greater than 40 days",AND(U1493&gt;25,U1493&lt;=30),"26 to 30 days",AND(U1493&gt;30,U1493&lt;=40),"31 to 40 days",AND(U1493&gt;40,U1493&lt;=50),"41 to 50 days")</f>
        <v>Greater than 40 days</v>
      </c>
      <c r="W1493" t="str" cm="1">
        <f t="array" ref="W1493">_xlfn.IFNA(_xlfn.IFS(AND(U1493&gt;=25,U1493&lt;28),"26-27 days",AND(U1493&gt;27,U1493&lt;29),"28 to 29 days",U1493=30, "30 days"),"Not Needed")</f>
        <v>Not Needed</v>
      </c>
      <c r="X1493">
        <f t="shared" si="143"/>
        <v>2014</v>
      </c>
    </row>
    <row r="1494" spans="1:24" ht="58">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 t="shared" si="138"/>
        <v>1</v>
      </c>
      <c r="R1494">
        <f t="shared" si="139"/>
        <v>15</v>
      </c>
      <c r="S1494" s="15">
        <f t="shared" si="140"/>
        <v>40682.884791666671</v>
      </c>
      <c r="T1494" s="15">
        <f t="shared" si="141"/>
        <v>40712.884791666671</v>
      </c>
      <c r="U1494">
        <f t="shared" si="142"/>
        <v>30</v>
      </c>
      <c r="V1494" t="str" cm="1">
        <f t="array" ref="V1494">_xlfn.IFS(U1494&lt;=10,"Less than 10 days",AND(U1494&gt;10,U1494&lt;=20),"11 to 20 days",AND(U1494&gt;20,U1494&lt;=25),"21 to 25 days",U1494&gt;=51,"Greater than 40 days",AND(U1494&gt;25,U1494&lt;=30),"26 to 30 days",AND(U1494&gt;30,U1494&lt;=40),"31 to 40 days",AND(U1494&gt;40,U1494&lt;=50),"41 to 50 days")</f>
        <v>26 to 30 days</v>
      </c>
      <c r="W1494" t="str" cm="1">
        <f t="array" ref="W1494">_xlfn.IFNA(_xlfn.IFS(AND(U1494&gt;=25,U1494&lt;28),"26-27 days",AND(U1494&gt;27,U1494&lt;29),"28 to 29 days",U1494=30, "30 days"),"Not Needed")</f>
        <v>30 days</v>
      </c>
      <c r="X1494">
        <f t="shared" si="143"/>
        <v>2011</v>
      </c>
    </row>
    <row r="1495" spans="1:24" ht="29">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 t="shared" si="138"/>
        <v>0</v>
      </c>
      <c r="R1495">
        <f t="shared" si="139"/>
        <v>0</v>
      </c>
      <c r="S1495" s="15">
        <f t="shared" si="140"/>
        <v>41411.866608796299</v>
      </c>
      <c r="T1495" s="15">
        <f t="shared" si="141"/>
        <v>41441.866608796299</v>
      </c>
      <c r="U1495">
        <f t="shared" si="142"/>
        <v>30</v>
      </c>
      <c r="V1495" t="str" cm="1">
        <f t="array" ref="V1495">_xlfn.IFS(U1495&lt;=10,"Less than 10 days",AND(U1495&gt;10,U1495&lt;=20),"11 to 20 days",AND(U1495&gt;20,U1495&lt;=25),"21 to 25 days",U1495&gt;=51,"Greater than 40 days",AND(U1495&gt;25,U1495&lt;=30),"26 to 30 days",AND(U1495&gt;30,U1495&lt;=40),"31 to 40 days",AND(U1495&gt;40,U1495&lt;=50),"41 to 50 days")</f>
        <v>26 to 30 days</v>
      </c>
      <c r="W1495" t="str" cm="1">
        <f t="array" ref="W1495">_xlfn.IFNA(_xlfn.IFS(AND(U1495&gt;=25,U1495&lt;28),"26-27 days",AND(U1495&gt;27,U1495&lt;29),"28 to 29 days",U1495=30, "30 days"),"Not Needed")</f>
        <v>30 days</v>
      </c>
      <c r="X1495">
        <f t="shared" si="143"/>
        <v>2013</v>
      </c>
    </row>
    <row r="1496" spans="1:24" ht="58">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 t="shared" si="138"/>
        <v>9</v>
      </c>
      <c r="R1496">
        <f t="shared" si="139"/>
        <v>40.450000000000003</v>
      </c>
      <c r="S1496" s="15">
        <f t="shared" si="140"/>
        <v>42067.722372685181</v>
      </c>
      <c r="T1496" s="15">
        <f t="shared" si="141"/>
        <v>42097.651388888888</v>
      </c>
      <c r="U1496">
        <f t="shared" si="142"/>
        <v>30</v>
      </c>
      <c r="V1496" t="str" cm="1">
        <f t="array" ref="V1496">_xlfn.IFS(U1496&lt;=10,"Less than 10 days",AND(U1496&gt;10,U1496&lt;=20),"11 to 20 days",AND(U1496&gt;20,U1496&lt;=25),"21 to 25 days",U1496&gt;=51,"Greater than 40 days",AND(U1496&gt;25,U1496&lt;=30),"26 to 30 days",AND(U1496&gt;30,U1496&lt;=40),"31 to 40 days",AND(U1496&gt;40,U1496&lt;=50),"41 to 50 days")</f>
        <v>26 to 30 days</v>
      </c>
      <c r="W1496" t="str" cm="1">
        <f t="array" ref="W1496">_xlfn.IFNA(_xlfn.IFS(AND(U1496&gt;=25,U1496&lt;28),"26-27 days",AND(U1496&gt;27,U1496&lt;29),"28 to 29 days",U1496=30, "30 days"),"Not Needed")</f>
        <v>30 days</v>
      </c>
      <c r="X1496">
        <f t="shared" si="143"/>
        <v>2015</v>
      </c>
    </row>
    <row r="1497" spans="1:24" ht="29">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 t="shared" si="138"/>
        <v>0</v>
      </c>
      <c r="R1497">
        <f t="shared" si="139"/>
        <v>0</v>
      </c>
      <c r="S1497" s="15">
        <f t="shared" si="140"/>
        <v>40752.789710648147</v>
      </c>
      <c r="T1497" s="15">
        <f t="shared" si="141"/>
        <v>40782.789710648147</v>
      </c>
      <c r="U1497">
        <f t="shared" si="142"/>
        <v>30</v>
      </c>
      <c r="V1497" t="str" cm="1">
        <f t="array" ref="V1497">_xlfn.IFS(U1497&lt;=10,"Less than 10 days",AND(U1497&gt;10,U1497&lt;=20),"11 to 20 days",AND(U1497&gt;20,U1497&lt;=25),"21 to 25 days",U1497&gt;=51,"Greater than 40 days",AND(U1497&gt;25,U1497&lt;=30),"26 to 30 days",AND(U1497&gt;30,U1497&lt;=40),"31 to 40 days",AND(U1497&gt;40,U1497&lt;=50),"41 to 50 days")</f>
        <v>26 to 30 days</v>
      </c>
      <c r="W1497" t="str" cm="1">
        <f t="array" ref="W1497">_xlfn.IFNA(_xlfn.IFS(AND(U1497&gt;=25,U1497&lt;28),"26-27 days",AND(U1497&gt;27,U1497&lt;29),"28 to 29 days",U1497=30, "30 days"),"Not Needed")</f>
        <v>30 days</v>
      </c>
      <c r="X1497">
        <f t="shared" si="143"/>
        <v>2011</v>
      </c>
    </row>
    <row r="1498" spans="1:24" ht="4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 t="shared" si="138"/>
        <v>0</v>
      </c>
      <c r="R1498">
        <f t="shared" si="139"/>
        <v>0</v>
      </c>
      <c r="S1498" s="15">
        <f t="shared" si="140"/>
        <v>41838.475219907406</v>
      </c>
      <c r="T1498" s="15">
        <f t="shared" si="141"/>
        <v>41898.475219907406</v>
      </c>
      <c r="U1498">
        <f t="shared" si="142"/>
        <v>60</v>
      </c>
      <c r="V1498" t="str" cm="1">
        <f t="array" ref="V1498">_xlfn.IFS(U1498&lt;=10,"Less than 10 days",AND(U1498&gt;10,U1498&lt;=20),"11 to 20 days",AND(U1498&gt;20,U1498&lt;=25),"21 to 25 days",U1498&gt;=51,"Greater than 40 days",AND(U1498&gt;25,U1498&lt;=30),"26 to 30 days",AND(U1498&gt;30,U1498&lt;=40),"31 to 40 days",AND(U1498&gt;40,U1498&lt;=50),"41 to 50 days")</f>
        <v>Greater than 40 days</v>
      </c>
      <c r="W1498" t="str" cm="1">
        <f t="array" ref="W1498">_xlfn.IFNA(_xlfn.IFS(AND(U1498&gt;=25,U1498&lt;28),"26-27 days",AND(U1498&gt;27,U1498&lt;29),"28 to 29 days",U1498=30, "30 days"),"Not Needed")</f>
        <v>Not Needed</v>
      </c>
      <c r="X1498">
        <f t="shared" si="143"/>
        <v>2014</v>
      </c>
    </row>
    <row r="1499" spans="1:24" ht="58">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 t="shared" si="138"/>
        <v>0</v>
      </c>
      <c r="R1499">
        <f t="shared" si="139"/>
        <v>1</v>
      </c>
      <c r="S1499" s="15">
        <f t="shared" si="140"/>
        <v>41444.64261574074</v>
      </c>
      <c r="T1499" s="15">
        <f t="shared" si="141"/>
        <v>41486.821527777778</v>
      </c>
      <c r="U1499">
        <f t="shared" si="142"/>
        <v>42</v>
      </c>
      <c r="V1499" t="str" cm="1">
        <f t="array" ref="V1499">_xlfn.IFS(U1499&lt;=10,"Less than 10 days",AND(U1499&gt;10,U1499&lt;=20),"11 to 20 days",AND(U1499&gt;20,U1499&lt;=25),"21 to 25 days",U1499&gt;=51,"Greater than 40 days",AND(U1499&gt;25,U1499&lt;=30),"26 to 30 days",AND(U1499&gt;30,U1499&lt;=40),"31 to 40 days",AND(U1499&gt;40,U1499&lt;=50),"41 to 50 days")</f>
        <v>41 to 50 days</v>
      </c>
      <c r="W1499" t="str" cm="1">
        <f t="array" ref="W1499">_xlfn.IFNA(_xlfn.IFS(AND(U1499&gt;=25,U1499&lt;28),"26-27 days",AND(U1499&gt;27,U1499&lt;29),"28 to 29 days",U1499=30, "30 days"),"Not Needed")</f>
        <v>Not Needed</v>
      </c>
      <c r="X1499">
        <f t="shared" si="143"/>
        <v>2013</v>
      </c>
    </row>
    <row r="1500" spans="1:24" ht="4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 t="shared" si="138"/>
        <v>2</v>
      </c>
      <c r="R1500">
        <f t="shared" si="139"/>
        <v>19</v>
      </c>
      <c r="S1500" s="15">
        <f t="shared" si="140"/>
        <v>41840.983541666668</v>
      </c>
      <c r="T1500" s="15">
        <f t="shared" si="141"/>
        <v>41885.983541666668</v>
      </c>
      <c r="U1500">
        <f t="shared" si="142"/>
        <v>45</v>
      </c>
      <c r="V1500" t="str" cm="1">
        <f t="array" ref="V1500">_xlfn.IFS(U1500&lt;=10,"Less than 10 days",AND(U1500&gt;10,U1500&lt;=20),"11 to 20 days",AND(U1500&gt;20,U1500&lt;=25),"21 to 25 days",U1500&gt;=51,"Greater than 40 days",AND(U1500&gt;25,U1500&lt;=30),"26 to 30 days",AND(U1500&gt;30,U1500&lt;=40),"31 to 40 days",AND(U1500&gt;40,U1500&lt;=50),"41 to 50 days")</f>
        <v>41 to 50 days</v>
      </c>
      <c r="W1500" t="str" cm="1">
        <f t="array" ref="W1500">_xlfn.IFNA(_xlfn.IFS(AND(U1500&gt;=25,U1500&lt;28),"26-27 days",AND(U1500&gt;27,U1500&lt;29),"28 to 29 days",U1500=30, "30 days"),"Not Needed")</f>
        <v>Not Needed</v>
      </c>
      <c r="X1500">
        <f t="shared" si="143"/>
        <v>2014</v>
      </c>
    </row>
    <row r="1501" spans="1:24" ht="58">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 t="shared" si="138"/>
        <v>0</v>
      </c>
      <c r="R1501">
        <f t="shared" si="139"/>
        <v>5</v>
      </c>
      <c r="S1501" s="15">
        <f t="shared" si="140"/>
        <v>42527.007326388892</v>
      </c>
      <c r="T1501" s="15">
        <f t="shared" si="141"/>
        <v>42587.007326388892</v>
      </c>
      <c r="U1501">
        <f t="shared" si="142"/>
        <v>60</v>
      </c>
      <c r="V1501" t="str" cm="1">
        <f t="array" ref="V1501">_xlfn.IFS(U1501&lt;=10,"Less than 10 days",AND(U1501&gt;10,U1501&lt;=20),"11 to 20 days",AND(U1501&gt;20,U1501&lt;=25),"21 to 25 days",U1501&gt;=51,"Greater than 40 days",AND(U1501&gt;25,U1501&lt;=30),"26 to 30 days",AND(U1501&gt;30,U1501&lt;=40),"31 to 40 days",AND(U1501&gt;40,U1501&lt;=50),"41 to 50 days")</f>
        <v>Greater than 40 days</v>
      </c>
      <c r="W1501" t="str" cm="1">
        <f t="array" ref="W1501">_xlfn.IFNA(_xlfn.IFS(AND(U1501&gt;=25,U1501&lt;28),"26-27 days",AND(U1501&gt;27,U1501&lt;29),"28 to 29 days",U1501=30, "30 days"),"Not Needed")</f>
        <v>Not Needed</v>
      </c>
      <c r="X1501">
        <f t="shared" si="143"/>
        <v>2016</v>
      </c>
    </row>
    <row r="1502" spans="1:24" ht="4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 t="shared" si="138"/>
        <v>25</v>
      </c>
      <c r="R1502">
        <f t="shared" si="139"/>
        <v>46.73</v>
      </c>
      <c r="S1502" s="15">
        <f t="shared" si="140"/>
        <v>41365.904594907406</v>
      </c>
      <c r="T1502" s="15">
        <f t="shared" si="141"/>
        <v>41395.904594907406</v>
      </c>
      <c r="U1502">
        <f t="shared" si="142"/>
        <v>30</v>
      </c>
      <c r="V1502" t="str" cm="1">
        <f t="array" ref="V1502">_xlfn.IFS(U1502&lt;=10,"Less than 10 days",AND(U1502&gt;10,U1502&lt;=20),"11 to 20 days",AND(U1502&gt;20,U1502&lt;=25),"21 to 25 days",U1502&gt;=51,"Greater than 40 days",AND(U1502&gt;25,U1502&lt;=30),"26 to 30 days",AND(U1502&gt;30,U1502&lt;=40),"31 to 40 days",AND(U1502&gt;40,U1502&lt;=50),"41 to 50 days")</f>
        <v>26 to 30 days</v>
      </c>
      <c r="W1502" t="str" cm="1">
        <f t="array" ref="W1502">_xlfn.IFNA(_xlfn.IFS(AND(U1502&gt;=25,U1502&lt;28),"26-27 days",AND(U1502&gt;27,U1502&lt;29),"28 to 29 days",U1502=30, "30 days"),"Not Needed")</f>
        <v>30 days</v>
      </c>
      <c r="X1502">
        <f t="shared" si="143"/>
        <v>2013</v>
      </c>
    </row>
    <row r="1503" spans="1:24" ht="29">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 t="shared" si="138"/>
        <v>166</v>
      </c>
      <c r="R1503">
        <f t="shared" si="139"/>
        <v>97.73</v>
      </c>
      <c r="S1503" s="15">
        <f t="shared" si="140"/>
        <v>42163.583599537036</v>
      </c>
      <c r="T1503" s="15">
        <f t="shared" si="141"/>
        <v>42193.583599537036</v>
      </c>
      <c r="U1503">
        <f t="shared" si="142"/>
        <v>30</v>
      </c>
      <c r="V1503" t="str" cm="1">
        <f t="array" ref="V1503">_xlfn.IFS(U1503&lt;=10,"Less than 10 days",AND(U1503&gt;10,U1503&lt;=20),"11 to 20 days",AND(U1503&gt;20,U1503&lt;=25),"21 to 25 days",U1503&gt;=51,"Greater than 40 days",AND(U1503&gt;25,U1503&lt;=30),"26 to 30 days",AND(U1503&gt;30,U1503&lt;=40),"31 to 40 days",AND(U1503&gt;40,U1503&lt;=50),"41 to 50 days")</f>
        <v>26 to 30 days</v>
      </c>
      <c r="W1503" t="str" cm="1">
        <f t="array" ref="W1503">_xlfn.IFNA(_xlfn.IFS(AND(U1503&gt;=25,U1503&lt;28),"26-27 days",AND(U1503&gt;27,U1503&lt;29),"28 to 29 days",U1503=30, "30 days"),"Not Needed")</f>
        <v>30 days</v>
      </c>
      <c r="X1503">
        <f t="shared" si="143"/>
        <v>2015</v>
      </c>
    </row>
    <row r="1504" spans="1:24" ht="4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 t="shared" si="138"/>
        <v>101</v>
      </c>
      <c r="R1504">
        <f t="shared" si="139"/>
        <v>67.84</v>
      </c>
      <c r="S1504" s="15">
        <f t="shared" si="140"/>
        <v>42426.542592592596</v>
      </c>
      <c r="T1504" s="15">
        <f t="shared" si="141"/>
        <v>42454.916666666672</v>
      </c>
      <c r="U1504">
        <f t="shared" si="142"/>
        <v>28</v>
      </c>
      <c r="V1504" t="str" cm="1">
        <f t="array" ref="V1504">_xlfn.IFS(U1504&lt;=10,"Less than 10 days",AND(U1504&gt;10,U1504&lt;=20),"11 to 20 days",AND(U1504&gt;20,U1504&lt;=25),"21 to 25 days",U1504&gt;=51,"Greater than 40 days",AND(U1504&gt;25,U1504&lt;=30),"26 to 30 days",AND(U1504&gt;30,U1504&lt;=40),"31 to 40 days",AND(U1504&gt;40,U1504&lt;=50),"41 to 50 days")</f>
        <v>26 to 30 days</v>
      </c>
      <c r="W1504" t="str" cm="1">
        <f t="array" ref="W1504">_xlfn.IFNA(_xlfn.IFS(AND(U1504&gt;=25,U1504&lt;28),"26-27 days",AND(U1504&gt;27,U1504&lt;29),"28 to 29 days",U1504=30, "30 days"),"Not Needed")</f>
        <v>28 to 29 days</v>
      </c>
      <c r="X1504">
        <f t="shared" si="143"/>
        <v>2016</v>
      </c>
    </row>
    <row r="1505" spans="1:24" ht="4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 t="shared" si="138"/>
        <v>108</v>
      </c>
      <c r="R1505">
        <f t="shared" si="139"/>
        <v>56.98</v>
      </c>
      <c r="S1505" s="15">
        <f t="shared" si="140"/>
        <v>42606.347233796296</v>
      </c>
      <c r="T1505" s="15">
        <f t="shared" si="141"/>
        <v>42666.347233796296</v>
      </c>
      <c r="U1505">
        <f t="shared" si="142"/>
        <v>60</v>
      </c>
      <c r="V1505" t="str" cm="1">
        <f t="array" ref="V1505">_xlfn.IFS(U1505&lt;=10,"Less than 10 days",AND(U1505&gt;10,U1505&lt;=20),"11 to 20 days",AND(U1505&gt;20,U1505&lt;=25),"21 to 25 days",U1505&gt;=51,"Greater than 40 days",AND(U1505&gt;25,U1505&lt;=30),"26 to 30 days",AND(U1505&gt;30,U1505&lt;=40),"31 to 40 days",AND(U1505&gt;40,U1505&lt;=50),"41 to 50 days")</f>
        <v>Greater than 40 days</v>
      </c>
      <c r="W1505" t="str" cm="1">
        <f t="array" ref="W1505">_xlfn.IFNA(_xlfn.IFS(AND(U1505&gt;=25,U1505&lt;28),"26-27 days",AND(U1505&gt;27,U1505&lt;29),"28 to 29 days",U1505=30, "30 days"),"Not Needed")</f>
        <v>Not Needed</v>
      </c>
      <c r="X1505">
        <f t="shared" si="143"/>
        <v>2016</v>
      </c>
    </row>
    <row r="1506" spans="1:24" ht="4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 t="shared" si="138"/>
        <v>278</v>
      </c>
      <c r="R1506">
        <f t="shared" si="139"/>
        <v>67.16</v>
      </c>
      <c r="S1506" s="15">
        <f t="shared" si="140"/>
        <v>41772.657685185186</v>
      </c>
      <c r="T1506" s="15">
        <f t="shared" si="141"/>
        <v>41800.356249999997</v>
      </c>
      <c r="U1506">
        <f t="shared" si="142"/>
        <v>28</v>
      </c>
      <c r="V1506" t="str" cm="1">
        <f t="array" ref="V1506">_xlfn.IFS(U1506&lt;=10,"Less than 10 days",AND(U1506&gt;10,U1506&lt;=20),"11 to 20 days",AND(U1506&gt;20,U1506&lt;=25),"21 to 25 days",U1506&gt;=51,"Greater than 40 days",AND(U1506&gt;25,U1506&lt;=30),"26 to 30 days",AND(U1506&gt;30,U1506&lt;=40),"31 to 40 days",AND(U1506&gt;40,U1506&lt;=50),"41 to 50 days")</f>
        <v>26 to 30 days</v>
      </c>
      <c r="W1506" t="str" cm="1">
        <f t="array" ref="W1506">_xlfn.IFNA(_xlfn.IFS(AND(U1506&gt;=25,U1506&lt;28),"26-27 days",AND(U1506&gt;27,U1506&lt;29),"28 to 29 days",U1506=30, "30 days"),"Not Needed")</f>
        <v>28 to 29 days</v>
      </c>
      <c r="X1506">
        <f t="shared" si="143"/>
        <v>2014</v>
      </c>
    </row>
    <row r="1507" spans="1:24" ht="58">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 t="shared" si="138"/>
        <v>104</v>
      </c>
      <c r="R1507">
        <f t="shared" si="139"/>
        <v>48.04</v>
      </c>
      <c r="S1507" s="15">
        <f t="shared" si="140"/>
        <v>42414.44332175926</v>
      </c>
      <c r="T1507" s="15">
        <f t="shared" si="141"/>
        <v>42451.834027777775</v>
      </c>
      <c r="U1507">
        <f t="shared" si="142"/>
        <v>37</v>
      </c>
      <c r="V1507" t="str" cm="1">
        <f t="array" ref="V1507">_xlfn.IFS(U1507&lt;=10,"Less than 10 days",AND(U1507&gt;10,U1507&lt;=20),"11 to 20 days",AND(U1507&gt;20,U1507&lt;=25),"21 to 25 days",U1507&gt;=51,"Greater than 40 days",AND(U1507&gt;25,U1507&lt;=30),"26 to 30 days",AND(U1507&gt;30,U1507&lt;=40),"31 to 40 days",AND(U1507&gt;40,U1507&lt;=50),"41 to 50 days")</f>
        <v>31 to 40 days</v>
      </c>
      <c r="W1507" t="str" cm="1">
        <f t="array" ref="W1507">_xlfn.IFNA(_xlfn.IFS(AND(U1507&gt;=25,U1507&lt;28),"26-27 days",AND(U1507&gt;27,U1507&lt;29),"28 to 29 days",U1507=30, "30 days"),"Not Needed")</f>
        <v>Not Needed</v>
      </c>
      <c r="X1507">
        <f t="shared" si="143"/>
        <v>2016</v>
      </c>
    </row>
    <row r="1508" spans="1:24" ht="4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 t="shared" si="138"/>
        <v>111</v>
      </c>
      <c r="R1508">
        <f t="shared" si="139"/>
        <v>38.86</v>
      </c>
      <c r="S1508" s="15">
        <f t="shared" si="140"/>
        <v>41814.785925925928</v>
      </c>
      <c r="T1508" s="15">
        <f t="shared" si="141"/>
        <v>41844.785925925928</v>
      </c>
      <c r="U1508">
        <f t="shared" si="142"/>
        <v>30</v>
      </c>
      <c r="V1508" t="str" cm="1">
        <f t="array" ref="V1508">_xlfn.IFS(U1508&lt;=10,"Less than 10 days",AND(U1508&gt;10,U1508&lt;=20),"11 to 20 days",AND(U1508&gt;20,U1508&lt;=25),"21 to 25 days",U1508&gt;=51,"Greater than 40 days",AND(U1508&gt;25,U1508&lt;=30),"26 to 30 days",AND(U1508&gt;30,U1508&lt;=40),"31 to 40 days",AND(U1508&gt;40,U1508&lt;=50),"41 to 50 days")</f>
        <v>26 to 30 days</v>
      </c>
      <c r="W1508" t="str" cm="1">
        <f t="array" ref="W1508">_xlfn.IFNA(_xlfn.IFS(AND(U1508&gt;=25,U1508&lt;28),"26-27 days",AND(U1508&gt;27,U1508&lt;29),"28 to 29 days",U1508=30, "30 days"),"Not Needed")</f>
        <v>30 days</v>
      </c>
      <c r="X1508">
        <f t="shared" si="143"/>
        <v>2014</v>
      </c>
    </row>
    <row r="1509" spans="1:24" ht="58">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 t="shared" si="138"/>
        <v>215</v>
      </c>
      <c r="R1509">
        <f t="shared" si="139"/>
        <v>78.180000000000007</v>
      </c>
      <c r="S1509" s="15">
        <f t="shared" si="140"/>
        <v>40254.450335648151</v>
      </c>
      <c r="T1509" s="15">
        <f t="shared" si="141"/>
        <v>40313.340277777781</v>
      </c>
      <c r="U1509">
        <f t="shared" si="142"/>
        <v>59</v>
      </c>
      <c r="V1509" t="str" cm="1">
        <f t="array" ref="V1509">_xlfn.IFS(U1509&lt;=10,"Less than 10 days",AND(U1509&gt;10,U1509&lt;=20),"11 to 20 days",AND(U1509&gt;20,U1509&lt;=25),"21 to 25 days",U1509&gt;=51,"Greater than 40 days",AND(U1509&gt;25,U1509&lt;=30),"26 to 30 days",AND(U1509&gt;30,U1509&lt;=40),"31 to 40 days",AND(U1509&gt;40,U1509&lt;=50),"41 to 50 days")</f>
        <v>Greater than 40 days</v>
      </c>
      <c r="W1509" t="str" cm="1">
        <f t="array" ref="W1509">_xlfn.IFNA(_xlfn.IFS(AND(U1509&gt;=25,U1509&lt;28),"26-27 days",AND(U1509&gt;27,U1509&lt;29),"28 to 29 days",U1509=30, "30 days"),"Not Needed")</f>
        <v>Not Needed</v>
      </c>
      <c r="X1509">
        <f t="shared" si="143"/>
        <v>2010</v>
      </c>
    </row>
    <row r="1510" spans="1:24" ht="4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 t="shared" si="138"/>
        <v>111</v>
      </c>
      <c r="R1510">
        <f t="shared" si="139"/>
        <v>97.11</v>
      </c>
      <c r="S1510" s="15">
        <f t="shared" si="140"/>
        <v>41786.614363425928</v>
      </c>
      <c r="T1510" s="15">
        <f t="shared" si="141"/>
        <v>41817.614363425928</v>
      </c>
      <c r="U1510">
        <f t="shared" si="142"/>
        <v>31</v>
      </c>
      <c r="V1510" t="str" cm="1">
        <f t="array" ref="V1510">_xlfn.IFS(U1510&lt;=10,"Less than 10 days",AND(U1510&gt;10,U1510&lt;=20),"11 to 20 days",AND(U1510&gt;20,U1510&lt;=25),"21 to 25 days",U1510&gt;=51,"Greater than 40 days",AND(U1510&gt;25,U1510&lt;=30),"26 to 30 days",AND(U1510&gt;30,U1510&lt;=40),"31 to 40 days",AND(U1510&gt;40,U1510&lt;=50),"41 to 50 days")</f>
        <v>31 to 40 days</v>
      </c>
      <c r="W1510" t="str" cm="1">
        <f t="array" ref="W1510">_xlfn.IFNA(_xlfn.IFS(AND(U1510&gt;=25,U1510&lt;28),"26-27 days",AND(U1510&gt;27,U1510&lt;29),"28 to 29 days",U1510=30, "30 days"),"Not Needed")</f>
        <v>Not Needed</v>
      </c>
      <c r="X1510">
        <f t="shared" si="143"/>
        <v>2014</v>
      </c>
    </row>
    <row r="1511" spans="1:24" ht="4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 t="shared" si="138"/>
        <v>124</v>
      </c>
      <c r="R1511">
        <f t="shared" si="139"/>
        <v>110.39</v>
      </c>
      <c r="S1511" s="15">
        <f t="shared" si="140"/>
        <v>42751.533391203702</v>
      </c>
      <c r="T1511" s="15">
        <f t="shared" si="141"/>
        <v>42780.957638888889</v>
      </c>
      <c r="U1511">
        <f t="shared" si="142"/>
        <v>29</v>
      </c>
      <c r="V1511" t="str" cm="1">
        <f t="array" ref="V1511">_xlfn.IFS(U1511&lt;=10,"Less than 10 days",AND(U1511&gt;10,U1511&lt;=20),"11 to 20 days",AND(U1511&gt;20,U1511&lt;=25),"21 to 25 days",U1511&gt;=51,"Greater than 40 days",AND(U1511&gt;25,U1511&lt;=30),"26 to 30 days",AND(U1511&gt;30,U1511&lt;=40),"31 to 40 days",AND(U1511&gt;40,U1511&lt;=50),"41 to 50 days")</f>
        <v>26 to 30 days</v>
      </c>
      <c r="W1511" t="str" cm="1">
        <f t="array" ref="W1511">_xlfn.IFNA(_xlfn.IFS(AND(U1511&gt;=25,U1511&lt;28),"26-27 days",AND(U1511&gt;27,U1511&lt;29),"28 to 29 days",U1511=30, "30 days"),"Not Needed")</f>
        <v>Not Needed</v>
      </c>
      <c r="X1511">
        <f t="shared" si="143"/>
        <v>2017</v>
      </c>
    </row>
    <row r="1512" spans="1:24" ht="4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 t="shared" si="138"/>
        <v>101</v>
      </c>
      <c r="R1512">
        <f t="shared" si="139"/>
        <v>39.92</v>
      </c>
      <c r="S1512" s="15">
        <f t="shared" si="140"/>
        <v>41809.385162037033</v>
      </c>
      <c r="T1512" s="15">
        <f t="shared" si="141"/>
        <v>41839.385162037033</v>
      </c>
      <c r="U1512">
        <f t="shared" si="142"/>
        <v>30</v>
      </c>
      <c r="V1512" t="str" cm="1">
        <f t="array" ref="V1512">_xlfn.IFS(U1512&lt;=10,"Less than 10 days",AND(U1512&gt;10,U1512&lt;=20),"11 to 20 days",AND(U1512&gt;20,U1512&lt;=25),"21 to 25 days",U1512&gt;=51,"Greater than 40 days",AND(U1512&gt;25,U1512&lt;=30),"26 to 30 days",AND(U1512&gt;30,U1512&lt;=40),"31 to 40 days",AND(U1512&gt;40,U1512&lt;=50),"41 to 50 days")</f>
        <v>26 to 30 days</v>
      </c>
      <c r="W1512" t="str" cm="1">
        <f t="array" ref="W1512">_xlfn.IFNA(_xlfn.IFS(AND(U1512&gt;=25,U1512&lt;28),"26-27 days",AND(U1512&gt;27,U1512&lt;29),"28 to 29 days",U1512=30, "30 days"),"Not Needed")</f>
        <v>30 days</v>
      </c>
      <c r="X1512">
        <f t="shared" si="143"/>
        <v>2014</v>
      </c>
    </row>
    <row r="1513" spans="1:24" ht="58">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 t="shared" si="138"/>
        <v>112</v>
      </c>
      <c r="R1513">
        <f t="shared" si="139"/>
        <v>75.98</v>
      </c>
      <c r="S1513" s="15">
        <f t="shared" si="140"/>
        <v>42296.583379629628</v>
      </c>
      <c r="T1513" s="15">
        <f t="shared" si="141"/>
        <v>42326.625046296293</v>
      </c>
      <c r="U1513">
        <f t="shared" si="142"/>
        <v>30</v>
      </c>
      <c r="V1513" t="str" cm="1">
        <f t="array" ref="V1513">_xlfn.IFS(U1513&lt;=10,"Less than 10 days",AND(U1513&gt;10,U1513&lt;=20),"11 to 20 days",AND(U1513&gt;20,U1513&lt;=25),"21 to 25 days",U1513&gt;=51,"Greater than 40 days",AND(U1513&gt;25,U1513&lt;=30),"26 to 30 days",AND(U1513&gt;30,U1513&lt;=40),"31 to 40 days",AND(U1513&gt;40,U1513&lt;=50),"41 to 50 days")</f>
        <v>26 to 30 days</v>
      </c>
      <c r="W1513" t="str" cm="1">
        <f t="array" ref="W1513">_xlfn.IFNA(_xlfn.IFS(AND(U1513&gt;=25,U1513&lt;28),"26-27 days",AND(U1513&gt;27,U1513&lt;29),"28 to 29 days",U1513=30, "30 days"),"Not Needed")</f>
        <v>30 days</v>
      </c>
      <c r="X1513">
        <f t="shared" si="143"/>
        <v>2015</v>
      </c>
    </row>
    <row r="1514" spans="1:24" ht="4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 t="shared" si="138"/>
        <v>559</v>
      </c>
      <c r="R1514">
        <f t="shared" si="139"/>
        <v>58.38</v>
      </c>
      <c r="S1514" s="15">
        <f t="shared" si="140"/>
        <v>42741.684479166666</v>
      </c>
      <c r="T1514" s="15">
        <f t="shared" si="141"/>
        <v>42771.684479166666</v>
      </c>
      <c r="U1514">
        <f t="shared" si="142"/>
        <v>30</v>
      </c>
      <c r="V1514" t="str" cm="1">
        <f t="array" ref="V1514">_xlfn.IFS(U1514&lt;=10,"Less than 10 days",AND(U1514&gt;10,U1514&lt;=20),"11 to 20 days",AND(U1514&gt;20,U1514&lt;=25),"21 to 25 days",U1514&gt;=51,"Greater than 40 days",AND(U1514&gt;25,U1514&lt;=30),"26 to 30 days",AND(U1514&gt;30,U1514&lt;=40),"31 to 40 days",AND(U1514&gt;40,U1514&lt;=50),"41 to 50 days")</f>
        <v>26 to 30 days</v>
      </c>
      <c r="W1514" t="str" cm="1">
        <f t="array" ref="W1514">_xlfn.IFNA(_xlfn.IFS(AND(U1514&gt;=25,U1514&lt;28),"26-27 days",AND(U1514&gt;27,U1514&lt;29),"28 to 29 days",U1514=30, "30 days"),"Not Needed")</f>
        <v>30 days</v>
      </c>
      <c r="X1514">
        <f t="shared" si="143"/>
        <v>2017</v>
      </c>
    </row>
    <row r="1515" spans="1:24" ht="4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 t="shared" si="138"/>
        <v>150</v>
      </c>
      <c r="R1515">
        <f t="shared" si="139"/>
        <v>55.82</v>
      </c>
      <c r="S1515" s="15">
        <f t="shared" si="140"/>
        <v>41806.637337962966</v>
      </c>
      <c r="T1515" s="15">
        <f t="shared" si="141"/>
        <v>41836.637337962966</v>
      </c>
      <c r="U1515">
        <f t="shared" si="142"/>
        <v>30</v>
      </c>
      <c r="V1515" t="str" cm="1">
        <f t="array" ref="V1515">_xlfn.IFS(U1515&lt;=10,"Less than 10 days",AND(U1515&gt;10,U1515&lt;=20),"11 to 20 days",AND(U1515&gt;20,U1515&lt;=25),"21 to 25 days",U1515&gt;=51,"Greater than 40 days",AND(U1515&gt;25,U1515&lt;=30),"26 to 30 days",AND(U1515&gt;30,U1515&lt;=40),"31 to 40 days",AND(U1515&gt;40,U1515&lt;=50),"41 to 50 days")</f>
        <v>26 to 30 days</v>
      </c>
      <c r="W1515" t="str" cm="1">
        <f t="array" ref="W1515">_xlfn.IFNA(_xlfn.IFS(AND(U1515&gt;=25,U1515&lt;28),"26-27 days",AND(U1515&gt;27,U1515&lt;29),"28 to 29 days",U1515=30, "30 days"),"Not Needed")</f>
        <v>30 days</v>
      </c>
      <c r="X1515">
        <f t="shared" si="143"/>
        <v>2014</v>
      </c>
    </row>
    <row r="1516" spans="1:24" ht="4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 t="shared" si="138"/>
        <v>106</v>
      </c>
      <c r="R1516">
        <f t="shared" si="139"/>
        <v>151.24</v>
      </c>
      <c r="S1516" s="15">
        <f t="shared" si="140"/>
        <v>42234.597685185188</v>
      </c>
      <c r="T1516" s="15">
        <f t="shared" si="141"/>
        <v>42274.597685185188</v>
      </c>
      <c r="U1516">
        <f t="shared" si="142"/>
        <v>40</v>
      </c>
      <c r="V1516" t="str" cm="1">
        <f t="array" ref="V1516">_xlfn.IFS(U1516&lt;=10,"Less than 10 days",AND(U1516&gt;10,U1516&lt;=20),"11 to 20 days",AND(U1516&gt;20,U1516&lt;=25),"21 to 25 days",U1516&gt;=51,"Greater than 40 days",AND(U1516&gt;25,U1516&lt;=30),"26 to 30 days",AND(U1516&gt;30,U1516&lt;=40),"31 to 40 days",AND(U1516&gt;40,U1516&lt;=50),"41 to 50 days")</f>
        <v>31 to 40 days</v>
      </c>
      <c r="W1516" t="str" cm="1">
        <f t="array" ref="W1516">_xlfn.IFNA(_xlfn.IFS(AND(U1516&gt;=25,U1516&lt;28),"26-27 days",AND(U1516&gt;27,U1516&lt;29),"28 to 29 days",U1516=30, "30 days"),"Not Needed")</f>
        <v>Not Needed</v>
      </c>
      <c r="X1516">
        <f t="shared" si="143"/>
        <v>2015</v>
      </c>
    </row>
    <row r="1517" spans="1:24" ht="4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 t="shared" si="138"/>
        <v>157</v>
      </c>
      <c r="R1517">
        <f t="shared" si="139"/>
        <v>849.67</v>
      </c>
      <c r="S1517" s="15">
        <f t="shared" si="140"/>
        <v>42415.253437499996</v>
      </c>
      <c r="T1517" s="15">
        <f t="shared" si="141"/>
        <v>42445.211770833332</v>
      </c>
      <c r="U1517">
        <f t="shared" si="142"/>
        <v>30</v>
      </c>
      <c r="V1517" t="str" cm="1">
        <f t="array" ref="V1517">_xlfn.IFS(U1517&lt;=10,"Less than 10 days",AND(U1517&gt;10,U1517&lt;=20),"11 to 20 days",AND(U1517&gt;20,U1517&lt;=25),"21 to 25 days",U1517&gt;=51,"Greater than 40 days",AND(U1517&gt;25,U1517&lt;=30),"26 to 30 days",AND(U1517&gt;30,U1517&lt;=40),"31 to 40 days",AND(U1517&gt;40,U1517&lt;=50),"41 to 50 days")</f>
        <v>26 to 30 days</v>
      </c>
      <c r="W1517" t="str" cm="1">
        <f t="array" ref="W1517">_xlfn.IFNA(_xlfn.IFS(AND(U1517&gt;=25,U1517&lt;28),"26-27 days",AND(U1517&gt;27,U1517&lt;29),"28 to 29 days",U1517=30, "30 days"),"Not Needed")</f>
        <v>30 days</v>
      </c>
      <c r="X1517">
        <f t="shared" si="143"/>
        <v>2016</v>
      </c>
    </row>
    <row r="1518" spans="1:24" ht="4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 t="shared" si="138"/>
        <v>109</v>
      </c>
      <c r="R1518">
        <f t="shared" si="139"/>
        <v>159.24</v>
      </c>
      <c r="S1518" s="15">
        <f t="shared" si="140"/>
        <v>42619.466342592597</v>
      </c>
      <c r="T1518" s="15">
        <f t="shared" si="141"/>
        <v>42649.583333333328</v>
      </c>
      <c r="U1518">
        <f t="shared" si="142"/>
        <v>30</v>
      </c>
      <c r="V1518" t="str" cm="1">
        <f t="array" ref="V1518">_xlfn.IFS(U1518&lt;=10,"Less than 10 days",AND(U1518&gt;10,U1518&lt;=20),"11 to 20 days",AND(U1518&gt;20,U1518&lt;=25),"21 to 25 days",U1518&gt;=51,"Greater than 40 days",AND(U1518&gt;25,U1518&lt;=30),"26 to 30 days",AND(U1518&gt;30,U1518&lt;=40),"31 to 40 days",AND(U1518&gt;40,U1518&lt;=50),"41 to 50 days")</f>
        <v>26 to 30 days</v>
      </c>
      <c r="W1518" t="str" cm="1">
        <f t="array" ref="W1518">_xlfn.IFNA(_xlfn.IFS(AND(U1518&gt;=25,U1518&lt;28),"26-27 days",AND(U1518&gt;27,U1518&lt;29),"28 to 29 days",U1518=30, "30 days"),"Not Needed")</f>
        <v>30 days</v>
      </c>
      <c r="X1518">
        <f t="shared" si="143"/>
        <v>2016</v>
      </c>
    </row>
    <row r="1519" spans="1:24" ht="4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 t="shared" si="138"/>
        <v>162</v>
      </c>
      <c r="R1519">
        <f t="shared" si="139"/>
        <v>39.51</v>
      </c>
      <c r="S1519" s="15">
        <f t="shared" si="140"/>
        <v>41948.56658564815</v>
      </c>
      <c r="T1519" s="15">
        <f t="shared" si="141"/>
        <v>41979.25</v>
      </c>
      <c r="U1519">
        <f t="shared" si="142"/>
        <v>31</v>
      </c>
      <c r="V1519" t="str" cm="1">
        <f t="array" ref="V1519">_xlfn.IFS(U1519&lt;=10,"Less than 10 days",AND(U1519&gt;10,U1519&lt;=20),"11 to 20 days",AND(U1519&gt;20,U1519&lt;=25),"21 to 25 days",U1519&gt;=51,"Greater than 40 days",AND(U1519&gt;25,U1519&lt;=30),"26 to 30 days",AND(U1519&gt;30,U1519&lt;=40),"31 to 40 days",AND(U1519&gt;40,U1519&lt;=50),"41 to 50 days")</f>
        <v>31 to 40 days</v>
      </c>
      <c r="W1519" t="str" cm="1">
        <f t="array" ref="W1519">_xlfn.IFNA(_xlfn.IFS(AND(U1519&gt;=25,U1519&lt;28),"26-27 days",AND(U1519&gt;27,U1519&lt;29),"28 to 29 days",U1519=30, "30 days"),"Not Needed")</f>
        <v>Not Needed</v>
      </c>
      <c r="X1519">
        <f t="shared" si="143"/>
        <v>2014</v>
      </c>
    </row>
    <row r="1520" spans="1:24" ht="29">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 t="shared" si="138"/>
        <v>205</v>
      </c>
      <c r="R1520">
        <f t="shared" si="139"/>
        <v>130.53</v>
      </c>
      <c r="S1520" s="15">
        <f t="shared" si="140"/>
        <v>41760.8200462963</v>
      </c>
      <c r="T1520" s="15">
        <f t="shared" si="141"/>
        <v>41790.8200462963</v>
      </c>
      <c r="U1520">
        <f t="shared" si="142"/>
        <v>30</v>
      </c>
      <c r="V1520" t="str" cm="1">
        <f t="array" ref="V1520">_xlfn.IFS(U1520&lt;=10,"Less than 10 days",AND(U1520&gt;10,U1520&lt;=20),"11 to 20 days",AND(U1520&gt;20,U1520&lt;=25),"21 to 25 days",U1520&gt;=51,"Greater than 40 days",AND(U1520&gt;25,U1520&lt;=30),"26 to 30 days",AND(U1520&gt;30,U1520&lt;=40),"31 to 40 days",AND(U1520&gt;40,U1520&lt;=50),"41 to 50 days")</f>
        <v>26 to 30 days</v>
      </c>
      <c r="W1520" t="str" cm="1">
        <f t="array" ref="W1520">_xlfn.IFNA(_xlfn.IFS(AND(U1520&gt;=25,U1520&lt;28),"26-27 days",AND(U1520&gt;27,U1520&lt;29),"28 to 29 days",U1520=30, "30 days"),"Not Needed")</f>
        <v>30 days</v>
      </c>
      <c r="X1520">
        <f t="shared" si="143"/>
        <v>2014</v>
      </c>
    </row>
    <row r="1521" spans="1:24" ht="4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 t="shared" si="138"/>
        <v>103</v>
      </c>
      <c r="R1521">
        <f t="shared" si="139"/>
        <v>64.16</v>
      </c>
      <c r="S1521" s="15">
        <f t="shared" si="140"/>
        <v>41782.741701388892</v>
      </c>
      <c r="T1521" s="15">
        <f t="shared" si="141"/>
        <v>41810.915972222225</v>
      </c>
      <c r="U1521">
        <f t="shared" si="142"/>
        <v>28</v>
      </c>
      <c r="V1521" t="str" cm="1">
        <f t="array" ref="V1521">_xlfn.IFS(U1521&lt;=10,"Less than 10 days",AND(U1521&gt;10,U1521&lt;=20),"11 to 20 days",AND(U1521&gt;20,U1521&lt;=25),"21 to 25 days",U1521&gt;=51,"Greater than 40 days",AND(U1521&gt;25,U1521&lt;=30),"26 to 30 days",AND(U1521&gt;30,U1521&lt;=40),"31 to 40 days",AND(U1521&gt;40,U1521&lt;=50),"41 to 50 days")</f>
        <v>26 to 30 days</v>
      </c>
      <c r="W1521" t="str" cm="1">
        <f t="array" ref="W1521">_xlfn.IFNA(_xlfn.IFS(AND(U1521&gt;=25,U1521&lt;28),"26-27 days",AND(U1521&gt;27,U1521&lt;29),"28 to 29 days",U1521=30, "30 days"),"Not Needed")</f>
        <v>28 to 29 days</v>
      </c>
      <c r="X1521">
        <f t="shared" si="143"/>
        <v>2014</v>
      </c>
    </row>
    <row r="1522" spans="1:24" ht="29">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 t="shared" si="138"/>
        <v>103</v>
      </c>
      <c r="R1522">
        <f t="shared" si="139"/>
        <v>111.53</v>
      </c>
      <c r="S1522" s="15">
        <f t="shared" si="140"/>
        <v>41955.857789351852</v>
      </c>
      <c r="T1522" s="15">
        <f t="shared" si="141"/>
        <v>41992.166666666672</v>
      </c>
      <c r="U1522">
        <f t="shared" si="142"/>
        <v>37</v>
      </c>
      <c r="V1522" t="str" cm="1">
        <f t="array" ref="V1522">_xlfn.IFS(U1522&lt;=10,"Less than 10 days",AND(U1522&gt;10,U1522&lt;=20),"11 to 20 days",AND(U1522&gt;20,U1522&lt;=25),"21 to 25 days",U1522&gt;=51,"Greater than 40 days",AND(U1522&gt;25,U1522&lt;=30),"26 to 30 days",AND(U1522&gt;30,U1522&lt;=40),"31 to 40 days",AND(U1522&gt;40,U1522&lt;=50),"41 to 50 days")</f>
        <v>31 to 40 days</v>
      </c>
      <c r="W1522" t="str" cm="1">
        <f t="array" ref="W1522">_xlfn.IFNA(_xlfn.IFS(AND(U1522&gt;=25,U1522&lt;28),"26-27 days",AND(U1522&gt;27,U1522&lt;29),"28 to 29 days",U1522=30, "30 days"),"Not Needed")</f>
        <v>Not Needed</v>
      </c>
      <c r="X1522">
        <f t="shared" si="143"/>
        <v>2014</v>
      </c>
    </row>
    <row r="1523" spans="1:24" ht="4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 t="shared" si="138"/>
        <v>107</v>
      </c>
      <c r="R1523">
        <f t="shared" si="139"/>
        <v>170.45</v>
      </c>
      <c r="S1523" s="15">
        <f t="shared" si="140"/>
        <v>42493.167719907404</v>
      </c>
      <c r="T1523" s="15">
        <f t="shared" si="141"/>
        <v>42528.167719907404</v>
      </c>
      <c r="U1523">
        <f t="shared" si="142"/>
        <v>35</v>
      </c>
      <c r="V1523" t="str" cm="1">
        <f t="array" ref="V1523">_xlfn.IFS(U1523&lt;=10,"Less than 10 days",AND(U1523&gt;10,U1523&lt;=20),"11 to 20 days",AND(U1523&gt;20,U1523&lt;=25),"21 to 25 days",U1523&gt;=51,"Greater than 40 days",AND(U1523&gt;25,U1523&lt;=30),"26 to 30 days",AND(U1523&gt;30,U1523&lt;=40),"31 to 40 days",AND(U1523&gt;40,U1523&lt;=50),"41 to 50 days")</f>
        <v>31 to 40 days</v>
      </c>
      <c r="W1523" t="str" cm="1">
        <f t="array" ref="W1523">_xlfn.IFNA(_xlfn.IFS(AND(U1523&gt;=25,U1523&lt;28),"26-27 days",AND(U1523&gt;27,U1523&lt;29),"28 to 29 days",U1523=30, "30 days"),"Not Needed")</f>
        <v>Not Needed</v>
      </c>
      <c r="X1523">
        <f t="shared" si="143"/>
        <v>2016</v>
      </c>
    </row>
    <row r="1524" spans="1:24" ht="58">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 t="shared" si="138"/>
        <v>139</v>
      </c>
      <c r="R1524">
        <f t="shared" si="139"/>
        <v>133.74</v>
      </c>
      <c r="S1524" s="15">
        <f t="shared" si="140"/>
        <v>41899.830312500002</v>
      </c>
      <c r="T1524" s="15">
        <f t="shared" si="141"/>
        <v>41929.830312500002</v>
      </c>
      <c r="U1524">
        <f t="shared" si="142"/>
        <v>30</v>
      </c>
      <c r="V1524" t="str" cm="1">
        <f t="array" ref="V1524">_xlfn.IFS(U1524&lt;=10,"Less than 10 days",AND(U1524&gt;10,U1524&lt;=20),"11 to 20 days",AND(U1524&gt;20,U1524&lt;=25),"21 to 25 days",U1524&gt;=51,"Greater than 40 days",AND(U1524&gt;25,U1524&lt;=30),"26 to 30 days",AND(U1524&gt;30,U1524&lt;=40),"31 to 40 days",AND(U1524&gt;40,U1524&lt;=50),"41 to 50 days")</f>
        <v>26 to 30 days</v>
      </c>
      <c r="W1524" t="str" cm="1">
        <f t="array" ref="W1524">_xlfn.IFNA(_xlfn.IFS(AND(U1524&gt;=25,U1524&lt;28),"26-27 days",AND(U1524&gt;27,U1524&lt;29),"28 to 29 days",U1524=30, "30 days"),"Not Needed")</f>
        <v>30 days</v>
      </c>
      <c r="X1524">
        <f t="shared" si="143"/>
        <v>2014</v>
      </c>
    </row>
    <row r="1525" spans="1:24" ht="4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 t="shared" si="138"/>
        <v>125</v>
      </c>
      <c r="R1525">
        <f t="shared" si="139"/>
        <v>95.83</v>
      </c>
      <c r="S1525" s="15">
        <f t="shared" si="140"/>
        <v>41964.751342592594</v>
      </c>
      <c r="T1525" s="15">
        <f t="shared" si="141"/>
        <v>41996</v>
      </c>
      <c r="U1525">
        <f t="shared" si="142"/>
        <v>32</v>
      </c>
      <c r="V1525" t="str" cm="1">
        <f t="array" ref="V1525">_xlfn.IFS(U1525&lt;=10,"Less than 10 days",AND(U1525&gt;10,U1525&lt;=20),"11 to 20 days",AND(U1525&gt;20,U1525&lt;=25),"21 to 25 days",U1525&gt;=51,"Greater than 40 days",AND(U1525&gt;25,U1525&lt;=30),"26 to 30 days",AND(U1525&gt;30,U1525&lt;=40),"31 to 40 days",AND(U1525&gt;40,U1525&lt;=50),"41 to 50 days")</f>
        <v>31 to 40 days</v>
      </c>
      <c r="W1525" t="str" cm="1">
        <f t="array" ref="W1525">_xlfn.IFNA(_xlfn.IFS(AND(U1525&gt;=25,U1525&lt;28),"26-27 days",AND(U1525&gt;27,U1525&lt;29),"28 to 29 days",U1525=30, "30 days"),"Not Needed")</f>
        <v>Not Needed</v>
      </c>
      <c r="X1525">
        <f t="shared" si="143"/>
        <v>2014</v>
      </c>
    </row>
    <row r="1526" spans="1:24" ht="4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 t="shared" si="138"/>
        <v>207</v>
      </c>
      <c r="R1526">
        <f t="shared" si="139"/>
        <v>221.79</v>
      </c>
      <c r="S1526" s="15">
        <f t="shared" si="140"/>
        <v>42756.501041666663</v>
      </c>
      <c r="T1526" s="15">
        <f t="shared" si="141"/>
        <v>42786.501041666663</v>
      </c>
      <c r="U1526">
        <f t="shared" si="142"/>
        <v>30</v>
      </c>
      <c r="V1526" t="str" cm="1">
        <f t="array" ref="V1526">_xlfn.IFS(U1526&lt;=10,"Less than 10 days",AND(U1526&gt;10,U1526&lt;=20),"11 to 20 days",AND(U1526&gt;20,U1526&lt;=25),"21 to 25 days",U1526&gt;=51,"Greater than 40 days",AND(U1526&gt;25,U1526&lt;=30),"26 to 30 days",AND(U1526&gt;30,U1526&lt;=40),"31 to 40 days",AND(U1526&gt;40,U1526&lt;=50),"41 to 50 days")</f>
        <v>26 to 30 days</v>
      </c>
      <c r="W1526" t="str" cm="1">
        <f t="array" ref="W1526">_xlfn.IFNA(_xlfn.IFS(AND(U1526&gt;=25,U1526&lt;28),"26-27 days",AND(U1526&gt;27,U1526&lt;29),"28 to 29 days",U1526=30, "30 days"),"Not Needed")</f>
        <v>30 days</v>
      </c>
      <c r="X1526">
        <f t="shared" si="143"/>
        <v>2017</v>
      </c>
    </row>
    <row r="1527" spans="1:24" ht="4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 t="shared" si="138"/>
        <v>174</v>
      </c>
      <c r="R1527">
        <f t="shared" si="139"/>
        <v>32.32</v>
      </c>
      <c r="S1527" s="15">
        <f t="shared" si="140"/>
        <v>42570.702986111108</v>
      </c>
      <c r="T1527" s="15">
        <f t="shared" si="141"/>
        <v>42600.702986111108</v>
      </c>
      <c r="U1527">
        <f t="shared" si="142"/>
        <v>30</v>
      </c>
      <c r="V1527" t="str" cm="1">
        <f t="array" ref="V1527">_xlfn.IFS(U1527&lt;=10,"Less than 10 days",AND(U1527&gt;10,U1527&lt;=20),"11 to 20 days",AND(U1527&gt;20,U1527&lt;=25),"21 to 25 days",U1527&gt;=51,"Greater than 40 days",AND(U1527&gt;25,U1527&lt;=30),"26 to 30 days",AND(U1527&gt;30,U1527&lt;=40),"31 to 40 days",AND(U1527&gt;40,U1527&lt;=50),"41 to 50 days")</f>
        <v>26 to 30 days</v>
      </c>
      <c r="W1527" t="str" cm="1">
        <f t="array" ref="W1527">_xlfn.IFNA(_xlfn.IFS(AND(U1527&gt;=25,U1527&lt;28),"26-27 days",AND(U1527&gt;27,U1527&lt;29),"28 to 29 days",U1527=30, "30 days"),"Not Needed")</f>
        <v>30 days</v>
      </c>
      <c r="X1527">
        <f t="shared" si="143"/>
        <v>2016</v>
      </c>
    </row>
    <row r="1528" spans="1:24" ht="4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 t="shared" si="138"/>
        <v>120</v>
      </c>
      <c r="R1528">
        <f t="shared" si="139"/>
        <v>98.84</v>
      </c>
      <c r="S1528" s="15">
        <f t="shared" si="140"/>
        <v>42339.276006944448</v>
      </c>
      <c r="T1528" s="15">
        <f t="shared" si="141"/>
        <v>42388.276006944448</v>
      </c>
      <c r="U1528">
        <f t="shared" si="142"/>
        <v>49</v>
      </c>
      <c r="V1528" t="str" cm="1">
        <f t="array" ref="V1528">_xlfn.IFS(U1528&lt;=10,"Less than 10 days",AND(U1528&gt;10,U1528&lt;=20),"11 to 20 days",AND(U1528&gt;20,U1528&lt;=25),"21 to 25 days",U1528&gt;=51,"Greater than 40 days",AND(U1528&gt;25,U1528&lt;=30),"26 to 30 days",AND(U1528&gt;30,U1528&lt;=40),"31 to 40 days",AND(U1528&gt;40,U1528&lt;=50),"41 to 50 days")</f>
        <v>41 to 50 days</v>
      </c>
      <c r="W1528" t="str" cm="1">
        <f t="array" ref="W1528">_xlfn.IFNA(_xlfn.IFS(AND(U1528&gt;=25,U1528&lt;28),"26-27 days",AND(U1528&gt;27,U1528&lt;29),"28 to 29 days",U1528=30, "30 days"),"Not Needed")</f>
        <v>Not Needed</v>
      </c>
      <c r="X1528">
        <f t="shared" si="143"/>
        <v>2015</v>
      </c>
    </row>
    <row r="1529" spans="1:24" ht="4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 t="shared" si="138"/>
        <v>110</v>
      </c>
      <c r="R1529">
        <f t="shared" si="139"/>
        <v>55.22</v>
      </c>
      <c r="S1529" s="15">
        <f t="shared" si="140"/>
        <v>42780.600532407407</v>
      </c>
      <c r="T1529" s="15">
        <f t="shared" si="141"/>
        <v>42808.558865740735</v>
      </c>
      <c r="U1529">
        <f t="shared" si="142"/>
        <v>28</v>
      </c>
      <c r="V1529" t="str" cm="1">
        <f t="array" ref="V1529">_xlfn.IFS(U1529&lt;=10,"Less than 10 days",AND(U1529&gt;10,U1529&lt;=20),"11 to 20 days",AND(U1529&gt;20,U1529&lt;=25),"21 to 25 days",U1529&gt;=51,"Greater than 40 days",AND(U1529&gt;25,U1529&lt;=30),"26 to 30 days",AND(U1529&gt;30,U1529&lt;=40),"31 to 40 days",AND(U1529&gt;40,U1529&lt;=50),"41 to 50 days")</f>
        <v>26 to 30 days</v>
      </c>
      <c r="W1529" t="str" cm="1">
        <f t="array" ref="W1529">_xlfn.IFNA(_xlfn.IFS(AND(U1529&gt;=25,U1529&lt;28),"26-27 days",AND(U1529&gt;27,U1529&lt;29),"28 to 29 days",U1529=30, "30 days"),"Not Needed")</f>
        <v>28 to 29 days</v>
      </c>
      <c r="X1529">
        <f t="shared" si="143"/>
        <v>2017</v>
      </c>
    </row>
    <row r="1530" spans="1:24" ht="29">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 t="shared" si="138"/>
        <v>282</v>
      </c>
      <c r="R1530">
        <f t="shared" si="139"/>
        <v>52.79</v>
      </c>
      <c r="S1530" s="15">
        <f t="shared" si="140"/>
        <v>42736.732893518521</v>
      </c>
      <c r="T1530" s="15">
        <f t="shared" si="141"/>
        <v>42767</v>
      </c>
      <c r="U1530">
        <f t="shared" si="142"/>
        <v>31</v>
      </c>
      <c r="V1530" t="str" cm="1">
        <f t="array" ref="V1530">_xlfn.IFS(U1530&lt;=10,"Less than 10 days",AND(U1530&gt;10,U1530&lt;=20),"11 to 20 days",AND(U1530&gt;20,U1530&lt;=25),"21 to 25 days",U1530&gt;=51,"Greater than 40 days",AND(U1530&gt;25,U1530&lt;=30),"26 to 30 days",AND(U1530&gt;30,U1530&lt;=40),"31 to 40 days",AND(U1530&gt;40,U1530&lt;=50),"41 to 50 days")</f>
        <v>31 to 40 days</v>
      </c>
      <c r="W1530" t="str" cm="1">
        <f t="array" ref="W1530">_xlfn.IFNA(_xlfn.IFS(AND(U1530&gt;=25,U1530&lt;28),"26-27 days",AND(U1530&gt;27,U1530&lt;29),"28 to 29 days",U1530=30, "30 days"),"Not Needed")</f>
        <v>Not Needed</v>
      </c>
      <c r="X1530">
        <f t="shared" si="143"/>
        <v>2017</v>
      </c>
    </row>
    <row r="1531" spans="1:24" ht="4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 t="shared" si="138"/>
        <v>101</v>
      </c>
      <c r="R1531">
        <f t="shared" si="139"/>
        <v>135.66999999999999</v>
      </c>
      <c r="S1531" s="15">
        <f t="shared" si="140"/>
        <v>42052.628703703704</v>
      </c>
      <c r="T1531" s="15">
        <f t="shared" si="141"/>
        <v>42082.587037037039</v>
      </c>
      <c r="U1531">
        <f t="shared" si="142"/>
        <v>30</v>
      </c>
      <c r="V1531" t="str" cm="1">
        <f t="array" ref="V1531">_xlfn.IFS(U1531&lt;=10,"Less than 10 days",AND(U1531&gt;10,U1531&lt;=20),"11 to 20 days",AND(U1531&gt;20,U1531&lt;=25),"21 to 25 days",U1531&gt;=51,"Greater than 40 days",AND(U1531&gt;25,U1531&lt;=30),"26 to 30 days",AND(U1531&gt;30,U1531&lt;=40),"31 to 40 days",AND(U1531&gt;40,U1531&lt;=50),"41 to 50 days")</f>
        <v>26 to 30 days</v>
      </c>
      <c r="W1531" t="str" cm="1">
        <f t="array" ref="W1531">_xlfn.IFNA(_xlfn.IFS(AND(U1531&gt;=25,U1531&lt;28),"26-27 days",AND(U1531&gt;27,U1531&lt;29),"28 to 29 days",U1531=30, "30 days"),"Not Needed")</f>
        <v>30 days</v>
      </c>
      <c r="X1531">
        <f t="shared" si="143"/>
        <v>2015</v>
      </c>
    </row>
    <row r="1532" spans="1:24" ht="58">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 t="shared" si="138"/>
        <v>135</v>
      </c>
      <c r="R1532">
        <f t="shared" si="139"/>
        <v>53.99</v>
      </c>
      <c r="S1532" s="15">
        <f t="shared" si="140"/>
        <v>42275.767303240747</v>
      </c>
      <c r="T1532" s="15">
        <f t="shared" si="141"/>
        <v>42300.767303240747</v>
      </c>
      <c r="U1532">
        <f t="shared" si="142"/>
        <v>25</v>
      </c>
      <c r="V1532" t="str" cm="1">
        <f t="array" ref="V1532">_xlfn.IFS(U1532&lt;=10,"Less than 10 days",AND(U1532&gt;10,U1532&lt;=20),"11 to 20 days",AND(U1532&gt;20,U1532&lt;=25),"21 to 25 days",U1532&gt;=51,"Greater than 40 days",AND(U1532&gt;25,U1532&lt;=30),"26 to 30 days",AND(U1532&gt;30,U1532&lt;=40),"31 to 40 days",AND(U1532&gt;40,U1532&lt;=50),"41 to 50 days")</f>
        <v>21 to 25 days</v>
      </c>
      <c r="W1532" t="str" cm="1">
        <f t="array" ref="W1532">_xlfn.IFNA(_xlfn.IFS(AND(U1532&gt;=25,U1532&lt;28),"26-27 days",AND(U1532&gt;27,U1532&lt;29),"28 to 29 days",U1532=30, "30 days"),"Not Needed")</f>
        <v>26-27 days</v>
      </c>
      <c r="X1532">
        <f t="shared" si="143"/>
        <v>2015</v>
      </c>
    </row>
    <row r="1533" spans="1:24" ht="58">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 t="shared" si="138"/>
        <v>176</v>
      </c>
      <c r="R1533">
        <f t="shared" si="139"/>
        <v>56.64</v>
      </c>
      <c r="S1533" s="15">
        <f t="shared" si="140"/>
        <v>41941.802384259259</v>
      </c>
      <c r="T1533" s="15">
        <f t="shared" si="141"/>
        <v>41974.125</v>
      </c>
      <c r="U1533">
        <f t="shared" si="142"/>
        <v>33</v>
      </c>
      <c r="V1533" t="str" cm="1">
        <f t="array" ref="V1533">_xlfn.IFS(U1533&lt;=10,"Less than 10 days",AND(U1533&gt;10,U1533&lt;=20),"11 to 20 days",AND(U1533&gt;20,U1533&lt;=25),"21 to 25 days",U1533&gt;=51,"Greater than 40 days",AND(U1533&gt;25,U1533&lt;=30),"26 to 30 days",AND(U1533&gt;30,U1533&lt;=40),"31 to 40 days",AND(U1533&gt;40,U1533&lt;=50),"41 to 50 days")</f>
        <v>31 to 40 days</v>
      </c>
      <c r="W1533" t="str" cm="1">
        <f t="array" ref="W1533">_xlfn.IFNA(_xlfn.IFS(AND(U1533&gt;=25,U1533&lt;28),"26-27 days",AND(U1533&gt;27,U1533&lt;29),"28 to 29 days",U1533=30, "30 days"),"Not Needed")</f>
        <v>Not Needed</v>
      </c>
      <c r="X1533">
        <f t="shared" si="143"/>
        <v>2014</v>
      </c>
    </row>
    <row r="1534" spans="1:24" ht="4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 t="shared" si="138"/>
        <v>484</v>
      </c>
      <c r="R1534">
        <f t="shared" si="139"/>
        <v>82.32</v>
      </c>
      <c r="S1534" s="15">
        <f t="shared" si="140"/>
        <v>42391.475289351853</v>
      </c>
      <c r="T1534" s="15">
        <f t="shared" si="141"/>
        <v>42415.625</v>
      </c>
      <c r="U1534">
        <f t="shared" si="142"/>
        <v>24</v>
      </c>
      <c r="V1534" t="str" cm="1">
        <f t="array" ref="V1534">_xlfn.IFS(U1534&lt;=10,"Less than 10 days",AND(U1534&gt;10,U1534&lt;=20),"11 to 20 days",AND(U1534&gt;20,U1534&lt;=25),"21 to 25 days",U1534&gt;=51,"Greater than 40 days",AND(U1534&gt;25,U1534&lt;=30),"26 to 30 days",AND(U1534&gt;30,U1534&lt;=40),"31 to 40 days",AND(U1534&gt;40,U1534&lt;=50),"41 to 50 days")</f>
        <v>21 to 25 days</v>
      </c>
      <c r="W1534" t="str" cm="1">
        <f t="array" ref="W1534">_xlfn.IFNA(_xlfn.IFS(AND(U1534&gt;=25,U1534&lt;28),"26-27 days",AND(U1534&gt;27,U1534&lt;29),"28 to 29 days",U1534=30, "30 days"),"Not Needed")</f>
        <v>Not Needed</v>
      </c>
      <c r="X1534">
        <f t="shared" si="143"/>
        <v>2016</v>
      </c>
    </row>
    <row r="1535" spans="1:24" ht="4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 t="shared" si="138"/>
        <v>145</v>
      </c>
      <c r="R1535">
        <f t="shared" si="139"/>
        <v>88.26</v>
      </c>
      <c r="S1535" s="15">
        <f t="shared" si="140"/>
        <v>42443.00204861111</v>
      </c>
      <c r="T1535" s="15">
        <f t="shared" si="141"/>
        <v>42492.165972222225</v>
      </c>
      <c r="U1535">
        <f t="shared" si="142"/>
        <v>49</v>
      </c>
      <c r="V1535" t="str" cm="1">
        <f t="array" ref="V1535">_xlfn.IFS(U1535&lt;=10,"Less than 10 days",AND(U1535&gt;10,U1535&lt;=20),"11 to 20 days",AND(U1535&gt;20,U1535&lt;=25),"21 to 25 days",U1535&gt;=51,"Greater than 40 days",AND(U1535&gt;25,U1535&lt;=30),"26 to 30 days",AND(U1535&gt;30,U1535&lt;=40),"31 to 40 days",AND(U1535&gt;40,U1535&lt;=50),"41 to 50 days")</f>
        <v>41 to 50 days</v>
      </c>
      <c r="W1535" t="str" cm="1">
        <f t="array" ref="W1535">_xlfn.IFNA(_xlfn.IFS(AND(U1535&gt;=25,U1535&lt;28),"26-27 days",AND(U1535&gt;27,U1535&lt;29),"28 to 29 days",U1535=30, "30 days"),"Not Needed")</f>
        <v>Not Needed</v>
      </c>
      <c r="X1535">
        <f t="shared" si="143"/>
        <v>2016</v>
      </c>
    </row>
    <row r="1536" spans="1:24" ht="4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 t="shared" si="138"/>
        <v>418</v>
      </c>
      <c r="R1536">
        <f t="shared" si="139"/>
        <v>84.91</v>
      </c>
      <c r="S1536" s="15">
        <f t="shared" si="140"/>
        <v>42221.67432870371</v>
      </c>
      <c r="T1536" s="15">
        <f t="shared" si="141"/>
        <v>42251.67432870371</v>
      </c>
      <c r="U1536">
        <f t="shared" si="142"/>
        <v>30</v>
      </c>
      <c r="V1536" t="str" cm="1">
        <f t="array" ref="V1536">_xlfn.IFS(U1536&lt;=10,"Less than 10 days",AND(U1536&gt;10,U1536&lt;=20),"11 to 20 days",AND(U1536&gt;20,U1536&lt;=25),"21 to 25 days",U1536&gt;=51,"Greater than 40 days",AND(U1536&gt;25,U1536&lt;=30),"26 to 30 days",AND(U1536&gt;30,U1536&lt;=40),"31 to 40 days",AND(U1536&gt;40,U1536&lt;=50),"41 to 50 days")</f>
        <v>26 to 30 days</v>
      </c>
      <c r="W1536" t="str" cm="1">
        <f t="array" ref="W1536">_xlfn.IFNA(_xlfn.IFS(AND(U1536&gt;=25,U1536&lt;28),"26-27 days",AND(U1536&gt;27,U1536&lt;29),"28 to 29 days",U1536=30, "30 days"),"Not Needed")</f>
        <v>30 days</v>
      </c>
      <c r="X1536">
        <f t="shared" si="143"/>
        <v>2015</v>
      </c>
    </row>
    <row r="1537" spans="1:24" ht="58">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 t="shared" si="138"/>
        <v>132</v>
      </c>
      <c r="R1537">
        <f t="shared" si="139"/>
        <v>48.15</v>
      </c>
      <c r="S1537" s="15">
        <f t="shared" si="140"/>
        <v>42484.829062500001</v>
      </c>
      <c r="T1537" s="15">
        <f t="shared" si="141"/>
        <v>42513.916666666672</v>
      </c>
      <c r="U1537">
        <f t="shared" si="142"/>
        <v>29</v>
      </c>
      <c r="V1537" t="str" cm="1">
        <f t="array" ref="V1537">_xlfn.IFS(U1537&lt;=10,"Less than 10 days",AND(U1537&gt;10,U1537&lt;=20),"11 to 20 days",AND(U1537&gt;20,U1537&lt;=25),"21 to 25 days",U1537&gt;=51,"Greater than 40 days",AND(U1537&gt;25,U1537&lt;=30),"26 to 30 days",AND(U1537&gt;30,U1537&lt;=40),"31 to 40 days",AND(U1537&gt;40,U1537&lt;=50),"41 to 50 days")</f>
        <v>26 to 30 days</v>
      </c>
      <c r="W1537" t="str" cm="1">
        <f t="array" ref="W1537">_xlfn.IFNA(_xlfn.IFS(AND(U1537&gt;=25,U1537&lt;28),"26-27 days",AND(U1537&gt;27,U1537&lt;29),"28 to 29 days",U1537=30, "30 days"),"Not Needed")</f>
        <v>Not Needed</v>
      </c>
      <c r="X1537">
        <f t="shared" si="143"/>
        <v>2016</v>
      </c>
    </row>
    <row r="1538" spans="1:24" ht="58">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 t="shared" ref="Q1538:Q1601" si="144">ROUND(E1538/D1538*100,0)</f>
        <v>250</v>
      </c>
      <c r="R1538">
        <f t="shared" si="139"/>
        <v>66.02</v>
      </c>
      <c r="S1538" s="15">
        <f t="shared" si="140"/>
        <v>42213.802199074074</v>
      </c>
      <c r="T1538" s="15">
        <f t="shared" si="141"/>
        <v>42243.802199074074</v>
      </c>
      <c r="U1538">
        <f t="shared" si="142"/>
        <v>30</v>
      </c>
      <c r="V1538" t="str" cm="1">
        <f t="array" ref="V1538">_xlfn.IFS(U1538&lt;=10,"Less than 10 days",AND(U1538&gt;10,U1538&lt;=20),"11 to 20 days",AND(U1538&gt;20,U1538&lt;=25),"21 to 25 days",U1538&gt;=51,"Greater than 40 days",AND(U1538&gt;25,U1538&lt;=30),"26 to 30 days",AND(U1538&gt;30,U1538&lt;=40),"31 to 40 days",AND(U1538&gt;40,U1538&lt;=50),"41 to 50 days")</f>
        <v>26 to 30 days</v>
      </c>
      <c r="W1538" t="str" cm="1">
        <f t="array" ref="W1538">_xlfn.IFNA(_xlfn.IFS(AND(U1538&gt;=25,U1538&lt;28),"26-27 days",AND(U1538&gt;27,U1538&lt;29),"28 to 29 days",U1538=30, "30 days"),"Not Needed")</f>
        <v>30 days</v>
      </c>
      <c r="X1538">
        <f t="shared" si="143"/>
        <v>2015</v>
      </c>
    </row>
    <row r="1539" spans="1:24" ht="4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 t="shared" si="144"/>
        <v>180</v>
      </c>
      <c r="R1539">
        <f t="shared" ref="R1539:R1602" si="145">IFERROR(ROUND(E1539/L1539,2),0)</f>
        <v>96.38</v>
      </c>
      <c r="S1539" s="15">
        <f t="shared" ref="S1539:S1602" si="146">(((J1539/60)/60)/24)+DATE(1970,1,1)</f>
        <v>42552.315127314811</v>
      </c>
      <c r="T1539" s="15">
        <f t="shared" ref="T1539:T1602" si="147">(((I1539/60)/60)/24)+DATE(1970,1,1)</f>
        <v>42588.75</v>
      </c>
      <c r="U1539">
        <f t="shared" ref="U1539:U1602" si="148">_xlfn.DAYS(T1539,S1539)</f>
        <v>36</v>
      </c>
      <c r="V1539" t="str" cm="1">
        <f t="array" ref="V1539">_xlfn.IFS(U1539&lt;=10,"Less than 10 days",AND(U1539&gt;10,U1539&lt;=20),"11 to 20 days",AND(U1539&gt;20,U1539&lt;=25),"21 to 25 days",U1539&gt;=51,"Greater than 40 days",AND(U1539&gt;25,U1539&lt;=30),"26 to 30 days",AND(U1539&gt;30,U1539&lt;=40),"31 to 40 days",AND(U1539&gt;40,U1539&lt;=50),"41 to 50 days")</f>
        <v>31 to 40 days</v>
      </c>
      <c r="W1539" t="str" cm="1">
        <f t="array" ref="W1539">_xlfn.IFNA(_xlfn.IFS(AND(U1539&gt;=25,U1539&lt;28),"26-27 days",AND(U1539&gt;27,U1539&lt;29),"28 to 29 days",U1539=30, "30 days"),"Not Needed")</f>
        <v>Not Needed</v>
      </c>
      <c r="X1539">
        <f t="shared" ref="X1539:X1602" si="149">YEAR(S1539)</f>
        <v>2016</v>
      </c>
    </row>
    <row r="1540" spans="1:24" ht="4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 t="shared" si="144"/>
        <v>103</v>
      </c>
      <c r="R1540">
        <f t="shared" si="145"/>
        <v>156.16999999999999</v>
      </c>
      <c r="S1540" s="15">
        <f t="shared" si="146"/>
        <v>41981.782060185185</v>
      </c>
      <c r="T1540" s="15">
        <f t="shared" si="147"/>
        <v>42026.782060185185</v>
      </c>
      <c r="U1540">
        <f t="shared" si="148"/>
        <v>45</v>
      </c>
      <c r="V1540" t="str" cm="1">
        <f t="array" ref="V1540">_xlfn.IFS(U1540&lt;=10,"Less than 10 days",AND(U1540&gt;10,U1540&lt;=20),"11 to 20 days",AND(U1540&gt;20,U1540&lt;=25),"21 to 25 days",U1540&gt;=51,"Greater than 40 days",AND(U1540&gt;25,U1540&lt;=30),"26 to 30 days",AND(U1540&gt;30,U1540&lt;=40),"31 to 40 days",AND(U1540&gt;40,U1540&lt;=50),"41 to 50 days")</f>
        <v>41 to 50 days</v>
      </c>
      <c r="W1540" t="str" cm="1">
        <f t="array" ref="W1540">_xlfn.IFNA(_xlfn.IFS(AND(U1540&gt;=25,U1540&lt;28),"26-27 days",AND(U1540&gt;27,U1540&lt;29),"28 to 29 days",U1540=30, "30 days"),"Not Needed")</f>
        <v>Not Needed</v>
      </c>
      <c r="X1540">
        <f t="shared" si="149"/>
        <v>2014</v>
      </c>
    </row>
    <row r="1541" spans="1:24" ht="4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 t="shared" si="144"/>
        <v>136</v>
      </c>
      <c r="R1541">
        <f t="shared" si="145"/>
        <v>95.76</v>
      </c>
      <c r="S1541" s="15">
        <f t="shared" si="146"/>
        <v>42705.919201388882</v>
      </c>
      <c r="T1541" s="15">
        <f t="shared" si="147"/>
        <v>42738.919201388882</v>
      </c>
      <c r="U1541">
        <f t="shared" si="148"/>
        <v>33</v>
      </c>
      <c r="V1541" t="str" cm="1">
        <f t="array" ref="V1541">_xlfn.IFS(U1541&lt;=10,"Less than 10 days",AND(U1541&gt;10,U1541&lt;=20),"11 to 20 days",AND(U1541&gt;20,U1541&lt;=25),"21 to 25 days",U1541&gt;=51,"Greater than 40 days",AND(U1541&gt;25,U1541&lt;=30),"26 to 30 days",AND(U1541&gt;30,U1541&lt;=40),"31 to 40 days",AND(U1541&gt;40,U1541&lt;=50),"41 to 50 days")</f>
        <v>31 to 40 days</v>
      </c>
      <c r="W1541" t="str" cm="1">
        <f t="array" ref="W1541">_xlfn.IFNA(_xlfn.IFS(AND(U1541&gt;=25,U1541&lt;28),"26-27 days",AND(U1541&gt;27,U1541&lt;29),"28 to 29 days",U1541=30, "30 days"),"Not Needed")</f>
        <v>Not Needed</v>
      </c>
      <c r="X1541">
        <f t="shared" si="149"/>
        <v>2016</v>
      </c>
    </row>
    <row r="1542" spans="1:24" ht="4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 t="shared" si="144"/>
        <v>118</v>
      </c>
      <c r="R1542">
        <f t="shared" si="145"/>
        <v>180.41</v>
      </c>
      <c r="S1542" s="15">
        <f t="shared" si="146"/>
        <v>41939.00712962963</v>
      </c>
      <c r="T1542" s="15">
        <f t="shared" si="147"/>
        <v>41969.052083333328</v>
      </c>
      <c r="U1542">
        <f t="shared" si="148"/>
        <v>30</v>
      </c>
      <c r="V1542" t="str" cm="1">
        <f t="array" ref="V1542">_xlfn.IFS(U1542&lt;=10,"Less than 10 days",AND(U1542&gt;10,U1542&lt;=20),"11 to 20 days",AND(U1542&gt;20,U1542&lt;=25),"21 to 25 days",U1542&gt;=51,"Greater than 40 days",AND(U1542&gt;25,U1542&lt;=30),"26 to 30 days",AND(U1542&gt;30,U1542&lt;=40),"31 to 40 days",AND(U1542&gt;40,U1542&lt;=50),"41 to 50 days")</f>
        <v>26 to 30 days</v>
      </c>
      <c r="W1542" t="str" cm="1">
        <f t="array" ref="W1542">_xlfn.IFNA(_xlfn.IFS(AND(U1542&gt;=25,U1542&lt;28),"26-27 days",AND(U1542&gt;27,U1542&lt;29),"28 to 29 days",U1542=30, "30 days"),"Not Needed")</f>
        <v>30 days</v>
      </c>
      <c r="X1542">
        <f t="shared" si="149"/>
        <v>2014</v>
      </c>
    </row>
    <row r="1543" spans="1:24" ht="4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 t="shared" si="144"/>
        <v>0</v>
      </c>
      <c r="R1543">
        <f t="shared" si="145"/>
        <v>3</v>
      </c>
      <c r="S1543" s="15">
        <f t="shared" si="146"/>
        <v>41974.712245370371</v>
      </c>
      <c r="T1543" s="15">
        <f t="shared" si="147"/>
        <v>42004.712245370371</v>
      </c>
      <c r="U1543">
        <f t="shared" si="148"/>
        <v>30</v>
      </c>
      <c r="V1543" t="str" cm="1">
        <f t="array" ref="V1543">_xlfn.IFS(U1543&lt;=10,"Less than 10 days",AND(U1543&gt;10,U1543&lt;=20),"11 to 20 days",AND(U1543&gt;20,U1543&lt;=25),"21 to 25 days",U1543&gt;=51,"Greater than 40 days",AND(U1543&gt;25,U1543&lt;=30),"26 to 30 days",AND(U1543&gt;30,U1543&lt;=40),"31 to 40 days",AND(U1543&gt;40,U1543&lt;=50),"41 to 50 days")</f>
        <v>26 to 30 days</v>
      </c>
      <c r="W1543" t="str" cm="1">
        <f t="array" ref="W1543">_xlfn.IFNA(_xlfn.IFS(AND(U1543&gt;=25,U1543&lt;28),"26-27 days",AND(U1543&gt;27,U1543&lt;29),"28 to 29 days",U1543=30, "30 days"),"Not Needed")</f>
        <v>30 days</v>
      </c>
      <c r="X1543">
        <f t="shared" si="149"/>
        <v>2014</v>
      </c>
    </row>
    <row r="1544" spans="1:24" ht="58">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 t="shared" si="144"/>
        <v>4</v>
      </c>
      <c r="R1544">
        <f t="shared" si="145"/>
        <v>20</v>
      </c>
      <c r="S1544" s="15">
        <f t="shared" si="146"/>
        <v>42170.996527777781</v>
      </c>
      <c r="T1544" s="15">
        <f t="shared" si="147"/>
        <v>42185.996527777781</v>
      </c>
      <c r="U1544">
        <f t="shared" si="148"/>
        <v>15</v>
      </c>
      <c r="V1544" t="str" cm="1">
        <f t="array" ref="V1544">_xlfn.IFS(U1544&lt;=10,"Less than 10 days",AND(U1544&gt;10,U1544&lt;=20),"11 to 20 days",AND(U1544&gt;20,U1544&lt;=25),"21 to 25 days",U1544&gt;=51,"Greater than 40 days",AND(U1544&gt;25,U1544&lt;=30),"26 to 30 days",AND(U1544&gt;30,U1544&lt;=40),"31 to 40 days",AND(U1544&gt;40,U1544&lt;=50),"41 to 50 days")</f>
        <v>11 to 20 days</v>
      </c>
      <c r="W1544" t="str" cm="1">
        <f t="array" ref="W1544">_xlfn.IFNA(_xlfn.IFS(AND(U1544&gt;=25,U1544&lt;28),"26-27 days",AND(U1544&gt;27,U1544&lt;29),"28 to 29 days",U1544=30, "30 days"),"Not Needed")</f>
        <v>Not Needed</v>
      </c>
      <c r="X1544">
        <f t="shared" si="149"/>
        <v>2015</v>
      </c>
    </row>
    <row r="1545" spans="1:24" ht="4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 t="shared" si="144"/>
        <v>0</v>
      </c>
      <c r="R1545">
        <f t="shared" si="145"/>
        <v>10</v>
      </c>
      <c r="S1545" s="15">
        <f t="shared" si="146"/>
        <v>41935.509652777779</v>
      </c>
      <c r="T1545" s="15">
        <f t="shared" si="147"/>
        <v>41965.551319444443</v>
      </c>
      <c r="U1545">
        <f t="shared" si="148"/>
        <v>30</v>
      </c>
      <c r="V1545" t="str" cm="1">
        <f t="array" ref="V1545">_xlfn.IFS(U1545&lt;=10,"Less than 10 days",AND(U1545&gt;10,U1545&lt;=20),"11 to 20 days",AND(U1545&gt;20,U1545&lt;=25),"21 to 25 days",U1545&gt;=51,"Greater than 40 days",AND(U1545&gt;25,U1545&lt;=30),"26 to 30 days",AND(U1545&gt;30,U1545&lt;=40),"31 to 40 days",AND(U1545&gt;40,U1545&lt;=50),"41 to 50 days")</f>
        <v>26 to 30 days</v>
      </c>
      <c r="W1545" t="str" cm="1">
        <f t="array" ref="W1545">_xlfn.IFNA(_xlfn.IFS(AND(U1545&gt;=25,U1545&lt;28),"26-27 days",AND(U1545&gt;27,U1545&lt;29),"28 to 29 days",U1545=30, "30 days"),"Not Needed")</f>
        <v>30 days</v>
      </c>
      <c r="X1545">
        <f t="shared" si="149"/>
        <v>2014</v>
      </c>
    </row>
    <row r="1546" spans="1:24" ht="4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 t="shared" si="144"/>
        <v>0</v>
      </c>
      <c r="R1546">
        <f t="shared" si="145"/>
        <v>0</v>
      </c>
      <c r="S1546" s="15">
        <f t="shared" si="146"/>
        <v>42053.051203703704</v>
      </c>
      <c r="T1546" s="15">
        <f t="shared" si="147"/>
        <v>42095.012499999997</v>
      </c>
      <c r="U1546">
        <f t="shared" si="148"/>
        <v>42</v>
      </c>
      <c r="V1546" t="str" cm="1">
        <f t="array" ref="V1546">_xlfn.IFS(U1546&lt;=10,"Less than 10 days",AND(U1546&gt;10,U1546&lt;=20),"11 to 20 days",AND(U1546&gt;20,U1546&lt;=25),"21 to 25 days",U1546&gt;=51,"Greater than 40 days",AND(U1546&gt;25,U1546&lt;=30),"26 to 30 days",AND(U1546&gt;30,U1546&lt;=40),"31 to 40 days",AND(U1546&gt;40,U1546&lt;=50),"41 to 50 days")</f>
        <v>41 to 50 days</v>
      </c>
      <c r="W1546" t="str" cm="1">
        <f t="array" ref="W1546">_xlfn.IFNA(_xlfn.IFS(AND(U1546&gt;=25,U1546&lt;28),"26-27 days",AND(U1546&gt;27,U1546&lt;29),"28 to 29 days",U1546=30, "30 days"),"Not Needed")</f>
        <v>Not Needed</v>
      </c>
      <c r="X1546">
        <f t="shared" si="149"/>
        <v>2015</v>
      </c>
    </row>
    <row r="1547" spans="1:24" ht="4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 t="shared" si="144"/>
        <v>0</v>
      </c>
      <c r="R1547">
        <f t="shared" si="145"/>
        <v>1</v>
      </c>
      <c r="S1547" s="15">
        <f t="shared" si="146"/>
        <v>42031.884652777779</v>
      </c>
      <c r="T1547" s="15">
        <f t="shared" si="147"/>
        <v>42065.886111111111</v>
      </c>
      <c r="U1547">
        <f t="shared" si="148"/>
        <v>34</v>
      </c>
      <c r="V1547" t="str" cm="1">
        <f t="array" ref="V1547">_xlfn.IFS(U1547&lt;=10,"Less than 10 days",AND(U1547&gt;10,U1547&lt;=20),"11 to 20 days",AND(U1547&gt;20,U1547&lt;=25),"21 to 25 days",U1547&gt;=51,"Greater than 40 days",AND(U1547&gt;25,U1547&lt;=30),"26 to 30 days",AND(U1547&gt;30,U1547&lt;=40),"31 to 40 days",AND(U1547&gt;40,U1547&lt;=50),"41 to 50 days")</f>
        <v>31 to 40 days</v>
      </c>
      <c r="W1547" t="str" cm="1">
        <f t="array" ref="W1547">_xlfn.IFNA(_xlfn.IFS(AND(U1547&gt;=25,U1547&lt;28),"26-27 days",AND(U1547&gt;27,U1547&lt;29),"28 to 29 days",U1547=30, "30 days"),"Not Needed")</f>
        <v>Not Needed</v>
      </c>
      <c r="X1547">
        <f t="shared" si="149"/>
        <v>2015</v>
      </c>
    </row>
    <row r="1548" spans="1:24" ht="4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 t="shared" si="144"/>
        <v>29</v>
      </c>
      <c r="R1548">
        <f t="shared" si="145"/>
        <v>26.27</v>
      </c>
      <c r="S1548" s="15">
        <f t="shared" si="146"/>
        <v>41839.212951388887</v>
      </c>
      <c r="T1548" s="15">
        <f t="shared" si="147"/>
        <v>41899.212951388887</v>
      </c>
      <c r="U1548">
        <f t="shared" si="148"/>
        <v>60</v>
      </c>
      <c r="V1548" t="str" cm="1">
        <f t="array" ref="V1548">_xlfn.IFS(U1548&lt;=10,"Less than 10 days",AND(U1548&gt;10,U1548&lt;=20),"11 to 20 days",AND(U1548&gt;20,U1548&lt;=25),"21 to 25 days",U1548&gt;=51,"Greater than 40 days",AND(U1548&gt;25,U1548&lt;=30),"26 to 30 days",AND(U1548&gt;30,U1548&lt;=40),"31 to 40 days",AND(U1548&gt;40,U1548&lt;=50),"41 to 50 days")</f>
        <v>Greater than 40 days</v>
      </c>
      <c r="W1548" t="str" cm="1">
        <f t="array" ref="W1548">_xlfn.IFNA(_xlfn.IFS(AND(U1548&gt;=25,U1548&lt;28),"26-27 days",AND(U1548&gt;27,U1548&lt;29),"28 to 29 days",U1548=30, "30 days"),"Not Needed")</f>
        <v>Not Needed</v>
      </c>
      <c r="X1548">
        <f t="shared" si="149"/>
        <v>2014</v>
      </c>
    </row>
    <row r="1549" spans="1:24" ht="4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 t="shared" si="144"/>
        <v>0</v>
      </c>
      <c r="R1549">
        <f t="shared" si="145"/>
        <v>0</v>
      </c>
      <c r="S1549" s="15">
        <f t="shared" si="146"/>
        <v>42782.426875000005</v>
      </c>
      <c r="T1549" s="15">
        <f t="shared" si="147"/>
        <v>42789.426875000005</v>
      </c>
      <c r="U1549">
        <f t="shared" si="148"/>
        <v>7</v>
      </c>
      <c r="V1549" t="str" cm="1">
        <f t="array" ref="V1549">_xlfn.IFS(U1549&lt;=10,"Less than 10 days",AND(U1549&gt;10,U1549&lt;=20),"11 to 20 days",AND(U1549&gt;20,U1549&lt;=25),"21 to 25 days",U1549&gt;=51,"Greater than 40 days",AND(U1549&gt;25,U1549&lt;=30),"26 to 30 days",AND(U1549&gt;30,U1549&lt;=40),"31 to 40 days",AND(U1549&gt;40,U1549&lt;=50),"41 to 50 days")</f>
        <v>Less than 10 days</v>
      </c>
      <c r="W1549" t="str" cm="1">
        <f t="array" ref="W1549">_xlfn.IFNA(_xlfn.IFS(AND(U1549&gt;=25,U1549&lt;28),"26-27 days",AND(U1549&gt;27,U1549&lt;29),"28 to 29 days",U1549=30, "30 days"),"Not Needed")</f>
        <v>Not Needed</v>
      </c>
      <c r="X1549">
        <f t="shared" si="149"/>
        <v>2017</v>
      </c>
    </row>
    <row r="1550" spans="1:24" ht="29">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 t="shared" si="144"/>
        <v>9</v>
      </c>
      <c r="R1550">
        <f t="shared" si="145"/>
        <v>60</v>
      </c>
      <c r="S1550" s="15">
        <f t="shared" si="146"/>
        <v>42286.88217592593</v>
      </c>
      <c r="T1550" s="15">
        <f t="shared" si="147"/>
        <v>42316.923842592587</v>
      </c>
      <c r="U1550">
        <f t="shared" si="148"/>
        <v>30</v>
      </c>
      <c r="V1550" t="str" cm="1">
        <f t="array" ref="V1550">_xlfn.IFS(U1550&lt;=10,"Less than 10 days",AND(U1550&gt;10,U1550&lt;=20),"11 to 20 days",AND(U1550&gt;20,U1550&lt;=25),"21 to 25 days",U1550&gt;=51,"Greater than 40 days",AND(U1550&gt;25,U1550&lt;=30),"26 to 30 days",AND(U1550&gt;30,U1550&lt;=40),"31 to 40 days",AND(U1550&gt;40,U1550&lt;=50),"41 to 50 days")</f>
        <v>26 to 30 days</v>
      </c>
      <c r="W1550" t="str" cm="1">
        <f t="array" ref="W1550">_xlfn.IFNA(_xlfn.IFS(AND(U1550&gt;=25,U1550&lt;28),"26-27 days",AND(U1550&gt;27,U1550&lt;29),"28 to 29 days",U1550=30, "30 days"),"Not Needed")</f>
        <v>30 days</v>
      </c>
      <c r="X1550">
        <f t="shared" si="149"/>
        <v>2015</v>
      </c>
    </row>
    <row r="1551" spans="1:24" ht="4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 t="shared" si="144"/>
        <v>34</v>
      </c>
      <c r="R1551">
        <f t="shared" si="145"/>
        <v>28.33</v>
      </c>
      <c r="S1551" s="15">
        <f t="shared" si="146"/>
        <v>42281.136099537034</v>
      </c>
      <c r="T1551" s="15">
        <f t="shared" si="147"/>
        <v>42311.177766203706</v>
      </c>
      <c r="U1551">
        <f t="shared" si="148"/>
        <v>30</v>
      </c>
      <c r="V1551" t="str" cm="1">
        <f t="array" ref="V1551">_xlfn.IFS(U1551&lt;=10,"Less than 10 days",AND(U1551&gt;10,U1551&lt;=20),"11 to 20 days",AND(U1551&gt;20,U1551&lt;=25),"21 to 25 days",U1551&gt;=51,"Greater than 40 days",AND(U1551&gt;25,U1551&lt;=30),"26 to 30 days",AND(U1551&gt;30,U1551&lt;=40),"31 to 40 days",AND(U1551&gt;40,U1551&lt;=50),"41 to 50 days")</f>
        <v>26 to 30 days</v>
      </c>
      <c r="W1551" t="str" cm="1">
        <f t="array" ref="W1551">_xlfn.IFNA(_xlfn.IFS(AND(U1551&gt;=25,U1551&lt;28),"26-27 days",AND(U1551&gt;27,U1551&lt;29),"28 to 29 days",U1551=30, "30 days"),"Not Needed")</f>
        <v>30 days</v>
      </c>
      <c r="X1551">
        <f t="shared" si="149"/>
        <v>2015</v>
      </c>
    </row>
    <row r="1552" spans="1:24" ht="58">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 t="shared" si="144"/>
        <v>13</v>
      </c>
      <c r="R1552">
        <f t="shared" si="145"/>
        <v>14.43</v>
      </c>
      <c r="S1552" s="15">
        <f t="shared" si="146"/>
        <v>42472.449467592596</v>
      </c>
      <c r="T1552" s="15">
        <f t="shared" si="147"/>
        <v>42502.449467592596</v>
      </c>
      <c r="U1552">
        <f t="shared" si="148"/>
        <v>30</v>
      </c>
      <c r="V1552" t="str" cm="1">
        <f t="array" ref="V1552">_xlfn.IFS(U1552&lt;=10,"Less than 10 days",AND(U1552&gt;10,U1552&lt;=20),"11 to 20 days",AND(U1552&gt;20,U1552&lt;=25),"21 to 25 days",U1552&gt;=51,"Greater than 40 days",AND(U1552&gt;25,U1552&lt;=30),"26 to 30 days",AND(U1552&gt;30,U1552&lt;=40),"31 to 40 days",AND(U1552&gt;40,U1552&lt;=50),"41 to 50 days")</f>
        <v>26 to 30 days</v>
      </c>
      <c r="W1552" t="str" cm="1">
        <f t="array" ref="W1552">_xlfn.IFNA(_xlfn.IFS(AND(U1552&gt;=25,U1552&lt;28),"26-27 days",AND(U1552&gt;27,U1552&lt;29),"28 to 29 days",U1552=30, "30 days"),"Not Needed")</f>
        <v>30 days</v>
      </c>
      <c r="X1552">
        <f t="shared" si="149"/>
        <v>2016</v>
      </c>
    </row>
    <row r="1553" spans="1:24" ht="4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 t="shared" si="144"/>
        <v>0</v>
      </c>
      <c r="R1553">
        <f t="shared" si="145"/>
        <v>0</v>
      </c>
      <c r="S1553" s="15">
        <f t="shared" si="146"/>
        <v>42121.824525462958</v>
      </c>
      <c r="T1553" s="15">
        <f t="shared" si="147"/>
        <v>42151.824525462958</v>
      </c>
      <c r="U1553">
        <f t="shared" si="148"/>
        <v>30</v>
      </c>
      <c r="V1553" t="str" cm="1">
        <f t="array" ref="V1553">_xlfn.IFS(U1553&lt;=10,"Less than 10 days",AND(U1553&gt;10,U1553&lt;=20),"11 to 20 days",AND(U1553&gt;20,U1553&lt;=25),"21 to 25 days",U1553&gt;=51,"Greater than 40 days",AND(U1553&gt;25,U1553&lt;=30),"26 to 30 days",AND(U1553&gt;30,U1553&lt;=40),"31 to 40 days",AND(U1553&gt;40,U1553&lt;=50),"41 to 50 days")</f>
        <v>26 to 30 days</v>
      </c>
      <c r="W1553" t="str" cm="1">
        <f t="array" ref="W1553">_xlfn.IFNA(_xlfn.IFS(AND(U1553&gt;=25,U1553&lt;28),"26-27 days",AND(U1553&gt;27,U1553&lt;29),"28 to 29 days",U1553=30, "30 days"),"Not Needed")</f>
        <v>30 days</v>
      </c>
      <c r="X1553">
        <f t="shared" si="149"/>
        <v>2015</v>
      </c>
    </row>
    <row r="1554" spans="1:24" ht="4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 t="shared" si="144"/>
        <v>49</v>
      </c>
      <c r="R1554">
        <f t="shared" si="145"/>
        <v>132.19</v>
      </c>
      <c r="S1554" s="15">
        <f t="shared" si="146"/>
        <v>41892.688750000001</v>
      </c>
      <c r="T1554" s="15">
        <f t="shared" si="147"/>
        <v>41913.165972222225</v>
      </c>
      <c r="U1554">
        <f t="shared" si="148"/>
        <v>21</v>
      </c>
      <c r="V1554" t="str" cm="1">
        <f t="array" ref="V1554">_xlfn.IFS(U1554&lt;=10,"Less than 10 days",AND(U1554&gt;10,U1554&lt;=20),"11 to 20 days",AND(U1554&gt;20,U1554&lt;=25),"21 to 25 days",U1554&gt;=51,"Greater than 40 days",AND(U1554&gt;25,U1554&lt;=30),"26 to 30 days",AND(U1554&gt;30,U1554&lt;=40),"31 to 40 days",AND(U1554&gt;40,U1554&lt;=50),"41 to 50 days")</f>
        <v>21 to 25 days</v>
      </c>
      <c r="W1554" t="str" cm="1">
        <f t="array" ref="W1554">_xlfn.IFNA(_xlfn.IFS(AND(U1554&gt;=25,U1554&lt;28),"26-27 days",AND(U1554&gt;27,U1554&lt;29),"28 to 29 days",U1554=30, "30 days"),"Not Needed")</f>
        <v>Not Needed</v>
      </c>
      <c r="X1554">
        <f t="shared" si="149"/>
        <v>2014</v>
      </c>
    </row>
    <row r="1555" spans="1:24" ht="4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 t="shared" si="144"/>
        <v>0</v>
      </c>
      <c r="R1555">
        <f t="shared" si="145"/>
        <v>0</v>
      </c>
      <c r="S1555" s="15">
        <f t="shared" si="146"/>
        <v>42219.282951388886</v>
      </c>
      <c r="T1555" s="15">
        <f t="shared" si="147"/>
        <v>42249.282951388886</v>
      </c>
      <c r="U1555">
        <f t="shared" si="148"/>
        <v>30</v>
      </c>
      <c r="V1555" t="str" cm="1">
        <f t="array" ref="V1555">_xlfn.IFS(U1555&lt;=10,"Less than 10 days",AND(U1555&gt;10,U1555&lt;=20),"11 to 20 days",AND(U1555&gt;20,U1555&lt;=25),"21 to 25 days",U1555&gt;=51,"Greater than 40 days",AND(U1555&gt;25,U1555&lt;=30),"26 to 30 days",AND(U1555&gt;30,U1555&lt;=40),"31 to 40 days",AND(U1555&gt;40,U1555&lt;=50),"41 to 50 days")</f>
        <v>26 to 30 days</v>
      </c>
      <c r="W1555" t="str" cm="1">
        <f t="array" ref="W1555">_xlfn.IFNA(_xlfn.IFS(AND(U1555&gt;=25,U1555&lt;28),"26-27 days",AND(U1555&gt;27,U1555&lt;29),"28 to 29 days",U1555=30, "30 days"),"Not Needed")</f>
        <v>30 days</v>
      </c>
      <c r="X1555">
        <f t="shared" si="149"/>
        <v>2015</v>
      </c>
    </row>
    <row r="1556" spans="1:24" ht="58">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 t="shared" si="144"/>
        <v>0</v>
      </c>
      <c r="R1556">
        <f t="shared" si="145"/>
        <v>0</v>
      </c>
      <c r="S1556" s="15">
        <f t="shared" si="146"/>
        <v>42188.252199074079</v>
      </c>
      <c r="T1556" s="15">
        <f t="shared" si="147"/>
        <v>42218.252199074079</v>
      </c>
      <c r="U1556">
        <f t="shared" si="148"/>
        <v>30</v>
      </c>
      <c r="V1556" t="str" cm="1">
        <f t="array" ref="V1556">_xlfn.IFS(U1556&lt;=10,"Less than 10 days",AND(U1556&gt;10,U1556&lt;=20),"11 to 20 days",AND(U1556&gt;20,U1556&lt;=25),"21 to 25 days",U1556&gt;=51,"Greater than 40 days",AND(U1556&gt;25,U1556&lt;=30),"26 to 30 days",AND(U1556&gt;30,U1556&lt;=40),"31 to 40 days",AND(U1556&gt;40,U1556&lt;=50),"41 to 50 days")</f>
        <v>26 to 30 days</v>
      </c>
      <c r="W1556" t="str" cm="1">
        <f t="array" ref="W1556">_xlfn.IFNA(_xlfn.IFS(AND(U1556&gt;=25,U1556&lt;28),"26-27 days",AND(U1556&gt;27,U1556&lt;29),"28 to 29 days",U1556=30, "30 days"),"Not Needed")</f>
        <v>30 days</v>
      </c>
      <c r="X1556">
        <f t="shared" si="149"/>
        <v>2015</v>
      </c>
    </row>
    <row r="1557" spans="1:24" ht="4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 t="shared" si="144"/>
        <v>0</v>
      </c>
      <c r="R1557">
        <f t="shared" si="145"/>
        <v>0</v>
      </c>
      <c r="S1557" s="15">
        <f t="shared" si="146"/>
        <v>42241.613796296297</v>
      </c>
      <c r="T1557" s="15">
        <f t="shared" si="147"/>
        <v>42264.708333333328</v>
      </c>
      <c r="U1557">
        <f t="shared" si="148"/>
        <v>23</v>
      </c>
      <c r="V1557" t="str" cm="1">
        <f t="array" ref="V1557">_xlfn.IFS(U1557&lt;=10,"Less than 10 days",AND(U1557&gt;10,U1557&lt;=20),"11 to 20 days",AND(U1557&gt;20,U1557&lt;=25),"21 to 25 days",U1557&gt;=51,"Greater than 40 days",AND(U1557&gt;25,U1557&lt;=30),"26 to 30 days",AND(U1557&gt;30,U1557&lt;=40),"31 to 40 days",AND(U1557&gt;40,U1557&lt;=50),"41 to 50 days")</f>
        <v>21 to 25 days</v>
      </c>
      <c r="W1557" t="str" cm="1">
        <f t="array" ref="W1557">_xlfn.IFNA(_xlfn.IFS(AND(U1557&gt;=25,U1557&lt;28),"26-27 days",AND(U1557&gt;27,U1557&lt;29),"28 to 29 days",U1557=30, "30 days"),"Not Needed")</f>
        <v>Not Needed</v>
      </c>
      <c r="X1557">
        <f t="shared" si="149"/>
        <v>2015</v>
      </c>
    </row>
    <row r="1558" spans="1:24" ht="4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 t="shared" si="144"/>
        <v>45</v>
      </c>
      <c r="R1558">
        <f t="shared" si="145"/>
        <v>56.42</v>
      </c>
      <c r="S1558" s="15">
        <f t="shared" si="146"/>
        <v>42525.153055555551</v>
      </c>
      <c r="T1558" s="15">
        <f t="shared" si="147"/>
        <v>42555.153055555551</v>
      </c>
      <c r="U1558">
        <f t="shared" si="148"/>
        <v>30</v>
      </c>
      <c r="V1558" t="str" cm="1">
        <f t="array" ref="V1558">_xlfn.IFS(U1558&lt;=10,"Less than 10 days",AND(U1558&gt;10,U1558&lt;=20),"11 to 20 days",AND(U1558&gt;20,U1558&lt;=25),"21 to 25 days",U1558&gt;=51,"Greater than 40 days",AND(U1558&gt;25,U1558&lt;=30),"26 to 30 days",AND(U1558&gt;30,U1558&lt;=40),"31 to 40 days",AND(U1558&gt;40,U1558&lt;=50),"41 to 50 days")</f>
        <v>26 to 30 days</v>
      </c>
      <c r="W1558" t="str" cm="1">
        <f t="array" ref="W1558">_xlfn.IFNA(_xlfn.IFS(AND(U1558&gt;=25,U1558&lt;28),"26-27 days",AND(U1558&gt;27,U1558&lt;29),"28 to 29 days",U1558=30, "30 days"),"Not Needed")</f>
        <v>30 days</v>
      </c>
      <c r="X1558">
        <f t="shared" si="149"/>
        <v>2016</v>
      </c>
    </row>
    <row r="1559" spans="1:24" ht="4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 t="shared" si="144"/>
        <v>4</v>
      </c>
      <c r="R1559">
        <f t="shared" si="145"/>
        <v>100</v>
      </c>
      <c r="S1559" s="15">
        <f t="shared" si="146"/>
        <v>41871.65315972222</v>
      </c>
      <c r="T1559" s="15">
        <f t="shared" si="147"/>
        <v>41902.65315972222</v>
      </c>
      <c r="U1559">
        <f t="shared" si="148"/>
        <v>31</v>
      </c>
      <c r="V1559" t="str" cm="1">
        <f t="array" ref="V1559">_xlfn.IFS(U1559&lt;=10,"Less than 10 days",AND(U1559&gt;10,U1559&lt;=20),"11 to 20 days",AND(U1559&gt;20,U1559&lt;=25),"21 to 25 days",U1559&gt;=51,"Greater than 40 days",AND(U1559&gt;25,U1559&lt;=30),"26 to 30 days",AND(U1559&gt;30,U1559&lt;=40),"31 to 40 days",AND(U1559&gt;40,U1559&lt;=50),"41 to 50 days")</f>
        <v>31 to 40 days</v>
      </c>
      <c r="W1559" t="str" cm="1">
        <f t="array" ref="W1559">_xlfn.IFNA(_xlfn.IFS(AND(U1559&gt;=25,U1559&lt;28),"26-27 days",AND(U1559&gt;27,U1559&lt;29),"28 to 29 days",U1559=30, "30 days"),"Not Needed")</f>
        <v>Not Needed</v>
      </c>
      <c r="X1559">
        <f t="shared" si="149"/>
        <v>2014</v>
      </c>
    </row>
    <row r="1560" spans="1:24" ht="4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 t="shared" si="144"/>
        <v>5</v>
      </c>
      <c r="R1560">
        <f t="shared" si="145"/>
        <v>11.67</v>
      </c>
      <c r="S1560" s="15">
        <f t="shared" si="146"/>
        <v>42185.397673611107</v>
      </c>
      <c r="T1560" s="15">
        <f t="shared" si="147"/>
        <v>42244.508333333331</v>
      </c>
      <c r="U1560">
        <f t="shared" si="148"/>
        <v>59</v>
      </c>
      <c r="V1560" t="str" cm="1">
        <f t="array" ref="V1560">_xlfn.IFS(U1560&lt;=10,"Less than 10 days",AND(U1560&gt;10,U1560&lt;=20),"11 to 20 days",AND(U1560&gt;20,U1560&lt;=25),"21 to 25 days",U1560&gt;=51,"Greater than 40 days",AND(U1560&gt;25,U1560&lt;=30),"26 to 30 days",AND(U1560&gt;30,U1560&lt;=40),"31 to 40 days",AND(U1560&gt;40,U1560&lt;=50),"41 to 50 days")</f>
        <v>Greater than 40 days</v>
      </c>
      <c r="W1560" t="str" cm="1">
        <f t="array" ref="W1560">_xlfn.IFNA(_xlfn.IFS(AND(U1560&gt;=25,U1560&lt;28),"26-27 days",AND(U1560&gt;27,U1560&lt;29),"28 to 29 days",U1560=30, "30 days"),"Not Needed")</f>
        <v>Not Needed</v>
      </c>
      <c r="X1560">
        <f t="shared" si="149"/>
        <v>2015</v>
      </c>
    </row>
    <row r="1561" spans="1:24" ht="29">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 t="shared" si="144"/>
        <v>0</v>
      </c>
      <c r="R1561">
        <f t="shared" si="145"/>
        <v>50</v>
      </c>
      <c r="S1561" s="15">
        <f t="shared" si="146"/>
        <v>42108.05322916666</v>
      </c>
      <c r="T1561" s="15">
        <f t="shared" si="147"/>
        <v>42123.05322916666</v>
      </c>
      <c r="U1561">
        <f t="shared" si="148"/>
        <v>15</v>
      </c>
      <c r="V1561" t="str" cm="1">
        <f t="array" ref="V1561">_xlfn.IFS(U1561&lt;=10,"Less than 10 days",AND(U1561&gt;10,U1561&lt;=20),"11 to 20 days",AND(U1561&gt;20,U1561&lt;=25),"21 to 25 days",U1561&gt;=51,"Greater than 40 days",AND(U1561&gt;25,U1561&lt;=30),"26 to 30 days",AND(U1561&gt;30,U1561&lt;=40),"31 to 40 days",AND(U1561&gt;40,U1561&lt;=50),"41 to 50 days")</f>
        <v>11 to 20 days</v>
      </c>
      <c r="W1561" t="str" cm="1">
        <f t="array" ref="W1561">_xlfn.IFNA(_xlfn.IFS(AND(U1561&gt;=25,U1561&lt;28),"26-27 days",AND(U1561&gt;27,U1561&lt;29),"28 to 29 days",U1561=30, "30 days"),"Not Needed")</f>
        <v>Not Needed</v>
      </c>
      <c r="X1561">
        <f t="shared" si="149"/>
        <v>2015</v>
      </c>
    </row>
    <row r="1562" spans="1:24" ht="4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 t="shared" si="144"/>
        <v>4</v>
      </c>
      <c r="R1562">
        <f t="shared" si="145"/>
        <v>23.5</v>
      </c>
      <c r="S1562" s="15">
        <f t="shared" si="146"/>
        <v>41936.020752314813</v>
      </c>
      <c r="T1562" s="15">
        <f t="shared" si="147"/>
        <v>41956.062418981484</v>
      </c>
      <c r="U1562">
        <f t="shared" si="148"/>
        <v>20</v>
      </c>
      <c r="V1562" t="str" cm="1">
        <f t="array" ref="V1562">_xlfn.IFS(U1562&lt;=10,"Less than 10 days",AND(U1562&gt;10,U1562&lt;=20),"11 to 20 days",AND(U1562&gt;20,U1562&lt;=25),"21 to 25 days",U1562&gt;=51,"Greater than 40 days",AND(U1562&gt;25,U1562&lt;=30),"26 to 30 days",AND(U1562&gt;30,U1562&lt;=40),"31 to 40 days",AND(U1562&gt;40,U1562&lt;=50),"41 to 50 days")</f>
        <v>11 to 20 days</v>
      </c>
      <c r="W1562" t="str" cm="1">
        <f t="array" ref="W1562">_xlfn.IFNA(_xlfn.IFS(AND(U1562&gt;=25,U1562&lt;28),"26-27 days",AND(U1562&gt;27,U1562&lt;29),"28 to 29 days",U1562=30, "30 days"),"Not Needed")</f>
        <v>Not Needed</v>
      </c>
      <c r="X1562">
        <f t="shared" si="149"/>
        <v>2014</v>
      </c>
    </row>
    <row r="1563" spans="1:24" ht="58">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 t="shared" si="144"/>
        <v>1</v>
      </c>
      <c r="R1563">
        <f t="shared" si="145"/>
        <v>67</v>
      </c>
      <c r="S1563" s="15">
        <f t="shared" si="146"/>
        <v>41555.041701388887</v>
      </c>
      <c r="T1563" s="15">
        <f t="shared" si="147"/>
        <v>41585.083368055559</v>
      </c>
      <c r="U1563">
        <f t="shared" si="148"/>
        <v>30</v>
      </c>
      <c r="V1563" t="str" cm="1">
        <f t="array" ref="V1563">_xlfn.IFS(U1563&lt;=10,"Less than 10 days",AND(U1563&gt;10,U1563&lt;=20),"11 to 20 days",AND(U1563&gt;20,U1563&lt;=25),"21 to 25 days",U1563&gt;=51,"Greater than 40 days",AND(U1563&gt;25,U1563&lt;=30),"26 to 30 days",AND(U1563&gt;30,U1563&lt;=40),"31 to 40 days",AND(U1563&gt;40,U1563&lt;=50),"41 to 50 days")</f>
        <v>26 to 30 days</v>
      </c>
      <c r="W1563" t="str" cm="1">
        <f t="array" ref="W1563">_xlfn.IFNA(_xlfn.IFS(AND(U1563&gt;=25,U1563&lt;28),"26-27 days",AND(U1563&gt;27,U1563&lt;29),"28 to 29 days",U1563=30, "30 days"),"Not Needed")</f>
        <v>30 days</v>
      </c>
      <c r="X1563">
        <f t="shared" si="149"/>
        <v>2013</v>
      </c>
    </row>
    <row r="1564" spans="1:24" ht="58">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 t="shared" si="144"/>
        <v>0</v>
      </c>
      <c r="R1564">
        <f t="shared" si="145"/>
        <v>0</v>
      </c>
      <c r="S1564" s="15">
        <f t="shared" si="146"/>
        <v>40079.566157407404</v>
      </c>
      <c r="T1564" s="15">
        <f t="shared" si="147"/>
        <v>40149.034722222219</v>
      </c>
      <c r="U1564">
        <f t="shared" si="148"/>
        <v>70</v>
      </c>
      <c r="V1564" t="str" cm="1">
        <f t="array" ref="V1564">_xlfn.IFS(U1564&lt;=10,"Less than 10 days",AND(U1564&gt;10,U1564&lt;=20),"11 to 20 days",AND(U1564&gt;20,U1564&lt;=25),"21 to 25 days",U1564&gt;=51,"Greater than 40 days",AND(U1564&gt;25,U1564&lt;=30),"26 to 30 days",AND(U1564&gt;30,U1564&lt;=40),"31 to 40 days",AND(U1564&gt;40,U1564&lt;=50),"41 to 50 days")</f>
        <v>Greater than 40 days</v>
      </c>
      <c r="W1564" t="str" cm="1">
        <f t="array" ref="W1564">_xlfn.IFNA(_xlfn.IFS(AND(U1564&gt;=25,U1564&lt;28),"26-27 days",AND(U1564&gt;27,U1564&lt;29),"28 to 29 days",U1564=30, "30 days"),"Not Needed")</f>
        <v>Not Needed</v>
      </c>
      <c r="X1564">
        <f t="shared" si="149"/>
        <v>2009</v>
      </c>
    </row>
    <row r="1565" spans="1:24" ht="4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 t="shared" si="144"/>
        <v>1</v>
      </c>
      <c r="R1565">
        <f t="shared" si="145"/>
        <v>42.5</v>
      </c>
      <c r="S1565" s="15">
        <f t="shared" si="146"/>
        <v>41652.742488425924</v>
      </c>
      <c r="T1565" s="15">
        <f t="shared" si="147"/>
        <v>41712.700821759259</v>
      </c>
      <c r="U1565">
        <f t="shared" si="148"/>
        <v>60</v>
      </c>
      <c r="V1565" t="str" cm="1">
        <f t="array" ref="V1565">_xlfn.IFS(U1565&lt;=10,"Less than 10 days",AND(U1565&gt;10,U1565&lt;=20),"11 to 20 days",AND(U1565&gt;20,U1565&lt;=25),"21 to 25 days",U1565&gt;=51,"Greater than 40 days",AND(U1565&gt;25,U1565&lt;=30),"26 to 30 days",AND(U1565&gt;30,U1565&lt;=40),"31 to 40 days",AND(U1565&gt;40,U1565&lt;=50),"41 to 50 days")</f>
        <v>Greater than 40 days</v>
      </c>
      <c r="W1565" t="str" cm="1">
        <f t="array" ref="W1565">_xlfn.IFNA(_xlfn.IFS(AND(U1565&gt;=25,U1565&lt;28),"26-27 days",AND(U1565&gt;27,U1565&lt;29),"28 to 29 days",U1565=30, "30 days"),"Not Needed")</f>
        <v>Not Needed</v>
      </c>
      <c r="X1565">
        <f t="shared" si="149"/>
        <v>2014</v>
      </c>
    </row>
    <row r="1566" spans="1:24" ht="4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 t="shared" si="144"/>
        <v>0</v>
      </c>
      <c r="R1566">
        <f t="shared" si="145"/>
        <v>10</v>
      </c>
      <c r="S1566" s="15">
        <f t="shared" si="146"/>
        <v>42121.367002314815</v>
      </c>
      <c r="T1566" s="15">
        <f t="shared" si="147"/>
        <v>42152.836805555555</v>
      </c>
      <c r="U1566">
        <f t="shared" si="148"/>
        <v>31</v>
      </c>
      <c r="V1566" t="str" cm="1">
        <f t="array" ref="V1566">_xlfn.IFS(U1566&lt;=10,"Less than 10 days",AND(U1566&gt;10,U1566&lt;=20),"11 to 20 days",AND(U1566&gt;20,U1566&lt;=25),"21 to 25 days",U1566&gt;=51,"Greater than 40 days",AND(U1566&gt;25,U1566&lt;=30),"26 to 30 days",AND(U1566&gt;30,U1566&lt;=40),"31 to 40 days",AND(U1566&gt;40,U1566&lt;=50),"41 to 50 days")</f>
        <v>31 to 40 days</v>
      </c>
      <c r="W1566" t="str" cm="1">
        <f t="array" ref="W1566">_xlfn.IFNA(_xlfn.IFS(AND(U1566&gt;=25,U1566&lt;28),"26-27 days",AND(U1566&gt;27,U1566&lt;29),"28 to 29 days",U1566=30, "30 days"),"Not Needed")</f>
        <v>Not Needed</v>
      </c>
      <c r="X1566">
        <f t="shared" si="149"/>
        <v>2015</v>
      </c>
    </row>
    <row r="1567" spans="1:24" ht="4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 t="shared" si="144"/>
        <v>3</v>
      </c>
      <c r="R1567">
        <f t="shared" si="145"/>
        <v>100</v>
      </c>
      <c r="S1567" s="15">
        <f t="shared" si="146"/>
        <v>40672.729872685188</v>
      </c>
      <c r="T1567" s="15">
        <f t="shared" si="147"/>
        <v>40702.729872685188</v>
      </c>
      <c r="U1567">
        <f t="shared" si="148"/>
        <v>30</v>
      </c>
      <c r="V1567" t="str" cm="1">
        <f t="array" ref="V1567">_xlfn.IFS(U1567&lt;=10,"Less than 10 days",AND(U1567&gt;10,U1567&lt;=20),"11 to 20 days",AND(U1567&gt;20,U1567&lt;=25),"21 to 25 days",U1567&gt;=51,"Greater than 40 days",AND(U1567&gt;25,U1567&lt;=30),"26 to 30 days",AND(U1567&gt;30,U1567&lt;=40),"31 to 40 days",AND(U1567&gt;40,U1567&lt;=50),"41 to 50 days")</f>
        <v>26 to 30 days</v>
      </c>
      <c r="W1567" t="str" cm="1">
        <f t="array" ref="W1567">_xlfn.IFNA(_xlfn.IFS(AND(U1567&gt;=25,U1567&lt;28),"26-27 days",AND(U1567&gt;27,U1567&lt;29),"28 to 29 days",U1567=30, "30 days"),"Not Needed")</f>
        <v>30 days</v>
      </c>
      <c r="X1567">
        <f t="shared" si="149"/>
        <v>2011</v>
      </c>
    </row>
    <row r="1568" spans="1:24" ht="4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 t="shared" si="144"/>
        <v>21</v>
      </c>
      <c r="R1568">
        <f t="shared" si="145"/>
        <v>108.05</v>
      </c>
      <c r="S1568" s="15">
        <f t="shared" si="146"/>
        <v>42549.916712962964</v>
      </c>
      <c r="T1568" s="15">
        <f t="shared" si="147"/>
        <v>42578.916666666672</v>
      </c>
      <c r="U1568">
        <f t="shared" si="148"/>
        <v>29</v>
      </c>
      <c r="V1568" t="str" cm="1">
        <f t="array" ref="V1568">_xlfn.IFS(U1568&lt;=10,"Less than 10 days",AND(U1568&gt;10,U1568&lt;=20),"11 to 20 days",AND(U1568&gt;20,U1568&lt;=25),"21 to 25 days",U1568&gt;=51,"Greater than 40 days",AND(U1568&gt;25,U1568&lt;=30),"26 to 30 days",AND(U1568&gt;30,U1568&lt;=40),"31 to 40 days",AND(U1568&gt;40,U1568&lt;=50),"41 to 50 days")</f>
        <v>26 to 30 days</v>
      </c>
      <c r="W1568" t="str" cm="1">
        <f t="array" ref="W1568">_xlfn.IFNA(_xlfn.IFS(AND(U1568&gt;=25,U1568&lt;28),"26-27 days",AND(U1568&gt;27,U1568&lt;29),"28 to 29 days",U1568=30, "30 days"),"Not Needed")</f>
        <v>Not Needed</v>
      </c>
      <c r="X1568">
        <f t="shared" si="149"/>
        <v>2016</v>
      </c>
    </row>
    <row r="1569" spans="1:24" ht="4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 t="shared" si="144"/>
        <v>4</v>
      </c>
      <c r="R1569">
        <f t="shared" si="145"/>
        <v>26.92</v>
      </c>
      <c r="S1569" s="15">
        <f t="shared" si="146"/>
        <v>41671.936863425923</v>
      </c>
      <c r="T1569" s="15">
        <f t="shared" si="147"/>
        <v>41687</v>
      </c>
      <c r="U1569">
        <f t="shared" si="148"/>
        <v>16</v>
      </c>
      <c r="V1569" t="str" cm="1">
        <f t="array" ref="V1569">_xlfn.IFS(U1569&lt;=10,"Less than 10 days",AND(U1569&gt;10,U1569&lt;=20),"11 to 20 days",AND(U1569&gt;20,U1569&lt;=25),"21 to 25 days",U1569&gt;=51,"Greater than 40 days",AND(U1569&gt;25,U1569&lt;=30),"26 to 30 days",AND(U1569&gt;30,U1569&lt;=40),"31 to 40 days",AND(U1569&gt;40,U1569&lt;=50),"41 to 50 days")</f>
        <v>11 to 20 days</v>
      </c>
      <c r="W1569" t="str" cm="1">
        <f t="array" ref="W1569">_xlfn.IFNA(_xlfn.IFS(AND(U1569&gt;=25,U1569&lt;28),"26-27 days",AND(U1569&gt;27,U1569&lt;29),"28 to 29 days",U1569=30, "30 days"),"Not Needed")</f>
        <v>Not Needed</v>
      </c>
      <c r="X1569">
        <f t="shared" si="149"/>
        <v>2014</v>
      </c>
    </row>
    <row r="1570" spans="1:24" ht="4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 t="shared" si="144"/>
        <v>14</v>
      </c>
      <c r="R1570">
        <f t="shared" si="145"/>
        <v>155</v>
      </c>
      <c r="S1570" s="15">
        <f t="shared" si="146"/>
        <v>41962.062326388885</v>
      </c>
      <c r="T1570" s="15">
        <f t="shared" si="147"/>
        <v>41997.062326388885</v>
      </c>
      <c r="U1570">
        <f t="shared" si="148"/>
        <v>35</v>
      </c>
      <c r="V1570" t="str" cm="1">
        <f t="array" ref="V1570">_xlfn.IFS(U1570&lt;=10,"Less than 10 days",AND(U1570&gt;10,U1570&lt;=20),"11 to 20 days",AND(U1570&gt;20,U1570&lt;=25),"21 to 25 days",U1570&gt;=51,"Greater than 40 days",AND(U1570&gt;25,U1570&lt;=30),"26 to 30 days",AND(U1570&gt;30,U1570&lt;=40),"31 to 40 days",AND(U1570&gt;40,U1570&lt;=50),"41 to 50 days")</f>
        <v>31 to 40 days</v>
      </c>
      <c r="W1570" t="str" cm="1">
        <f t="array" ref="W1570">_xlfn.IFNA(_xlfn.IFS(AND(U1570&gt;=25,U1570&lt;28),"26-27 days",AND(U1570&gt;27,U1570&lt;29),"28 to 29 days",U1570=30, "30 days"),"Not Needed")</f>
        <v>Not Needed</v>
      </c>
      <c r="X1570">
        <f t="shared" si="149"/>
        <v>2014</v>
      </c>
    </row>
    <row r="1571" spans="1:24">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 t="shared" si="144"/>
        <v>0</v>
      </c>
      <c r="R1571">
        <f t="shared" si="145"/>
        <v>0</v>
      </c>
      <c r="S1571" s="15">
        <f t="shared" si="146"/>
        <v>41389.679560185185</v>
      </c>
      <c r="T1571" s="15">
        <f t="shared" si="147"/>
        <v>41419.679560185185</v>
      </c>
      <c r="U1571">
        <f t="shared" si="148"/>
        <v>30</v>
      </c>
      <c r="V1571" t="str" cm="1">
        <f t="array" ref="V1571">_xlfn.IFS(U1571&lt;=10,"Less than 10 days",AND(U1571&gt;10,U1571&lt;=20),"11 to 20 days",AND(U1571&gt;20,U1571&lt;=25),"21 to 25 days",U1571&gt;=51,"Greater than 40 days",AND(U1571&gt;25,U1571&lt;=30),"26 to 30 days",AND(U1571&gt;30,U1571&lt;=40),"31 to 40 days",AND(U1571&gt;40,U1571&lt;=50),"41 to 50 days")</f>
        <v>26 to 30 days</v>
      </c>
      <c r="W1571" t="str" cm="1">
        <f t="array" ref="W1571">_xlfn.IFNA(_xlfn.IFS(AND(U1571&gt;=25,U1571&lt;28),"26-27 days",AND(U1571&gt;27,U1571&lt;29),"28 to 29 days",U1571=30, "30 days"),"Not Needed")</f>
        <v>30 days</v>
      </c>
      <c r="X1571">
        <f t="shared" si="149"/>
        <v>2013</v>
      </c>
    </row>
    <row r="1572" spans="1:24" ht="29">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 t="shared" si="144"/>
        <v>41</v>
      </c>
      <c r="R1572">
        <f t="shared" si="145"/>
        <v>47.77</v>
      </c>
      <c r="S1572" s="15">
        <f t="shared" si="146"/>
        <v>42438.813449074078</v>
      </c>
      <c r="T1572" s="15">
        <f t="shared" si="147"/>
        <v>42468.771782407406</v>
      </c>
      <c r="U1572">
        <f t="shared" si="148"/>
        <v>30</v>
      </c>
      <c r="V1572" t="str" cm="1">
        <f t="array" ref="V1572">_xlfn.IFS(U1572&lt;=10,"Less than 10 days",AND(U1572&gt;10,U1572&lt;=20),"11 to 20 days",AND(U1572&gt;20,U1572&lt;=25),"21 to 25 days",U1572&gt;=51,"Greater than 40 days",AND(U1572&gt;25,U1572&lt;=30),"26 to 30 days",AND(U1572&gt;30,U1572&lt;=40),"31 to 40 days",AND(U1572&gt;40,U1572&lt;=50),"41 to 50 days")</f>
        <v>26 to 30 days</v>
      </c>
      <c r="W1572" t="str" cm="1">
        <f t="array" ref="W1572">_xlfn.IFNA(_xlfn.IFS(AND(U1572&gt;=25,U1572&lt;28),"26-27 days",AND(U1572&gt;27,U1572&lt;29),"28 to 29 days",U1572=30, "30 days"),"Not Needed")</f>
        <v>30 days</v>
      </c>
      <c r="X1572">
        <f t="shared" si="149"/>
        <v>2016</v>
      </c>
    </row>
    <row r="1573" spans="1:24" ht="58">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 t="shared" si="144"/>
        <v>1</v>
      </c>
      <c r="R1573">
        <f t="shared" si="145"/>
        <v>20</v>
      </c>
      <c r="S1573" s="15">
        <f t="shared" si="146"/>
        <v>42144.769479166673</v>
      </c>
      <c r="T1573" s="15">
        <f t="shared" si="147"/>
        <v>42174.769479166673</v>
      </c>
      <c r="U1573">
        <f t="shared" si="148"/>
        <v>30</v>
      </c>
      <c r="V1573" t="str" cm="1">
        <f t="array" ref="V1573">_xlfn.IFS(U1573&lt;=10,"Less than 10 days",AND(U1573&gt;10,U1573&lt;=20),"11 to 20 days",AND(U1573&gt;20,U1573&lt;=25),"21 to 25 days",U1573&gt;=51,"Greater than 40 days",AND(U1573&gt;25,U1573&lt;=30),"26 to 30 days",AND(U1573&gt;30,U1573&lt;=40),"31 to 40 days",AND(U1573&gt;40,U1573&lt;=50),"41 to 50 days")</f>
        <v>26 to 30 days</v>
      </c>
      <c r="W1573" t="str" cm="1">
        <f t="array" ref="W1573">_xlfn.IFNA(_xlfn.IFS(AND(U1573&gt;=25,U1573&lt;28),"26-27 days",AND(U1573&gt;27,U1573&lt;29),"28 to 29 days",U1573=30, "30 days"),"Not Needed")</f>
        <v>30 days</v>
      </c>
      <c r="X1573">
        <f t="shared" si="149"/>
        <v>2015</v>
      </c>
    </row>
    <row r="1574" spans="1:24" ht="4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 t="shared" si="144"/>
        <v>5</v>
      </c>
      <c r="R1574">
        <f t="shared" si="145"/>
        <v>41.67</v>
      </c>
      <c r="S1574" s="15">
        <f t="shared" si="146"/>
        <v>42404.033090277779</v>
      </c>
      <c r="T1574" s="15">
        <f t="shared" si="147"/>
        <v>42428.999305555553</v>
      </c>
      <c r="U1574">
        <f t="shared" si="148"/>
        <v>24</v>
      </c>
      <c r="V1574" t="str" cm="1">
        <f t="array" ref="V1574">_xlfn.IFS(U1574&lt;=10,"Less than 10 days",AND(U1574&gt;10,U1574&lt;=20),"11 to 20 days",AND(U1574&gt;20,U1574&lt;=25),"21 to 25 days",U1574&gt;=51,"Greater than 40 days",AND(U1574&gt;25,U1574&lt;=30),"26 to 30 days",AND(U1574&gt;30,U1574&lt;=40),"31 to 40 days",AND(U1574&gt;40,U1574&lt;=50),"41 to 50 days")</f>
        <v>21 to 25 days</v>
      </c>
      <c r="W1574" t="str" cm="1">
        <f t="array" ref="W1574">_xlfn.IFNA(_xlfn.IFS(AND(U1574&gt;=25,U1574&lt;28),"26-27 days",AND(U1574&gt;27,U1574&lt;29),"28 to 29 days",U1574=30, "30 days"),"Not Needed")</f>
        <v>Not Needed</v>
      </c>
      <c r="X1574">
        <f t="shared" si="149"/>
        <v>2016</v>
      </c>
    </row>
    <row r="1575" spans="1:24" ht="4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 t="shared" si="144"/>
        <v>2</v>
      </c>
      <c r="R1575">
        <f t="shared" si="145"/>
        <v>74.33</v>
      </c>
      <c r="S1575" s="15">
        <f t="shared" si="146"/>
        <v>42786.000023148154</v>
      </c>
      <c r="T1575" s="15">
        <f t="shared" si="147"/>
        <v>42826.165972222225</v>
      </c>
      <c r="U1575">
        <f t="shared" si="148"/>
        <v>40</v>
      </c>
      <c r="V1575" t="str" cm="1">
        <f t="array" ref="V1575">_xlfn.IFS(U1575&lt;=10,"Less than 10 days",AND(U1575&gt;10,U1575&lt;=20),"11 to 20 days",AND(U1575&gt;20,U1575&lt;=25),"21 to 25 days",U1575&gt;=51,"Greater than 40 days",AND(U1575&gt;25,U1575&lt;=30),"26 to 30 days",AND(U1575&gt;30,U1575&lt;=40),"31 to 40 days",AND(U1575&gt;40,U1575&lt;=50),"41 to 50 days")</f>
        <v>31 to 40 days</v>
      </c>
      <c r="W1575" t="str" cm="1">
        <f t="array" ref="W1575">_xlfn.IFNA(_xlfn.IFS(AND(U1575&gt;=25,U1575&lt;28),"26-27 days",AND(U1575&gt;27,U1575&lt;29),"28 to 29 days",U1575=30, "30 days"),"Not Needed")</f>
        <v>Not Needed</v>
      </c>
      <c r="X1575">
        <f t="shared" si="149"/>
        <v>2017</v>
      </c>
    </row>
    <row r="1576" spans="1:24" ht="4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 t="shared" si="144"/>
        <v>5</v>
      </c>
      <c r="R1576">
        <f t="shared" si="145"/>
        <v>84.33</v>
      </c>
      <c r="S1576" s="15">
        <f t="shared" si="146"/>
        <v>42017.927418981482</v>
      </c>
      <c r="T1576" s="15">
        <f t="shared" si="147"/>
        <v>42052.927418981482</v>
      </c>
      <c r="U1576">
        <f t="shared" si="148"/>
        <v>35</v>
      </c>
      <c r="V1576" t="str" cm="1">
        <f t="array" ref="V1576">_xlfn.IFS(U1576&lt;=10,"Less than 10 days",AND(U1576&gt;10,U1576&lt;=20),"11 to 20 days",AND(U1576&gt;20,U1576&lt;=25),"21 to 25 days",U1576&gt;=51,"Greater than 40 days",AND(U1576&gt;25,U1576&lt;=30),"26 to 30 days",AND(U1576&gt;30,U1576&lt;=40),"31 to 40 days",AND(U1576&gt;40,U1576&lt;=50),"41 to 50 days")</f>
        <v>31 to 40 days</v>
      </c>
      <c r="W1576" t="str" cm="1">
        <f t="array" ref="W1576">_xlfn.IFNA(_xlfn.IFS(AND(U1576&gt;=25,U1576&lt;28),"26-27 days",AND(U1576&gt;27,U1576&lt;29),"28 to 29 days",U1576=30, "30 days"),"Not Needed")</f>
        <v>Not Needed</v>
      </c>
      <c r="X1576">
        <f t="shared" si="149"/>
        <v>2015</v>
      </c>
    </row>
    <row r="1577" spans="1:24" ht="4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 t="shared" si="144"/>
        <v>23</v>
      </c>
      <c r="R1577">
        <f t="shared" si="145"/>
        <v>65.459999999999994</v>
      </c>
      <c r="S1577" s="15">
        <f t="shared" si="146"/>
        <v>41799.524259259262</v>
      </c>
      <c r="T1577" s="15">
        <f t="shared" si="147"/>
        <v>41829.524259259262</v>
      </c>
      <c r="U1577">
        <f t="shared" si="148"/>
        <v>30</v>
      </c>
      <c r="V1577" t="str" cm="1">
        <f t="array" ref="V1577">_xlfn.IFS(U1577&lt;=10,"Less than 10 days",AND(U1577&gt;10,U1577&lt;=20),"11 to 20 days",AND(U1577&gt;20,U1577&lt;=25),"21 to 25 days",U1577&gt;=51,"Greater than 40 days",AND(U1577&gt;25,U1577&lt;=30),"26 to 30 days",AND(U1577&gt;30,U1577&lt;=40),"31 to 40 days",AND(U1577&gt;40,U1577&lt;=50),"41 to 50 days")</f>
        <v>26 to 30 days</v>
      </c>
      <c r="W1577" t="str" cm="1">
        <f t="array" ref="W1577">_xlfn.IFNA(_xlfn.IFS(AND(U1577&gt;=25,U1577&lt;28),"26-27 days",AND(U1577&gt;27,U1577&lt;29),"28 to 29 days",U1577=30, "30 days"),"Not Needed")</f>
        <v>30 days</v>
      </c>
      <c r="X1577">
        <f t="shared" si="149"/>
        <v>2014</v>
      </c>
    </row>
    <row r="1578" spans="1:24" ht="29">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 t="shared" si="144"/>
        <v>13</v>
      </c>
      <c r="R1578">
        <f t="shared" si="145"/>
        <v>65</v>
      </c>
      <c r="S1578" s="15">
        <f t="shared" si="146"/>
        <v>42140.879259259258</v>
      </c>
      <c r="T1578" s="15">
        <f t="shared" si="147"/>
        <v>42185.879259259258</v>
      </c>
      <c r="U1578">
        <f t="shared" si="148"/>
        <v>45</v>
      </c>
      <c r="V1578" t="str" cm="1">
        <f t="array" ref="V1578">_xlfn.IFS(U1578&lt;=10,"Less than 10 days",AND(U1578&gt;10,U1578&lt;=20),"11 to 20 days",AND(U1578&gt;20,U1578&lt;=25),"21 to 25 days",U1578&gt;=51,"Greater than 40 days",AND(U1578&gt;25,U1578&lt;=30),"26 to 30 days",AND(U1578&gt;30,U1578&lt;=40),"31 to 40 days",AND(U1578&gt;40,U1578&lt;=50),"41 to 50 days")</f>
        <v>41 to 50 days</v>
      </c>
      <c r="W1578" t="str" cm="1">
        <f t="array" ref="W1578">_xlfn.IFNA(_xlfn.IFS(AND(U1578&gt;=25,U1578&lt;28),"26-27 days",AND(U1578&gt;27,U1578&lt;29),"28 to 29 days",U1578=30, "30 days"),"Not Needed")</f>
        <v>Not Needed</v>
      </c>
      <c r="X1578">
        <f t="shared" si="149"/>
        <v>2015</v>
      </c>
    </row>
    <row r="1579" spans="1:24" ht="4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 t="shared" si="144"/>
        <v>1</v>
      </c>
      <c r="R1579">
        <f t="shared" si="145"/>
        <v>27.5</v>
      </c>
      <c r="S1579" s="15">
        <f t="shared" si="146"/>
        <v>41054.847777777781</v>
      </c>
      <c r="T1579" s="15">
        <f t="shared" si="147"/>
        <v>41114.847777777781</v>
      </c>
      <c r="U1579">
        <f t="shared" si="148"/>
        <v>60</v>
      </c>
      <c r="V1579" t="str" cm="1">
        <f t="array" ref="V1579">_xlfn.IFS(U1579&lt;=10,"Less than 10 days",AND(U1579&gt;10,U1579&lt;=20),"11 to 20 days",AND(U1579&gt;20,U1579&lt;=25),"21 to 25 days",U1579&gt;=51,"Greater than 40 days",AND(U1579&gt;25,U1579&lt;=30),"26 to 30 days",AND(U1579&gt;30,U1579&lt;=40),"31 to 40 days",AND(U1579&gt;40,U1579&lt;=50),"41 to 50 days")</f>
        <v>Greater than 40 days</v>
      </c>
      <c r="W1579" t="str" cm="1">
        <f t="array" ref="W1579">_xlfn.IFNA(_xlfn.IFS(AND(U1579&gt;=25,U1579&lt;28),"26-27 days",AND(U1579&gt;27,U1579&lt;29),"28 to 29 days",U1579=30, "30 days"),"Not Needed")</f>
        <v>Not Needed</v>
      </c>
      <c r="X1579">
        <f t="shared" si="149"/>
        <v>2012</v>
      </c>
    </row>
    <row r="1580" spans="1:24" ht="58">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 t="shared" si="144"/>
        <v>11</v>
      </c>
      <c r="R1580">
        <f t="shared" si="145"/>
        <v>51.25</v>
      </c>
      <c r="S1580" s="15">
        <f t="shared" si="146"/>
        <v>40399.065868055557</v>
      </c>
      <c r="T1580" s="15">
        <f t="shared" si="147"/>
        <v>40423.083333333336</v>
      </c>
      <c r="U1580">
        <f t="shared" si="148"/>
        <v>24</v>
      </c>
      <c r="V1580" t="str" cm="1">
        <f t="array" ref="V1580">_xlfn.IFS(U1580&lt;=10,"Less than 10 days",AND(U1580&gt;10,U1580&lt;=20),"11 to 20 days",AND(U1580&gt;20,U1580&lt;=25),"21 to 25 days",U1580&gt;=51,"Greater than 40 days",AND(U1580&gt;25,U1580&lt;=30),"26 to 30 days",AND(U1580&gt;30,U1580&lt;=40),"31 to 40 days",AND(U1580&gt;40,U1580&lt;=50),"41 to 50 days")</f>
        <v>21 to 25 days</v>
      </c>
      <c r="W1580" t="str" cm="1">
        <f t="array" ref="W1580">_xlfn.IFNA(_xlfn.IFS(AND(U1580&gt;=25,U1580&lt;28),"26-27 days",AND(U1580&gt;27,U1580&lt;29),"28 to 29 days",U1580=30, "30 days"),"Not Needed")</f>
        <v>Not Needed</v>
      </c>
      <c r="X1580">
        <f t="shared" si="149"/>
        <v>2010</v>
      </c>
    </row>
    <row r="1581" spans="1:24" ht="29">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 t="shared" si="144"/>
        <v>1</v>
      </c>
      <c r="R1581">
        <f t="shared" si="145"/>
        <v>14</v>
      </c>
      <c r="S1581" s="15">
        <f t="shared" si="146"/>
        <v>41481.996423611112</v>
      </c>
      <c r="T1581" s="15">
        <f t="shared" si="147"/>
        <v>41514.996423611112</v>
      </c>
      <c r="U1581">
        <f t="shared" si="148"/>
        <v>33</v>
      </c>
      <c r="V1581" t="str" cm="1">
        <f t="array" ref="V1581">_xlfn.IFS(U1581&lt;=10,"Less than 10 days",AND(U1581&gt;10,U1581&lt;=20),"11 to 20 days",AND(U1581&gt;20,U1581&lt;=25),"21 to 25 days",U1581&gt;=51,"Greater than 40 days",AND(U1581&gt;25,U1581&lt;=30),"26 to 30 days",AND(U1581&gt;30,U1581&lt;=40),"31 to 40 days",AND(U1581&gt;40,U1581&lt;=50),"41 to 50 days")</f>
        <v>31 to 40 days</v>
      </c>
      <c r="W1581" t="str" cm="1">
        <f t="array" ref="W1581">_xlfn.IFNA(_xlfn.IFS(AND(U1581&gt;=25,U1581&lt;28),"26-27 days",AND(U1581&gt;27,U1581&lt;29),"28 to 29 days",U1581=30, "30 days"),"Not Needed")</f>
        <v>Not Needed</v>
      </c>
      <c r="X1581">
        <f t="shared" si="149"/>
        <v>2013</v>
      </c>
    </row>
    <row r="1582" spans="1:24" ht="4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 t="shared" si="144"/>
        <v>0</v>
      </c>
      <c r="R1582">
        <f t="shared" si="145"/>
        <v>0</v>
      </c>
      <c r="S1582" s="15">
        <f t="shared" si="146"/>
        <v>40990.050069444449</v>
      </c>
      <c r="T1582" s="15">
        <f t="shared" si="147"/>
        <v>41050.050069444449</v>
      </c>
      <c r="U1582">
        <f t="shared" si="148"/>
        <v>60</v>
      </c>
      <c r="V1582" t="str" cm="1">
        <f t="array" ref="V1582">_xlfn.IFS(U1582&lt;=10,"Less than 10 days",AND(U1582&gt;10,U1582&lt;=20),"11 to 20 days",AND(U1582&gt;20,U1582&lt;=25),"21 to 25 days",U1582&gt;=51,"Greater than 40 days",AND(U1582&gt;25,U1582&lt;=30),"26 to 30 days",AND(U1582&gt;30,U1582&lt;=40),"31 to 40 days",AND(U1582&gt;40,U1582&lt;=50),"41 to 50 days")</f>
        <v>Greater than 40 days</v>
      </c>
      <c r="W1582" t="str" cm="1">
        <f t="array" ref="W1582">_xlfn.IFNA(_xlfn.IFS(AND(U1582&gt;=25,U1582&lt;28),"26-27 days",AND(U1582&gt;27,U1582&lt;29),"28 to 29 days",U1582=30, "30 days"),"Not Needed")</f>
        <v>Not Needed</v>
      </c>
      <c r="X1582">
        <f t="shared" si="149"/>
        <v>2012</v>
      </c>
    </row>
    <row r="1583" spans="1:24" ht="4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 t="shared" si="144"/>
        <v>1</v>
      </c>
      <c r="R1583">
        <f t="shared" si="145"/>
        <v>5</v>
      </c>
      <c r="S1583" s="15">
        <f t="shared" si="146"/>
        <v>42325.448958333334</v>
      </c>
      <c r="T1583" s="15">
        <f t="shared" si="147"/>
        <v>42357.448958333334</v>
      </c>
      <c r="U1583">
        <f t="shared" si="148"/>
        <v>32</v>
      </c>
      <c r="V1583" t="str" cm="1">
        <f t="array" ref="V1583">_xlfn.IFS(U1583&lt;=10,"Less than 10 days",AND(U1583&gt;10,U1583&lt;=20),"11 to 20 days",AND(U1583&gt;20,U1583&lt;=25),"21 to 25 days",U1583&gt;=51,"Greater than 40 days",AND(U1583&gt;25,U1583&lt;=30),"26 to 30 days",AND(U1583&gt;30,U1583&lt;=40),"31 to 40 days",AND(U1583&gt;40,U1583&lt;=50),"41 to 50 days")</f>
        <v>31 to 40 days</v>
      </c>
      <c r="W1583" t="str" cm="1">
        <f t="array" ref="W1583">_xlfn.IFNA(_xlfn.IFS(AND(U1583&gt;=25,U1583&lt;28),"26-27 days",AND(U1583&gt;27,U1583&lt;29),"28 to 29 days",U1583=30, "30 days"),"Not Needed")</f>
        <v>Not Needed</v>
      </c>
      <c r="X1583">
        <f t="shared" si="149"/>
        <v>2015</v>
      </c>
    </row>
    <row r="1584" spans="1:24" ht="29">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 t="shared" si="144"/>
        <v>9</v>
      </c>
      <c r="R1584">
        <f t="shared" si="145"/>
        <v>31</v>
      </c>
      <c r="S1584" s="15">
        <f t="shared" si="146"/>
        <v>42246.789965277778</v>
      </c>
      <c r="T1584" s="15">
        <f t="shared" si="147"/>
        <v>42303.888888888891</v>
      </c>
      <c r="U1584">
        <f t="shared" si="148"/>
        <v>57</v>
      </c>
      <c r="V1584" t="str" cm="1">
        <f t="array" ref="V1584">_xlfn.IFS(U1584&lt;=10,"Less than 10 days",AND(U1584&gt;10,U1584&lt;=20),"11 to 20 days",AND(U1584&gt;20,U1584&lt;=25),"21 to 25 days",U1584&gt;=51,"Greater than 40 days",AND(U1584&gt;25,U1584&lt;=30),"26 to 30 days",AND(U1584&gt;30,U1584&lt;=40),"31 to 40 days",AND(U1584&gt;40,U1584&lt;=50),"41 to 50 days")</f>
        <v>Greater than 40 days</v>
      </c>
      <c r="W1584" t="str" cm="1">
        <f t="array" ref="W1584">_xlfn.IFNA(_xlfn.IFS(AND(U1584&gt;=25,U1584&lt;28),"26-27 days",AND(U1584&gt;27,U1584&lt;29),"28 to 29 days",U1584=30, "30 days"),"Not Needed")</f>
        <v>Not Needed</v>
      </c>
      <c r="X1584">
        <f t="shared" si="149"/>
        <v>2015</v>
      </c>
    </row>
    <row r="1585" spans="1:24" ht="58">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 t="shared" si="144"/>
        <v>0</v>
      </c>
      <c r="R1585">
        <f t="shared" si="145"/>
        <v>15</v>
      </c>
      <c r="S1585" s="15">
        <f t="shared" si="146"/>
        <v>41877.904988425929</v>
      </c>
      <c r="T1585" s="15">
        <f t="shared" si="147"/>
        <v>41907.904988425929</v>
      </c>
      <c r="U1585">
        <f t="shared" si="148"/>
        <v>30</v>
      </c>
      <c r="V1585" t="str" cm="1">
        <f t="array" ref="V1585">_xlfn.IFS(U1585&lt;=10,"Less than 10 days",AND(U1585&gt;10,U1585&lt;=20),"11 to 20 days",AND(U1585&gt;20,U1585&lt;=25),"21 to 25 days",U1585&gt;=51,"Greater than 40 days",AND(U1585&gt;25,U1585&lt;=30),"26 to 30 days",AND(U1585&gt;30,U1585&lt;=40),"31 to 40 days",AND(U1585&gt;40,U1585&lt;=50),"41 to 50 days")</f>
        <v>26 to 30 days</v>
      </c>
      <c r="W1585" t="str" cm="1">
        <f t="array" ref="W1585">_xlfn.IFNA(_xlfn.IFS(AND(U1585&gt;=25,U1585&lt;28),"26-27 days",AND(U1585&gt;27,U1585&lt;29),"28 to 29 days",U1585=30, "30 days"),"Not Needed")</f>
        <v>30 days</v>
      </c>
      <c r="X1585">
        <f t="shared" si="149"/>
        <v>2014</v>
      </c>
    </row>
    <row r="1586" spans="1:24" ht="4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 t="shared" si="144"/>
        <v>0</v>
      </c>
      <c r="R1586">
        <f t="shared" si="145"/>
        <v>0</v>
      </c>
      <c r="S1586" s="15">
        <f t="shared" si="146"/>
        <v>41779.649317129632</v>
      </c>
      <c r="T1586" s="15">
        <f t="shared" si="147"/>
        <v>41789.649317129632</v>
      </c>
      <c r="U1586">
        <f t="shared" si="148"/>
        <v>10</v>
      </c>
      <c r="V1586" t="str" cm="1">
        <f t="array" ref="V1586">_xlfn.IFS(U1586&lt;=10,"Less than 10 days",AND(U1586&gt;10,U1586&lt;=20),"11 to 20 days",AND(U1586&gt;20,U1586&lt;=25),"21 to 25 days",U1586&gt;=51,"Greater than 40 days",AND(U1586&gt;25,U1586&lt;=30),"26 to 30 days",AND(U1586&gt;30,U1586&lt;=40),"31 to 40 days",AND(U1586&gt;40,U1586&lt;=50),"41 to 50 days")</f>
        <v>Less than 10 days</v>
      </c>
      <c r="W1586" t="str" cm="1">
        <f t="array" ref="W1586">_xlfn.IFNA(_xlfn.IFS(AND(U1586&gt;=25,U1586&lt;28),"26-27 days",AND(U1586&gt;27,U1586&lt;29),"28 to 29 days",U1586=30, "30 days"),"Not Needed")</f>
        <v>Not Needed</v>
      </c>
      <c r="X1586">
        <f t="shared" si="149"/>
        <v>2014</v>
      </c>
    </row>
    <row r="1587" spans="1:24" ht="58">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 t="shared" si="144"/>
        <v>79</v>
      </c>
      <c r="R1587">
        <f t="shared" si="145"/>
        <v>131.66999999999999</v>
      </c>
      <c r="S1587" s="15">
        <f t="shared" si="146"/>
        <v>42707.895462962959</v>
      </c>
      <c r="T1587" s="15">
        <f t="shared" si="147"/>
        <v>42729.458333333328</v>
      </c>
      <c r="U1587">
        <f t="shared" si="148"/>
        <v>22</v>
      </c>
      <c r="V1587" t="str" cm="1">
        <f t="array" ref="V1587">_xlfn.IFS(U1587&lt;=10,"Less than 10 days",AND(U1587&gt;10,U1587&lt;=20),"11 to 20 days",AND(U1587&gt;20,U1587&lt;=25),"21 to 25 days",U1587&gt;=51,"Greater than 40 days",AND(U1587&gt;25,U1587&lt;=30),"26 to 30 days",AND(U1587&gt;30,U1587&lt;=40),"31 to 40 days",AND(U1587&gt;40,U1587&lt;=50),"41 to 50 days")</f>
        <v>21 to 25 days</v>
      </c>
      <c r="W1587" t="str" cm="1">
        <f t="array" ref="W1587">_xlfn.IFNA(_xlfn.IFS(AND(U1587&gt;=25,U1587&lt;28),"26-27 days",AND(U1587&gt;27,U1587&lt;29),"28 to 29 days",U1587=30, "30 days"),"Not Needed")</f>
        <v>Not Needed</v>
      </c>
      <c r="X1587">
        <f t="shared" si="149"/>
        <v>2016</v>
      </c>
    </row>
    <row r="1588" spans="1:24" ht="29">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 t="shared" si="144"/>
        <v>0</v>
      </c>
      <c r="R1588">
        <f t="shared" si="145"/>
        <v>0</v>
      </c>
      <c r="S1588" s="15">
        <f t="shared" si="146"/>
        <v>42069.104421296302</v>
      </c>
      <c r="T1588" s="15">
        <f t="shared" si="147"/>
        <v>42099.062754629631</v>
      </c>
      <c r="U1588">
        <f t="shared" si="148"/>
        <v>30</v>
      </c>
      <c r="V1588" t="str" cm="1">
        <f t="array" ref="V1588">_xlfn.IFS(U1588&lt;=10,"Less than 10 days",AND(U1588&gt;10,U1588&lt;=20),"11 to 20 days",AND(U1588&gt;20,U1588&lt;=25),"21 to 25 days",U1588&gt;=51,"Greater than 40 days",AND(U1588&gt;25,U1588&lt;=30),"26 to 30 days",AND(U1588&gt;30,U1588&lt;=40),"31 to 40 days",AND(U1588&gt;40,U1588&lt;=50),"41 to 50 days")</f>
        <v>26 to 30 days</v>
      </c>
      <c r="W1588" t="str" cm="1">
        <f t="array" ref="W1588">_xlfn.IFNA(_xlfn.IFS(AND(U1588&gt;=25,U1588&lt;28),"26-27 days",AND(U1588&gt;27,U1588&lt;29),"28 to 29 days",U1588=30, "30 days"),"Not Needed")</f>
        <v>30 days</v>
      </c>
      <c r="X1588">
        <f t="shared" si="149"/>
        <v>2015</v>
      </c>
    </row>
    <row r="1589" spans="1:24" ht="58">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 t="shared" si="144"/>
        <v>0</v>
      </c>
      <c r="R1589">
        <f t="shared" si="145"/>
        <v>1</v>
      </c>
      <c r="S1589" s="15">
        <f t="shared" si="146"/>
        <v>41956.950983796298</v>
      </c>
      <c r="T1589" s="15">
        <f t="shared" si="147"/>
        <v>41986.950983796298</v>
      </c>
      <c r="U1589">
        <f t="shared" si="148"/>
        <v>30</v>
      </c>
      <c r="V1589" t="str" cm="1">
        <f t="array" ref="V1589">_xlfn.IFS(U1589&lt;=10,"Less than 10 days",AND(U1589&gt;10,U1589&lt;=20),"11 to 20 days",AND(U1589&gt;20,U1589&lt;=25),"21 to 25 days",U1589&gt;=51,"Greater than 40 days",AND(U1589&gt;25,U1589&lt;=30),"26 to 30 days",AND(U1589&gt;30,U1589&lt;=40),"31 to 40 days",AND(U1589&gt;40,U1589&lt;=50),"41 to 50 days")</f>
        <v>26 to 30 days</v>
      </c>
      <c r="W1589" t="str" cm="1">
        <f t="array" ref="W1589">_xlfn.IFNA(_xlfn.IFS(AND(U1589&gt;=25,U1589&lt;28),"26-27 days",AND(U1589&gt;27,U1589&lt;29),"28 to 29 days",U1589=30, "30 days"),"Not Needed")</f>
        <v>30 days</v>
      </c>
      <c r="X1589">
        <f t="shared" si="149"/>
        <v>2014</v>
      </c>
    </row>
    <row r="1590" spans="1:24" ht="29">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 t="shared" si="144"/>
        <v>0</v>
      </c>
      <c r="R1590">
        <f t="shared" si="145"/>
        <v>0</v>
      </c>
      <c r="S1590" s="15">
        <f t="shared" si="146"/>
        <v>42005.24998842593</v>
      </c>
      <c r="T1590" s="15">
        <f t="shared" si="147"/>
        <v>42035.841666666667</v>
      </c>
      <c r="U1590">
        <f t="shared" si="148"/>
        <v>30</v>
      </c>
      <c r="V1590" t="str" cm="1">
        <f t="array" ref="V1590">_xlfn.IFS(U1590&lt;=10,"Less than 10 days",AND(U1590&gt;10,U1590&lt;=20),"11 to 20 days",AND(U1590&gt;20,U1590&lt;=25),"21 to 25 days",U1590&gt;=51,"Greater than 40 days",AND(U1590&gt;25,U1590&lt;=30),"26 to 30 days",AND(U1590&gt;30,U1590&lt;=40),"31 to 40 days",AND(U1590&gt;40,U1590&lt;=50),"41 to 50 days")</f>
        <v>26 to 30 days</v>
      </c>
      <c r="W1590" t="str" cm="1">
        <f t="array" ref="W1590">_xlfn.IFNA(_xlfn.IFS(AND(U1590&gt;=25,U1590&lt;28),"26-27 days",AND(U1590&gt;27,U1590&lt;29),"28 to 29 days",U1590=30, "30 days"),"Not Needed")</f>
        <v>30 days</v>
      </c>
      <c r="X1590">
        <f t="shared" si="149"/>
        <v>2015</v>
      </c>
    </row>
    <row r="1591" spans="1:24" ht="4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 t="shared" si="144"/>
        <v>0</v>
      </c>
      <c r="R1591">
        <f t="shared" si="145"/>
        <v>0</v>
      </c>
      <c r="S1591" s="15">
        <f t="shared" si="146"/>
        <v>42256.984791666662</v>
      </c>
      <c r="T1591" s="15">
        <f t="shared" si="147"/>
        <v>42286.984791666662</v>
      </c>
      <c r="U1591">
        <f t="shared" si="148"/>
        <v>30</v>
      </c>
      <c r="V1591" t="str" cm="1">
        <f t="array" ref="V1591">_xlfn.IFS(U1591&lt;=10,"Less than 10 days",AND(U1591&gt;10,U1591&lt;=20),"11 to 20 days",AND(U1591&gt;20,U1591&lt;=25),"21 to 25 days",U1591&gt;=51,"Greater than 40 days",AND(U1591&gt;25,U1591&lt;=30),"26 to 30 days",AND(U1591&gt;30,U1591&lt;=40),"31 to 40 days",AND(U1591&gt;40,U1591&lt;=50),"41 to 50 days")</f>
        <v>26 to 30 days</v>
      </c>
      <c r="W1591" t="str" cm="1">
        <f t="array" ref="W1591">_xlfn.IFNA(_xlfn.IFS(AND(U1591&gt;=25,U1591&lt;28),"26-27 days",AND(U1591&gt;27,U1591&lt;29),"28 to 29 days",U1591=30, "30 days"),"Not Needed")</f>
        <v>30 days</v>
      </c>
      <c r="X1591">
        <f t="shared" si="149"/>
        <v>2015</v>
      </c>
    </row>
    <row r="1592" spans="1:24">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 t="shared" si="144"/>
        <v>2</v>
      </c>
      <c r="R1592">
        <f t="shared" si="145"/>
        <v>510</v>
      </c>
      <c r="S1592" s="15">
        <f t="shared" si="146"/>
        <v>42240.857222222221</v>
      </c>
      <c r="T1592" s="15">
        <f t="shared" si="147"/>
        <v>42270.857222222221</v>
      </c>
      <c r="U1592">
        <f t="shared" si="148"/>
        <v>30</v>
      </c>
      <c r="V1592" t="str" cm="1">
        <f t="array" ref="V1592">_xlfn.IFS(U1592&lt;=10,"Less than 10 days",AND(U1592&gt;10,U1592&lt;=20),"11 to 20 days",AND(U1592&gt;20,U1592&lt;=25),"21 to 25 days",U1592&gt;=51,"Greater than 40 days",AND(U1592&gt;25,U1592&lt;=30),"26 to 30 days",AND(U1592&gt;30,U1592&lt;=40),"31 to 40 days",AND(U1592&gt;40,U1592&lt;=50),"41 to 50 days")</f>
        <v>26 to 30 days</v>
      </c>
      <c r="W1592" t="str" cm="1">
        <f t="array" ref="W1592">_xlfn.IFNA(_xlfn.IFS(AND(U1592&gt;=25,U1592&lt;28),"26-27 days",AND(U1592&gt;27,U1592&lt;29),"28 to 29 days",U1592=30, "30 days"),"Not Needed")</f>
        <v>30 days</v>
      </c>
      <c r="X1592">
        <f t="shared" si="149"/>
        <v>2015</v>
      </c>
    </row>
    <row r="1593" spans="1:24" ht="58">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 t="shared" si="144"/>
        <v>29</v>
      </c>
      <c r="R1593">
        <f t="shared" si="145"/>
        <v>44.48</v>
      </c>
      <c r="S1593" s="15">
        <f t="shared" si="146"/>
        <v>42433.726168981477</v>
      </c>
      <c r="T1593" s="15">
        <f t="shared" si="147"/>
        <v>42463.68450231482</v>
      </c>
      <c r="U1593">
        <f t="shared" si="148"/>
        <v>30</v>
      </c>
      <c r="V1593" t="str" cm="1">
        <f t="array" ref="V1593">_xlfn.IFS(U1593&lt;=10,"Less than 10 days",AND(U1593&gt;10,U1593&lt;=20),"11 to 20 days",AND(U1593&gt;20,U1593&lt;=25),"21 to 25 days",U1593&gt;=51,"Greater than 40 days",AND(U1593&gt;25,U1593&lt;=30),"26 to 30 days",AND(U1593&gt;30,U1593&lt;=40),"31 to 40 days",AND(U1593&gt;40,U1593&lt;=50),"41 to 50 days")</f>
        <v>26 to 30 days</v>
      </c>
      <c r="W1593" t="str" cm="1">
        <f t="array" ref="W1593">_xlfn.IFNA(_xlfn.IFS(AND(U1593&gt;=25,U1593&lt;28),"26-27 days",AND(U1593&gt;27,U1593&lt;29),"28 to 29 days",U1593=30, "30 days"),"Not Needed")</f>
        <v>30 days</v>
      </c>
      <c r="X1593">
        <f t="shared" si="149"/>
        <v>2016</v>
      </c>
    </row>
    <row r="1594" spans="1:24" ht="29">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 t="shared" si="144"/>
        <v>0</v>
      </c>
      <c r="R1594">
        <f t="shared" si="145"/>
        <v>0</v>
      </c>
      <c r="S1594" s="15">
        <f t="shared" si="146"/>
        <v>42046.072743055556</v>
      </c>
      <c r="T1594" s="15">
        <f t="shared" si="147"/>
        <v>42091.031076388885</v>
      </c>
      <c r="U1594">
        <f t="shared" si="148"/>
        <v>45</v>
      </c>
      <c r="V1594" t="str" cm="1">
        <f t="array" ref="V1594">_xlfn.IFS(U1594&lt;=10,"Less than 10 days",AND(U1594&gt;10,U1594&lt;=20),"11 to 20 days",AND(U1594&gt;20,U1594&lt;=25),"21 to 25 days",U1594&gt;=51,"Greater than 40 days",AND(U1594&gt;25,U1594&lt;=30),"26 to 30 days",AND(U1594&gt;30,U1594&lt;=40),"31 to 40 days",AND(U1594&gt;40,U1594&lt;=50),"41 to 50 days")</f>
        <v>41 to 50 days</v>
      </c>
      <c r="W1594" t="str" cm="1">
        <f t="array" ref="W1594">_xlfn.IFNA(_xlfn.IFS(AND(U1594&gt;=25,U1594&lt;28),"26-27 days",AND(U1594&gt;27,U1594&lt;29),"28 to 29 days",U1594=30, "30 days"),"Not Needed")</f>
        <v>Not Needed</v>
      </c>
      <c r="X1594">
        <f t="shared" si="149"/>
        <v>2015</v>
      </c>
    </row>
    <row r="1595" spans="1:24" ht="29">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 t="shared" si="144"/>
        <v>0</v>
      </c>
      <c r="R1595">
        <f t="shared" si="145"/>
        <v>1</v>
      </c>
      <c r="S1595" s="15">
        <f t="shared" si="146"/>
        <v>42033.845543981486</v>
      </c>
      <c r="T1595" s="15">
        <f t="shared" si="147"/>
        <v>42063.845543981486</v>
      </c>
      <c r="U1595">
        <f t="shared" si="148"/>
        <v>30</v>
      </c>
      <c r="V1595" t="str" cm="1">
        <f t="array" ref="V1595">_xlfn.IFS(U1595&lt;=10,"Less than 10 days",AND(U1595&gt;10,U1595&lt;=20),"11 to 20 days",AND(U1595&gt;20,U1595&lt;=25),"21 to 25 days",U1595&gt;=51,"Greater than 40 days",AND(U1595&gt;25,U1595&lt;=30),"26 to 30 days",AND(U1595&gt;30,U1595&lt;=40),"31 to 40 days",AND(U1595&gt;40,U1595&lt;=50),"41 to 50 days")</f>
        <v>26 to 30 days</v>
      </c>
      <c r="W1595" t="str" cm="1">
        <f t="array" ref="W1595">_xlfn.IFNA(_xlfn.IFS(AND(U1595&gt;=25,U1595&lt;28),"26-27 days",AND(U1595&gt;27,U1595&lt;29),"28 to 29 days",U1595=30, "30 days"),"Not Needed")</f>
        <v>30 days</v>
      </c>
      <c r="X1595">
        <f t="shared" si="149"/>
        <v>2015</v>
      </c>
    </row>
    <row r="1596" spans="1:24" ht="29">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 t="shared" si="144"/>
        <v>21</v>
      </c>
      <c r="R1596">
        <f t="shared" si="145"/>
        <v>20.5</v>
      </c>
      <c r="S1596" s="15">
        <f t="shared" si="146"/>
        <v>42445.712754629625</v>
      </c>
      <c r="T1596" s="15">
        <f t="shared" si="147"/>
        <v>42505.681249999994</v>
      </c>
      <c r="U1596">
        <f t="shared" si="148"/>
        <v>60</v>
      </c>
      <c r="V1596" t="str" cm="1">
        <f t="array" ref="V1596">_xlfn.IFS(U1596&lt;=10,"Less than 10 days",AND(U1596&gt;10,U1596&lt;=20),"11 to 20 days",AND(U1596&gt;20,U1596&lt;=25),"21 to 25 days",U1596&gt;=51,"Greater than 40 days",AND(U1596&gt;25,U1596&lt;=30),"26 to 30 days",AND(U1596&gt;30,U1596&lt;=40),"31 to 40 days",AND(U1596&gt;40,U1596&lt;=50),"41 to 50 days")</f>
        <v>Greater than 40 days</v>
      </c>
      <c r="W1596" t="str" cm="1">
        <f t="array" ref="W1596">_xlfn.IFNA(_xlfn.IFS(AND(U1596&gt;=25,U1596&lt;28),"26-27 days",AND(U1596&gt;27,U1596&lt;29),"28 to 29 days",U1596=30, "30 days"),"Not Needed")</f>
        <v>Not Needed</v>
      </c>
      <c r="X1596">
        <f t="shared" si="149"/>
        <v>2016</v>
      </c>
    </row>
    <row r="1597" spans="1:24" ht="4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 t="shared" si="144"/>
        <v>0</v>
      </c>
      <c r="R1597">
        <f t="shared" si="145"/>
        <v>40</v>
      </c>
      <c r="S1597" s="15">
        <f t="shared" si="146"/>
        <v>41780.050092592595</v>
      </c>
      <c r="T1597" s="15">
        <f t="shared" si="147"/>
        <v>41808.842361111114</v>
      </c>
      <c r="U1597">
        <f t="shared" si="148"/>
        <v>28</v>
      </c>
      <c r="V1597" t="str" cm="1">
        <f t="array" ref="V1597">_xlfn.IFS(U1597&lt;=10,"Less than 10 days",AND(U1597&gt;10,U1597&lt;=20),"11 to 20 days",AND(U1597&gt;20,U1597&lt;=25),"21 to 25 days",U1597&gt;=51,"Greater than 40 days",AND(U1597&gt;25,U1597&lt;=30),"26 to 30 days",AND(U1597&gt;30,U1597&lt;=40),"31 to 40 days",AND(U1597&gt;40,U1597&lt;=50),"41 to 50 days")</f>
        <v>26 to 30 days</v>
      </c>
      <c r="W1597" t="str" cm="1">
        <f t="array" ref="W1597">_xlfn.IFNA(_xlfn.IFS(AND(U1597&gt;=25,U1597&lt;28),"26-27 days",AND(U1597&gt;27,U1597&lt;29),"28 to 29 days",U1597=30, "30 days"),"Not Needed")</f>
        <v>28 to 29 days</v>
      </c>
      <c r="X1597">
        <f t="shared" si="149"/>
        <v>2014</v>
      </c>
    </row>
    <row r="1598" spans="1:24" ht="4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 t="shared" si="144"/>
        <v>2</v>
      </c>
      <c r="R1598">
        <f t="shared" si="145"/>
        <v>25</v>
      </c>
      <c r="S1598" s="15">
        <f t="shared" si="146"/>
        <v>41941.430196759262</v>
      </c>
      <c r="T1598" s="15">
        <f t="shared" si="147"/>
        <v>41986.471863425926</v>
      </c>
      <c r="U1598">
        <f t="shared" si="148"/>
        <v>45</v>
      </c>
      <c r="V1598" t="str" cm="1">
        <f t="array" ref="V1598">_xlfn.IFS(U1598&lt;=10,"Less than 10 days",AND(U1598&gt;10,U1598&lt;=20),"11 to 20 days",AND(U1598&gt;20,U1598&lt;=25),"21 to 25 days",U1598&gt;=51,"Greater than 40 days",AND(U1598&gt;25,U1598&lt;=30),"26 to 30 days",AND(U1598&gt;30,U1598&lt;=40),"31 to 40 days",AND(U1598&gt;40,U1598&lt;=50),"41 to 50 days")</f>
        <v>41 to 50 days</v>
      </c>
      <c r="W1598" t="str" cm="1">
        <f t="array" ref="W1598">_xlfn.IFNA(_xlfn.IFS(AND(U1598&gt;=25,U1598&lt;28),"26-27 days",AND(U1598&gt;27,U1598&lt;29),"28 to 29 days",U1598=30, "30 days"),"Not Needed")</f>
        <v>Not Needed</v>
      </c>
      <c r="X1598">
        <f t="shared" si="149"/>
        <v>2014</v>
      </c>
    </row>
    <row r="1599" spans="1:24" ht="4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 t="shared" si="144"/>
        <v>0</v>
      </c>
      <c r="R1599">
        <f t="shared" si="145"/>
        <v>0</v>
      </c>
      <c r="S1599" s="15">
        <f t="shared" si="146"/>
        <v>42603.354131944448</v>
      </c>
      <c r="T1599" s="15">
        <f t="shared" si="147"/>
        <v>42633.354131944448</v>
      </c>
      <c r="U1599">
        <f t="shared" si="148"/>
        <v>30</v>
      </c>
      <c r="V1599" t="str" cm="1">
        <f t="array" ref="V1599">_xlfn.IFS(U1599&lt;=10,"Less than 10 days",AND(U1599&gt;10,U1599&lt;=20),"11 to 20 days",AND(U1599&gt;20,U1599&lt;=25),"21 to 25 days",U1599&gt;=51,"Greater than 40 days",AND(U1599&gt;25,U1599&lt;=30),"26 to 30 days",AND(U1599&gt;30,U1599&lt;=40),"31 to 40 days",AND(U1599&gt;40,U1599&lt;=50),"41 to 50 days")</f>
        <v>26 to 30 days</v>
      </c>
      <c r="W1599" t="str" cm="1">
        <f t="array" ref="W1599">_xlfn.IFNA(_xlfn.IFS(AND(U1599&gt;=25,U1599&lt;28),"26-27 days",AND(U1599&gt;27,U1599&lt;29),"28 to 29 days",U1599=30, "30 days"),"Not Needed")</f>
        <v>30 days</v>
      </c>
      <c r="X1599">
        <f t="shared" si="149"/>
        <v>2016</v>
      </c>
    </row>
    <row r="1600" spans="1:24" ht="58">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 t="shared" si="144"/>
        <v>0</v>
      </c>
      <c r="R1600">
        <f t="shared" si="145"/>
        <v>1</v>
      </c>
      <c r="S1600" s="15">
        <f t="shared" si="146"/>
        <v>42151.667337962965</v>
      </c>
      <c r="T1600" s="15">
        <f t="shared" si="147"/>
        <v>42211.667337962965</v>
      </c>
      <c r="U1600">
        <f t="shared" si="148"/>
        <v>60</v>
      </c>
      <c r="V1600" t="str" cm="1">
        <f t="array" ref="V1600">_xlfn.IFS(U1600&lt;=10,"Less than 10 days",AND(U1600&gt;10,U1600&lt;=20),"11 to 20 days",AND(U1600&gt;20,U1600&lt;=25),"21 to 25 days",U1600&gt;=51,"Greater than 40 days",AND(U1600&gt;25,U1600&lt;=30),"26 to 30 days",AND(U1600&gt;30,U1600&lt;=40),"31 to 40 days",AND(U1600&gt;40,U1600&lt;=50),"41 to 50 days")</f>
        <v>Greater than 40 days</v>
      </c>
      <c r="W1600" t="str" cm="1">
        <f t="array" ref="W1600">_xlfn.IFNA(_xlfn.IFS(AND(U1600&gt;=25,U1600&lt;28),"26-27 days",AND(U1600&gt;27,U1600&lt;29),"28 to 29 days",U1600=30, "30 days"),"Not Needed")</f>
        <v>Not Needed</v>
      </c>
      <c r="X1600">
        <f t="shared" si="149"/>
        <v>2015</v>
      </c>
    </row>
    <row r="1601" spans="1:24" ht="4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 t="shared" si="144"/>
        <v>0</v>
      </c>
      <c r="R1601">
        <f t="shared" si="145"/>
        <v>0</v>
      </c>
      <c r="S1601" s="15">
        <f t="shared" si="146"/>
        <v>42438.53907407407</v>
      </c>
      <c r="T1601" s="15">
        <f t="shared" si="147"/>
        <v>42468.497407407413</v>
      </c>
      <c r="U1601">
        <f t="shared" si="148"/>
        <v>30</v>
      </c>
      <c r="V1601" t="str" cm="1">
        <f t="array" ref="V1601">_xlfn.IFS(U1601&lt;=10,"Less than 10 days",AND(U1601&gt;10,U1601&lt;=20),"11 to 20 days",AND(U1601&gt;20,U1601&lt;=25),"21 to 25 days",U1601&gt;=51,"Greater than 40 days",AND(U1601&gt;25,U1601&lt;=30),"26 to 30 days",AND(U1601&gt;30,U1601&lt;=40),"31 to 40 days",AND(U1601&gt;40,U1601&lt;=50),"41 to 50 days")</f>
        <v>26 to 30 days</v>
      </c>
      <c r="W1601" t="str" cm="1">
        <f t="array" ref="W1601">_xlfn.IFNA(_xlfn.IFS(AND(U1601&gt;=25,U1601&lt;28),"26-27 days",AND(U1601&gt;27,U1601&lt;29),"28 to 29 days",U1601=30, "30 days"),"Not Needed")</f>
        <v>30 days</v>
      </c>
      <c r="X1601">
        <f t="shared" si="149"/>
        <v>2016</v>
      </c>
    </row>
    <row r="1602" spans="1:24" ht="58">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 t="shared" ref="Q1602:Q1665" si="150">ROUND(E1602/D1602*100,0)</f>
        <v>7</v>
      </c>
      <c r="R1602">
        <f t="shared" si="145"/>
        <v>40.78</v>
      </c>
      <c r="S1602" s="15">
        <f t="shared" si="146"/>
        <v>41791.057314814818</v>
      </c>
      <c r="T1602" s="15">
        <f t="shared" si="147"/>
        <v>41835.21597222222</v>
      </c>
      <c r="U1602">
        <f t="shared" si="148"/>
        <v>44</v>
      </c>
      <c r="V1602" t="str" cm="1">
        <f t="array" ref="V1602">_xlfn.IFS(U1602&lt;=10,"Less than 10 days",AND(U1602&gt;10,U1602&lt;=20),"11 to 20 days",AND(U1602&gt;20,U1602&lt;=25),"21 to 25 days",U1602&gt;=51,"Greater than 40 days",AND(U1602&gt;25,U1602&lt;=30),"26 to 30 days",AND(U1602&gt;30,U1602&lt;=40),"31 to 40 days",AND(U1602&gt;40,U1602&lt;=50),"41 to 50 days")</f>
        <v>41 to 50 days</v>
      </c>
      <c r="W1602" t="str" cm="1">
        <f t="array" ref="W1602">_xlfn.IFNA(_xlfn.IFS(AND(U1602&gt;=25,U1602&lt;28),"26-27 days",AND(U1602&gt;27,U1602&lt;29),"28 to 29 days",U1602=30, "30 days"),"Not Needed")</f>
        <v>Not Needed</v>
      </c>
      <c r="X1602">
        <f t="shared" si="149"/>
        <v>2014</v>
      </c>
    </row>
    <row r="1603" spans="1:24" ht="4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 t="shared" si="150"/>
        <v>108</v>
      </c>
      <c r="R1603">
        <f t="shared" ref="R1603:R1666" si="151">IFERROR(ROUND(E1603/L1603,2),0)</f>
        <v>48.33</v>
      </c>
      <c r="S1603" s="15">
        <f t="shared" ref="S1603:S1666" si="152">(((J1603/60)/60)/24)+DATE(1970,1,1)</f>
        <v>40638.092974537038</v>
      </c>
      <c r="T1603" s="15">
        <f t="shared" ref="T1603:T1666" si="153">(((I1603/60)/60)/24)+DATE(1970,1,1)</f>
        <v>40668.092974537038</v>
      </c>
      <c r="U1603">
        <f t="shared" ref="U1603:U1666" si="154">_xlfn.DAYS(T1603,S1603)</f>
        <v>30</v>
      </c>
      <c r="V1603" t="str" cm="1">
        <f t="array" ref="V1603">_xlfn.IFS(U1603&lt;=10,"Less than 10 days",AND(U1603&gt;10,U1603&lt;=20),"11 to 20 days",AND(U1603&gt;20,U1603&lt;=25),"21 to 25 days",U1603&gt;=51,"Greater than 40 days",AND(U1603&gt;25,U1603&lt;=30),"26 to 30 days",AND(U1603&gt;30,U1603&lt;=40),"31 to 40 days",AND(U1603&gt;40,U1603&lt;=50),"41 to 50 days")</f>
        <v>26 to 30 days</v>
      </c>
      <c r="W1603" t="str" cm="1">
        <f t="array" ref="W1603">_xlfn.IFNA(_xlfn.IFS(AND(U1603&gt;=25,U1603&lt;28),"26-27 days",AND(U1603&gt;27,U1603&lt;29),"28 to 29 days",U1603=30, "30 days"),"Not Needed")</f>
        <v>30 days</v>
      </c>
      <c r="X1603">
        <f t="shared" ref="X1603:X1666" si="155">YEAR(S1603)</f>
        <v>2011</v>
      </c>
    </row>
    <row r="1604" spans="1:24" ht="4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 t="shared" si="150"/>
        <v>100</v>
      </c>
      <c r="R1604">
        <f t="shared" si="151"/>
        <v>46.95</v>
      </c>
      <c r="S1604" s="15">
        <f t="shared" si="152"/>
        <v>40788.297650462962</v>
      </c>
      <c r="T1604" s="15">
        <f t="shared" si="153"/>
        <v>40830.958333333336</v>
      </c>
      <c r="U1604">
        <f t="shared" si="154"/>
        <v>42</v>
      </c>
      <c r="V1604" t="str" cm="1">
        <f t="array" ref="V1604">_xlfn.IFS(U1604&lt;=10,"Less than 10 days",AND(U1604&gt;10,U1604&lt;=20),"11 to 20 days",AND(U1604&gt;20,U1604&lt;=25),"21 to 25 days",U1604&gt;=51,"Greater than 40 days",AND(U1604&gt;25,U1604&lt;=30),"26 to 30 days",AND(U1604&gt;30,U1604&lt;=40),"31 to 40 days",AND(U1604&gt;40,U1604&lt;=50),"41 to 50 days")</f>
        <v>41 to 50 days</v>
      </c>
      <c r="W1604" t="str" cm="1">
        <f t="array" ref="W1604">_xlfn.IFNA(_xlfn.IFS(AND(U1604&gt;=25,U1604&lt;28),"26-27 days",AND(U1604&gt;27,U1604&lt;29),"28 to 29 days",U1604=30, "30 days"),"Not Needed")</f>
        <v>Not Needed</v>
      </c>
      <c r="X1604">
        <f t="shared" si="155"/>
        <v>2011</v>
      </c>
    </row>
    <row r="1605" spans="1:24" ht="29">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 t="shared" si="150"/>
        <v>100</v>
      </c>
      <c r="R1605">
        <f t="shared" si="151"/>
        <v>66.69</v>
      </c>
      <c r="S1605" s="15">
        <f t="shared" si="152"/>
        <v>40876.169664351852</v>
      </c>
      <c r="T1605" s="15">
        <f t="shared" si="153"/>
        <v>40936.169664351852</v>
      </c>
      <c r="U1605">
        <f t="shared" si="154"/>
        <v>60</v>
      </c>
      <c r="V1605" t="str" cm="1">
        <f t="array" ref="V1605">_xlfn.IFS(U1605&lt;=10,"Less than 10 days",AND(U1605&gt;10,U1605&lt;=20),"11 to 20 days",AND(U1605&gt;20,U1605&lt;=25),"21 to 25 days",U1605&gt;=51,"Greater than 40 days",AND(U1605&gt;25,U1605&lt;=30),"26 to 30 days",AND(U1605&gt;30,U1605&lt;=40),"31 to 40 days",AND(U1605&gt;40,U1605&lt;=50),"41 to 50 days")</f>
        <v>Greater than 40 days</v>
      </c>
      <c r="W1605" t="str" cm="1">
        <f t="array" ref="W1605">_xlfn.IFNA(_xlfn.IFS(AND(U1605&gt;=25,U1605&lt;28),"26-27 days",AND(U1605&gt;27,U1605&lt;29),"28 to 29 days",U1605=30, "30 days"),"Not Needed")</f>
        <v>Not Needed</v>
      </c>
      <c r="X1605">
        <f t="shared" si="155"/>
        <v>2011</v>
      </c>
    </row>
    <row r="1606" spans="1:24" ht="4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 t="shared" si="150"/>
        <v>122</v>
      </c>
      <c r="R1606">
        <f t="shared" si="151"/>
        <v>48.84</v>
      </c>
      <c r="S1606" s="15">
        <f t="shared" si="152"/>
        <v>40945.845312500001</v>
      </c>
      <c r="T1606" s="15">
        <f t="shared" si="153"/>
        <v>40985.80364583333</v>
      </c>
      <c r="U1606">
        <f t="shared" si="154"/>
        <v>40</v>
      </c>
      <c r="V1606" t="str" cm="1">
        <f t="array" ref="V1606">_xlfn.IFS(U1606&lt;=10,"Less than 10 days",AND(U1606&gt;10,U1606&lt;=20),"11 to 20 days",AND(U1606&gt;20,U1606&lt;=25),"21 to 25 days",U1606&gt;=51,"Greater than 40 days",AND(U1606&gt;25,U1606&lt;=30),"26 to 30 days",AND(U1606&gt;30,U1606&lt;=40),"31 to 40 days",AND(U1606&gt;40,U1606&lt;=50),"41 to 50 days")</f>
        <v>31 to 40 days</v>
      </c>
      <c r="W1606" t="str" cm="1">
        <f t="array" ref="W1606">_xlfn.IFNA(_xlfn.IFS(AND(U1606&gt;=25,U1606&lt;28),"26-27 days",AND(U1606&gt;27,U1606&lt;29),"28 to 29 days",U1606=30, "30 days"),"Not Needed")</f>
        <v>Not Needed</v>
      </c>
      <c r="X1606">
        <f t="shared" si="155"/>
        <v>2012</v>
      </c>
    </row>
    <row r="1607" spans="1:24" ht="4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 t="shared" si="150"/>
        <v>101</v>
      </c>
      <c r="R1607">
        <f t="shared" si="151"/>
        <v>137.31</v>
      </c>
      <c r="S1607" s="15">
        <f t="shared" si="152"/>
        <v>40747.012881944444</v>
      </c>
      <c r="T1607" s="15">
        <f t="shared" si="153"/>
        <v>40756.291666666664</v>
      </c>
      <c r="U1607">
        <f t="shared" si="154"/>
        <v>9</v>
      </c>
      <c r="V1607" t="str" cm="1">
        <f t="array" ref="V1607">_xlfn.IFS(U1607&lt;=10,"Less than 10 days",AND(U1607&gt;10,U1607&lt;=20),"11 to 20 days",AND(U1607&gt;20,U1607&lt;=25),"21 to 25 days",U1607&gt;=51,"Greater than 40 days",AND(U1607&gt;25,U1607&lt;=30),"26 to 30 days",AND(U1607&gt;30,U1607&lt;=40),"31 to 40 days",AND(U1607&gt;40,U1607&lt;=50),"41 to 50 days")</f>
        <v>Less than 10 days</v>
      </c>
      <c r="W1607" t="str" cm="1">
        <f t="array" ref="W1607">_xlfn.IFNA(_xlfn.IFS(AND(U1607&gt;=25,U1607&lt;28),"26-27 days",AND(U1607&gt;27,U1607&lt;29),"28 to 29 days",U1607=30, "30 days"),"Not Needed")</f>
        <v>Not Needed</v>
      </c>
      <c r="X1607">
        <f t="shared" si="155"/>
        <v>2011</v>
      </c>
    </row>
    <row r="1608" spans="1:24" ht="58">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 t="shared" si="150"/>
        <v>101</v>
      </c>
      <c r="R1608">
        <f t="shared" si="151"/>
        <v>87.83</v>
      </c>
      <c r="S1608" s="15">
        <f t="shared" si="152"/>
        <v>40536.111550925925</v>
      </c>
      <c r="T1608" s="15">
        <f t="shared" si="153"/>
        <v>40626.069884259261</v>
      </c>
      <c r="U1608">
        <f t="shared" si="154"/>
        <v>90</v>
      </c>
      <c r="V1608" t="str" cm="1">
        <f t="array" ref="V1608">_xlfn.IFS(U1608&lt;=10,"Less than 10 days",AND(U1608&gt;10,U1608&lt;=20),"11 to 20 days",AND(U1608&gt;20,U1608&lt;=25),"21 to 25 days",U1608&gt;=51,"Greater than 40 days",AND(U1608&gt;25,U1608&lt;=30),"26 to 30 days",AND(U1608&gt;30,U1608&lt;=40),"31 to 40 days",AND(U1608&gt;40,U1608&lt;=50),"41 to 50 days")</f>
        <v>Greater than 40 days</v>
      </c>
      <c r="W1608" t="str" cm="1">
        <f t="array" ref="W1608">_xlfn.IFNA(_xlfn.IFS(AND(U1608&gt;=25,U1608&lt;28),"26-27 days",AND(U1608&gt;27,U1608&lt;29),"28 to 29 days",U1608=30, "30 days"),"Not Needed")</f>
        <v>Not Needed</v>
      </c>
      <c r="X1608">
        <f t="shared" si="155"/>
        <v>2010</v>
      </c>
    </row>
    <row r="1609" spans="1:24" ht="4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 t="shared" si="150"/>
        <v>145</v>
      </c>
      <c r="R1609">
        <f t="shared" si="151"/>
        <v>70.790000000000006</v>
      </c>
      <c r="S1609" s="15">
        <f t="shared" si="152"/>
        <v>41053.80846064815</v>
      </c>
      <c r="T1609" s="15">
        <f t="shared" si="153"/>
        <v>41074.80846064815</v>
      </c>
      <c r="U1609">
        <f t="shared" si="154"/>
        <v>21</v>
      </c>
      <c r="V1609" t="str" cm="1">
        <f t="array" ref="V1609">_xlfn.IFS(U1609&lt;=10,"Less than 10 days",AND(U1609&gt;10,U1609&lt;=20),"11 to 20 days",AND(U1609&gt;20,U1609&lt;=25),"21 to 25 days",U1609&gt;=51,"Greater than 40 days",AND(U1609&gt;25,U1609&lt;=30),"26 to 30 days",AND(U1609&gt;30,U1609&lt;=40),"31 to 40 days",AND(U1609&gt;40,U1609&lt;=50),"41 to 50 days")</f>
        <v>21 to 25 days</v>
      </c>
      <c r="W1609" t="str" cm="1">
        <f t="array" ref="W1609">_xlfn.IFNA(_xlfn.IFS(AND(U1609&gt;=25,U1609&lt;28),"26-27 days",AND(U1609&gt;27,U1609&lt;29),"28 to 29 days",U1609=30, "30 days"),"Not Needed")</f>
        <v>Not Needed</v>
      </c>
      <c r="X1609">
        <f t="shared" si="155"/>
        <v>2012</v>
      </c>
    </row>
    <row r="1610" spans="1:24" ht="29">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 t="shared" si="150"/>
        <v>101</v>
      </c>
      <c r="R1610">
        <f t="shared" si="151"/>
        <v>52.83</v>
      </c>
      <c r="S1610" s="15">
        <f t="shared" si="152"/>
        <v>41607.83085648148</v>
      </c>
      <c r="T1610" s="15">
        <f t="shared" si="153"/>
        <v>41640.226388888892</v>
      </c>
      <c r="U1610">
        <f t="shared" si="154"/>
        <v>33</v>
      </c>
      <c r="V1610" t="str" cm="1">
        <f t="array" ref="V1610">_xlfn.IFS(U1610&lt;=10,"Less than 10 days",AND(U1610&gt;10,U1610&lt;=20),"11 to 20 days",AND(U1610&gt;20,U1610&lt;=25),"21 to 25 days",U1610&gt;=51,"Greater than 40 days",AND(U1610&gt;25,U1610&lt;=30),"26 to 30 days",AND(U1610&gt;30,U1610&lt;=40),"31 to 40 days",AND(U1610&gt;40,U1610&lt;=50),"41 to 50 days")</f>
        <v>31 to 40 days</v>
      </c>
      <c r="W1610" t="str" cm="1">
        <f t="array" ref="W1610">_xlfn.IFNA(_xlfn.IFS(AND(U1610&gt;=25,U1610&lt;28),"26-27 days",AND(U1610&gt;27,U1610&lt;29),"28 to 29 days",U1610=30, "30 days"),"Not Needed")</f>
        <v>Not Needed</v>
      </c>
      <c r="X1610">
        <f t="shared" si="155"/>
        <v>2013</v>
      </c>
    </row>
    <row r="1611" spans="1:24" ht="4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 t="shared" si="150"/>
        <v>118</v>
      </c>
      <c r="R1611">
        <f t="shared" si="151"/>
        <v>443.75</v>
      </c>
      <c r="S1611" s="15">
        <f t="shared" si="152"/>
        <v>40796.001261574071</v>
      </c>
      <c r="T1611" s="15">
        <f t="shared" si="153"/>
        <v>40849.333333333336</v>
      </c>
      <c r="U1611">
        <f t="shared" si="154"/>
        <v>53</v>
      </c>
      <c r="V1611" t="str" cm="1">
        <f t="array" ref="V1611">_xlfn.IFS(U1611&lt;=10,"Less than 10 days",AND(U1611&gt;10,U1611&lt;=20),"11 to 20 days",AND(U1611&gt;20,U1611&lt;=25),"21 to 25 days",U1611&gt;=51,"Greater than 40 days",AND(U1611&gt;25,U1611&lt;=30),"26 to 30 days",AND(U1611&gt;30,U1611&lt;=40),"31 to 40 days",AND(U1611&gt;40,U1611&lt;=50),"41 to 50 days")</f>
        <v>Greater than 40 days</v>
      </c>
      <c r="W1611" t="str" cm="1">
        <f t="array" ref="W1611">_xlfn.IFNA(_xlfn.IFS(AND(U1611&gt;=25,U1611&lt;28),"26-27 days",AND(U1611&gt;27,U1611&lt;29),"28 to 29 days",U1611=30, "30 days"),"Not Needed")</f>
        <v>Not Needed</v>
      </c>
      <c r="X1611">
        <f t="shared" si="155"/>
        <v>2011</v>
      </c>
    </row>
    <row r="1612" spans="1:24" ht="29">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 t="shared" si="150"/>
        <v>272</v>
      </c>
      <c r="R1612">
        <f t="shared" si="151"/>
        <v>48.54</v>
      </c>
      <c r="S1612" s="15">
        <f t="shared" si="152"/>
        <v>41228.924884259257</v>
      </c>
      <c r="T1612" s="15">
        <f t="shared" si="153"/>
        <v>41258.924884259257</v>
      </c>
      <c r="U1612">
        <f t="shared" si="154"/>
        <v>30</v>
      </c>
      <c r="V1612" t="str" cm="1">
        <f t="array" ref="V1612">_xlfn.IFS(U1612&lt;=10,"Less than 10 days",AND(U1612&gt;10,U1612&lt;=20),"11 to 20 days",AND(U1612&gt;20,U1612&lt;=25),"21 to 25 days",U1612&gt;=51,"Greater than 40 days",AND(U1612&gt;25,U1612&lt;=30),"26 to 30 days",AND(U1612&gt;30,U1612&lt;=40),"31 to 40 days",AND(U1612&gt;40,U1612&lt;=50),"41 to 50 days")</f>
        <v>26 to 30 days</v>
      </c>
      <c r="W1612" t="str" cm="1">
        <f t="array" ref="W1612">_xlfn.IFNA(_xlfn.IFS(AND(U1612&gt;=25,U1612&lt;28),"26-27 days",AND(U1612&gt;27,U1612&lt;29),"28 to 29 days",U1612=30, "30 days"),"Not Needed")</f>
        <v>30 days</v>
      </c>
      <c r="X1612">
        <f t="shared" si="155"/>
        <v>2012</v>
      </c>
    </row>
    <row r="1613" spans="1:24">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 t="shared" si="150"/>
        <v>125</v>
      </c>
      <c r="R1613">
        <f t="shared" si="151"/>
        <v>37.07</v>
      </c>
      <c r="S1613" s="15">
        <f t="shared" si="152"/>
        <v>41409.00037037037</v>
      </c>
      <c r="T1613" s="15">
        <f t="shared" si="153"/>
        <v>41430.00037037037</v>
      </c>
      <c r="U1613">
        <f t="shared" si="154"/>
        <v>21</v>
      </c>
      <c r="V1613" t="str" cm="1">
        <f t="array" ref="V1613">_xlfn.IFS(U1613&lt;=10,"Less than 10 days",AND(U1613&gt;10,U1613&lt;=20),"11 to 20 days",AND(U1613&gt;20,U1613&lt;=25),"21 to 25 days",U1613&gt;=51,"Greater than 40 days",AND(U1613&gt;25,U1613&lt;=30),"26 to 30 days",AND(U1613&gt;30,U1613&lt;=40),"31 to 40 days",AND(U1613&gt;40,U1613&lt;=50),"41 to 50 days")</f>
        <v>21 to 25 days</v>
      </c>
      <c r="W1613" t="str" cm="1">
        <f t="array" ref="W1613">_xlfn.IFNA(_xlfn.IFS(AND(U1613&gt;=25,U1613&lt;28),"26-27 days",AND(U1613&gt;27,U1613&lt;29),"28 to 29 days",U1613=30, "30 days"),"Not Needed")</f>
        <v>Not Needed</v>
      </c>
      <c r="X1613">
        <f t="shared" si="155"/>
        <v>2013</v>
      </c>
    </row>
    <row r="1614" spans="1:24" ht="4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 t="shared" si="150"/>
        <v>110</v>
      </c>
      <c r="R1614">
        <f t="shared" si="151"/>
        <v>50</v>
      </c>
      <c r="S1614" s="15">
        <f t="shared" si="152"/>
        <v>41246.874814814815</v>
      </c>
      <c r="T1614" s="15">
        <f t="shared" si="153"/>
        <v>41276.874814814815</v>
      </c>
      <c r="U1614">
        <f t="shared" si="154"/>
        <v>30</v>
      </c>
      <c r="V1614" t="str" cm="1">
        <f t="array" ref="V1614">_xlfn.IFS(U1614&lt;=10,"Less than 10 days",AND(U1614&gt;10,U1614&lt;=20),"11 to 20 days",AND(U1614&gt;20,U1614&lt;=25),"21 to 25 days",U1614&gt;=51,"Greater than 40 days",AND(U1614&gt;25,U1614&lt;=30),"26 to 30 days",AND(U1614&gt;30,U1614&lt;=40),"31 to 40 days",AND(U1614&gt;40,U1614&lt;=50),"41 to 50 days")</f>
        <v>26 to 30 days</v>
      </c>
      <c r="W1614" t="str" cm="1">
        <f t="array" ref="W1614">_xlfn.IFNA(_xlfn.IFS(AND(U1614&gt;=25,U1614&lt;28),"26-27 days",AND(U1614&gt;27,U1614&lt;29),"28 to 29 days",U1614=30, "30 days"),"Not Needed")</f>
        <v>30 days</v>
      </c>
      <c r="X1614">
        <f t="shared" si="155"/>
        <v>2012</v>
      </c>
    </row>
    <row r="1615" spans="1:24" ht="4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 t="shared" si="150"/>
        <v>102</v>
      </c>
      <c r="R1615">
        <f t="shared" si="151"/>
        <v>39.04</v>
      </c>
      <c r="S1615" s="15">
        <f t="shared" si="152"/>
        <v>41082.069467592592</v>
      </c>
      <c r="T1615" s="15">
        <f t="shared" si="153"/>
        <v>41112.069467592592</v>
      </c>
      <c r="U1615">
        <f t="shared" si="154"/>
        <v>30</v>
      </c>
      <c r="V1615" t="str" cm="1">
        <f t="array" ref="V1615">_xlfn.IFS(U1615&lt;=10,"Less than 10 days",AND(U1615&gt;10,U1615&lt;=20),"11 to 20 days",AND(U1615&gt;20,U1615&lt;=25),"21 to 25 days",U1615&gt;=51,"Greater than 40 days",AND(U1615&gt;25,U1615&lt;=30),"26 to 30 days",AND(U1615&gt;30,U1615&lt;=40),"31 to 40 days",AND(U1615&gt;40,U1615&lt;=50),"41 to 50 days")</f>
        <v>26 to 30 days</v>
      </c>
      <c r="W1615" t="str" cm="1">
        <f t="array" ref="W1615">_xlfn.IFNA(_xlfn.IFS(AND(U1615&gt;=25,U1615&lt;28),"26-27 days",AND(U1615&gt;27,U1615&lt;29),"28 to 29 days",U1615=30, "30 days"),"Not Needed")</f>
        <v>30 days</v>
      </c>
      <c r="X1615">
        <f t="shared" si="155"/>
        <v>2012</v>
      </c>
    </row>
    <row r="1616" spans="1:24" ht="4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 t="shared" si="150"/>
        <v>103</v>
      </c>
      <c r="R1616">
        <f t="shared" si="151"/>
        <v>66.69</v>
      </c>
      <c r="S1616" s="15">
        <f t="shared" si="152"/>
        <v>41794.981122685182</v>
      </c>
      <c r="T1616" s="15">
        <f t="shared" si="153"/>
        <v>41854.708333333336</v>
      </c>
      <c r="U1616">
        <f t="shared" si="154"/>
        <v>60</v>
      </c>
      <c r="V1616" t="str" cm="1">
        <f t="array" ref="V1616">_xlfn.IFS(U1616&lt;=10,"Less than 10 days",AND(U1616&gt;10,U1616&lt;=20),"11 to 20 days",AND(U1616&gt;20,U1616&lt;=25),"21 to 25 days",U1616&gt;=51,"Greater than 40 days",AND(U1616&gt;25,U1616&lt;=30),"26 to 30 days",AND(U1616&gt;30,U1616&lt;=40),"31 to 40 days",AND(U1616&gt;40,U1616&lt;=50),"41 to 50 days")</f>
        <v>Greater than 40 days</v>
      </c>
      <c r="W1616" t="str" cm="1">
        <f t="array" ref="W1616">_xlfn.IFNA(_xlfn.IFS(AND(U1616&gt;=25,U1616&lt;28),"26-27 days",AND(U1616&gt;27,U1616&lt;29),"28 to 29 days",U1616=30, "30 days"),"Not Needed")</f>
        <v>Not Needed</v>
      </c>
      <c r="X1616">
        <f t="shared" si="155"/>
        <v>2014</v>
      </c>
    </row>
    <row r="1617" spans="1:24" ht="4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 t="shared" si="150"/>
        <v>114</v>
      </c>
      <c r="R1617">
        <f t="shared" si="151"/>
        <v>67.13</v>
      </c>
      <c r="S1617" s="15">
        <f t="shared" si="152"/>
        <v>40845.050879629627</v>
      </c>
      <c r="T1617" s="15">
        <f t="shared" si="153"/>
        <v>40890.092546296299</v>
      </c>
      <c r="U1617">
        <f t="shared" si="154"/>
        <v>45</v>
      </c>
      <c r="V1617" t="str" cm="1">
        <f t="array" ref="V1617">_xlfn.IFS(U1617&lt;=10,"Less than 10 days",AND(U1617&gt;10,U1617&lt;=20),"11 to 20 days",AND(U1617&gt;20,U1617&lt;=25),"21 to 25 days",U1617&gt;=51,"Greater than 40 days",AND(U1617&gt;25,U1617&lt;=30),"26 to 30 days",AND(U1617&gt;30,U1617&lt;=40),"31 to 40 days",AND(U1617&gt;40,U1617&lt;=50),"41 to 50 days")</f>
        <v>41 to 50 days</v>
      </c>
      <c r="W1617" t="str" cm="1">
        <f t="array" ref="W1617">_xlfn.IFNA(_xlfn.IFS(AND(U1617&gt;=25,U1617&lt;28),"26-27 days",AND(U1617&gt;27,U1617&lt;29),"28 to 29 days",U1617=30, "30 days"),"Not Needed")</f>
        <v>Not Needed</v>
      </c>
      <c r="X1617">
        <f t="shared" si="155"/>
        <v>2011</v>
      </c>
    </row>
    <row r="1618" spans="1:24" ht="4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 t="shared" si="150"/>
        <v>104</v>
      </c>
      <c r="R1618">
        <f t="shared" si="151"/>
        <v>66.37</v>
      </c>
      <c r="S1618" s="15">
        <f t="shared" si="152"/>
        <v>41194.715520833335</v>
      </c>
      <c r="T1618" s="15">
        <f t="shared" si="153"/>
        <v>41235.916666666664</v>
      </c>
      <c r="U1618">
        <f t="shared" si="154"/>
        <v>41</v>
      </c>
      <c r="V1618" t="str" cm="1">
        <f t="array" ref="V1618">_xlfn.IFS(U1618&lt;=10,"Less than 10 days",AND(U1618&gt;10,U1618&lt;=20),"11 to 20 days",AND(U1618&gt;20,U1618&lt;=25),"21 to 25 days",U1618&gt;=51,"Greater than 40 days",AND(U1618&gt;25,U1618&lt;=30),"26 to 30 days",AND(U1618&gt;30,U1618&lt;=40),"31 to 40 days",AND(U1618&gt;40,U1618&lt;=50),"41 to 50 days")</f>
        <v>41 to 50 days</v>
      </c>
      <c r="W1618" t="str" cm="1">
        <f t="array" ref="W1618">_xlfn.IFNA(_xlfn.IFS(AND(U1618&gt;=25,U1618&lt;28),"26-27 days",AND(U1618&gt;27,U1618&lt;29),"28 to 29 days",U1618=30, "30 days"),"Not Needed")</f>
        <v>Not Needed</v>
      </c>
      <c r="X1618">
        <f t="shared" si="155"/>
        <v>2012</v>
      </c>
    </row>
    <row r="1619" spans="1:24" ht="29">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 t="shared" si="150"/>
        <v>146</v>
      </c>
      <c r="R1619">
        <f t="shared" si="151"/>
        <v>64.62</v>
      </c>
      <c r="S1619" s="15">
        <f t="shared" si="152"/>
        <v>41546.664212962962</v>
      </c>
      <c r="T1619" s="15">
        <f t="shared" si="153"/>
        <v>41579.791666666664</v>
      </c>
      <c r="U1619">
        <f t="shared" si="154"/>
        <v>33</v>
      </c>
      <c r="V1619" t="str" cm="1">
        <f t="array" ref="V1619">_xlfn.IFS(U1619&lt;=10,"Less than 10 days",AND(U1619&gt;10,U1619&lt;=20),"11 to 20 days",AND(U1619&gt;20,U1619&lt;=25),"21 to 25 days",U1619&gt;=51,"Greater than 40 days",AND(U1619&gt;25,U1619&lt;=30),"26 to 30 days",AND(U1619&gt;30,U1619&lt;=40),"31 to 40 days",AND(U1619&gt;40,U1619&lt;=50),"41 to 50 days")</f>
        <v>31 to 40 days</v>
      </c>
      <c r="W1619" t="str" cm="1">
        <f t="array" ref="W1619">_xlfn.IFNA(_xlfn.IFS(AND(U1619&gt;=25,U1619&lt;28),"26-27 days",AND(U1619&gt;27,U1619&lt;29),"28 to 29 days",U1619=30, "30 days"),"Not Needed")</f>
        <v>Not Needed</v>
      </c>
      <c r="X1619">
        <f t="shared" si="155"/>
        <v>2013</v>
      </c>
    </row>
    <row r="1620" spans="1:24" ht="4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 t="shared" si="150"/>
        <v>105</v>
      </c>
      <c r="R1620">
        <f t="shared" si="151"/>
        <v>58.37</v>
      </c>
      <c r="S1620" s="15">
        <f t="shared" si="152"/>
        <v>41301.654340277775</v>
      </c>
      <c r="T1620" s="15">
        <f t="shared" si="153"/>
        <v>41341.654340277775</v>
      </c>
      <c r="U1620">
        <f t="shared" si="154"/>
        <v>40</v>
      </c>
      <c r="V1620" t="str" cm="1">
        <f t="array" ref="V1620">_xlfn.IFS(U1620&lt;=10,"Less than 10 days",AND(U1620&gt;10,U1620&lt;=20),"11 to 20 days",AND(U1620&gt;20,U1620&lt;=25),"21 to 25 days",U1620&gt;=51,"Greater than 40 days",AND(U1620&gt;25,U1620&lt;=30),"26 to 30 days",AND(U1620&gt;30,U1620&lt;=40),"31 to 40 days",AND(U1620&gt;40,U1620&lt;=50),"41 to 50 days")</f>
        <v>31 to 40 days</v>
      </c>
      <c r="W1620" t="str" cm="1">
        <f t="array" ref="W1620">_xlfn.IFNA(_xlfn.IFS(AND(U1620&gt;=25,U1620&lt;28),"26-27 days",AND(U1620&gt;27,U1620&lt;29),"28 to 29 days",U1620=30, "30 days"),"Not Needed")</f>
        <v>Not Needed</v>
      </c>
      <c r="X1620">
        <f t="shared" si="155"/>
        <v>2013</v>
      </c>
    </row>
    <row r="1621" spans="1:24" ht="4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 t="shared" si="150"/>
        <v>133</v>
      </c>
      <c r="R1621">
        <f t="shared" si="151"/>
        <v>86.96</v>
      </c>
      <c r="S1621" s="15">
        <f t="shared" si="152"/>
        <v>41876.18618055556</v>
      </c>
      <c r="T1621" s="15">
        <f t="shared" si="153"/>
        <v>41897.18618055556</v>
      </c>
      <c r="U1621">
        <f t="shared" si="154"/>
        <v>21</v>
      </c>
      <c r="V1621" t="str" cm="1">
        <f t="array" ref="V1621">_xlfn.IFS(U1621&lt;=10,"Less than 10 days",AND(U1621&gt;10,U1621&lt;=20),"11 to 20 days",AND(U1621&gt;20,U1621&lt;=25),"21 to 25 days",U1621&gt;=51,"Greater than 40 days",AND(U1621&gt;25,U1621&lt;=30),"26 to 30 days",AND(U1621&gt;30,U1621&lt;=40),"31 to 40 days",AND(U1621&gt;40,U1621&lt;=50),"41 to 50 days")</f>
        <v>21 to 25 days</v>
      </c>
      <c r="W1621" t="str" cm="1">
        <f t="array" ref="W1621">_xlfn.IFNA(_xlfn.IFS(AND(U1621&gt;=25,U1621&lt;28),"26-27 days",AND(U1621&gt;27,U1621&lt;29),"28 to 29 days",U1621=30, "30 days"),"Not Needed")</f>
        <v>Not Needed</v>
      </c>
      <c r="X1621">
        <f t="shared" si="155"/>
        <v>2014</v>
      </c>
    </row>
    <row r="1622" spans="1:24" ht="29">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 t="shared" si="150"/>
        <v>113</v>
      </c>
      <c r="R1622">
        <f t="shared" si="151"/>
        <v>66.47</v>
      </c>
      <c r="S1622" s="15">
        <f t="shared" si="152"/>
        <v>41321.339583333334</v>
      </c>
      <c r="T1622" s="15">
        <f t="shared" si="153"/>
        <v>41328.339583333334</v>
      </c>
      <c r="U1622">
        <f t="shared" si="154"/>
        <v>7</v>
      </c>
      <c r="V1622" t="str" cm="1">
        <f t="array" ref="V1622">_xlfn.IFS(U1622&lt;=10,"Less than 10 days",AND(U1622&gt;10,U1622&lt;=20),"11 to 20 days",AND(U1622&gt;20,U1622&lt;=25),"21 to 25 days",U1622&gt;=51,"Greater than 40 days",AND(U1622&gt;25,U1622&lt;=30),"26 to 30 days",AND(U1622&gt;30,U1622&lt;=40),"31 to 40 days",AND(U1622&gt;40,U1622&lt;=50),"41 to 50 days")</f>
        <v>Less than 10 days</v>
      </c>
      <c r="W1622" t="str" cm="1">
        <f t="array" ref="W1622">_xlfn.IFNA(_xlfn.IFS(AND(U1622&gt;=25,U1622&lt;28),"26-27 days",AND(U1622&gt;27,U1622&lt;29),"28 to 29 days",U1622=30, "30 days"),"Not Needed")</f>
        <v>Not Needed</v>
      </c>
      <c r="X1622">
        <f t="shared" si="155"/>
        <v>2013</v>
      </c>
    </row>
    <row r="1623" spans="1:24" ht="4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 t="shared" si="150"/>
        <v>121</v>
      </c>
      <c r="R1623">
        <f t="shared" si="151"/>
        <v>163.78</v>
      </c>
      <c r="S1623" s="15">
        <f t="shared" si="152"/>
        <v>41003.60665509259</v>
      </c>
      <c r="T1623" s="15">
        <f t="shared" si="153"/>
        <v>41057.165972222225</v>
      </c>
      <c r="U1623">
        <f t="shared" si="154"/>
        <v>54</v>
      </c>
      <c r="V1623" t="str" cm="1">
        <f t="array" ref="V1623">_xlfn.IFS(U1623&lt;=10,"Less than 10 days",AND(U1623&gt;10,U1623&lt;=20),"11 to 20 days",AND(U1623&gt;20,U1623&lt;=25),"21 to 25 days",U1623&gt;=51,"Greater than 40 days",AND(U1623&gt;25,U1623&lt;=30),"26 to 30 days",AND(U1623&gt;30,U1623&lt;=40),"31 to 40 days",AND(U1623&gt;40,U1623&lt;=50),"41 to 50 days")</f>
        <v>Greater than 40 days</v>
      </c>
      <c r="W1623" t="str" cm="1">
        <f t="array" ref="W1623">_xlfn.IFNA(_xlfn.IFS(AND(U1623&gt;=25,U1623&lt;28),"26-27 days",AND(U1623&gt;27,U1623&lt;29),"28 to 29 days",U1623=30, "30 days"),"Not Needed")</f>
        <v>Not Needed</v>
      </c>
      <c r="X1623">
        <f t="shared" si="155"/>
        <v>2012</v>
      </c>
    </row>
    <row r="1624" spans="1:24" ht="4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 t="shared" si="150"/>
        <v>102</v>
      </c>
      <c r="R1624">
        <f t="shared" si="151"/>
        <v>107.98</v>
      </c>
      <c r="S1624" s="15">
        <f t="shared" si="152"/>
        <v>41950.29483796296</v>
      </c>
      <c r="T1624" s="15">
        <f t="shared" si="153"/>
        <v>41990.332638888889</v>
      </c>
      <c r="U1624">
        <f t="shared" si="154"/>
        <v>40</v>
      </c>
      <c r="V1624" t="str" cm="1">
        <f t="array" ref="V1624">_xlfn.IFS(U1624&lt;=10,"Less than 10 days",AND(U1624&gt;10,U1624&lt;=20),"11 to 20 days",AND(U1624&gt;20,U1624&lt;=25),"21 to 25 days",U1624&gt;=51,"Greater than 40 days",AND(U1624&gt;25,U1624&lt;=30),"26 to 30 days",AND(U1624&gt;30,U1624&lt;=40),"31 to 40 days",AND(U1624&gt;40,U1624&lt;=50),"41 to 50 days")</f>
        <v>31 to 40 days</v>
      </c>
      <c r="W1624" t="str" cm="1">
        <f t="array" ref="W1624">_xlfn.IFNA(_xlfn.IFS(AND(U1624&gt;=25,U1624&lt;28),"26-27 days",AND(U1624&gt;27,U1624&lt;29),"28 to 29 days",U1624=30, "30 days"),"Not Needed")</f>
        <v>Not Needed</v>
      </c>
      <c r="X1624">
        <f t="shared" si="155"/>
        <v>2014</v>
      </c>
    </row>
    <row r="1625" spans="1:24" ht="4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 t="shared" si="150"/>
        <v>101</v>
      </c>
      <c r="R1625">
        <f t="shared" si="151"/>
        <v>42.11</v>
      </c>
      <c r="S1625" s="15">
        <f t="shared" si="152"/>
        <v>41453.688530092593</v>
      </c>
      <c r="T1625" s="15">
        <f t="shared" si="153"/>
        <v>41513.688530092593</v>
      </c>
      <c r="U1625">
        <f t="shared" si="154"/>
        <v>60</v>
      </c>
      <c r="V1625" t="str" cm="1">
        <f t="array" ref="V1625">_xlfn.IFS(U1625&lt;=10,"Less than 10 days",AND(U1625&gt;10,U1625&lt;=20),"11 to 20 days",AND(U1625&gt;20,U1625&lt;=25),"21 to 25 days",U1625&gt;=51,"Greater than 40 days",AND(U1625&gt;25,U1625&lt;=30),"26 to 30 days",AND(U1625&gt;30,U1625&lt;=40),"31 to 40 days",AND(U1625&gt;40,U1625&lt;=50),"41 to 50 days")</f>
        <v>Greater than 40 days</v>
      </c>
      <c r="W1625" t="str" cm="1">
        <f t="array" ref="W1625">_xlfn.IFNA(_xlfn.IFS(AND(U1625&gt;=25,U1625&lt;28),"26-27 days",AND(U1625&gt;27,U1625&lt;29),"28 to 29 days",U1625=30, "30 days"),"Not Needed")</f>
        <v>Not Needed</v>
      </c>
      <c r="X1625">
        <f t="shared" si="155"/>
        <v>2013</v>
      </c>
    </row>
    <row r="1626" spans="1:24" ht="4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 t="shared" si="150"/>
        <v>118</v>
      </c>
      <c r="R1626">
        <f t="shared" si="151"/>
        <v>47.2</v>
      </c>
      <c r="S1626" s="15">
        <f t="shared" si="152"/>
        <v>41243.367303240739</v>
      </c>
      <c r="T1626" s="15">
        <f t="shared" si="153"/>
        <v>41283.367303240739</v>
      </c>
      <c r="U1626">
        <f t="shared" si="154"/>
        <v>40</v>
      </c>
      <c r="V1626" t="str" cm="1">
        <f t="array" ref="V1626">_xlfn.IFS(U1626&lt;=10,"Less than 10 days",AND(U1626&gt;10,U1626&lt;=20),"11 to 20 days",AND(U1626&gt;20,U1626&lt;=25),"21 to 25 days",U1626&gt;=51,"Greater than 40 days",AND(U1626&gt;25,U1626&lt;=30),"26 to 30 days",AND(U1626&gt;30,U1626&lt;=40),"31 to 40 days",AND(U1626&gt;40,U1626&lt;=50),"41 to 50 days")</f>
        <v>31 to 40 days</v>
      </c>
      <c r="W1626" t="str" cm="1">
        <f t="array" ref="W1626">_xlfn.IFNA(_xlfn.IFS(AND(U1626&gt;=25,U1626&lt;28),"26-27 days",AND(U1626&gt;27,U1626&lt;29),"28 to 29 days",U1626=30, "30 days"),"Not Needed")</f>
        <v>Not Needed</v>
      </c>
      <c r="X1626">
        <f t="shared" si="155"/>
        <v>2012</v>
      </c>
    </row>
    <row r="1627" spans="1:24" ht="58">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 t="shared" si="150"/>
        <v>155</v>
      </c>
      <c r="R1627">
        <f t="shared" si="151"/>
        <v>112.02</v>
      </c>
      <c r="S1627" s="15">
        <f t="shared" si="152"/>
        <v>41135.699687500004</v>
      </c>
      <c r="T1627" s="15">
        <f t="shared" si="153"/>
        <v>41163.699687500004</v>
      </c>
      <c r="U1627">
        <f t="shared" si="154"/>
        <v>28</v>
      </c>
      <c r="V1627" t="str" cm="1">
        <f t="array" ref="V1627">_xlfn.IFS(U1627&lt;=10,"Less than 10 days",AND(U1627&gt;10,U1627&lt;=20),"11 to 20 days",AND(U1627&gt;20,U1627&lt;=25),"21 to 25 days",U1627&gt;=51,"Greater than 40 days",AND(U1627&gt;25,U1627&lt;=30),"26 to 30 days",AND(U1627&gt;30,U1627&lt;=40),"31 to 40 days",AND(U1627&gt;40,U1627&lt;=50),"41 to 50 days")</f>
        <v>26 to 30 days</v>
      </c>
      <c r="W1627" t="str" cm="1">
        <f t="array" ref="W1627">_xlfn.IFNA(_xlfn.IFS(AND(U1627&gt;=25,U1627&lt;28),"26-27 days",AND(U1627&gt;27,U1627&lt;29),"28 to 29 days",U1627=30, "30 days"),"Not Needed")</f>
        <v>28 to 29 days</v>
      </c>
      <c r="X1627">
        <f t="shared" si="155"/>
        <v>2012</v>
      </c>
    </row>
    <row r="1628" spans="1:24" ht="4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 t="shared" si="150"/>
        <v>101</v>
      </c>
      <c r="R1628">
        <f t="shared" si="151"/>
        <v>74.95</v>
      </c>
      <c r="S1628" s="15">
        <f t="shared" si="152"/>
        <v>41579.847997685189</v>
      </c>
      <c r="T1628" s="15">
        <f t="shared" si="153"/>
        <v>41609.889664351853</v>
      </c>
      <c r="U1628">
        <f t="shared" si="154"/>
        <v>30</v>
      </c>
      <c r="V1628" t="str" cm="1">
        <f t="array" ref="V1628">_xlfn.IFS(U1628&lt;=10,"Less than 10 days",AND(U1628&gt;10,U1628&lt;=20),"11 to 20 days",AND(U1628&gt;20,U1628&lt;=25),"21 to 25 days",U1628&gt;=51,"Greater than 40 days",AND(U1628&gt;25,U1628&lt;=30),"26 to 30 days",AND(U1628&gt;30,U1628&lt;=40),"31 to 40 days",AND(U1628&gt;40,U1628&lt;=50),"41 to 50 days")</f>
        <v>26 to 30 days</v>
      </c>
      <c r="W1628" t="str" cm="1">
        <f t="array" ref="W1628">_xlfn.IFNA(_xlfn.IFS(AND(U1628&gt;=25,U1628&lt;28),"26-27 days",AND(U1628&gt;27,U1628&lt;29),"28 to 29 days",U1628=30, "30 days"),"Not Needed")</f>
        <v>30 days</v>
      </c>
      <c r="X1628">
        <f t="shared" si="155"/>
        <v>2013</v>
      </c>
    </row>
    <row r="1629" spans="1:24" ht="4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 t="shared" si="150"/>
        <v>117</v>
      </c>
      <c r="R1629">
        <f t="shared" si="151"/>
        <v>61.58</v>
      </c>
      <c r="S1629" s="15">
        <f t="shared" si="152"/>
        <v>41205.707048611112</v>
      </c>
      <c r="T1629" s="15">
        <f t="shared" si="153"/>
        <v>41239.207638888889</v>
      </c>
      <c r="U1629">
        <f t="shared" si="154"/>
        <v>34</v>
      </c>
      <c r="V1629" t="str" cm="1">
        <f t="array" ref="V1629">_xlfn.IFS(U1629&lt;=10,"Less than 10 days",AND(U1629&gt;10,U1629&lt;=20),"11 to 20 days",AND(U1629&gt;20,U1629&lt;=25),"21 to 25 days",U1629&gt;=51,"Greater than 40 days",AND(U1629&gt;25,U1629&lt;=30),"26 to 30 days",AND(U1629&gt;30,U1629&lt;=40),"31 to 40 days",AND(U1629&gt;40,U1629&lt;=50),"41 to 50 days")</f>
        <v>31 to 40 days</v>
      </c>
      <c r="W1629" t="str" cm="1">
        <f t="array" ref="W1629">_xlfn.IFNA(_xlfn.IFS(AND(U1629&gt;=25,U1629&lt;28),"26-27 days",AND(U1629&gt;27,U1629&lt;29),"28 to 29 days",U1629=30, "30 days"),"Not Needed")</f>
        <v>Not Needed</v>
      </c>
      <c r="X1629">
        <f t="shared" si="155"/>
        <v>2012</v>
      </c>
    </row>
    <row r="1630" spans="1:24" ht="29">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 t="shared" si="150"/>
        <v>101</v>
      </c>
      <c r="R1630">
        <f t="shared" si="151"/>
        <v>45.88</v>
      </c>
      <c r="S1630" s="15">
        <f t="shared" si="152"/>
        <v>41774.737060185187</v>
      </c>
      <c r="T1630" s="15">
        <f t="shared" si="153"/>
        <v>41807.737060185187</v>
      </c>
      <c r="U1630">
        <f t="shared" si="154"/>
        <v>33</v>
      </c>
      <c r="V1630" t="str" cm="1">
        <f t="array" ref="V1630">_xlfn.IFS(U1630&lt;=10,"Less than 10 days",AND(U1630&gt;10,U1630&lt;=20),"11 to 20 days",AND(U1630&gt;20,U1630&lt;=25),"21 to 25 days",U1630&gt;=51,"Greater than 40 days",AND(U1630&gt;25,U1630&lt;=30),"26 to 30 days",AND(U1630&gt;30,U1630&lt;=40),"31 to 40 days",AND(U1630&gt;40,U1630&lt;=50),"41 to 50 days")</f>
        <v>31 to 40 days</v>
      </c>
      <c r="W1630" t="str" cm="1">
        <f t="array" ref="W1630">_xlfn.IFNA(_xlfn.IFS(AND(U1630&gt;=25,U1630&lt;28),"26-27 days",AND(U1630&gt;27,U1630&lt;29),"28 to 29 days",U1630=30, "30 days"),"Not Needed")</f>
        <v>Not Needed</v>
      </c>
      <c r="X1630">
        <f t="shared" si="155"/>
        <v>2014</v>
      </c>
    </row>
    <row r="1631" spans="1:24" ht="29">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 t="shared" si="150"/>
        <v>104</v>
      </c>
      <c r="R1631">
        <f t="shared" si="151"/>
        <v>75.849999999999994</v>
      </c>
      <c r="S1631" s="15">
        <f t="shared" si="152"/>
        <v>41645.867280092592</v>
      </c>
      <c r="T1631" s="15">
        <f t="shared" si="153"/>
        <v>41690.867280092592</v>
      </c>
      <c r="U1631">
        <f t="shared" si="154"/>
        <v>45</v>
      </c>
      <c r="V1631" t="str" cm="1">
        <f t="array" ref="V1631">_xlfn.IFS(U1631&lt;=10,"Less than 10 days",AND(U1631&gt;10,U1631&lt;=20),"11 to 20 days",AND(U1631&gt;20,U1631&lt;=25),"21 to 25 days",U1631&gt;=51,"Greater than 40 days",AND(U1631&gt;25,U1631&lt;=30),"26 to 30 days",AND(U1631&gt;30,U1631&lt;=40),"31 to 40 days",AND(U1631&gt;40,U1631&lt;=50),"41 to 50 days")</f>
        <v>41 to 50 days</v>
      </c>
      <c r="W1631" t="str" cm="1">
        <f t="array" ref="W1631">_xlfn.IFNA(_xlfn.IFS(AND(U1631&gt;=25,U1631&lt;28),"26-27 days",AND(U1631&gt;27,U1631&lt;29),"28 to 29 days",U1631=30, "30 days"),"Not Needed")</f>
        <v>Not Needed</v>
      </c>
      <c r="X1631">
        <f t="shared" si="155"/>
        <v>2014</v>
      </c>
    </row>
    <row r="1632" spans="1:24" ht="4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 t="shared" si="150"/>
        <v>265</v>
      </c>
      <c r="R1632">
        <f t="shared" si="151"/>
        <v>84.21</v>
      </c>
      <c r="S1632" s="15">
        <f t="shared" si="152"/>
        <v>40939.837673611109</v>
      </c>
      <c r="T1632" s="15">
        <f t="shared" si="153"/>
        <v>40970.290972222225</v>
      </c>
      <c r="U1632">
        <f t="shared" si="154"/>
        <v>31</v>
      </c>
      <c r="V1632" t="str" cm="1">
        <f t="array" ref="V1632">_xlfn.IFS(U1632&lt;=10,"Less than 10 days",AND(U1632&gt;10,U1632&lt;=20),"11 to 20 days",AND(U1632&gt;20,U1632&lt;=25),"21 to 25 days",U1632&gt;=51,"Greater than 40 days",AND(U1632&gt;25,U1632&lt;=30),"26 to 30 days",AND(U1632&gt;30,U1632&lt;=40),"31 to 40 days",AND(U1632&gt;40,U1632&lt;=50),"41 to 50 days")</f>
        <v>31 to 40 days</v>
      </c>
      <c r="W1632" t="str" cm="1">
        <f t="array" ref="W1632">_xlfn.IFNA(_xlfn.IFS(AND(U1632&gt;=25,U1632&lt;28),"26-27 days",AND(U1632&gt;27,U1632&lt;29),"28 to 29 days",U1632=30, "30 days"),"Not Needed")</f>
        <v>Not Needed</v>
      </c>
      <c r="X1632">
        <f t="shared" si="155"/>
        <v>2012</v>
      </c>
    </row>
    <row r="1633" spans="1:24" ht="4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 t="shared" si="150"/>
        <v>156</v>
      </c>
      <c r="R1633">
        <f t="shared" si="151"/>
        <v>117.23</v>
      </c>
      <c r="S1633" s="15">
        <f t="shared" si="152"/>
        <v>41164.859502314815</v>
      </c>
      <c r="T1633" s="15">
        <f t="shared" si="153"/>
        <v>41194.859502314815</v>
      </c>
      <c r="U1633">
        <f t="shared" si="154"/>
        <v>30</v>
      </c>
      <c r="V1633" t="str" cm="1">
        <f t="array" ref="V1633">_xlfn.IFS(U1633&lt;=10,"Less than 10 days",AND(U1633&gt;10,U1633&lt;=20),"11 to 20 days",AND(U1633&gt;20,U1633&lt;=25),"21 to 25 days",U1633&gt;=51,"Greater than 40 days",AND(U1633&gt;25,U1633&lt;=30),"26 to 30 days",AND(U1633&gt;30,U1633&lt;=40),"31 to 40 days",AND(U1633&gt;40,U1633&lt;=50),"41 to 50 days")</f>
        <v>26 to 30 days</v>
      </c>
      <c r="W1633" t="str" cm="1">
        <f t="array" ref="W1633">_xlfn.IFNA(_xlfn.IFS(AND(U1633&gt;=25,U1633&lt;28),"26-27 days",AND(U1633&gt;27,U1633&lt;29),"28 to 29 days",U1633=30, "30 days"),"Not Needed")</f>
        <v>30 days</v>
      </c>
      <c r="X1633">
        <f t="shared" si="155"/>
        <v>2012</v>
      </c>
    </row>
    <row r="1634" spans="1:24" ht="58">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 t="shared" si="150"/>
        <v>102</v>
      </c>
      <c r="R1634">
        <f t="shared" si="151"/>
        <v>86.49</v>
      </c>
      <c r="S1634" s="15">
        <f t="shared" si="152"/>
        <v>40750.340902777774</v>
      </c>
      <c r="T1634" s="15">
        <f t="shared" si="153"/>
        <v>40810.340902777774</v>
      </c>
      <c r="U1634">
        <f t="shared" si="154"/>
        <v>60</v>
      </c>
      <c r="V1634" t="str" cm="1">
        <f t="array" ref="V1634">_xlfn.IFS(U1634&lt;=10,"Less than 10 days",AND(U1634&gt;10,U1634&lt;=20),"11 to 20 days",AND(U1634&gt;20,U1634&lt;=25),"21 to 25 days",U1634&gt;=51,"Greater than 40 days",AND(U1634&gt;25,U1634&lt;=30),"26 to 30 days",AND(U1634&gt;30,U1634&lt;=40),"31 to 40 days",AND(U1634&gt;40,U1634&lt;=50),"41 to 50 days")</f>
        <v>Greater than 40 days</v>
      </c>
      <c r="W1634" t="str" cm="1">
        <f t="array" ref="W1634">_xlfn.IFNA(_xlfn.IFS(AND(U1634&gt;=25,U1634&lt;28),"26-27 days",AND(U1634&gt;27,U1634&lt;29),"28 to 29 days",U1634=30, "30 days"),"Not Needed")</f>
        <v>Not Needed</v>
      </c>
      <c r="X1634">
        <f t="shared" si="155"/>
        <v>2011</v>
      </c>
    </row>
    <row r="1635" spans="1:24" ht="4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 t="shared" si="150"/>
        <v>100</v>
      </c>
      <c r="R1635">
        <f t="shared" si="151"/>
        <v>172.41</v>
      </c>
      <c r="S1635" s="15">
        <f t="shared" si="152"/>
        <v>40896.883750000001</v>
      </c>
      <c r="T1635" s="15">
        <f t="shared" si="153"/>
        <v>40924.208333333336</v>
      </c>
      <c r="U1635">
        <f t="shared" si="154"/>
        <v>28</v>
      </c>
      <c r="V1635" t="str" cm="1">
        <f t="array" ref="V1635">_xlfn.IFS(U1635&lt;=10,"Less than 10 days",AND(U1635&gt;10,U1635&lt;=20),"11 to 20 days",AND(U1635&gt;20,U1635&lt;=25),"21 to 25 days",U1635&gt;=51,"Greater than 40 days",AND(U1635&gt;25,U1635&lt;=30),"26 to 30 days",AND(U1635&gt;30,U1635&lt;=40),"31 to 40 days",AND(U1635&gt;40,U1635&lt;=50),"41 to 50 days")</f>
        <v>26 to 30 days</v>
      </c>
      <c r="W1635" t="str" cm="1">
        <f t="array" ref="W1635">_xlfn.IFNA(_xlfn.IFS(AND(U1635&gt;=25,U1635&lt;28),"26-27 days",AND(U1635&gt;27,U1635&lt;29),"28 to 29 days",U1635=30, "30 days"),"Not Needed")</f>
        <v>28 to 29 days</v>
      </c>
      <c r="X1635">
        <f t="shared" si="155"/>
        <v>2011</v>
      </c>
    </row>
    <row r="1636" spans="1:24" ht="4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 t="shared" si="150"/>
        <v>101</v>
      </c>
      <c r="R1636">
        <f t="shared" si="151"/>
        <v>62.81</v>
      </c>
      <c r="S1636" s="15">
        <f t="shared" si="152"/>
        <v>40658.189826388887</v>
      </c>
      <c r="T1636" s="15">
        <f t="shared" si="153"/>
        <v>40696.249305555553</v>
      </c>
      <c r="U1636">
        <f t="shared" si="154"/>
        <v>38</v>
      </c>
      <c r="V1636" t="str" cm="1">
        <f t="array" ref="V1636">_xlfn.IFS(U1636&lt;=10,"Less than 10 days",AND(U1636&gt;10,U1636&lt;=20),"11 to 20 days",AND(U1636&gt;20,U1636&lt;=25),"21 to 25 days",U1636&gt;=51,"Greater than 40 days",AND(U1636&gt;25,U1636&lt;=30),"26 to 30 days",AND(U1636&gt;30,U1636&lt;=40),"31 to 40 days",AND(U1636&gt;40,U1636&lt;=50),"41 to 50 days")</f>
        <v>31 to 40 days</v>
      </c>
      <c r="W1636" t="str" cm="1">
        <f t="array" ref="W1636">_xlfn.IFNA(_xlfn.IFS(AND(U1636&gt;=25,U1636&lt;28),"26-27 days",AND(U1636&gt;27,U1636&lt;29),"28 to 29 days",U1636=30, "30 days"),"Not Needed")</f>
        <v>Not Needed</v>
      </c>
      <c r="X1636">
        <f t="shared" si="155"/>
        <v>2011</v>
      </c>
    </row>
    <row r="1637" spans="1:24" ht="58">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 t="shared" si="150"/>
        <v>125</v>
      </c>
      <c r="R1637">
        <f t="shared" si="151"/>
        <v>67.73</v>
      </c>
      <c r="S1637" s="15">
        <f t="shared" si="152"/>
        <v>42502.868761574078</v>
      </c>
      <c r="T1637" s="15">
        <f t="shared" si="153"/>
        <v>42562.868761574078</v>
      </c>
      <c r="U1637">
        <f t="shared" si="154"/>
        <v>60</v>
      </c>
      <c r="V1637" t="str" cm="1">
        <f t="array" ref="V1637">_xlfn.IFS(U1637&lt;=10,"Less than 10 days",AND(U1637&gt;10,U1637&lt;=20),"11 to 20 days",AND(U1637&gt;20,U1637&lt;=25),"21 to 25 days",U1637&gt;=51,"Greater than 40 days",AND(U1637&gt;25,U1637&lt;=30),"26 to 30 days",AND(U1637&gt;30,U1637&lt;=40),"31 to 40 days",AND(U1637&gt;40,U1637&lt;=50),"41 to 50 days")</f>
        <v>Greater than 40 days</v>
      </c>
      <c r="W1637" t="str" cm="1">
        <f t="array" ref="W1637">_xlfn.IFNA(_xlfn.IFS(AND(U1637&gt;=25,U1637&lt;28),"26-27 days",AND(U1637&gt;27,U1637&lt;29),"28 to 29 days",U1637=30, "30 days"),"Not Needed")</f>
        <v>Not Needed</v>
      </c>
      <c r="X1637">
        <f t="shared" si="155"/>
        <v>2016</v>
      </c>
    </row>
    <row r="1638" spans="1:24" ht="4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 t="shared" si="150"/>
        <v>104</v>
      </c>
      <c r="R1638">
        <f t="shared" si="151"/>
        <v>53.56</v>
      </c>
      <c r="S1638" s="15">
        <f t="shared" si="152"/>
        <v>40663.08666666667</v>
      </c>
      <c r="T1638" s="15">
        <f t="shared" si="153"/>
        <v>40706.166666666664</v>
      </c>
      <c r="U1638">
        <f t="shared" si="154"/>
        <v>43</v>
      </c>
      <c r="V1638" t="str" cm="1">
        <f t="array" ref="V1638">_xlfn.IFS(U1638&lt;=10,"Less than 10 days",AND(U1638&gt;10,U1638&lt;=20),"11 to 20 days",AND(U1638&gt;20,U1638&lt;=25),"21 to 25 days",U1638&gt;=51,"Greater than 40 days",AND(U1638&gt;25,U1638&lt;=30),"26 to 30 days",AND(U1638&gt;30,U1638&lt;=40),"31 to 40 days",AND(U1638&gt;40,U1638&lt;=50),"41 to 50 days")</f>
        <v>41 to 50 days</v>
      </c>
      <c r="W1638" t="str" cm="1">
        <f t="array" ref="W1638">_xlfn.IFNA(_xlfn.IFS(AND(U1638&gt;=25,U1638&lt;28),"26-27 days",AND(U1638&gt;27,U1638&lt;29),"28 to 29 days",U1638=30, "30 days"),"Not Needed")</f>
        <v>Not Needed</v>
      </c>
      <c r="X1638">
        <f t="shared" si="155"/>
        <v>2011</v>
      </c>
    </row>
    <row r="1639" spans="1:24" ht="4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 t="shared" si="150"/>
        <v>104</v>
      </c>
      <c r="R1639">
        <f t="shared" si="151"/>
        <v>34.6</v>
      </c>
      <c r="S1639" s="15">
        <f t="shared" si="152"/>
        <v>40122.751620370371</v>
      </c>
      <c r="T1639" s="15">
        <f t="shared" si="153"/>
        <v>40178.98541666667</v>
      </c>
      <c r="U1639">
        <f t="shared" si="154"/>
        <v>56</v>
      </c>
      <c r="V1639" t="str" cm="1">
        <f t="array" ref="V1639">_xlfn.IFS(U1639&lt;=10,"Less than 10 days",AND(U1639&gt;10,U1639&lt;=20),"11 to 20 days",AND(U1639&gt;20,U1639&lt;=25),"21 to 25 days",U1639&gt;=51,"Greater than 40 days",AND(U1639&gt;25,U1639&lt;=30),"26 to 30 days",AND(U1639&gt;30,U1639&lt;=40),"31 to 40 days",AND(U1639&gt;40,U1639&lt;=50),"41 to 50 days")</f>
        <v>Greater than 40 days</v>
      </c>
      <c r="W1639" t="str" cm="1">
        <f t="array" ref="W1639">_xlfn.IFNA(_xlfn.IFS(AND(U1639&gt;=25,U1639&lt;28),"26-27 days",AND(U1639&gt;27,U1639&lt;29),"28 to 29 days",U1639=30, "30 days"),"Not Needed")</f>
        <v>Not Needed</v>
      </c>
      <c r="X1639">
        <f t="shared" si="155"/>
        <v>2009</v>
      </c>
    </row>
    <row r="1640" spans="1:24" ht="29">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 t="shared" si="150"/>
        <v>105</v>
      </c>
      <c r="R1640">
        <f t="shared" si="151"/>
        <v>38.89</v>
      </c>
      <c r="S1640" s="15">
        <f t="shared" si="152"/>
        <v>41288.68712962963</v>
      </c>
      <c r="T1640" s="15">
        <f t="shared" si="153"/>
        <v>41333.892361111109</v>
      </c>
      <c r="U1640">
        <f t="shared" si="154"/>
        <v>45</v>
      </c>
      <c r="V1640" t="str" cm="1">
        <f t="array" ref="V1640">_xlfn.IFS(U1640&lt;=10,"Less than 10 days",AND(U1640&gt;10,U1640&lt;=20),"11 to 20 days",AND(U1640&gt;20,U1640&lt;=25),"21 to 25 days",U1640&gt;=51,"Greater than 40 days",AND(U1640&gt;25,U1640&lt;=30),"26 to 30 days",AND(U1640&gt;30,U1640&lt;=40),"31 to 40 days",AND(U1640&gt;40,U1640&lt;=50),"41 to 50 days")</f>
        <v>41 to 50 days</v>
      </c>
      <c r="W1640" t="str" cm="1">
        <f t="array" ref="W1640">_xlfn.IFNA(_xlfn.IFS(AND(U1640&gt;=25,U1640&lt;28),"26-27 days",AND(U1640&gt;27,U1640&lt;29),"28 to 29 days",U1640=30, "30 days"),"Not Needed")</f>
        <v>Not Needed</v>
      </c>
      <c r="X1640">
        <f t="shared" si="155"/>
        <v>2013</v>
      </c>
    </row>
    <row r="1641" spans="1:24" ht="4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 t="shared" si="150"/>
        <v>100</v>
      </c>
      <c r="R1641">
        <f t="shared" si="151"/>
        <v>94.74</v>
      </c>
      <c r="S1641" s="15">
        <f t="shared" si="152"/>
        <v>40941.652372685188</v>
      </c>
      <c r="T1641" s="15">
        <f t="shared" si="153"/>
        <v>40971.652372685188</v>
      </c>
      <c r="U1641">
        <f t="shared" si="154"/>
        <v>30</v>
      </c>
      <c r="V1641" t="str" cm="1">
        <f t="array" ref="V1641">_xlfn.IFS(U1641&lt;=10,"Less than 10 days",AND(U1641&gt;10,U1641&lt;=20),"11 to 20 days",AND(U1641&gt;20,U1641&lt;=25),"21 to 25 days",U1641&gt;=51,"Greater than 40 days",AND(U1641&gt;25,U1641&lt;=30),"26 to 30 days",AND(U1641&gt;30,U1641&lt;=40),"31 to 40 days",AND(U1641&gt;40,U1641&lt;=50),"41 to 50 days")</f>
        <v>26 to 30 days</v>
      </c>
      <c r="W1641" t="str" cm="1">
        <f t="array" ref="W1641">_xlfn.IFNA(_xlfn.IFS(AND(U1641&gt;=25,U1641&lt;28),"26-27 days",AND(U1641&gt;27,U1641&lt;29),"28 to 29 days",U1641=30, "30 days"),"Not Needed")</f>
        <v>30 days</v>
      </c>
      <c r="X1641">
        <f t="shared" si="155"/>
        <v>2012</v>
      </c>
    </row>
    <row r="1642" spans="1:24" ht="4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 t="shared" si="150"/>
        <v>170</v>
      </c>
      <c r="R1642">
        <f t="shared" si="151"/>
        <v>39.97</v>
      </c>
      <c r="S1642" s="15">
        <f t="shared" si="152"/>
        <v>40379.23096064815</v>
      </c>
      <c r="T1642" s="15">
        <f t="shared" si="153"/>
        <v>40393.082638888889</v>
      </c>
      <c r="U1642">
        <f t="shared" si="154"/>
        <v>14</v>
      </c>
      <c r="V1642" t="str" cm="1">
        <f t="array" ref="V1642">_xlfn.IFS(U1642&lt;=10,"Less than 10 days",AND(U1642&gt;10,U1642&lt;=20),"11 to 20 days",AND(U1642&gt;20,U1642&lt;=25),"21 to 25 days",U1642&gt;=51,"Greater than 40 days",AND(U1642&gt;25,U1642&lt;=30),"26 to 30 days",AND(U1642&gt;30,U1642&lt;=40),"31 to 40 days",AND(U1642&gt;40,U1642&lt;=50),"41 to 50 days")</f>
        <v>11 to 20 days</v>
      </c>
      <c r="W1642" t="str" cm="1">
        <f t="array" ref="W1642">_xlfn.IFNA(_xlfn.IFS(AND(U1642&gt;=25,U1642&lt;28),"26-27 days",AND(U1642&gt;27,U1642&lt;29),"28 to 29 days",U1642=30, "30 days"),"Not Needed")</f>
        <v>Not Needed</v>
      </c>
      <c r="X1642">
        <f t="shared" si="155"/>
        <v>2010</v>
      </c>
    </row>
    <row r="1643" spans="1:24" ht="29">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 t="shared" si="150"/>
        <v>101</v>
      </c>
      <c r="R1643">
        <f t="shared" si="151"/>
        <v>97.5</v>
      </c>
      <c r="S1643" s="15">
        <f t="shared" si="152"/>
        <v>41962.596574074079</v>
      </c>
      <c r="T1643" s="15">
        <f t="shared" si="153"/>
        <v>41992.596574074079</v>
      </c>
      <c r="U1643">
        <f t="shared" si="154"/>
        <v>30</v>
      </c>
      <c r="V1643" t="str" cm="1">
        <f t="array" ref="V1643">_xlfn.IFS(U1643&lt;=10,"Less than 10 days",AND(U1643&gt;10,U1643&lt;=20),"11 to 20 days",AND(U1643&gt;20,U1643&lt;=25),"21 to 25 days",U1643&gt;=51,"Greater than 40 days",AND(U1643&gt;25,U1643&lt;=30),"26 to 30 days",AND(U1643&gt;30,U1643&lt;=40),"31 to 40 days",AND(U1643&gt;40,U1643&lt;=50),"41 to 50 days")</f>
        <v>26 to 30 days</v>
      </c>
      <c r="W1643" t="str" cm="1">
        <f t="array" ref="W1643">_xlfn.IFNA(_xlfn.IFS(AND(U1643&gt;=25,U1643&lt;28),"26-27 days",AND(U1643&gt;27,U1643&lt;29),"28 to 29 days",U1643=30, "30 days"),"Not Needed")</f>
        <v>30 days</v>
      </c>
      <c r="X1643">
        <f t="shared" si="155"/>
        <v>2014</v>
      </c>
    </row>
    <row r="1644" spans="1:24" ht="4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 t="shared" si="150"/>
        <v>100</v>
      </c>
      <c r="R1644">
        <f t="shared" si="151"/>
        <v>42.86</v>
      </c>
      <c r="S1644" s="15">
        <f t="shared" si="152"/>
        <v>40688.024618055555</v>
      </c>
      <c r="T1644" s="15">
        <f t="shared" si="153"/>
        <v>40708.024618055555</v>
      </c>
      <c r="U1644">
        <f t="shared" si="154"/>
        <v>20</v>
      </c>
      <c r="V1644" t="str" cm="1">
        <f t="array" ref="V1644">_xlfn.IFS(U1644&lt;=10,"Less than 10 days",AND(U1644&gt;10,U1644&lt;=20),"11 to 20 days",AND(U1644&gt;20,U1644&lt;=25),"21 to 25 days",U1644&gt;=51,"Greater than 40 days",AND(U1644&gt;25,U1644&lt;=30),"26 to 30 days",AND(U1644&gt;30,U1644&lt;=40),"31 to 40 days",AND(U1644&gt;40,U1644&lt;=50),"41 to 50 days")</f>
        <v>11 to 20 days</v>
      </c>
      <c r="W1644" t="str" cm="1">
        <f t="array" ref="W1644">_xlfn.IFNA(_xlfn.IFS(AND(U1644&gt;=25,U1644&lt;28),"26-27 days",AND(U1644&gt;27,U1644&lt;29),"28 to 29 days",U1644=30, "30 days"),"Not Needed")</f>
        <v>Not Needed</v>
      </c>
      <c r="X1644">
        <f t="shared" si="155"/>
        <v>2011</v>
      </c>
    </row>
    <row r="1645" spans="1:24" ht="29">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 t="shared" si="150"/>
        <v>125</v>
      </c>
      <c r="R1645">
        <f t="shared" si="151"/>
        <v>168.51</v>
      </c>
      <c r="S1645" s="15">
        <f t="shared" si="152"/>
        <v>41146.824212962965</v>
      </c>
      <c r="T1645" s="15">
        <f t="shared" si="153"/>
        <v>41176.824212962965</v>
      </c>
      <c r="U1645">
        <f t="shared" si="154"/>
        <v>30</v>
      </c>
      <c r="V1645" t="str" cm="1">
        <f t="array" ref="V1645">_xlfn.IFS(U1645&lt;=10,"Less than 10 days",AND(U1645&gt;10,U1645&lt;=20),"11 to 20 days",AND(U1645&gt;20,U1645&lt;=25),"21 to 25 days",U1645&gt;=51,"Greater than 40 days",AND(U1645&gt;25,U1645&lt;=30),"26 to 30 days",AND(U1645&gt;30,U1645&lt;=40),"31 to 40 days",AND(U1645&gt;40,U1645&lt;=50),"41 to 50 days")</f>
        <v>26 to 30 days</v>
      </c>
      <c r="W1645" t="str" cm="1">
        <f t="array" ref="W1645">_xlfn.IFNA(_xlfn.IFS(AND(U1645&gt;=25,U1645&lt;28),"26-27 days",AND(U1645&gt;27,U1645&lt;29),"28 to 29 days",U1645=30, "30 days"),"Not Needed")</f>
        <v>30 days</v>
      </c>
      <c r="X1645">
        <f t="shared" si="155"/>
        <v>2012</v>
      </c>
    </row>
    <row r="1646" spans="1:24" ht="4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 t="shared" si="150"/>
        <v>110</v>
      </c>
      <c r="R1646">
        <f t="shared" si="151"/>
        <v>85.55</v>
      </c>
      <c r="S1646" s="15">
        <f t="shared" si="152"/>
        <v>41175.05972222222</v>
      </c>
      <c r="T1646" s="15">
        <f t="shared" si="153"/>
        <v>41235.101388888892</v>
      </c>
      <c r="U1646">
        <f t="shared" si="154"/>
        <v>60</v>
      </c>
      <c r="V1646" t="str" cm="1">
        <f t="array" ref="V1646">_xlfn.IFS(U1646&lt;=10,"Less than 10 days",AND(U1646&gt;10,U1646&lt;=20),"11 to 20 days",AND(U1646&gt;20,U1646&lt;=25),"21 to 25 days",U1646&gt;=51,"Greater than 40 days",AND(U1646&gt;25,U1646&lt;=30),"26 to 30 days",AND(U1646&gt;30,U1646&lt;=40),"31 to 40 days",AND(U1646&gt;40,U1646&lt;=50),"41 to 50 days")</f>
        <v>Greater than 40 days</v>
      </c>
      <c r="W1646" t="str" cm="1">
        <f t="array" ref="W1646">_xlfn.IFNA(_xlfn.IFS(AND(U1646&gt;=25,U1646&lt;28),"26-27 days",AND(U1646&gt;27,U1646&lt;29),"28 to 29 days",U1646=30, "30 days"),"Not Needed")</f>
        <v>Not Needed</v>
      </c>
      <c r="X1646">
        <f t="shared" si="155"/>
        <v>2012</v>
      </c>
    </row>
    <row r="1647" spans="1:24" ht="4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 t="shared" si="150"/>
        <v>111</v>
      </c>
      <c r="R1647">
        <f t="shared" si="151"/>
        <v>554</v>
      </c>
      <c r="S1647" s="15">
        <f t="shared" si="152"/>
        <v>41521.617361111108</v>
      </c>
      <c r="T1647" s="15">
        <f t="shared" si="153"/>
        <v>41535.617361111108</v>
      </c>
      <c r="U1647">
        <f t="shared" si="154"/>
        <v>14</v>
      </c>
      <c r="V1647" t="str" cm="1">
        <f t="array" ref="V1647">_xlfn.IFS(U1647&lt;=10,"Less than 10 days",AND(U1647&gt;10,U1647&lt;=20),"11 to 20 days",AND(U1647&gt;20,U1647&lt;=25),"21 to 25 days",U1647&gt;=51,"Greater than 40 days",AND(U1647&gt;25,U1647&lt;=30),"26 to 30 days",AND(U1647&gt;30,U1647&lt;=40),"31 to 40 days",AND(U1647&gt;40,U1647&lt;=50),"41 to 50 days")</f>
        <v>11 to 20 days</v>
      </c>
      <c r="W1647" t="str" cm="1">
        <f t="array" ref="W1647">_xlfn.IFNA(_xlfn.IFS(AND(U1647&gt;=25,U1647&lt;28),"26-27 days",AND(U1647&gt;27,U1647&lt;29),"28 to 29 days",U1647=30, "30 days"),"Not Needed")</f>
        <v>Not Needed</v>
      </c>
      <c r="X1647">
        <f t="shared" si="155"/>
        <v>2013</v>
      </c>
    </row>
    <row r="1648" spans="1:24" ht="58">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 t="shared" si="150"/>
        <v>110</v>
      </c>
      <c r="R1648">
        <f t="shared" si="151"/>
        <v>26.55</v>
      </c>
      <c r="S1648" s="15">
        <f t="shared" si="152"/>
        <v>41833.450266203705</v>
      </c>
      <c r="T1648" s="15">
        <f t="shared" si="153"/>
        <v>41865.757638888892</v>
      </c>
      <c r="U1648">
        <f t="shared" si="154"/>
        <v>32</v>
      </c>
      <c r="V1648" t="str" cm="1">
        <f t="array" ref="V1648">_xlfn.IFS(U1648&lt;=10,"Less than 10 days",AND(U1648&gt;10,U1648&lt;=20),"11 to 20 days",AND(U1648&gt;20,U1648&lt;=25),"21 to 25 days",U1648&gt;=51,"Greater than 40 days",AND(U1648&gt;25,U1648&lt;=30),"26 to 30 days",AND(U1648&gt;30,U1648&lt;=40),"31 to 40 days",AND(U1648&gt;40,U1648&lt;=50),"41 to 50 days")</f>
        <v>31 to 40 days</v>
      </c>
      <c r="W1648" t="str" cm="1">
        <f t="array" ref="W1648">_xlfn.IFNA(_xlfn.IFS(AND(U1648&gt;=25,U1648&lt;28),"26-27 days",AND(U1648&gt;27,U1648&lt;29),"28 to 29 days",U1648=30, "30 days"),"Not Needed")</f>
        <v>Not Needed</v>
      </c>
      <c r="X1648">
        <f t="shared" si="155"/>
        <v>2014</v>
      </c>
    </row>
    <row r="1649" spans="1:24" ht="4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 t="shared" si="150"/>
        <v>105</v>
      </c>
      <c r="R1649">
        <f t="shared" si="151"/>
        <v>113.83</v>
      </c>
      <c r="S1649" s="15">
        <f t="shared" si="152"/>
        <v>41039.409456018519</v>
      </c>
      <c r="T1649" s="15">
        <f t="shared" si="153"/>
        <v>41069.409456018519</v>
      </c>
      <c r="U1649">
        <f t="shared" si="154"/>
        <v>30</v>
      </c>
      <c r="V1649" t="str" cm="1">
        <f t="array" ref="V1649">_xlfn.IFS(U1649&lt;=10,"Less than 10 days",AND(U1649&gt;10,U1649&lt;=20),"11 to 20 days",AND(U1649&gt;20,U1649&lt;=25),"21 to 25 days",U1649&gt;=51,"Greater than 40 days",AND(U1649&gt;25,U1649&lt;=30),"26 to 30 days",AND(U1649&gt;30,U1649&lt;=40),"31 to 40 days",AND(U1649&gt;40,U1649&lt;=50),"41 to 50 days")</f>
        <v>26 to 30 days</v>
      </c>
      <c r="W1649" t="str" cm="1">
        <f t="array" ref="W1649">_xlfn.IFNA(_xlfn.IFS(AND(U1649&gt;=25,U1649&lt;28),"26-27 days",AND(U1649&gt;27,U1649&lt;29),"28 to 29 days",U1649=30, "30 days"),"Not Needed")</f>
        <v>30 days</v>
      </c>
      <c r="X1649">
        <f t="shared" si="155"/>
        <v>2012</v>
      </c>
    </row>
    <row r="1650" spans="1:24" ht="4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 t="shared" si="150"/>
        <v>125</v>
      </c>
      <c r="R1650">
        <f t="shared" si="151"/>
        <v>32.01</v>
      </c>
      <c r="S1650" s="15">
        <f t="shared" si="152"/>
        <v>40592.704652777778</v>
      </c>
      <c r="T1650" s="15">
        <f t="shared" si="153"/>
        <v>40622.662986111114</v>
      </c>
      <c r="U1650">
        <f t="shared" si="154"/>
        <v>30</v>
      </c>
      <c r="V1650" t="str" cm="1">
        <f t="array" ref="V1650">_xlfn.IFS(U1650&lt;=10,"Less than 10 days",AND(U1650&gt;10,U1650&lt;=20),"11 to 20 days",AND(U1650&gt;20,U1650&lt;=25),"21 to 25 days",U1650&gt;=51,"Greater than 40 days",AND(U1650&gt;25,U1650&lt;=30),"26 to 30 days",AND(U1650&gt;30,U1650&lt;=40),"31 to 40 days",AND(U1650&gt;40,U1650&lt;=50),"41 to 50 days")</f>
        <v>26 to 30 days</v>
      </c>
      <c r="W1650" t="str" cm="1">
        <f t="array" ref="W1650">_xlfn.IFNA(_xlfn.IFS(AND(U1650&gt;=25,U1650&lt;28),"26-27 days",AND(U1650&gt;27,U1650&lt;29),"28 to 29 days",U1650=30, "30 days"),"Not Needed")</f>
        <v>30 days</v>
      </c>
      <c r="X1650">
        <f t="shared" si="155"/>
        <v>2011</v>
      </c>
    </row>
    <row r="1651" spans="1:24" ht="4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 t="shared" si="150"/>
        <v>101</v>
      </c>
      <c r="R1651">
        <f t="shared" si="151"/>
        <v>47.19</v>
      </c>
      <c r="S1651" s="15">
        <f t="shared" si="152"/>
        <v>41737.684664351851</v>
      </c>
      <c r="T1651" s="15">
        <f t="shared" si="153"/>
        <v>41782.684664351851</v>
      </c>
      <c r="U1651">
        <f t="shared" si="154"/>
        <v>45</v>
      </c>
      <c r="V1651" t="str" cm="1">
        <f t="array" ref="V1651">_xlfn.IFS(U1651&lt;=10,"Less than 10 days",AND(U1651&gt;10,U1651&lt;=20),"11 to 20 days",AND(U1651&gt;20,U1651&lt;=25),"21 to 25 days",U1651&gt;=51,"Greater than 40 days",AND(U1651&gt;25,U1651&lt;=30),"26 to 30 days",AND(U1651&gt;30,U1651&lt;=40),"31 to 40 days",AND(U1651&gt;40,U1651&lt;=50),"41 to 50 days")</f>
        <v>41 to 50 days</v>
      </c>
      <c r="W1651" t="str" cm="1">
        <f t="array" ref="W1651">_xlfn.IFNA(_xlfn.IFS(AND(U1651&gt;=25,U1651&lt;28),"26-27 days",AND(U1651&gt;27,U1651&lt;29),"28 to 29 days",U1651=30, "30 days"),"Not Needed")</f>
        <v>Not Needed</v>
      </c>
      <c r="X1651">
        <f t="shared" si="155"/>
        <v>2014</v>
      </c>
    </row>
    <row r="1652" spans="1:24" ht="4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 t="shared" si="150"/>
        <v>142</v>
      </c>
      <c r="R1652">
        <f t="shared" si="151"/>
        <v>88.47</v>
      </c>
      <c r="S1652" s="15">
        <f t="shared" si="152"/>
        <v>41526.435613425929</v>
      </c>
      <c r="T1652" s="15">
        <f t="shared" si="153"/>
        <v>41556.435613425929</v>
      </c>
      <c r="U1652">
        <f t="shared" si="154"/>
        <v>30</v>
      </c>
      <c r="V1652" t="str" cm="1">
        <f t="array" ref="V1652">_xlfn.IFS(U1652&lt;=10,"Less than 10 days",AND(U1652&gt;10,U1652&lt;=20),"11 to 20 days",AND(U1652&gt;20,U1652&lt;=25),"21 to 25 days",U1652&gt;=51,"Greater than 40 days",AND(U1652&gt;25,U1652&lt;=30),"26 to 30 days",AND(U1652&gt;30,U1652&lt;=40),"31 to 40 days",AND(U1652&gt;40,U1652&lt;=50),"41 to 50 days")</f>
        <v>26 to 30 days</v>
      </c>
      <c r="W1652" t="str" cm="1">
        <f t="array" ref="W1652">_xlfn.IFNA(_xlfn.IFS(AND(U1652&gt;=25,U1652&lt;28),"26-27 days",AND(U1652&gt;27,U1652&lt;29),"28 to 29 days",U1652=30, "30 days"),"Not Needed")</f>
        <v>30 days</v>
      </c>
      <c r="X1652">
        <f t="shared" si="155"/>
        <v>2013</v>
      </c>
    </row>
    <row r="1653" spans="1:24" ht="4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 t="shared" si="150"/>
        <v>101</v>
      </c>
      <c r="R1653">
        <f t="shared" si="151"/>
        <v>100.75</v>
      </c>
      <c r="S1653" s="15">
        <f t="shared" si="152"/>
        <v>40625.900694444441</v>
      </c>
      <c r="T1653" s="15">
        <f t="shared" si="153"/>
        <v>40659.290972222225</v>
      </c>
      <c r="U1653">
        <f t="shared" si="154"/>
        <v>34</v>
      </c>
      <c r="V1653" t="str" cm="1">
        <f t="array" ref="V1653">_xlfn.IFS(U1653&lt;=10,"Less than 10 days",AND(U1653&gt;10,U1653&lt;=20),"11 to 20 days",AND(U1653&gt;20,U1653&lt;=25),"21 to 25 days",U1653&gt;=51,"Greater than 40 days",AND(U1653&gt;25,U1653&lt;=30),"26 to 30 days",AND(U1653&gt;30,U1653&lt;=40),"31 to 40 days",AND(U1653&gt;40,U1653&lt;=50),"41 to 50 days")</f>
        <v>31 to 40 days</v>
      </c>
      <c r="W1653" t="str" cm="1">
        <f t="array" ref="W1653">_xlfn.IFNA(_xlfn.IFS(AND(U1653&gt;=25,U1653&lt;28),"26-27 days",AND(U1653&gt;27,U1653&lt;29),"28 to 29 days",U1653=30, "30 days"),"Not Needed")</f>
        <v>Not Needed</v>
      </c>
      <c r="X1653">
        <f t="shared" si="155"/>
        <v>2011</v>
      </c>
    </row>
    <row r="1654" spans="1:24" ht="4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 t="shared" si="150"/>
        <v>101</v>
      </c>
      <c r="R1654">
        <f t="shared" si="151"/>
        <v>64.709999999999994</v>
      </c>
      <c r="S1654" s="15">
        <f t="shared" si="152"/>
        <v>41572.492974537039</v>
      </c>
      <c r="T1654" s="15">
        <f t="shared" si="153"/>
        <v>41602.534641203703</v>
      </c>
      <c r="U1654">
        <f t="shared" si="154"/>
        <v>30</v>
      </c>
      <c r="V1654" t="str" cm="1">
        <f t="array" ref="V1654">_xlfn.IFS(U1654&lt;=10,"Less than 10 days",AND(U1654&gt;10,U1654&lt;=20),"11 to 20 days",AND(U1654&gt;20,U1654&lt;=25),"21 to 25 days",U1654&gt;=51,"Greater than 40 days",AND(U1654&gt;25,U1654&lt;=30),"26 to 30 days",AND(U1654&gt;30,U1654&lt;=40),"31 to 40 days",AND(U1654&gt;40,U1654&lt;=50),"41 to 50 days")</f>
        <v>26 to 30 days</v>
      </c>
      <c r="W1654" t="str" cm="1">
        <f t="array" ref="W1654">_xlfn.IFNA(_xlfn.IFS(AND(U1654&gt;=25,U1654&lt;28),"26-27 days",AND(U1654&gt;27,U1654&lt;29),"28 to 29 days",U1654=30, "30 days"),"Not Needed")</f>
        <v>30 days</v>
      </c>
      <c r="X1654">
        <f t="shared" si="155"/>
        <v>2013</v>
      </c>
    </row>
    <row r="1655" spans="1:24" ht="4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 t="shared" si="150"/>
        <v>174</v>
      </c>
      <c r="R1655">
        <f t="shared" si="151"/>
        <v>51.85</v>
      </c>
      <c r="S1655" s="15">
        <f t="shared" si="152"/>
        <v>40626.834444444445</v>
      </c>
      <c r="T1655" s="15">
        <f t="shared" si="153"/>
        <v>40657.834444444445</v>
      </c>
      <c r="U1655">
        <f t="shared" si="154"/>
        <v>31</v>
      </c>
      <c r="V1655" t="str" cm="1">
        <f t="array" ref="V1655">_xlfn.IFS(U1655&lt;=10,"Less than 10 days",AND(U1655&gt;10,U1655&lt;=20),"11 to 20 days",AND(U1655&gt;20,U1655&lt;=25),"21 to 25 days",U1655&gt;=51,"Greater than 40 days",AND(U1655&gt;25,U1655&lt;=30),"26 to 30 days",AND(U1655&gt;30,U1655&lt;=40),"31 to 40 days",AND(U1655&gt;40,U1655&lt;=50),"41 to 50 days")</f>
        <v>31 to 40 days</v>
      </c>
      <c r="W1655" t="str" cm="1">
        <f t="array" ref="W1655">_xlfn.IFNA(_xlfn.IFS(AND(U1655&gt;=25,U1655&lt;28),"26-27 days",AND(U1655&gt;27,U1655&lt;29),"28 to 29 days",U1655=30, "30 days"),"Not Needed")</f>
        <v>Not Needed</v>
      </c>
      <c r="X1655">
        <f t="shared" si="155"/>
        <v>2011</v>
      </c>
    </row>
    <row r="1656" spans="1:24" ht="4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 t="shared" si="150"/>
        <v>120</v>
      </c>
      <c r="R1656">
        <f t="shared" si="151"/>
        <v>38.79</v>
      </c>
      <c r="S1656" s="15">
        <f t="shared" si="152"/>
        <v>40987.890740740739</v>
      </c>
      <c r="T1656" s="15">
        <f t="shared" si="153"/>
        <v>41017.890740740739</v>
      </c>
      <c r="U1656">
        <f t="shared" si="154"/>
        <v>30</v>
      </c>
      <c r="V1656" t="str" cm="1">
        <f t="array" ref="V1656">_xlfn.IFS(U1656&lt;=10,"Less than 10 days",AND(U1656&gt;10,U1656&lt;=20),"11 to 20 days",AND(U1656&gt;20,U1656&lt;=25),"21 to 25 days",U1656&gt;=51,"Greater than 40 days",AND(U1656&gt;25,U1656&lt;=30),"26 to 30 days",AND(U1656&gt;30,U1656&lt;=40),"31 to 40 days",AND(U1656&gt;40,U1656&lt;=50),"41 to 50 days")</f>
        <v>26 to 30 days</v>
      </c>
      <c r="W1656" t="str" cm="1">
        <f t="array" ref="W1656">_xlfn.IFNA(_xlfn.IFS(AND(U1656&gt;=25,U1656&lt;28),"26-27 days",AND(U1656&gt;27,U1656&lt;29),"28 to 29 days",U1656=30, "30 days"),"Not Needed")</f>
        <v>30 days</v>
      </c>
      <c r="X1656">
        <f t="shared" si="155"/>
        <v>2012</v>
      </c>
    </row>
    <row r="1657" spans="1:24" ht="29">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 t="shared" si="150"/>
        <v>143</v>
      </c>
      <c r="R1657">
        <f t="shared" si="151"/>
        <v>44.65</v>
      </c>
      <c r="S1657" s="15">
        <f t="shared" si="152"/>
        <v>40974.791898148149</v>
      </c>
      <c r="T1657" s="15">
        <f t="shared" si="153"/>
        <v>41004.750231481477</v>
      </c>
      <c r="U1657">
        <f t="shared" si="154"/>
        <v>30</v>
      </c>
      <c r="V1657" t="str" cm="1">
        <f t="array" ref="V1657">_xlfn.IFS(U1657&lt;=10,"Less than 10 days",AND(U1657&gt;10,U1657&lt;=20),"11 to 20 days",AND(U1657&gt;20,U1657&lt;=25),"21 to 25 days",U1657&gt;=51,"Greater than 40 days",AND(U1657&gt;25,U1657&lt;=30),"26 to 30 days",AND(U1657&gt;30,U1657&lt;=40),"31 to 40 days",AND(U1657&gt;40,U1657&lt;=50),"41 to 50 days")</f>
        <v>26 to 30 days</v>
      </c>
      <c r="W1657" t="str" cm="1">
        <f t="array" ref="W1657">_xlfn.IFNA(_xlfn.IFS(AND(U1657&gt;=25,U1657&lt;28),"26-27 days",AND(U1657&gt;27,U1657&lt;29),"28 to 29 days",U1657=30, "30 days"),"Not Needed")</f>
        <v>30 days</v>
      </c>
      <c r="X1657">
        <f t="shared" si="155"/>
        <v>2012</v>
      </c>
    </row>
    <row r="1658" spans="1:24" ht="58">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 t="shared" si="150"/>
        <v>100</v>
      </c>
      <c r="R1658">
        <f t="shared" si="151"/>
        <v>156.77000000000001</v>
      </c>
      <c r="S1658" s="15">
        <f t="shared" si="152"/>
        <v>41226.928842592592</v>
      </c>
      <c r="T1658" s="15">
        <f t="shared" si="153"/>
        <v>41256.928842592592</v>
      </c>
      <c r="U1658">
        <f t="shared" si="154"/>
        <v>30</v>
      </c>
      <c r="V1658" t="str" cm="1">
        <f t="array" ref="V1658">_xlfn.IFS(U1658&lt;=10,"Less than 10 days",AND(U1658&gt;10,U1658&lt;=20),"11 to 20 days",AND(U1658&gt;20,U1658&lt;=25),"21 to 25 days",U1658&gt;=51,"Greater than 40 days",AND(U1658&gt;25,U1658&lt;=30),"26 to 30 days",AND(U1658&gt;30,U1658&lt;=40),"31 to 40 days",AND(U1658&gt;40,U1658&lt;=50),"41 to 50 days")</f>
        <v>26 to 30 days</v>
      </c>
      <c r="W1658" t="str" cm="1">
        <f t="array" ref="W1658">_xlfn.IFNA(_xlfn.IFS(AND(U1658&gt;=25,U1658&lt;28),"26-27 days",AND(U1658&gt;27,U1658&lt;29),"28 to 29 days",U1658=30, "30 days"),"Not Needed")</f>
        <v>30 days</v>
      </c>
      <c r="X1658">
        <f t="shared" si="155"/>
        <v>2012</v>
      </c>
    </row>
    <row r="1659" spans="1:24" ht="58">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 t="shared" si="150"/>
        <v>105</v>
      </c>
      <c r="R1659">
        <f t="shared" si="151"/>
        <v>118.7</v>
      </c>
      <c r="S1659" s="15">
        <f t="shared" si="152"/>
        <v>41023.782037037039</v>
      </c>
      <c r="T1659" s="15">
        <f t="shared" si="153"/>
        <v>41053.782037037039</v>
      </c>
      <c r="U1659">
        <f t="shared" si="154"/>
        <v>30</v>
      </c>
      <c r="V1659" t="str" cm="1">
        <f t="array" ref="V1659">_xlfn.IFS(U1659&lt;=10,"Less than 10 days",AND(U1659&gt;10,U1659&lt;=20),"11 to 20 days",AND(U1659&gt;20,U1659&lt;=25),"21 to 25 days",U1659&gt;=51,"Greater than 40 days",AND(U1659&gt;25,U1659&lt;=30),"26 to 30 days",AND(U1659&gt;30,U1659&lt;=40),"31 to 40 days",AND(U1659&gt;40,U1659&lt;=50),"41 to 50 days")</f>
        <v>26 to 30 days</v>
      </c>
      <c r="W1659" t="str" cm="1">
        <f t="array" ref="W1659">_xlfn.IFNA(_xlfn.IFS(AND(U1659&gt;=25,U1659&lt;28),"26-27 days",AND(U1659&gt;27,U1659&lt;29),"28 to 29 days",U1659=30, "30 days"),"Not Needed")</f>
        <v>30 days</v>
      </c>
      <c r="X1659">
        <f t="shared" si="155"/>
        <v>2012</v>
      </c>
    </row>
    <row r="1660" spans="1:24" ht="4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 t="shared" si="150"/>
        <v>132</v>
      </c>
      <c r="R1660">
        <f t="shared" si="151"/>
        <v>74.150000000000006</v>
      </c>
      <c r="S1660" s="15">
        <f t="shared" si="152"/>
        <v>41223.22184027778</v>
      </c>
      <c r="T1660" s="15">
        <f t="shared" si="153"/>
        <v>41261.597222222219</v>
      </c>
      <c r="U1660">
        <f t="shared" si="154"/>
        <v>38</v>
      </c>
      <c r="V1660" t="str" cm="1">
        <f t="array" ref="V1660">_xlfn.IFS(U1660&lt;=10,"Less than 10 days",AND(U1660&gt;10,U1660&lt;=20),"11 to 20 days",AND(U1660&gt;20,U1660&lt;=25),"21 to 25 days",U1660&gt;=51,"Greater than 40 days",AND(U1660&gt;25,U1660&lt;=30),"26 to 30 days",AND(U1660&gt;30,U1660&lt;=40),"31 to 40 days",AND(U1660&gt;40,U1660&lt;=50),"41 to 50 days")</f>
        <v>31 to 40 days</v>
      </c>
      <c r="W1660" t="str" cm="1">
        <f t="array" ref="W1660">_xlfn.IFNA(_xlfn.IFS(AND(U1660&gt;=25,U1660&lt;28),"26-27 days",AND(U1660&gt;27,U1660&lt;29),"28 to 29 days",U1660=30, "30 days"),"Not Needed")</f>
        <v>Not Needed</v>
      </c>
      <c r="X1660">
        <f t="shared" si="155"/>
        <v>2012</v>
      </c>
    </row>
    <row r="1661" spans="1:24" ht="4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 t="shared" si="150"/>
        <v>113</v>
      </c>
      <c r="R1661">
        <f t="shared" si="151"/>
        <v>12.53</v>
      </c>
      <c r="S1661" s="15">
        <f t="shared" si="152"/>
        <v>41596.913437499999</v>
      </c>
      <c r="T1661" s="15">
        <f t="shared" si="153"/>
        <v>41625.5</v>
      </c>
      <c r="U1661">
        <f t="shared" si="154"/>
        <v>29</v>
      </c>
      <c r="V1661" t="str" cm="1">
        <f t="array" ref="V1661">_xlfn.IFS(U1661&lt;=10,"Less than 10 days",AND(U1661&gt;10,U1661&lt;=20),"11 to 20 days",AND(U1661&gt;20,U1661&lt;=25),"21 to 25 days",U1661&gt;=51,"Greater than 40 days",AND(U1661&gt;25,U1661&lt;=30),"26 to 30 days",AND(U1661&gt;30,U1661&lt;=40),"31 to 40 days",AND(U1661&gt;40,U1661&lt;=50),"41 to 50 days")</f>
        <v>26 to 30 days</v>
      </c>
      <c r="W1661" t="str" cm="1">
        <f t="array" ref="W1661">_xlfn.IFNA(_xlfn.IFS(AND(U1661&gt;=25,U1661&lt;28),"26-27 days",AND(U1661&gt;27,U1661&lt;29),"28 to 29 days",U1661=30, "30 days"),"Not Needed")</f>
        <v>Not Needed</v>
      </c>
      <c r="X1661">
        <f t="shared" si="155"/>
        <v>2013</v>
      </c>
    </row>
    <row r="1662" spans="1:24" ht="58">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 t="shared" si="150"/>
        <v>1254</v>
      </c>
      <c r="R1662">
        <f t="shared" si="151"/>
        <v>27.86</v>
      </c>
      <c r="S1662" s="15">
        <f t="shared" si="152"/>
        <v>42459.693865740745</v>
      </c>
      <c r="T1662" s="15">
        <f t="shared" si="153"/>
        <v>42490.915972222225</v>
      </c>
      <c r="U1662">
        <f t="shared" si="154"/>
        <v>31</v>
      </c>
      <c r="V1662" t="str" cm="1">
        <f t="array" ref="V1662">_xlfn.IFS(U1662&lt;=10,"Less than 10 days",AND(U1662&gt;10,U1662&lt;=20),"11 to 20 days",AND(U1662&gt;20,U1662&lt;=25),"21 to 25 days",U1662&gt;=51,"Greater than 40 days",AND(U1662&gt;25,U1662&lt;=30),"26 to 30 days",AND(U1662&gt;30,U1662&lt;=40),"31 to 40 days",AND(U1662&gt;40,U1662&lt;=50),"41 to 50 days")</f>
        <v>31 to 40 days</v>
      </c>
      <c r="W1662" t="str" cm="1">
        <f t="array" ref="W1662">_xlfn.IFNA(_xlfn.IFS(AND(U1662&gt;=25,U1662&lt;28),"26-27 days",AND(U1662&gt;27,U1662&lt;29),"28 to 29 days",U1662=30, "30 days"),"Not Needed")</f>
        <v>Not Needed</v>
      </c>
      <c r="X1662">
        <f t="shared" si="155"/>
        <v>2016</v>
      </c>
    </row>
    <row r="1663" spans="1:24" ht="7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 t="shared" si="150"/>
        <v>103</v>
      </c>
      <c r="R1663">
        <f t="shared" si="151"/>
        <v>80.180000000000007</v>
      </c>
      <c r="S1663" s="15">
        <f t="shared" si="152"/>
        <v>42343.998043981483</v>
      </c>
      <c r="T1663" s="15">
        <f t="shared" si="153"/>
        <v>42386.875</v>
      </c>
      <c r="U1663">
        <f t="shared" si="154"/>
        <v>43</v>
      </c>
      <c r="V1663" t="str" cm="1">
        <f t="array" ref="V1663">_xlfn.IFS(U1663&lt;=10,"Less than 10 days",AND(U1663&gt;10,U1663&lt;=20),"11 to 20 days",AND(U1663&gt;20,U1663&lt;=25),"21 to 25 days",U1663&gt;=51,"Greater than 40 days",AND(U1663&gt;25,U1663&lt;=30),"26 to 30 days",AND(U1663&gt;30,U1663&lt;=40),"31 to 40 days",AND(U1663&gt;40,U1663&lt;=50),"41 to 50 days")</f>
        <v>41 to 50 days</v>
      </c>
      <c r="W1663" t="str" cm="1">
        <f t="array" ref="W1663">_xlfn.IFNA(_xlfn.IFS(AND(U1663&gt;=25,U1663&lt;28),"26-27 days",AND(U1663&gt;27,U1663&lt;29),"28 to 29 days",U1663=30, "30 days"),"Not Needed")</f>
        <v>Not Needed</v>
      </c>
      <c r="X1663">
        <f t="shared" si="155"/>
        <v>2015</v>
      </c>
    </row>
    <row r="1664" spans="1:24" ht="58">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 t="shared" si="150"/>
        <v>103</v>
      </c>
      <c r="R1664">
        <f t="shared" si="151"/>
        <v>132.44</v>
      </c>
      <c r="S1664" s="15">
        <f t="shared" si="152"/>
        <v>40848.198333333334</v>
      </c>
      <c r="T1664" s="15">
        <f t="shared" si="153"/>
        <v>40908.239999999998</v>
      </c>
      <c r="U1664">
        <f t="shared" si="154"/>
        <v>60</v>
      </c>
      <c r="V1664" t="str" cm="1">
        <f t="array" ref="V1664">_xlfn.IFS(U1664&lt;=10,"Less than 10 days",AND(U1664&gt;10,U1664&lt;=20),"11 to 20 days",AND(U1664&gt;20,U1664&lt;=25),"21 to 25 days",U1664&gt;=51,"Greater than 40 days",AND(U1664&gt;25,U1664&lt;=30),"26 to 30 days",AND(U1664&gt;30,U1664&lt;=40),"31 to 40 days",AND(U1664&gt;40,U1664&lt;=50),"41 to 50 days")</f>
        <v>Greater than 40 days</v>
      </c>
      <c r="W1664" t="str" cm="1">
        <f t="array" ref="W1664">_xlfn.IFNA(_xlfn.IFS(AND(U1664&gt;=25,U1664&lt;28),"26-27 days",AND(U1664&gt;27,U1664&lt;29),"28 to 29 days",U1664=30, "30 days"),"Not Needed")</f>
        <v>Not Needed</v>
      </c>
      <c r="X1664">
        <f t="shared" si="155"/>
        <v>2011</v>
      </c>
    </row>
    <row r="1665" spans="1:24" ht="4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 t="shared" si="150"/>
        <v>108</v>
      </c>
      <c r="R1665">
        <f t="shared" si="151"/>
        <v>33.75</v>
      </c>
      <c r="S1665" s="15">
        <f t="shared" si="152"/>
        <v>42006.02207175926</v>
      </c>
      <c r="T1665" s="15">
        <f t="shared" si="153"/>
        <v>42036.02207175926</v>
      </c>
      <c r="U1665">
        <f t="shared" si="154"/>
        <v>30</v>
      </c>
      <c r="V1665" t="str" cm="1">
        <f t="array" ref="V1665">_xlfn.IFS(U1665&lt;=10,"Less than 10 days",AND(U1665&gt;10,U1665&lt;=20),"11 to 20 days",AND(U1665&gt;20,U1665&lt;=25),"21 to 25 days",U1665&gt;=51,"Greater than 40 days",AND(U1665&gt;25,U1665&lt;=30),"26 to 30 days",AND(U1665&gt;30,U1665&lt;=40),"31 to 40 days",AND(U1665&gt;40,U1665&lt;=50),"41 to 50 days")</f>
        <v>26 to 30 days</v>
      </c>
      <c r="W1665" t="str" cm="1">
        <f t="array" ref="W1665">_xlfn.IFNA(_xlfn.IFS(AND(U1665&gt;=25,U1665&lt;28),"26-27 days",AND(U1665&gt;27,U1665&lt;29),"28 to 29 days",U1665=30, "30 days"),"Not Needed")</f>
        <v>30 days</v>
      </c>
      <c r="X1665">
        <f t="shared" si="155"/>
        <v>2015</v>
      </c>
    </row>
    <row r="1666" spans="1:24" ht="4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 t="shared" ref="Q1666:Q1682" si="156">ROUND(E1666/D1666*100,0)</f>
        <v>122</v>
      </c>
      <c r="R1666">
        <f t="shared" si="151"/>
        <v>34.380000000000003</v>
      </c>
      <c r="S1666" s="15">
        <f t="shared" si="152"/>
        <v>40939.761782407404</v>
      </c>
      <c r="T1666" s="15">
        <f t="shared" si="153"/>
        <v>40984.165972222225</v>
      </c>
      <c r="U1666">
        <f t="shared" si="154"/>
        <v>45</v>
      </c>
      <c r="V1666" t="str" cm="1">
        <f t="array" ref="V1666">_xlfn.IFS(U1666&lt;=10,"Less than 10 days",AND(U1666&gt;10,U1666&lt;=20),"11 to 20 days",AND(U1666&gt;20,U1666&lt;=25),"21 to 25 days",U1666&gt;=51,"Greater than 40 days",AND(U1666&gt;25,U1666&lt;=30),"26 to 30 days",AND(U1666&gt;30,U1666&lt;=40),"31 to 40 days",AND(U1666&gt;40,U1666&lt;=50),"41 to 50 days")</f>
        <v>41 to 50 days</v>
      </c>
      <c r="W1666" t="str" cm="1">
        <f t="array" ref="W1666">_xlfn.IFNA(_xlfn.IFS(AND(U1666&gt;=25,U1666&lt;28),"26-27 days",AND(U1666&gt;27,U1666&lt;29),"28 to 29 days",U1666=30, "30 days"),"Not Needed")</f>
        <v>Not Needed</v>
      </c>
      <c r="X1666">
        <f t="shared" si="155"/>
        <v>2012</v>
      </c>
    </row>
    <row r="1667" spans="1:24" ht="4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 t="shared" si="156"/>
        <v>119</v>
      </c>
      <c r="R1667">
        <f t="shared" ref="R1667:R1730" si="157">IFERROR(ROUND(E1667/L1667,2),0)</f>
        <v>44.96</v>
      </c>
      <c r="S1667" s="15">
        <f t="shared" ref="S1667:S1730" si="158">(((J1667/60)/60)/24)+DATE(1970,1,1)</f>
        <v>40564.649456018517</v>
      </c>
      <c r="T1667" s="15">
        <f t="shared" ref="T1667:T1730" si="159">(((I1667/60)/60)/24)+DATE(1970,1,1)</f>
        <v>40596.125</v>
      </c>
      <c r="U1667">
        <f t="shared" ref="U1667:U1730" si="160">_xlfn.DAYS(T1667,S1667)</f>
        <v>32</v>
      </c>
      <c r="V1667" t="str" cm="1">
        <f t="array" ref="V1667">_xlfn.IFS(U1667&lt;=10,"Less than 10 days",AND(U1667&gt;10,U1667&lt;=20),"11 to 20 days",AND(U1667&gt;20,U1667&lt;=25),"21 to 25 days",U1667&gt;=51,"Greater than 40 days",AND(U1667&gt;25,U1667&lt;=30),"26 to 30 days",AND(U1667&gt;30,U1667&lt;=40),"31 to 40 days",AND(U1667&gt;40,U1667&lt;=50),"41 to 50 days")</f>
        <v>31 to 40 days</v>
      </c>
      <c r="W1667" t="str" cm="1">
        <f t="array" ref="W1667">_xlfn.IFNA(_xlfn.IFS(AND(U1667&gt;=25,U1667&lt;28),"26-27 days",AND(U1667&gt;27,U1667&lt;29),"28 to 29 days",U1667=30, "30 days"),"Not Needed")</f>
        <v>Not Needed</v>
      </c>
      <c r="X1667">
        <f t="shared" ref="X1667:X1730" si="161">YEAR(S1667)</f>
        <v>2011</v>
      </c>
    </row>
    <row r="1668" spans="1:24" ht="4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 t="shared" si="156"/>
        <v>161</v>
      </c>
      <c r="R1668">
        <f t="shared" si="157"/>
        <v>41.04</v>
      </c>
      <c r="S1668" s="15">
        <f t="shared" si="158"/>
        <v>41331.253159722226</v>
      </c>
      <c r="T1668" s="15">
        <f t="shared" si="159"/>
        <v>41361.211493055554</v>
      </c>
      <c r="U1668">
        <f t="shared" si="160"/>
        <v>30</v>
      </c>
      <c r="V1668" t="str" cm="1">
        <f t="array" ref="V1668">_xlfn.IFS(U1668&lt;=10,"Less than 10 days",AND(U1668&gt;10,U1668&lt;=20),"11 to 20 days",AND(U1668&gt;20,U1668&lt;=25),"21 to 25 days",U1668&gt;=51,"Greater than 40 days",AND(U1668&gt;25,U1668&lt;=30),"26 to 30 days",AND(U1668&gt;30,U1668&lt;=40),"31 to 40 days",AND(U1668&gt;40,U1668&lt;=50),"41 to 50 days")</f>
        <v>26 to 30 days</v>
      </c>
      <c r="W1668" t="str" cm="1">
        <f t="array" ref="W1668">_xlfn.IFNA(_xlfn.IFS(AND(U1668&gt;=25,U1668&lt;28),"26-27 days",AND(U1668&gt;27,U1668&lt;29),"28 to 29 days",U1668=30, "30 days"),"Not Needed")</f>
        <v>30 days</v>
      </c>
      <c r="X1668">
        <f t="shared" si="161"/>
        <v>2013</v>
      </c>
    </row>
    <row r="1669" spans="1:24" ht="4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 t="shared" si="156"/>
        <v>127</v>
      </c>
      <c r="R1669">
        <f t="shared" si="157"/>
        <v>52.6</v>
      </c>
      <c r="S1669" s="15">
        <f t="shared" si="158"/>
        <v>41682.0705787037</v>
      </c>
      <c r="T1669" s="15">
        <f t="shared" si="159"/>
        <v>41709.290972222225</v>
      </c>
      <c r="U1669">
        <f t="shared" si="160"/>
        <v>27</v>
      </c>
      <c r="V1669" t="str" cm="1">
        <f t="array" ref="V1669">_xlfn.IFS(U1669&lt;=10,"Less than 10 days",AND(U1669&gt;10,U1669&lt;=20),"11 to 20 days",AND(U1669&gt;20,U1669&lt;=25),"21 to 25 days",U1669&gt;=51,"Greater than 40 days",AND(U1669&gt;25,U1669&lt;=30),"26 to 30 days",AND(U1669&gt;30,U1669&lt;=40),"31 to 40 days",AND(U1669&gt;40,U1669&lt;=50),"41 to 50 days")</f>
        <v>26 to 30 days</v>
      </c>
      <c r="W1669" t="str" cm="1">
        <f t="array" ref="W1669">_xlfn.IFNA(_xlfn.IFS(AND(U1669&gt;=25,U1669&lt;28),"26-27 days",AND(U1669&gt;27,U1669&lt;29),"28 to 29 days",U1669=30, "30 days"),"Not Needed")</f>
        <v>26-27 days</v>
      </c>
      <c r="X1669">
        <f t="shared" si="161"/>
        <v>2014</v>
      </c>
    </row>
    <row r="1670" spans="1:24" ht="4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 t="shared" si="156"/>
        <v>103</v>
      </c>
      <c r="R1670">
        <f t="shared" si="157"/>
        <v>70.78</v>
      </c>
      <c r="S1670" s="15">
        <f t="shared" si="158"/>
        <v>40845.14975694444</v>
      </c>
      <c r="T1670" s="15">
        <f t="shared" si="159"/>
        <v>40875.191423611112</v>
      </c>
      <c r="U1670">
        <f t="shared" si="160"/>
        <v>30</v>
      </c>
      <c r="V1670" t="str" cm="1">
        <f t="array" ref="V1670">_xlfn.IFS(U1670&lt;=10,"Less than 10 days",AND(U1670&gt;10,U1670&lt;=20),"11 to 20 days",AND(U1670&gt;20,U1670&lt;=25),"21 to 25 days",U1670&gt;=51,"Greater than 40 days",AND(U1670&gt;25,U1670&lt;=30),"26 to 30 days",AND(U1670&gt;30,U1670&lt;=40),"31 to 40 days",AND(U1670&gt;40,U1670&lt;=50),"41 to 50 days")</f>
        <v>26 to 30 days</v>
      </c>
      <c r="W1670" t="str" cm="1">
        <f t="array" ref="W1670">_xlfn.IFNA(_xlfn.IFS(AND(U1670&gt;=25,U1670&lt;28),"26-27 days",AND(U1670&gt;27,U1670&lt;29),"28 to 29 days",U1670=30, "30 days"),"Not Needed")</f>
        <v>30 days</v>
      </c>
      <c r="X1670">
        <f t="shared" si="161"/>
        <v>2011</v>
      </c>
    </row>
    <row r="1671" spans="1:24" ht="58">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 t="shared" si="156"/>
        <v>140</v>
      </c>
      <c r="R1671">
        <f t="shared" si="157"/>
        <v>53.75</v>
      </c>
      <c r="S1671" s="15">
        <f t="shared" si="158"/>
        <v>42461.885138888887</v>
      </c>
      <c r="T1671" s="15">
        <f t="shared" si="159"/>
        <v>42521.885138888887</v>
      </c>
      <c r="U1671">
        <f t="shared" si="160"/>
        <v>60</v>
      </c>
      <c r="V1671" t="str" cm="1">
        <f t="array" ref="V1671">_xlfn.IFS(U1671&lt;=10,"Less than 10 days",AND(U1671&gt;10,U1671&lt;=20),"11 to 20 days",AND(U1671&gt;20,U1671&lt;=25),"21 to 25 days",U1671&gt;=51,"Greater than 40 days",AND(U1671&gt;25,U1671&lt;=30),"26 to 30 days",AND(U1671&gt;30,U1671&lt;=40),"31 to 40 days",AND(U1671&gt;40,U1671&lt;=50),"41 to 50 days")</f>
        <v>Greater than 40 days</v>
      </c>
      <c r="W1671" t="str" cm="1">
        <f t="array" ref="W1671">_xlfn.IFNA(_xlfn.IFS(AND(U1671&gt;=25,U1671&lt;28),"26-27 days",AND(U1671&gt;27,U1671&lt;29),"28 to 29 days",U1671=30, "30 days"),"Not Needed")</f>
        <v>Not Needed</v>
      </c>
      <c r="X1671">
        <f t="shared" si="161"/>
        <v>2016</v>
      </c>
    </row>
    <row r="1672" spans="1:24" ht="58">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 t="shared" si="156"/>
        <v>103</v>
      </c>
      <c r="R1672">
        <f t="shared" si="157"/>
        <v>44.61</v>
      </c>
      <c r="S1672" s="15">
        <f t="shared" si="158"/>
        <v>40313.930543981485</v>
      </c>
      <c r="T1672" s="15">
        <f t="shared" si="159"/>
        <v>40364.166666666664</v>
      </c>
      <c r="U1672">
        <f t="shared" si="160"/>
        <v>51</v>
      </c>
      <c r="V1672" t="str" cm="1">
        <f t="array" ref="V1672">_xlfn.IFS(U1672&lt;=10,"Less than 10 days",AND(U1672&gt;10,U1672&lt;=20),"11 to 20 days",AND(U1672&gt;20,U1672&lt;=25),"21 to 25 days",U1672&gt;=51,"Greater than 40 days",AND(U1672&gt;25,U1672&lt;=30),"26 to 30 days",AND(U1672&gt;30,U1672&lt;=40),"31 to 40 days",AND(U1672&gt;40,U1672&lt;=50),"41 to 50 days")</f>
        <v>Greater than 40 days</v>
      </c>
      <c r="W1672" t="str" cm="1">
        <f t="array" ref="W1672">_xlfn.IFNA(_xlfn.IFS(AND(U1672&gt;=25,U1672&lt;28),"26-27 days",AND(U1672&gt;27,U1672&lt;29),"28 to 29 days",U1672=30, "30 days"),"Not Needed")</f>
        <v>Not Needed</v>
      </c>
      <c r="X1672">
        <f t="shared" si="161"/>
        <v>2010</v>
      </c>
    </row>
    <row r="1673" spans="1:24" ht="29">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 t="shared" si="156"/>
        <v>101</v>
      </c>
      <c r="R1673">
        <f t="shared" si="157"/>
        <v>26.15</v>
      </c>
      <c r="S1673" s="15">
        <f t="shared" si="158"/>
        <v>42553.54414351852</v>
      </c>
      <c r="T1673" s="15">
        <f t="shared" si="159"/>
        <v>42583.54414351852</v>
      </c>
      <c r="U1673">
        <f t="shared" si="160"/>
        <v>30</v>
      </c>
      <c r="V1673" t="str" cm="1">
        <f t="array" ref="V1673">_xlfn.IFS(U1673&lt;=10,"Less than 10 days",AND(U1673&gt;10,U1673&lt;=20),"11 to 20 days",AND(U1673&gt;20,U1673&lt;=25),"21 to 25 days",U1673&gt;=51,"Greater than 40 days",AND(U1673&gt;25,U1673&lt;=30),"26 to 30 days",AND(U1673&gt;30,U1673&lt;=40),"31 to 40 days",AND(U1673&gt;40,U1673&lt;=50),"41 to 50 days")</f>
        <v>26 to 30 days</v>
      </c>
      <c r="W1673" t="str" cm="1">
        <f t="array" ref="W1673">_xlfn.IFNA(_xlfn.IFS(AND(U1673&gt;=25,U1673&lt;28),"26-27 days",AND(U1673&gt;27,U1673&lt;29),"28 to 29 days",U1673=30, "30 days"),"Not Needed")</f>
        <v>30 days</v>
      </c>
      <c r="X1673">
        <f t="shared" si="161"/>
        <v>2016</v>
      </c>
    </row>
    <row r="1674" spans="1:24" ht="4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 t="shared" si="156"/>
        <v>113</v>
      </c>
      <c r="R1674">
        <f t="shared" si="157"/>
        <v>39.18</v>
      </c>
      <c r="S1674" s="15">
        <f t="shared" si="158"/>
        <v>41034.656597222223</v>
      </c>
      <c r="T1674" s="15">
        <f t="shared" si="159"/>
        <v>41064.656597222223</v>
      </c>
      <c r="U1674">
        <f t="shared" si="160"/>
        <v>30</v>
      </c>
      <c r="V1674" t="str" cm="1">
        <f t="array" ref="V1674">_xlfn.IFS(U1674&lt;=10,"Less than 10 days",AND(U1674&gt;10,U1674&lt;=20),"11 to 20 days",AND(U1674&gt;20,U1674&lt;=25),"21 to 25 days",U1674&gt;=51,"Greater than 40 days",AND(U1674&gt;25,U1674&lt;=30),"26 to 30 days",AND(U1674&gt;30,U1674&lt;=40),"31 to 40 days",AND(U1674&gt;40,U1674&lt;=50),"41 to 50 days")</f>
        <v>26 to 30 days</v>
      </c>
      <c r="W1674" t="str" cm="1">
        <f t="array" ref="W1674">_xlfn.IFNA(_xlfn.IFS(AND(U1674&gt;=25,U1674&lt;28),"26-27 days",AND(U1674&gt;27,U1674&lt;29),"28 to 29 days",U1674=30, "30 days"),"Not Needed")</f>
        <v>30 days</v>
      </c>
      <c r="X1674">
        <f t="shared" si="161"/>
        <v>2012</v>
      </c>
    </row>
    <row r="1675" spans="1:24" ht="4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 t="shared" si="156"/>
        <v>128</v>
      </c>
      <c r="R1675">
        <f t="shared" si="157"/>
        <v>45.59</v>
      </c>
      <c r="S1675" s="15">
        <f t="shared" si="158"/>
        <v>42039.878379629634</v>
      </c>
      <c r="T1675" s="15">
        <f t="shared" si="159"/>
        <v>42069.878379629634</v>
      </c>
      <c r="U1675">
        <f t="shared" si="160"/>
        <v>30</v>
      </c>
      <c r="V1675" t="str" cm="1">
        <f t="array" ref="V1675">_xlfn.IFS(U1675&lt;=10,"Less than 10 days",AND(U1675&gt;10,U1675&lt;=20),"11 to 20 days",AND(U1675&gt;20,U1675&lt;=25),"21 to 25 days",U1675&gt;=51,"Greater than 40 days",AND(U1675&gt;25,U1675&lt;=30),"26 to 30 days",AND(U1675&gt;30,U1675&lt;=40),"31 to 40 days",AND(U1675&gt;40,U1675&lt;=50),"41 to 50 days")</f>
        <v>26 to 30 days</v>
      </c>
      <c r="W1675" t="str" cm="1">
        <f t="array" ref="W1675">_xlfn.IFNA(_xlfn.IFS(AND(U1675&gt;=25,U1675&lt;28),"26-27 days",AND(U1675&gt;27,U1675&lt;29),"28 to 29 days",U1675=30, "30 days"),"Not Needed")</f>
        <v>30 days</v>
      </c>
      <c r="X1675">
        <f t="shared" si="161"/>
        <v>2015</v>
      </c>
    </row>
    <row r="1676" spans="1:24" ht="4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 t="shared" si="156"/>
        <v>202</v>
      </c>
      <c r="R1676">
        <f t="shared" si="157"/>
        <v>89.25</v>
      </c>
      <c r="S1676" s="15">
        <f t="shared" si="158"/>
        <v>42569.605393518519</v>
      </c>
      <c r="T1676" s="15">
        <f t="shared" si="159"/>
        <v>42600.290972222225</v>
      </c>
      <c r="U1676">
        <f t="shared" si="160"/>
        <v>31</v>
      </c>
      <c r="V1676" t="str" cm="1">
        <f t="array" ref="V1676">_xlfn.IFS(U1676&lt;=10,"Less than 10 days",AND(U1676&gt;10,U1676&lt;=20),"11 to 20 days",AND(U1676&gt;20,U1676&lt;=25),"21 to 25 days",U1676&gt;=51,"Greater than 40 days",AND(U1676&gt;25,U1676&lt;=30),"26 to 30 days",AND(U1676&gt;30,U1676&lt;=40),"31 to 40 days",AND(U1676&gt;40,U1676&lt;=50),"41 to 50 days")</f>
        <v>31 to 40 days</v>
      </c>
      <c r="W1676" t="str" cm="1">
        <f t="array" ref="W1676">_xlfn.IFNA(_xlfn.IFS(AND(U1676&gt;=25,U1676&lt;28),"26-27 days",AND(U1676&gt;27,U1676&lt;29),"28 to 29 days",U1676=30, "30 days"),"Not Needed")</f>
        <v>Not Needed</v>
      </c>
      <c r="X1676">
        <f t="shared" si="161"/>
        <v>2016</v>
      </c>
    </row>
    <row r="1677" spans="1:24" ht="29">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 t="shared" si="156"/>
        <v>137</v>
      </c>
      <c r="R1677">
        <f t="shared" si="157"/>
        <v>40.42</v>
      </c>
      <c r="S1677" s="15">
        <f t="shared" si="158"/>
        <v>40802.733101851853</v>
      </c>
      <c r="T1677" s="15">
        <f t="shared" si="159"/>
        <v>40832.918749999997</v>
      </c>
      <c r="U1677">
        <f t="shared" si="160"/>
        <v>30</v>
      </c>
      <c r="V1677" t="str" cm="1">
        <f t="array" ref="V1677">_xlfn.IFS(U1677&lt;=10,"Less than 10 days",AND(U1677&gt;10,U1677&lt;=20),"11 to 20 days",AND(U1677&gt;20,U1677&lt;=25),"21 to 25 days",U1677&gt;=51,"Greater than 40 days",AND(U1677&gt;25,U1677&lt;=30),"26 to 30 days",AND(U1677&gt;30,U1677&lt;=40),"31 to 40 days",AND(U1677&gt;40,U1677&lt;=50),"41 to 50 days")</f>
        <v>26 to 30 days</v>
      </c>
      <c r="W1677" t="str" cm="1">
        <f t="array" ref="W1677">_xlfn.IFNA(_xlfn.IFS(AND(U1677&gt;=25,U1677&lt;28),"26-27 days",AND(U1677&gt;27,U1677&lt;29),"28 to 29 days",U1677=30, "30 days"),"Not Needed")</f>
        <v>30 days</v>
      </c>
      <c r="X1677">
        <f t="shared" si="161"/>
        <v>2011</v>
      </c>
    </row>
    <row r="1678" spans="1:24" ht="29">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 t="shared" si="156"/>
        <v>115</v>
      </c>
      <c r="R1678">
        <f t="shared" si="157"/>
        <v>82.38</v>
      </c>
      <c r="S1678" s="15">
        <f t="shared" si="158"/>
        <v>40973.72623842593</v>
      </c>
      <c r="T1678" s="15">
        <f t="shared" si="159"/>
        <v>41020.165972222225</v>
      </c>
      <c r="U1678">
        <f t="shared" si="160"/>
        <v>47</v>
      </c>
      <c r="V1678" t="str" cm="1">
        <f t="array" ref="V1678">_xlfn.IFS(U1678&lt;=10,"Less than 10 days",AND(U1678&gt;10,U1678&lt;=20),"11 to 20 days",AND(U1678&gt;20,U1678&lt;=25),"21 to 25 days",U1678&gt;=51,"Greater than 40 days",AND(U1678&gt;25,U1678&lt;=30),"26 to 30 days",AND(U1678&gt;30,U1678&lt;=40),"31 to 40 days",AND(U1678&gt;40,U1678&lt;=50),"41 to 50 days")</f>
        <v>41 to 50 days</v>
      </c>
      <c r="W1678" t="str" cm="1">
        <f t="array" ref="W1678">_xlfn.IFNA(_xlfn.IFS(AND(U1678&gt;=25,U1678&lt;28),"26-27 days",AND(U1678&gt;27,U1678&lt;29),"28 to 29 days",U1678=30, "30 days"),"Not Needed")</f>
        <v>Not Needed</v>
      </c>
      <c r="X1678">
        <f t="shared" si="161"/>
        <v>2012</v>
      </c>
    </row>
    <row r="1679" spans="1:24" ht="4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 t="shared" si="156"/>
        <v>112</v>
      </c>
      <c r="R1679">
        <f t="shared" si="157"/>
        <v>159.52000000000001</v>
      </c>
      <c r="S1679" s="15">
        <f t="shared" si="158"/>
        <v>42416.407129629632</v>
      </c>
      <c r="T1679" s="15">
        <f t="shared" si="159"/>
        <v>42476.249305555553</v>
      </c>
      <c r="U1679">
        <f t="shared" si="160"/>
        <v>60</v>
      </c>
      <c r="V1679" t="str" cm="1">
        <f t="array" ref="V1679">_xlfn.IFS(U1679&lt;=10,"Less than 10 days",AND(U1679&gt;10,U1679&lt;=20),"11 to 20 days",AND(U1679&gt;20,U1679&lt;=25),"21 to 25 days",U1679&gt;=51,"Greater than 40 days",AND(U1679&gt;25,U1679&lt;=30),"26 to 30 days",AND(U1679&gt;30,U1679&lt;=40),"31 to 40 days",AND(U1679&gt;40,U1679&lt;=50),"41 to 50 days")</f>
        <v>Greater than 40 days</v>
      </c>
      <c r="W1679" t="str" cm="1">
        <f t="array" ref="W1679">_xlfn.IFNA(_xlfn.IFS(AND(U1679&gt;=25,U1679&lt;28),"26-27 days",AND(U1679&gt;27,U1679&lt;29),"28 to 29 days",U1679=30, "30 days"),"Not Needed")</f>
        <v>Not Needed</v>
      </c>
      <c r="X1679">
        <f t="shared" si="161"/>
        <v>2016</v>
      </c>
    </row>
    <row r="1680" spans="1:24" ht="4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 t="shared" si="156"/>
        <v>118</v>
      </c>
      <c r="R1680">
        <f t="shared" si="157"/>
        <v>36.24</v>
      </c>
      <c r="S1680" s="15">
        <f t="shared" si="158"/>
        <v>41662.854988425926</v>
      </c>
      <c r="T1680" s="15">
        <f t="shared" si="159"/>
        <v>41676.854988425926</v>
      </c>
      <c r="U1680">
        <f t="shared" si="160"/>
        <v>14</v>
      </c>
      <c r="V1680" t="str" cm="1">
        <f t="array" ref="V1680">_xlfn.IFS(U1680&lt;=10,"Less than 10 days",AND(U1680&gt;10,U1680&lt;=20),"11 to 20 days",AND(U1680&gt;20,U1680&lt;=25),"21 to 25 days",U1680&gt;=51,"Greater than 40 days",AND(U1680&gt;25,U1680&lt;=30),"26 to 30 days",AND(U1680&gt;30,U1680&lt;=40),"31 to 40 days",AND(U1680&gt;40,U1680&lt;=50),"41 to 50 days")</f>
        <v>11 to 20 days</v>
      </c>
      <c r="W1680" t="str" cm="1">
        <f t="array" ref="W1680">_xlfn.IFNA(_xlfn.IFS(AND(U1680&gt;=25,U1680&lt;28),"26-27 days",AND(U1680&gt;27,U1680&lt;29),"28 to 29 days",U1680=30, "30 days"),"Not Needed")</f>
        <v>Not Needed</v>
      </c>
      <c r="X1680">
        <f t="shared" si="161"/>
        <v>2014</v>
      </c>
    </row>
    <row r="1681" spans="1:24" ht="58">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 t="shared" si="156"/>
        <v>175</v>
      </c>
      <c r="R1681">
        <f t="shared" si="157"/>
        <v>62.5</v>
      </c>
      <c r="S1681" s="15">
        <f t="shared" si="158"/>
        <v>40723.068807870368</v>
      </c>
      <c r="T1681" s="15">
        <f t="shared" si="159"/>
        <v>40746.068807870368</v>
      </c>
      <c r="U1681">
        <f t="shared" si="160"/>
        <v>23</v>
      </c>
      <c r="V1681" t="str" cm="1">
        <f t="array" ref="V1681">_xlfn.IFS(U1681&lt;=10,"Less than 10 days",AND(U1681&gt;10,U1681&lt;=20),"11 to 20 days",AND(U1681&gt;20,U1681&lt;=25),"21 to 25 days",U1681&gt;=51,"Greater than 40 days",AND(U1681&gt;25,U1681&lt;=30),"26 to 30 days",AND(U1681&gt;30,U1681&lt;=40),"31 to 40 days",AND(U1681&gt;40,U1681&lt;=50),"41 to 50 days")</f>
        <v>21 to 25 days</v>
      </c>
      <c r="W1681" t="str" cm="1">
        <f t="array" ref="W1681">_xlfn.IFNA(_xlfn.IFS(AND(U1681&gt;=25,U1681&lt;28),"26-27 days",AND(U1681&gt;27,U1681&lt;29),"28 to 29 days",U1681=30, "30 days"),"Not Needed")</f>
        <v>Not Needed</v>
      </c>
      <c r="X1681">
        <f t="shared" si="161"/>
        <v>2011</v>
      </c>
    </row>
    <row r="1682" spans="1:24" ht="29">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 t="shared" si="156"/>
        <v>118</v>
      </c>
      <c r="R1682">
        <f t="shared" si="157"/>
        <v>47</v>
      </c>
      <c r="S1682" s="15">
        <f t="shared" si="158"/>
        <v>41802.757719907408</v>
      </c>
      <c r="T1682" s="15">
        <f t="shared" si="159"/>
        <v>41832.757719907408</v>
      </c>
      <c r="U1682">
        <f t="shared" si="160"/>
        <v>30</v>
      </c>
      <c r="V1682" t="str" cm="1">
        <f t="array" ref="V1682">_xlfn.IFS(U1682&lt;=10,"Less than 10 days",AND(U1682&gt;10,U1682&lt;=20),"11 to 20 days",AND(U1682&gt;20,U1682&lt;=25),"21 to 25 days",U1682&gt;=51,"Greater than 40 days",AND(U1682&gt;25,U1682&lt;=30),"26 to 30 days",AND(U1682&gt;30,U1682&lt;=40),"31 to 40 days",AND(U1682&gt;40,U1682&lt;=50),"41 to 50 days")</f>
        <v>26 to 30 days</v>
      </c>
      <c r="W1682" t="str" cm="1">
        <f t="array" ref="W1682">_xlfn.IFNA(_xlfn.IFS(AND(U1682&gt;=25,U1682&lt;28),"26-27 days",AND(U1682&gt;27,U1682&lt;29),"28 to 29 days",U1682=30, "30 days"),"Not Needed")</f>
        <v>30 days</v>
      </c>
      <c r="X1682">
        <f t="shared" si="161"/>
        <v>2014</v>
      </c>
    </row>
    <row r="1683" spans="1:24" ht="58">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157"/>
        <v>74.58</v>
      </c>
      <c r="S1683" s="15">
        <f t="shared" si="158"/>
        <v>42774.121342592596</v>
      </c>
      <c r="T1683" s="15">
        <f t="shared" si="159"/>
        <v>42823.083333333328</v>
      </c>
      <c r="U1683">
        <f t="shared" si="160"/>
        <v>49</v>
      </c>
      <c r="V1683" t="str" cm="1">
        <f t="array" ref="V1683">_xlfn.IFS(U1683&lt;=10,"Less than 10 days",AND(U1683&gt;10,U1683&lt;=20),"11 to 20 days",AND(U1683&gt;20,U1683&lt;=25),"21 to 25 days",U1683&gt;=51,"Greater than 40 days",AND(U1683&gt;25,U1683&lt;=30),"26 to 30 days",AND(U1683&gt;30,U1683&lt;=40),"31 to 40 days",AND(U1683&gt;40,U1683&lt;=50),"41 to 50 days")</f>
        <v>41 to 50 days</v>
      </c>
      <c r="W1683" t="str" cm="1">
        <f t="array" ref="W1683">_xlfn.IFNA(_xlfn.IFS(AND(U1683&gt;=25,U1683&lt;28),"26-27 days",AND(U1683&gt;27,U1683&lt;29),"28 to 29 days",U1683=30, "30 days"),"Not Needed")</f>
        <v>Not Needed</v>
      </c>
      <c r="X1683">
        <f t="shared" si="161"/>
        <v>2017</v>
      </c>
    </row>
    <row r="1684" spans="1:24" ht="4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157"/>
        <v>0</v>
      </c>
      <c r="S1684" s="15">
        <f t="shared" si="158"/>
        <v>42779.21365740741</v>
      </c>
      <c r="T1684" s="15">
        <f t="shared" si="159"/>
        <v>42839.171990740739</v>
      </c>
      <c r="U1684">
        <f t="shared" si="160"/>
        <v>60</v>
      </c>
      <c r="V1684" t="str" cm="1">
        <f t="array" ref="V1684">_xlfn.IFS(U1684&lt;=10,"Less than 10 days",AND(U1684&gt;10,U1684&lt;=20),"11 to 20 days",AND(U1684&gt;20,U1684&lt;=25),"21 to 25 days",U1684&gt;=51,"Greater than 40 days",AND(U1684&gt;25,U1684&lt;=30),"26 to 30 days",AND(U1684&gt;30,U1684&lt;=40),"31 to 40 days",AND(U1684&gt;40,U1684&lt;=50),"41 to 50 days")</f>
        <v>Greater than 40 days</v>
      </c>
      <c r="W1684" t="str" cm="1">
        <f t="array" ref="W1684">_xlfn.IFNA(_xlfn.IFS(AND(U1684&gt;=25,U1684&lt;28),"26-27 days",AND(U1684&gt;27,U1684&lt;29),"28 to 29 days",U1684=30, "30 days"),"Not Needed")</f>
        <v>Not Needed</v>
      </c>
      <c r="X1684">
        <f t="shared" si="161"/>
        <v>2017</v>
      </c>
    </row>
    <row r="1685" spans="1:24" ht="4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157"/>
        <v>76</v>
      </c>
      <c r="S1685" s="15">
        <f t="shared" si="158"/>
        <v>42808.781689814816</v>
      </c>
      <c r="T1685" s="15">
        <f t="shared" si="159"/>
        <v>42832.781689814816</v>
      </c>
      <c r="U1685">
        <f t="shared" si="160"/>
        <v>24</v>
      </c>
      <c r="V1685" t="str" cm="1">
        <f t="array" ref="V1685">_xlfn.IFS(U1685&lt;=10,"Less than 10 days",AND(U1685&gt;10,U1685&lt;=20),"11 to 20 days",AND(U1685&gt;20,U1685&lt;=25),"21 to 25 days",U1685&gt;=51,"Greater than 40 days",AND(U1685&gt;25,U1685&lt;=30),"26 to 30 days",AND(U1685&gt;30,U1685&lt;=40),"31 to 40 days",AND(U1685&gt;40,U1685&lt;=50),"41 to 50 days")</f>
        <v>21 to 25 days</v>
      </c>
      <c r="W1685" t="str" cm="1">
        <f t="array" ref="W1685">_xlfn.IFNA(_xlfn.IFS(AND(U1685&gt;=25,U1685&lt;28),"26-27 days",AND(U1685&gt;27,U1685&lt;29),"28 to 29 days",U1685=30, "30 days"),"Not Needed")</f>
        <v>Not Needed</v>
      </c>
      <c r="X1685">
        <f t="shared" si="161"/>
        <v>2017</v>
      </c>
    </row>
    <row r="1686" spans="1:24" ht="29">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157"/>
        <v>86.44</v>
      </c>
      <c r="S1686" s="15">
        <f t="shared" si="158"/>
        <v>42783.815289351856</v>
      </c>
      <c r="T1686" s="15">
        <f t="shared" si="159"/>
        <v>42811.773622685185</v>
      </c>
      <c r="U1686">
        <f t="shared" si="160"/>
        <v>28</v>
      </c>
      <c r="V1686" t="str" cm="1">
        <f t="array" ref="V1686">_xlfn.IFS(U1686&lt;=10,"Less than 10 days",AND(U1686&gt;10,U1686&lt;=20),"11 to 20 days",AND(U1686&gt;20,U1686&lt;=25),"21 to 25 days",U1686&gt;=51,"Greater than 40 days",AND(U1686&gt;25,U1686&lt;=30),"26 to 30 days",AND(U1686&gt;30,U1686&lt;=40),"31 to 40 days",AND(U1686&gt;40,U1686&lt;=50),"41 to 50 days")</f>
        <v>26 to 30 days</v>
      </c>
      <c r="W1686" t="str" cm="1">
        <f t="array" ref="W1686">_xlfn.IFNA(_xlfn.IFS(AND(U1686&gt;=25,U1686&lt;28),"26-27 days",AND(U1686&gt;27,U1686&lt;29),"28 to 29 days",U1686=30, "30 days"),"Not Needed")</f>
        <v>28 to 29 days</v>
      </c>
      <c r="X1686">
        <f t="shared" si="161"/>
        <v>2017</v>
      </c>
    </row>
    <row r="1687" spans="1:24" ht="4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157"/>
        <v>24</v>
      </c>
      <c r="S1687" s="15">
        <f t="shared" si="158"/>
        <v>42788.2502662037</v>
      </c>
      <c r="T1687" s="15">
        <f t="shared" si="159"/>
        <v>42818.208599537036</v>
      </c>
      <c r="U1687">
        <f t="shared" si="160"/>
        <v>30</v>
      </c>
      <c r="V1687" t="str" cm="1">
        <f t="array" ref="V1687">_xlfn.IFS(U1687&lt;=10,"Less than 10 days",AND(U1687&gt;10,U1687&lt;=20),"11 to 20 days",AND(U1687&gt;20,U1687&lt;=25),"21 to 25 days",U1687&gt;=51,"Greater than 40 days",AND(U1687&gt;25,U1687&lt;=30),"26 to 30 days",AND(U1687&gt;30,U1687&lt;=40),"31 to 40 days",AND(U1687&gt;40,U1687&lt;=50),"41 to 50 days")</f>
        <v>26 to 30 days</v>
      </c>
      <c r="W1687" t="str" cm="1">
        <f t="array" ref="W1687">_xlfn.IFNA(_xlfn.IFS(AND(U1687&gt;=25,U1687&lt;28),"26-27 days",AND(U1687&gt;27,U1687&lt;29),"28 to 29 days",U1687=30, "30 days"),"Not Needed")</f>
        <v>30 days</v>
      </c>
      <c r="X1687">
        <f t="shared" si="161"/>
        <v>2017</v>
      </c>
    </row>
    <row r="1688" spans="1:24" ht="4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157"/>
        <v>18</v>
      </c>
      <c r="S1688" s="15">
        <f t="shared" si="158"/>
        <v>42792.843969907408</v>
      </c>
      <c r="T1688" s="15">
        <f t="shared" si="159"/>
        <v>42852.802303240736</v>
      </c>
      <c r="U1688">
        <f t="shared" si="160"/>
        <v>60</v>
      </c>
      <c r="V1688" t="str" cm="1">
        <f t="array" ref="V1688">_xlfn.IFS(U1688&lt;=10,"Less than 10 days",AND(U1688&gt;10,U1688&lt;=20),"11 to 20 days",AND(U1688&gt;20,U1688&lt;=25),"21 to 25 days",U1688&gt;=51,"Greater than 40 days",AND(U1688&gt;25,U1688&lt;=30),"26 to 30 days",AND(U1688&gt;30,U1688&lt;=40),"31 to 40 days",AND(U1688&gt;40,U1688&lt;=50),"41 to 50 days")</f>
        <v>Greater than 40 days</v>
      </c>
      <c r="W1688" t="str" cm="1">
        <f t="array" ref="W1688">_xlfn.IFNA(_xlfn.IFS(AND(U1688&gt;=25,U1688&lt;28),"26-27 days",AND(U1688&gt;27,U1688&lt;29),"28 to 29 days",U1688=30, "30 days"),"Not Needed")</f>
        <v>Not Needed</v>
      </c>
      <c r="X1688">
        <f t="shared" si="161"/>
        <v>2017</v>
      </c>
    </row>
    <row r="1689" spans="1:24" ht="4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157"/>
        <v>80.13</v>
      </c>
      <c r="S1689" s="15">
        <f t="shared" si="158"/>
        <v>42802.046817129631</v>
      </c>
      <c r="T1689" s="15">
        <f t="shared" si="159"/>
        <v>42835.84375</v>
      </c>
      <c r="U1689">
        <f t="shared" si="160"/>
        <v>33</v>
      </c>
      <c r="V1689" t="str" cm="1">
        <f t="array" ref="V1689">_xlfn.IFS(U1689&lt;=10,"Less than 10 days",AND(U1689&gt;10,U1689&lt;=20),"11 to 20 days",AND(U1689&gt;20,U1689&lt;=25),"21 to 25 days",U1689&gt;=51,"Greater than 40 days",AND(U1689&gt;25,U1689&lt;=30),"26 to 30 days",AND(U1689&gt;30,U1689&lt;=40),"31 to 40 days",AND(U1689&gt;40,U1689&lt;=50),"41 to 50 days")</f>
        <v>31 to 40 days</v>
      </c>
      <c r="W1689" t="str" cm="1">
        <f t="array" ref="W1689">_xlfn.IFNA(_xlfn.IFS(AND(U1689&gt;=25,U1689&lt;28),"26-27 days",AND(U1689&gt;27,U1689&lt;29),"28 to 29 days",U1689=30, "30 days"),"Not Needed")</f>
        <v>Not Needed</v>
      </c>
      <c r="X1689">
        <f t="shared" si="161"/>
        <v>2017</v>
      </c>
    </row>
    <row r="1690" spans="1:24" ht="58">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157"/>
        <v>253.14</v>
      </c>
      <c r="S1690" s="15">
        <f t="shared" si="158"/>
        <v>42804.534652777773</v>
      </c>
      <c r="T1690" s="15">
        <f t="shared" si="159"/>
        <v>42834.492986111116</v>
      </c>
      <c r="U1690">
        <f t="shared" si="160"/>
        <v>30</v>
      </c>
      <c r="V1690" t="str" cm="1">
        <f t="array" ref="V1690">_xlfn.IFS(U1690&lt;=10,"Less than 10 days",AND(U1690&gt;10,U1690&lt;=20),"11 to 20 days",AND(U1690&gt;20,U1690&lt;=25),"21 to 25 days",U1690&gt;=51,"Greater than 40 days",AND(U1690&gt;25,U1690&lt;=30),"26 to 30 days",AND(U1690&gt;30,U1690&lt;=40),"31 to 40 days",AND(U1690&gt;40,U1690&lt;=50),"41 to 50 days")</f>
        <v>26 to 30 days</v>
      </c>
      <c r="W1690" t="str" cm="1">
        <f t="array" ref="W1690">_xlfn.IFNA(_xlfn.IFS(AND(U1690&gt;=25,U1690&lt;28),"26-27 days",AND(U1690&gt;27,U1690&lt;29),"28 to 29 days",U1690=30, "30 days"),"Not Needed")</f>
        <v>30 days</v>
      </c>
      <c r="X1690">
        <f t="shared" si="161"/>
        <v>2017</v>
      </c>
    </row>
    <row r="1691" spans="1:24" ht="29">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157"/>
        <v>171.43</v>
      </c>
      <c r="S1691" s="15">
        <f t="shared" si="158"/>
        <v>42780.942476851851</v>
      </c>
      <c r="T1691" s="15">
        <f t="shared" si="159"/>
        <v>42810.900810185187</v>
      </c>
      <c r="U1691">
        <f t="shared" si="160"/>
        <v>30</v>
      </c>
      <c r="V1691" t="str" cm="1">
        <f t="array" ref="V1691">_xlfn.IFS(U1691&lt;=10,"Less than 10 days",AND(U1691&gt;10,U1691&lt;=20),"11 to 20 days",AND(U1691&gt;20,U1691&lt;=25),"21 to 25 days",U1691&gt;=51,"Greater than 40 days",AND(U1691&gt;25,U1691&lt;=30),"26 to 30 days",AND(U1691&gt;30,U1691&lt;=40),"31 to 40 days",AND(U1691&gt;40,U1691&lt;=50),"41 to 50 days")</f>
        <v>26 to 30 days</v>
      </c>
      <c r="W1691" t="str" cm="1">
        <f t="array" ref="W1691">_xlfn.IFNA(_xlfn.IFS(AND(U1691&gt;=25,U1691&lt;28),"26-27 days",AND(U1691&gt;27,U1691&lt;29),"28 to 29 days",U1691=30, "30 days"),"Not Needed")</f>
        <v>30 days</v>
      </c>
      <c r="X1691">
        <f t="shared" si="161"/>
        <v>2017</v>
      </c>
    </row>
    <row r="1692" spans="1:24" ht="4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157"/>
        <v>57.73</v>
      </c>
      <c r="S1692" s="15">
        <f t="shared" si="158"/>
        <v>42801.43104166667</v>
      </c>
      <c r="T1692" s="15">
        <f t="shared" si="159"/>
        <v>42831.389374999999</v>
      </c>
      <c r="U1692">
        <f t="shared" si="160"/>
        <v>30</v>
      </c>
      <c r="V1692" t="str" cm="1">
        <f t="array" ref="V1692">_xlfn.IFS(U1692&lt;=10,"Less than 10 days",AND(U1692&gt;10,U1692&lt;=20),"11 to 20 days",AND(U1692&gt;20,U1692&lt;=25),"21 to 25 days",U1692&gt;=51,"Greater than 40 days",AND(U1692&gt;25,U1692&lt;=30),"26 to 30 days",AND(U1692&gt;30,U1692&lt;=40),"31 to 40 days",AND(U1692&gt;40,U1692&lt;=50),"41 to 50 days")</f>
        <v>26 to 30 days</v>
      </c>
      <c r="W1692" t="str" cm="1">
        <f t="array" ref="W1692">_xlfn.IFNA(_xlfn.IFS(AND(U1692&gt;=25,U1692&lt;28),"26-27 days",AND(U1692&gt;27,U1692&lt;29),"28 to 29 days",U1692=30, "30 days"),"Not Needed")</f>
        <v>30 days</v>
      </c>
      <c r="X1692">
        <f t="shared" si="161"/>
        <v>2017</v>
      </c>
    </row>
    <row r="1693" spans="1:24" ht="4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157"/>
        <v>264.26</v>
      </c>
      <c r="S1693" s="15">
        <f t="shared" si="158"/>
        <v>42795.701481481476</v>
      </c>
      <c r="T1693" s="15">
        <f t="shared" si="159"/>
        <v>42828.041666666672</v>
      </c>
      <c r="U1693">
        <f t="shared" si="160"/>
        <v>33</v>
      </c>
      <c r="V1693" t="str" cm="1">
        <f t="array" ref="V1693">_xlfn.IFS(U1693&lt;=10,"Less than 10 days",AND(U1693&gt;10,U1693&lt;=20),"11 to 20 days",AND(U1693&gt;20,U1693&lt;=25),"21 to 25 days",U1693&gt;=51,"Greater than 40 days",AND(U1693&gt;25,U1693&lt;=30),"26 to 30 days",AND(U1693&gt;30,U1693&lt;=40),"31 to 40 days",AND(U1693&gt;40,U1693&lt;=50),"41 to 50 days")</f>
        <v>31 to 40 days</v>
      </c>
      <c r="W1693" t="str" cm="1">
        <f t="array" ref="W1693">_xlfn.IFNA(_xlfn.IFS(AND(U1693&gt;=25,U1693&lt;28),"26-27 days",AND(U1693&gt;27,U1693&lt;29),"28 to 29 days",U1693=30, "30 days"),"Not Needed")</f>
        <v>Not Needed</v>
      </c>
      <c r="X1693">
        <f t="shared" si="161"/>
        <v>2017</v>
      </c>
    </row>
    <row r="1694" spans="1:24" ht="4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157"/>
        <v>159.33000000000001</v>
      </c>
      <c r="S1694" s="15">
        <f t="shared" si="158"/>
        <v>42788.151238425926</v>
      </c>
      <c r="T1694" s="15">
        <f t="shared" si="159"/>
        <v>42820.999305555553</v>
      </c>
      <c r="U1694">
        <f t="shared" si="160"/>
        <v>32</v>
      </c>
      <c r="V1694" t="str" cm="1">
        <f t="array" ref="V1694">_xlfn.IFS(U1694&lt;=10,"Less than 10 days",AND(U1694&gt;10,U1694&lt;=20),"11 to 20 days",AND(U1694&gt;20,U1694&lt;=25),"21 to 25 days",U1694&gt;=51,"Greater than 40 days",AND(U1694&gt;25,U1694&lt;=30),"26 to 30 days",AND(U1694&gt;30,U1694&lt;=40),"31 to 40 days",AND(U1694&gt;40,U1694&lt;=50),"41 to 50 days")</f>
        <v>31 to 40 days</v>
      </c>
      <c r="W1694" t="str" cm="1">
        <f t="array" ref="W1694">_xlfn.IFNA(_xlfn.IFS(AND(U1694&gt;=25,U1694&lt;28),"26-27 days",AND(U1694&gt;27,U1694&lt;29),"28 to 29 days",U1694=30, "30 days"),"Not Needed")</f>
        <v>Not Needed</v>
      </c>
      <c r="X1694">
        <f t="shared" si="161"/>
        <v>2017</v>
      </c>
    </row>
    <row r="1695" spans="1:24" ht="4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157"/>
        <v>35</v>
      </c>
      <c r="S1695" s="15">
        <f t="shared" si="158"/>
        <v>42803.920277777783</v>
      </c>
      <c r="T1695" s="15">
        <f t="shared" si="159"/>
        <v>42834.833333333328</v>
      </c>
      <c r="U1695">
        <f t="shared" si="160"/>
        <v>31</v>
      </c>
      <c r="V1695" t="str" cm="1">
        <f t="array" ref="V1695">_xlfn.IFS(U1695&lt;=10,"Less than 10 days",AND(U1695&gt;10,U1695&lt;=20),"11 to 20 days",AND(U1695&gt;20,U1695&lt;=25),"21 to 25 days",U1695&gt;=51,"Greater than 40 days",AND(U1695&gt;25,U1695&lt;=30),"26 to 30 days",AND(U1695&gt;30,U1695&lt;=40),"31 to 40 days",AND(U1695&gt;40,U1695&lt;=50),"41 to 50 days")</f>
        <v>31 to 40 days</v>
      </c>
      <c r="W1695" t="str" cm="1">
        <f t="array" ref="W1695">_xlfn.IFNA(_xlfn.IFS(AND(U1695&gt;=25,U1695&lt;28),"26-27 days",AND(U1695&gt;27,U1695&lt;29),"28 to 29 days",U1695=30, "30 days"),"Not Needed")</f>
        <v>Not Needed</v>
      </c>
      <c r="X1695">
        <f t="shared" si="161"/>
        <v>2017</v>
      </c>
    </row>
    <row r="1696" spans="1:24" ht="4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157"/>
        <v>5</v>
      </c>
      <c r="S1696" s="15">
        <f t="shared" si="158"/>
        <v>42791.669837962967</v>
      </c>
      <c r="T1696" s="15">
        <f t="shared" si="159"/>
        <v>42821.191666666666</v>
      </c>
      <c r="U1696">
        <f t="shared" si="160"/>
        <v>30</v>
      </c>
      <c r="V1696" t="str" cm="1">
        <f t="array" ref="V1696">_xlfn.IFS(U1696&lt;=10,"Less than 10 days",AND(U1696&gt;10,U1696&lt;=20),"11 to 20 days",AND(U1696&gt;20,U1696&lt;=25),"21 to 25 days",U1696&gt;=51,"Greater than 40 days",AND(U1696&gt;25,U1696&lt;=30),"26 to 30 days",AND(U1696&gt;30,U1696&lt;=40),"31 to 40 days",AND(U1696&gt;40,U1696&lt;=50),"41 to 50 days")</f>
        <v>26 to 30 days</v>
      </c>
      <c r="W1696" t="str" cm="1">
        <f t="array" ref="W1696">_xlfn.IFNA(_xlfn.IFS(AND(U1696&gt;=25,U1696&lt;28),"26-27 days",AND(U1696&gt;27,U1696&lt;29),"28 to 29 days",U1696=30, "30 days"),"Not Needed")</f>
        <v>30 days</v>
      </c>
      <c r="X1696">
        <f t="shared" si="161"/>
        <v>2017</v>
      </c>
    </row>
    <row r="1697" spans="1:24" ht="58">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157"/>
        <v>61.09</v>
      </c>
      <c r="S1697" s="15">
        <f t="shared" si="158"/>
        <v>42801.031412037039</v>
      </c>
      <c r="T1697" s="15">
        <f t="shared" si="159"/>
        <v>42835.041666666672</v>
      </c>
      <c r="U1697">
        <f t="shared" si="160"/>
        <v>34</v>
      </c>
      <c r="V1697" t="str" cm="1">
        <f t="array" ref="V1697">_xlfn.IFS(U1697&lt;=10,"Less than 10 days",AND(U1697&gt;10,U1697&lt;=20),"11 to 20 days",AND(U1697&gt;20,U1697&lt;=25),"21 to 25 days",U1697&gt;=51,"Greater than 40 days",AND(U1697&gt;25,U1697&lt;=30),"26 to 30 days",AND(U1697&gt;30,U1697&lt;=40),"31 to 40 days",AND(U1697&gt;40,U1697&lt;=50),"41 to 50 days")</f>
        <v>31 to 40 days</v>
      </c>
      <c r="W1697" t="str" cm="1">
        <f t="array" ref="W1697">_xlfn.IFNA(_xlfn.IFS(AND(U1697&gt;=25,U1697&lt;28),"26-27 days",AND(U1697&gt;27,U1697&lt;29),"28 to 29 days",U1697=30, "30 days"),"Not Needed")</f>
        <v>Not Needed</v>
      </c>
      <c r="X1697">
        <f t="shared" si="161"/>
        <v>2017</v>
      </c>
    </row>
    <row r="1698" spans="1:24" ht="58">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157"/>
        <v>0</v>
      </c>
      <c r="S1698" s="15">
        <f t="shared" si="158"/>
        <v>42796.069571759261</v>
      </c>
      <c r="T1698" s="15">
        <f t="shared" si="159"/>
        <v>42826.027905092589</v>
      </c>
      <c r="U1698">
        <f t="shared" si="160"/>
        <v>30</v>
      </c>
      <c r="V1698" t="str" cm="1">
        <f t="array" ref="V1698">_xlfn.IFS(U1698&lt;=10,"Less than 10 days",AND(U1698&gt;10,U1698&lt;=20),"11 to 20 days",AND(U1698&gt;20,U1698&lt;=25),"21 to 25 days",U1698&gt;=51,"Greater than 40 days",AND(U1698&gt;25,U1698&lt;=30),"26 to 30 days",AND(U1698&gt;30,U1698&lt;=40),"31 to 40 days",AND(U1698&gt;40,U1698&lt;=50),"41 to 50 days")</f>
        <v>26 to 30 days</v>
      </c>
      <c r="W1698" t="str" cm="1">
        <f t="array" ref="W1698">_xlfn.IFNA(_xlfn.IFS(AND(U1698&gt;=25,U1698&lt;28),"26-27 days",AND(U1698&gt;27,U1698&lt;29),"28 to 29 days",U1698=30, "30 days"),"Not Needed")</f>
        <v>30 days</v>
      </c>
      <c r="X1698">
        <f t="shared" si="161"/>
        <v>2017</v>
      </c>
    </row>
    <row r="1699" spans="1:24" ht="4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157"/>
        <v>114.82</v>
      </c>
      <c r="S1699" s="15">
        <f t="shared" si="158"/>
        <v>42805.032962962956</v>
      </c>
      <c r="T1699" s="15">
        <f t="shared" si="159"/>
        <v>42834.991296296299</v>
      </c>
      <c r="U1699">
        <f t="shared" si="160"/>
        <v>29</v>
      </c>
      <c r="V1699" t="str" cm="1">
        <f t="array" ref="V1699">_xlfn.IFS(U1699&lt;=10,"Less than 10 days",AND(U1699&gt;10,U1699&lt;=20),"11 to 20 days",AND(U1699&gt;20,U1699&lt;=25),"21 to 25 days",U1699&gt;=51,"Greater than 40 days",AND(U1699&gt;25,U1699&lt;=30),"26 to 30 days",AND(U1699&gt;30,U1699&lt;=40),"31 to 40 days",AND(U1699&gt;40,U1699&lt;=50),"41 to 50 days")</f>
        <v>26 to 30 days</v>
      </c>
      <c r="W1699" t="str" cm="1">
        <f t="array" ref="W1699">_xlfn.IFNA(_xlfn.IFS(AND(U1699&gt;=25,U1699&lt;28),"26-27 days",AND(U1699&gt;27,U1699&lt;29),"28 to 29 days",U1699=30, "30 days"),"Not Needed")</f>
        <v>Not Needed</v>
      </c>
      <c r="X1699">
        <f t="shared" si="161"/>
        <v>2017</v>
      </c>
    </row>
    <row r="1700" spans="1:24" ht="7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157"/>
        <v>0</v>
      </c>
      <c r="S1700" s="15">
        <f t="shared" si="158"/>
        <v>42796.207870370374</v>
      </c>
      <c r="T1700" s="15">
        <f t="shared" si="159"/>
        <v>42820.147916666669</v>
      </c>
      <c r="U1700">
        <f t="shared" si="160"/>
        <v>24</v>
      </c>
      <c r="V1700" t="str" cm="1">
        <f t="array" ref="V1700">_xlfn.IFS(U1700&lt;=10,"Less than 10 days",AND(U1700&gt;10,U1700&lt;=20),"11 to 20 days",AND(U1700&gt;20,U1700&lt;=25),"21 to 25 days",U1700&gt;=51,"Greater than 40 days",AND(U1700&gt;25,U1700&lt;=30),"26 to 30 days",AND(U1700&gt;30,U1700&lt;=40),"31 to 40 days",AND(U1700&gt;40,U1700&lt;=50),"41 to 50 days")</f>
        <v>21 to 25 days</v>
      </c>
      <c r="W1700" t="str" cm="1">
        <f t="array" ref="W1700">_xlfn.IFNA(_xlfn.IFS(AND(U1700&gt;=25,U1700&lt;28),"26-27 days",AND(U1700&gt;27,U1700&lt;29),"28 to 29 days",U1700=30, "30 days"),"Not Needed")</f>
        <v>Not Needed</v>
      </c>
      <c r="X1700">
        <f t="shared" si="161"/>
        <v>2017</v>
      </c>
    </row>
    <row r="1701" spans="1:24" ht="58">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157"/>
        <v>54</v>
      </c>
      <c r="S1701" s="15">
        <f t="shared" si="158"/>
        <v>42806.863946759258</v>
      </c>
      <c r="T1701" s="15">
        <f t="shared" si="159"/>
        <v>42836.863946759258</v>
      </c>
      <c r="U1701">
        <f t="shared" si="160"/>
        <v>30</v>
      </c>
      <c r="V1701" t="str" cm="1">
        <f t="array" ref="V1701">_xlfn.IFS(U1701&lt;=10,"Less than 10 days",AND(U1701&gt;10,U1701&lt;=20),"11 to 20 days",AND(U1701&gt;20,U1701&lt;=25),"21 to 25 days",U1701&gt;=51,"Greater than 40 days",AND(U1701&gt;25,U1701&lt;=30),"26 to 30 days",AND(U1701&gt;30,U1701&lt;=40),"31 to 40 days",AND(U1701&gt;40,U1701&lt;=50),"41 to 50 days")</f>
        <v>26 to 30 days</v>
      </c>
      <c r="W1701" t="str" cm="1">
        <f t="array" ref="W1701">_xlfn.IFNA(_xlfn.IFS(AND(U1701&gt;=25,U1701&lt;28),"26-27 days",AND(U1701&gt;27,U1701&lt;29),"28 to 29 days",U1701=30, "30 days"),"Not Needed")</f>
        <v>30 days</v>
      </c>
      <c r="X1701">
        <f t="shared" si="161"/>
        <v>2017</v>
      </c>
    </row>
    <row r="1702" spans="1:24" ht="4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157"/>
        <v>65.97</v>
      </c>
      <c r="S1702" s="15">
        <f t="shared" si="158"/>
        <v>42796.071643518517</v>
      </c>
      <c r="T1702" s="15">
        <f t="shared" si="159"/>
        <v>42826.166666666672</v>
      </c>
      <c r="U1702">
        <f t="shared" si="160"/>
        <v>30</v>
      </c>
      <c r="V1702" t="str" cm="1">
        <f t="array" ref="V1702">_xlfn.IFS(U1702&lt;=10,"Less than 10 days",AND(U1702&gt;10,U1702&lt;=20),"11 to 20 days",AND(U1702&gt;20,U1702&lt;=25),"21 to 25 days",U1702&gt;=51,"Greater than 40 days",AND(U1702&gt;25,U1702&lt;=30),"26 to 30 days",AND(U1702&gt;30,U1702&lt;=40),"31 to 40 days",AND(U1702&gt;40,U1702&lt;=50),"41 to 50 days")</f>
        <v>26 to 30 days</v>
      </c>
      <c r="W1702" t="str" cm="1">
        <f t="array" ref="W1702">_xlfn.IFNA(_xlfn.IFS(AND(U1702&gt;=25,U1702&lt;28),"26-27 days",AND(U1702&gt;27,U1702&lt;29),"28 to 29 days",U1702=30, "30 days"),"Not Needed")</f>
        <v>30 days</v>
      </c>
      <c r="X1702">
        <f t="shared" si="161"/>
        <v>2017</v>
      </c>
    </row>
    <row r="1703" spans="1:24" ht="4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 t="shared" ref="Q1703:Q1766" si="162">ROUND(E1703/D1703*100,0)</f>
        <v>0</v>
      </c>
      <c r="R1703">
        <f t="shared" si="157"/>
        <v>5</v>
      </c>
      <c r="S1703" s="15">
        <f t="shared" si="158"/>
        <v>41989.664409722223</v>
      </c>
      <c r="T1703" s="15">
        <f t="shared" si="159"/>
        <v>42019.664409722223</v>
      </c>
      <c r="U1703">
        <f t="shared" si="160"/>
        <v>30</v>
      </c>
      <c r="V1703" t="str" cm="1">
        <f t="array" ref="V1703">_xlfn.IFS(U1703&lt;=10,"Less than 10 days",AND(U1703&gt;10,U1703&lt;=20),"11 to 20 days",AND(U1703&gt;20,U1703&lt;=25),"21 to 25 days",U1703&gt;=51,"Greater than 40 days",AND(U1703&gt;25,U1703&lt;=30),"26 to 30 days",AND(U1703&gt;30,U1703&lt;=40),"31 to 40 days",AND(U1703&gt;40,U1703&lt;=50),"41 to 50 days")</f>
        <v>26 to 30 days</v>
      </c>
      <c r="W1703" t="str" cm="1">
        <f t="array" ref="W1703">_xlfn.IFNA(_xlfn.IFS(AND(U1703&gt;=25,U1703&lt;28),"26-27 days",AND(U1703&gt;27,U1703&lt;29),"28 to 29 days",U1703=30, "30 days"),"Not Needed")</f>
        <v>30 days</v>
      </c>
      <c r="X1703">
        <f t="shared" si="161"/>
        <v>2014</v>
      </c>
    </row>
    <row r="1704" spans="1:24" ht="29">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 t="shared" si="162"/>
        <v>0</v>
      </c>
      <c r="R1704">
        <f t="shared" si="157"/>
        <v>1</v>
      </c>
      <c r="S1704" s="15">
        <f t="shared" si="158"/>
        <v>42063.869791666672</v>
      </c>
      <c r="T1704" s="15">
        <f t="shared" si="159"/>
        <v>42093.828125</v>
      </c>
      <c r="U1704">
        <f t="shared" si="160"/>
        <v>30</v>
      </c>
      <c r="V1704" t="str" cm="1">
        <f t="array" ref="V1704">_xlfn.IFS(U1704&lt;=10,"Less than 10 days",AND(U1704&gt;10,U1704&lt;=20),"11 to 20 days",AND(U1704&gt;20,U1704&lt;=25),"21 to 25 days",U1704&gt;=51,"Greater than 40 days",AND(U1704&gt;25,U1704&lt;=30),"26 to 30 days",AND(U1704&gt;30,U1704&lt;=40),"31 to 40 days",AND(U1704&gt;40,U1704&lt;=50),"41 to 50 days")</f>
        <v>26 to 30 days</v>
      </c>
      <c r="W1704" t="str" cm="1">
        <f t="array" ref="W1704">_xlfn.IFNA(_xlfn.IFS(AND(U1704&gt;=25,U1704&lt;28),"26-27 days",AND(U1704&gt;27,U1704&lt;29),"28 to 29 days",U1704=30, "30 days"),"Not Needed")</f>
        <v>30 days</v>
      </c>
      <c r="X1704">
        <f t="shared" si="161"/>
        <v>2015</v>
      </c>
    </row>
    <row r="1705" spans="1:24" ht="4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 t="shared" si="162"/>
        <v>1</v>
      </c>
      <c r="R1705">
        <f t="shared" si="157"/>
        <v>25.5</v>
      </c>
      <c r="S1705" s="15">
        <f t="shared" si="158"/>
        <v>42187.281678240746</v>
      </c>
      <c r="T1705" s="15">
        <f t="shared" si="159"/>
        <v>42247.281678240746</v>
      </c>
      <c r="U1705">
        <f t="shared" si="160"/>
        <v>60</v>
      </c>
      <c r="V1705" t="str" cm="1">
        <f t="array" ref="V1705">_xlfn.IFS(U1705&lt;=10,"Less than 10 days",AND(U1705&gt;10,U1705&lt;=20),"11 to 20 days",AND(U1705&gt;20,U1705&lt;=25),"21 to 25 days",U1705&gt;=51,"Greater than 40 days",AND(U1705&gt;25,U1705&lt;=30),"26 to 30 days",AND(U1705&gt;30,U1705&lt;=40),"31 to 40 days",AND(U1705&gt;40,U1705&lt;=50),"41 to 50 days")</f>
        <v>Greater than 40 days</v>
      </c>
      <c r="W1705" t="str" cm="1">
        <f t="array" ref="W1705">_xlfn.IFNA(_xlfn.IFS(AND(U1705&gt;=25,U1705&lt;28),"26-27 days",AND(U1705&gt;27,U1705&lt;29),"28 to 29 days",U1705=30, "30 days"),"Not Needed")</f>
        <v>Not Needed</v>
      </c>
      <c r="X1705">
        <f t="shared" si="161"/>
        <v>2015</v>
      </c>
    </row>
    <row r="1706" spans="1:24" ht="4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 t="shared" si="162"/>
        <v>65</v>
      </c>
      <c r="R1706">
        <f t="shared" si="157"/>
        <v>118.36</v>
      </c>
      <c r="S1706" s="15">
        <f t="shared" si="158"/>
        <v>42021.139733796299</v>
      </c>
      <c r="T1706" s="15">
        <f t="shared" si="159"/>
        <v>42051.139733796299</v>
      </c>
      <c r="U1706">
        <f t="shared" si="160"/>
        <v>30</v>
      </c>
      <c r="V1706" t="str" cm="1">
        <f t="array" ref="V1706">_xlfn.IFS(U1706&lt;=10,"Less than 10 days",AND(U1706&gt;10,U1706&lt;=20),"11 to 20 days",AND(U1706&gt;20,U1706&lt;=25),"21 to 25 days",U1706&gt;=51,"Greater than 40 days",AND(U1706&gt;25,U1706&lt;=30),"26 to 30 days",AND(U1706&gt;30,U1706&lt;=40),"31 to 40 days",AND(U1706&gt;40,U1706&lt;=50),"41 to 50 days")</f>
        <v>26 to 30 days</v>
      </c>
      <c r="W1706" t="str" cm="1">
        <f t="array" ref="W1706">_xlfn.IFNA(_xlfn.IFS(AND(U1706&gt;=25,U1706&lt;28),"26-27 days",AND(U1706&gt;27,U1706&lt;29),"28 to 29 days",U1706=30, "30 days"),"Not Needed")</f>
        <v>30 days</v>
      </c>
      <c r="X1706">
        <f t="shared" si="161"/>
        <v>2015</v>
      </c>
    </row>
    <row r="1707" spans="1:24" ht="4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 t="shared" si="162"/>
        <v>0</v>
      </c>
      <c r="R1707">
        <f t="shared" si="157"/>
        <v>0</v>
      </c>
      <c r="S1707" s="15">
        <f t="shared" si="158"/>
        <v>42245.016736111109</v>
      </c>
      <c r="T1707" s="15">
        <f t="shared" si="159"/>
        <v>42256.666666666672</v>
      </c>
      <c r="U1707">
        <f t="shared" si="160"/>
        <v>11</v>
      </c>
      <c r="V1707" t="str" cm="1">
        <f t="array" ref="V1707">_xlfn.IFS(U1707&lt;=10,"Less than 10 days",AND(U1707&gt;10,U1707&lt;=20),"11 to 20 days",AND(U1707&gt;20,U1707&lt;=25),"21 to 25 days",U1707&gt;=51,"Greater than 40 days",AND(U1707&gt;25,U1707&lt;=30),"26 to 30 days",AND(U1707&gt;30,U1707&lt;=40),"31 to 40 days",AND(U1707&gt;40,U1707&lt;=50),"41 to 50 days")</f>
        <v>11 to 20 days</v>
      </c>
      <c r="W1707" t="str" cm="1">
        <f t="array" ref="W1707">_xlfn.IFNA(_xlfn.IFS(AND(U1707&gt;=25,U1707&lt;28),"26-27 days",AND(U1707&gt;27,U1707&lt;29),"28 to 29 days",U1707=30, "30 days"),"Not Needed")</f>
        <v>Not Needed</v>
      </c>
      <c r="X1707">
        <f t="shared" si="161"/>
        <v>2015</v>
      </c>
    </row>
    <row r="1708" spans="1:24" ht="4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 t="shared" si="162"/>
        <v>0</v>
      </c>
      <c r="R1708">
        <f t="shared" si="157"/>
        <v>0</v>
      </c>
      <c r="S1708" s="15">
        <f t="shared" si="158"/>
        <v>42179.306388888886</v>
      </c>
      <c r="T1708" s="15">
        <f t="shared" si="159"/>
        <v>42239.306388888886</v>
      </c>
      <c r="U1708">
        <f t="shared" si="160"/>
        <v>60</v>
      </c>
      <c r="V1708" t="str" cm="1">
        <f t="array" ref="V1708">_xlfn.IFS(U1708&lt;=10,"Less than 10 days",AND(U1708&gt;10,U1708&lt;=20),"11 to 20 days",AND(U1708&gt;20,U1708&lt;=25),"21 to 25 days",U1708&gt;=51,"Greater than 40 days",AND(U1708&gt;25,U1708&lt;=30),"26 to 30 days",AND(U1708&gt;30,U1708&lt;=40),"31 to 40 days",AND(U1708&gt;40,U1708&lt;=50),"41 to 50 days")</f>
        <v>Greater than 40 days</v>
      </c>
      <c r="W1708" t="str" cm="1">
        <f t="array" ref="W1708">_xlfn.IFNA(_xlfn.IFS(AND(U1708&gt;=25,U1708&lt;28),"26-27 days",AND(U1708&gt;27,U1708&lt;29),"28 to 29 days",U1708=30, "30 days"),"Not Needed")</f>
        <v>Not Needed</v>
      </c>
      <c r="X1708">
        <f t="shared" si="161"/>
        <v>2015</v>
      </c>
    </row>
    <row r="1709" spans="1:24" ht="4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 t="shared" si="162"/>
        <v>10</v>
      </c>
      <c r="R1709">
        <f t="shared" si="157"/>
        <v>54.11</v>
      </c>
      <c r="S1709" s="15">
        <f t="shared" si="158"/>
        <v>42427.721006944441</v>
      </c>
      <c r="T1709" s="15">
        <f t="shared" si="159"/>
        <v>42457.679340277777</v>
      </c>
      <c r="U1709">
        <f t="shared" si="160"/>
        <v>30</v>
      </c>
      <c r="V1709" t="str" cm="1">
        <f t="array" ref="V1709">_xlfn.IFS(U1709&lt;=10,"Less than 10 days",AND(U1709&gt;10,U1709&lt;=20),"11 to 20 days",AND(U1709&gt;20,U1709&lt;=25),"21 to 25 days",U1709&gt;=51,"Greater than 40 days",AND(U1709&gt;25,U1709&lt;=30),"26 to 30 days",AND(U1709&gt;30,U1709&lt;=40),"31 to 40 days",AND(U1709&gt;40,U1709&lt;=50),"41 to 50 days")</f>
        <v>26 to 30 days</v>
      </c>
      <c r="W1709" t="str" cm="1">
        <f t="array" ref="W1709">_xlfn.IFNA(_xlfn.IFS(AND(U1709&gt;=25,U1709&lt;28),"26-27 days",AND(U1709&gt;27,U1709&lt;29),"28 to 29 days",U1709=30, "30 days"),"Not Needed")</f>
        <v>30 days</v>
      </c>
      <c r="X1709">
        <f t="shared" si="161"/>
        <v>2016</v>
      </c>
    </row>
    <row r="1710" spans="1:24" ht="58">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 t="shared" si="162"/>
        <v>0</v>
      </c>
      <c r="R1710">
        <f t="shared" si="157"/>
        <v>0</v>
      </c>
      <c r="S1710" s="15">
        <f t="shared" si="158"/>
        <v>42451.866967592592</v>
      </c>
      <c r="T1710" s="15">
        <f t="shared" si="159"/>
        <v>42491.866967592592</v>
      </c>
      <c r="U1710">
        <f t="shared" si="160"/>
        <v>40</v>
      </c>
      <c r="V1710" t="str" cm="1">
        <f t="array" ref="V1710">_xlfn.IFS(U1710&lt;=10,"Less than 10 days",AND(U1710&gt;10,U1710&lt;=20),"11 to 20 days",AND(U1710&gt;20,U1710&lt;=25),"21 to 25 days",U1710&gt;=51,"Greater than 40 days",AND(U1710&gt;25,U1710&lt;=30),"26 to 30 days",AND(U1710&gt;30,U1710&lt;=40),"31 to 40 days",AND(U1710&gt;40,U1710&lt;=50),"41 to 50 days")</f>
        <v>31 to 40 days</v>
      </c>
      <c r="W1710" t="str" cm="1">
        <f t="array" ref="W1710">_xlfn.IFNA(_xlfn.IFS(AND(U1710&gt;=25,U1710&lt;28),"26-27 days",AND(U1710&gt;27,U1710&lt;29),"28 to 29 days",U1710=30, "30 days"),"Not Needed")</f>
        <v>Not Needed</v>
      </c>
      <c r="X1710">
        <f t="shared" si="161"/>
        <v>2016</v>
      </c>
    </row>
    <row r="1711" spans="1:24" ht="4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 t="shared" si="162"/>
        <v>5</v>
      </c>
      <c r="R1711">
        <f t="shared" si="157"/>
        <v>21.25</v>
      </c>
      <c r="S1711" s="15">
        <f t="shared" si="158"/>
        <v>41841.56381944444</v>
      </c>
      <c r="T1711" s="15">
        <f t="shared" si="159"/>
        <v>41882.818749999999</v>
      </c>
      <c r="U1711">
        <f t="shared" si="160"/>
        <v>41</v>
      </c>
      <c r="V1711" t="str" cm="1">
        <f t="array" ref="V1711">_xlfn.IFS(U1711&lt;=10,"Less than 10 days",AND(U1711&gt;10,U1711&lt;=20),"11 to 20 days",AND(U1711&gt;20,U1711&lt;=25),"21 to 25 days",U1711&gt;=51,"Greater than 40 days",AND(U1711&gt;25,U1711&lt;=30),"26 to 30 days",AND(U1711&gt;30,U1711&lt;=40),"31 to 40 days",AND(U1711&gt;40,U1711&lt;=50),"41 to 50 days")</f>
        <v>41 to 50 days</v>
      </c>
      <c r="W1711" t="str" cm="1">
        <f t="array" ref="W1711">_xlfn.IFNA(_xlfn.IFS(AND(U1711&gt;=25,U1711&lt;28),"26-27 days",AND(U1711&gt;27,U1711&lt;29),"28 to 29 days",U1711=30, "30 days"),"Not Needed")</f>
        <v>Not Needed</v>
      </c>
      <c r="X1711">
        <f t="shared" si="161"/>
        <v>2014</v>
      </c>
    </row>
    <row r="1712" spans="1:24" ht="29">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 t="shared" si="162"/>
        <v>1</v>
      </c>
      <c r="R1712">
        <f t="shared" si="157"/>
        <v>34</v>
      </c>
      <c r="S1712" s="15">
        <f t="shared" si="158"/>
        <v>42341.59129629629</v>
      </c>
      <c r="T1712" s="15">
        <f t="shared" si="159"/>
        <v>42387.541666666672</v>
      </c>
      <c r="U1712">
        <f t="shared" si="160"/>
        <v>46</v>
      </c>
      <c r="V1712" t="str" cm="1">
        <f t="array" ref="V1712">_xlfn.IFS(U1712&lt;=10,"Less than 10 days",AND(U1712&gt;10,U1712&lt;=20),"11 to 20 days",AND(U1712&gt;20,U1712&lt;=25),"21 to 25 days",U1712&gt;=51,"Greater than 40 days",AND(U1712&gt;25,U1712&lt;=30),"26 to 30 days",AND(U1712&gt;30,U1712&lt;=40),"31 to 40 days",AND(U1712&gt;40,U1712&lt;=50),"41 to 50 days")</f>
        <v>41 to 50 days</v>
      </c>
      <c r="W1712" t="str" cm="1">
        <f t="array" ref="W1712">_xlfn.IFNA(_xlfn.IFS(AND(U1712&gt;=25,U1712&lt;28),"26-27 days",AND(U1712&gt;27,U1712&lt;29),"28 to 29 days",U1712=30, "30 days"),"Not Needed")</f>
        <v>Not Needed</v>
      </c>
      <c r="X1712">
        <f t="shared" si="161"/>
        <v>2015</v>
      </c>
    </row>
    <row r="1713" spans="1:24" ht="4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 t="shared" si="162"/>
        <v>11</v>
      </c>
      <c r="R1713">
        <f t="shared" si="157"/>
        <v>525</v>
      </c>
      <c r="S1713" s="15">
        <f t="shared" si="158"/>
        <v>41852.646226851852</v>
      </c>
      <c r="T1713" s="15">
        <f t="shared" si="159"/>
        <v>41883.646226851852</v>
      </c>
      <c r="U1713">
        <f t="shared" si="160"/>
        <v>31</v>
      </c>
      <c r="V1713" t="str" cm="1">
        <f t="array" ref="V1713">_xlfn.IFS(U1713&lt;=10,"Less than 10 days",AND(U1713&gt;10,U1713&lt;=20),"11 to 20 days",AND(U1713&gt;20,U1713&lt;=25),"21 to 25 days",U1713&gt;=51,"Greater than 40 days",AND(U1713&gt;25,U1713&lt;=30),"26 to 30 days",AND(U1713&gt;30,U1713&lt;=40),"31 to 40 days",AND(U1713&gt;40,U1713&lt;=50),"41 to 50 days")</f>
        <v>31 to 40 days</v>
      </c>
      <c r="W1713" t="str" cm="1">
        <f t="array" ref="W1713">_xlfn.IFNA(_xlfn.IFS(AND(U1713&gt;=25,U1713&lt;28),"26-27 days",AND(U1713&gt;27,U1713&lt;29),"28 to 29 days",U1713=30, "30 days"),"Not Needed")</f>
        <v>Not Needed</v>
      </c>
      <c r="X1713">
        <f t="shared" si="161"/>
        <v>2014</v>
      </c>
    </row>
    <row r="1714" spans="1:24" ht="58">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 t="shared" si="162"/>
        <v>0</v>
      </c>
      <c r="R1714">
        <f t="shared" si="157"/>
        <v>0</v>
      </c>
      <c r="S1714" s="15">
        <f t="shared" si="158"/>
        <v>42125.913807870369</v>
      </c>
      <c r="T1714" s="15">
        <f t="shared" si="159"/>
        <v>42185.913807870369</v>
      </c>
      <c r="U1714">
        <f t="shared" si="160"/>
        <v>60</v>
      </c>
      <c r="V1714" t="str" cm="1">
        <f t="array" ref="V1714">_xlfn.IFS(U1714&lt;=10,"Less than 10 days",AND(U1714&gt;10,U1714&lt;=20),"11 to 20 days",AND(U1714&gt;20,U1714&lt;=25),"21 to 25 days",U1714&gt;=51,"Greater than 40 days",AND(U1714&gt;25,U1714&lt;=30),"26 to 30 days",AND(U1714&gt;30,U1714&lt;=40),"31 to 40 days",AND(U1714&gt;40,U1714&lt;=50),"41 to 50 days")</f>
        <v>Greater than 40 days</v>
      </c>
      <c r="W1714" t="str" cm="1">
        <f t="array" ref="W1714">_xlfn.IFNA(_xlfn.IFS(AND(U1714&gt;=25,U1714&lt;28),"26-27 days",AND(U1714&gt;27,U1714&lt;29),"28 to 29 days",U1714=30, "30 days"),"Not Needed")</f>
        <v>Not Needed</v>
      </c>
      <c r="X1714">
        <f t="shared" si="161"/>
        <v>2015</v>
      </c>
    </row>
    <row r="1715" spans="1:24" ht="58">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 t="shared" si="162"/>
        <v>2</v>
      </c>
      <c r="R1715">
        <f t="shared" si="157"/>
        <v>50</v>
      </c>
      <c r="S1715" s="15">
        <f t="shared" si="158"/>
        <v>41887.801064814819</v>
      </c>
      <c r="T1715" s="15">
        <f t="shared" si="159"/>
        <v>41917.801064814819</v>
      </c>
      <c r="U1715">
        <f t="shared" si="160"/>
        <v>30</v>
      </c>
      <c r="V1715" t="str" cm="1">
        <f t="array" ref="V1715">_xlfn.IFS(U1715&lt;=10,"Less than 10 days",AND(U1715&gt;10,U1715&lt;=20),"11 to 20 days",AND(U1715&gt;20,U1715&lt;=25),"21 to 25 days",U1715&gt;=51,"Greater than 40 days",AND(U1715&gt;25,U1715&lt;=30),"26 to 30 days",AND(U1715&gt;30,U1715&lt;=40),"31 to 40 days",AND(U1715&gt;40,U1715&lt;=50),"41 to 50 days")</f>
        <v>26 to 30 days</v>
      </c>
      <c r="W1715" t="str" cm="1">
        <f t="array" ref="W1715">_xlfn.IFNA(_xlfn.IFS(AND(U1715&gt;=25,U1715&lt;28),"26-27 days",AND(U1715&gt;27,U1715&lt;29),"28 to 29 days",U1715=30, "30 days"),"Not Needed")</f>
        <v>30 days</v>
      </c>
      <c r="X1715">
        <f t="shared" si="161"/>
        <v>2014</v>
      </c>
    </row>
    <row r="1716" spans="1:24" ht="4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 t="shared" si="162"/>
        <v>8</v>
      </c>
      <c r="R1716">
        <f t="shared" si="157"/>
        <v>115.71</v>
      </c>
      <c r="S1716" s="15">
        <f t="shared" si="158"/>
        <v>42095.918530092589</v>
      </c>
      <c r="T1716" s="15">
        <f t="shared" si="159"/>
        <v>42125.918530092589</v>
      </c>
      <c r="U1716">
        <f t="shared" si="160"/>
        <v>30</v>
      </c>
      <c r="V1716" t="str" cm="1">
        <f t="array" ref="V1716">_xlfn.IFS(U1716&lt;=10,"Less than 10 days",AND(U1716&gt;10,U1716&lt;=20),"11 to 20 days",AND(U1716&gt;20,U1716&lt;=25),"21 to 25 days",U1716&gt;=51,"Greater than 40 days",AND(U1716&gt;25,U1716&lt;=30),"26 to 30 days",AND(U1716&gt;30,U1716&lt;=40),"31 to 40 days",AND(U1716&gt;40,U1716&lt;=50),"41 to 50 days")</f>
        <v>26 to 30 days</v>
      </c>
      <c r="W1716" t="str" cm="1">
        <f t="array" ref="W1716">_xlfn.IFNA(_xlfn.IFS(AND(U1716&gt;=25,U1716&lt;28),"26-27 days",AND(U1716&gt;27,U1716&lt;29),"28 to 29 days",U1716=30, "30 days"),"Not Needed")</f>
        <v>30 days</v>
      </c>
      <c r="X1716">
        <f t="shared" si="161"/>
        <v>2015</v>
      </c>
    </row>
    <row r="1717" spans="1:24" ht="4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 t="shared" si="162"/>
        <v>0</v>
      </c>
      <c r="R1717">
        <f t="shared" si="157"/>
        <v>5.5</v>
      </c>
      <c r="S1717" s="15">
        <f t="shared" si="158"/>
        <v>42064.217418981483</v>
      </c>
      <c r="T1717" s="15">
        <f t="shared" si="159"/>
        <v>42094.140277777777</v>
      </c>
      <c r="U1717">
        <f t="shared" si="160"/>
        <v>30</v>
      </c>
      <c r="V1717" t="str" cm="1">
        <f t="array" ref="V1717">_xlfn.IFS(U1717&lt;=10,"Less than 10 days",AND(U1717&gt;10,U1717&lt;=20),"11 to 20 days",AND(U1717&gt;20,U1717&lt;=25),"21 to 25 days",U1717&gt;=51,"Greater than 40 days",AND(U1717&gt;25,U1717&lt;=30),"26 to 30 days",AND(U1717&gt;30,U1717&lt;=40),"31 to 40 days",AND(U1717&gt;40,U1717&lt;=50),"41 to 50 days")</f>
        <v>26 to 30 days</v>
      </c>
      <c r="W1717" t="str" cm="1">
        <f t="array" ref="W1717">_xlfn.IFNA(_xlfn.IFS(AND(U1717&gt;=25,U1717&lt;28),"26-27 days",AND(U1717&gt;27,U1717&lt;29),"28 to 29 days",U1717=30, "30 days"),"Not Needed")</f>
        <v>30 days</v>
      </c>
      <c r="X1717">
        <f t="shared" si="161"/>
        <v>2015</v>
      </c>
    </row>
    <row r="1718" spans="1:24" ht="58">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 t="shared" si="162"/>
        <v>8</v>
      </c>
      <c r="R1718">
        <f t="shared" si="157"/>
        <v>50</v>
      </c>
      <c r="S1718" s="15">
        <f t="shared" si="158"/>
        <v>42673.577534722222</v>
      </c>
      <c r="T1718" s="15">
        <f t="shared" si="159"/>
        <v>42713.619201388887</v>
      </c>
      <c r="U1718">
        <f t="shared" si="160"/>
        <v>40</v>
      </c>
      <c r="V1718" t="str" cm="1">
        <f t="array" ref="V1718">_xlfn.IFS(U1718&lt;=10,"Less than 10 days",AND(U1718&gt;10,U1718&lt;=20),"11 to 20 days",AND(U1718&gt;20,U1718&lt;=25),"21 to 25 days",U1718&gt;=51,"Greater than 40 days",AND(U1718&gt;25,U1718&lt;=30),"26 to 30 days",AND(U1718&gt;30,U1718&lt;=40),"31 to 40 days",AND(U1718&gt;40,U1718&lt;=50),"41 to 50 days")</f>
        <v>31 to 40 days</v>
      </c>
      <c r="W1718" t="str" cm="1">
        <f t="array" ref="W1718">_xlfn.IFNA(_xlfn.IFS(AND(U1718&gt;=25,U1718&lt;28),"26-27 days",AND(U1718&gt;27,U1718&lt;29),"28 to 29 days",U1718=30, "30 days"),"Not Needed")</f>
        <v>Not Needed</v>
      </c>
      <c r="X1718">
        <f t="shared" si="161"/>
        <v>2016</v>
      </c>
    </row>
    <row r="1719" spans="1:24" ht="4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 t="shared" si="162"/>
        <v>43</v>
      </c>
      <c r="R1719">
        <f t="shared" si="157"/>
        <v>34.020000000000003</v>
      </c>
      <c r="S1719" s="15">
        <f t="shared" si="158"/>
        <v>42460.98192129629</v>
      </c>
      <c r="T1719" s="15">
        <f t="shared" si="159"/>
        <v>42481.166666666672</v>
      </c>
      <c r="U1719">
        <f t="shared" si="160"/>
        <v>21</v>
      </c>
      <c r="V1719" t="str" cm="1">
        <f t="array" ref="V1719">_xlfn.IFS(U1719&lt;=10,"Less than 10 days",AND(U1719&gt;10,U1719&lt;=20),"11 to 20 days",AND(U1719&gt;20,U1719&lt;=25),"21 to 25 days",U1719&gt;=51,"Greater than 40 days",AND(U1719&gt;25,U1719&lt;=30),"26 to 30 days",AND(U1719&gt;30,U1719&lt;=40),"31 to 40 days",AND(U1719&gt;40,U1719&lt;=50),"41 to 50 days")</f>
        <v>21 to 25 days</v>
      </c>
      <c r="W1719" t="str" cm="1">
        <f t="array" ref="W1719">_xlfn.IFNA(_xlfn.IFS(AND(U1719&gt;=25,U1719&lt;28),"26-27 days",AND(U1719&gt;27,U1719&lt;29),"28 to 29 days",U1719=30, "30 days"),"Not Needed")</f>
        <v>Not Needed</v>
      </c>
      <c r="X1719">
        <f t="shared" si="161"/>
        <v>2016</v>
      </c>
    </row>
    <row r="1720" spans="1:24">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 t="shared" si="162"/>
        <v>0</v>
      </c>
      <c r="R1720">
        <f t="shared" si="157"/>
        <v>37.5</v>
      </c>
      <c r="S1720" s="15">
        <f t="shared" si="158"/>
        <v>42460.610520833332</v>
      </c>
      <c r="T1720" s="15">
        <f t="shared" si="159"/>
        <v>42504.207638888889</v>
      </c>
      <c r="U1720">
        <f t="shared" si="160"/>
        <v>44</v>
      </c>
      <c r="V1720" t="str" cm="1">
        <f t="array" ref="V1720">_xlfn.IFS(U1720&lt;=10,"Less than 10 days",AND(U1720&gt;10,U1720&lt;=20),"11 to 20 days",AND(U1720&gt;20,U1720&lt;=25),"21 to 25 days",U1720&gt;=51,"Greater than 40 days",AND(U1720&gt;25,U1720&lt;=30),"26 to 30 days",AND(U1720&gt;30,U1720&lt;=40),"31 to 40 days",AND(U1720&gt;40,U1720&lt;=50),"41 to 50 days")</f>
        <v>41 to 50 days</v>
      </c>
      <c r="W1720" t="str" cm="1">
        <f t="array" ref="W1720">_xlfn.IFNA(_xlfn.IFS(AND(U1720&gt;=25,U1720&lt;28),"26-27 days",AND(U1720&gt;27,U1720&lt;29),"28 to 29 days",U1720=30, "30 days"),"Not Needed")</f>
        <v>Not Needed</v>
      </c>
      <c r="X1720">
        <f t="shared" si="161"/>
        <v>2016</v>
      </c>
    </row>
    <row r="1721" spans="1:24" ht="4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 t="shared" si="162"/>
        <v>1</v>
      </c>
      <c r="R1721">
        <f t="shared" si="157"/>
        <v>11.67</v>
      </c>
      <c r="S1721" s="15">
        <f t="shared" si="158"/>
        <v>41869.534618055557</v>
      </c>
      <c r="T1721" s="15">
        <f t="shared" si="159"/>
        <v>41899.534618055557</v>
      </c>
      <c r="U1721">
        <f t="shared" si="160"/>
        <v>30</v>
      </c>
      <c r="V1721" t="str" cm="1">
        <f t="array" ref="V1721">_xlfn.IFS(U1721&lt;=10,"Less than 10 days",AND(U1721&gt;10,U1721&lt;=20),"11 to 20 days",AND(U1721&gt;20,U1721&lt;=25),"21 to 25 days",U1721&gt;=51,"Greater than 40 days",AND(U1721&gt;25,U1721&lt;=30),"26 to 30 days",AND(U1721&gt;30,U1721&lt;=40),"31 to 40 days",AND(U1721&gt;40,U1721&lt;=50),"41 to 50 days")</f>
        <v>26 to 30 days</v>
      </c>
      <c r="W1721" t="str" cm="1">
        <f t="array" ref="W1721">_xlfn.IFNA(_xlfn.IFS(AND(U1721&gt;=25,U1721&lt;28),"26-27 days",AND(U1721&gt;27,U1721&lt;29),"28 to 29 days",U1721=30, "30 days"),"Not Needed")</f>
        <v>30 days</v>
      </c>
      <c r="X1721">
        <f t="shared" si="161"/>
        <v>2014</v>
      </c>
    </row>
    <row r="1722" spans="1:24" ht="4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 t="shared" si="162"/>
        <v>6</v>
      </c>
      <c r="R1722">
        <f t="shared" si="157"/>
        <v>28.13</v>
      </c>
      <c r="S1722" s="15">
        <f t="shared" si="158"/>
        <v>41922.783229166671</v>
      </c>
      <c r="T1722" s="15">
        <f t="shared" si="159"/>
        <v>41952.824895833335</v>
      </c>
      <c r="U1722">
        <f t="shared" si="160"/>
        <v>30</v>
      </c>
      <c r="V1722" t="str" cm="1">
        <f t="array" ref="V1722">_xlfn.IFS(U1722&lt;=10,"Less than 10 days",AND(U1722&gt;10,U1722&lt;=20),"11 to 20 days",AND(U1722&gt;20,U1722&lt;=25),"21 to 25 days",U1722&gt;=51,"Greater than 40 days",AND(U1722&gt;25,U1722&lt;=30),"26 to 30 days",AND(U1722&gt;30,U1722&lt;=40),"31 to 40 days",AND(U1722&gt;40,U1722&lt;=50),"41 to 50 days")</f>
        <v>26 to 30 days</v>
      </c>
      <c r="W1722" t="str" cm="1">
        <f t="array" ref="W1722">_xlfn.IFNA(_xlfn.IFS(AND(U1722&gt;=25,U1722&lt;28),"26-27 days",AND(U1722&gt;27,U1722&lt;29),"28 to 29 days",U1722=30, "30 days"),"Not Needed")</f>
        <v>30 days</v>
      </c>
      <c r="X1722">
        <f t="shared" si="161"/>
        <v>2014</v>
      </c>
    </row>
    <row r="1723" spans="1:24" ht="4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 t="shared" si="162"/>
        <v>0</v>
      </c>
      <c r="R1723">
        <f t="shared" si="157"/>
        <v>0</v>
      </c>
      <c r="S1723" s="15">
        <f t="shared" si="158"/>
        <v>42319.461377314816</v>
      </c>
      <c r="T1723" s="15">
        <f t="shared" si="159"/>
        <v>42349.461377314816</v>
      </c>
      <c r="U1723">
        <f t="shared" si="160"/>
        <v>30</v>
      </c>
      <c r="V1723" t="str" cm="1">
        <f t="array" ref="V1723">_xlfn.IFS(U1723&lt;=10,"Less than 10 days",AND(U1723&gt;10,U1723&lt;=20),"11 to 20 days",AND(U1723&gt;20,U1723&lt;=25),"21 to 25 days",U1723&gt;=51,"Greater than 40 days",AND(U1723&gt;25,U1723&lt;=30),"26 to 30 days",AND(U1723&gt;30,U1723&lt;=40),"31 to 40 days",AND(U1723&gt;40,U1723&lt;=50),"41 to 50 days")</f>
        <v>26 to 30 days</v>
      </c>
      <c r="W1723" t="str" cm="1">
        <f t="array" ref="W1723">_xlfn.IFNA(_xlfn.IFS(AND(U1723&gt;=25,U1723&lt;28),"26-27 days",AND(U1723&gt;27,U1723&lt;29),"28 to 29 days",U1723=30, "30 days"),"Not Needed")</f>
        <v>30 days</v>
      </c>
      <c r="X1723">
        <f t="shared" si="161"/>
        <v>2015</v>
      </c>
    </row>
    <row r="1724" spans="1:24" ht="4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 t="shared" si="162"/>
        <v>0</v>
      </c>
      <c r="R1724">
        <f t="shared" si="157"/>
        <v>1</v>
      </c>
      <c r="S1724" s="15">
        <f t="shared" si="158"/>
        <v>42425.960983796293</v>
      </c>
      <c r="T1724" s="15">
        <f t="shared" si="159"/>
        <v>42463.006944444445</v>
      </c>
      <c r="U1724">
        <f t="shared" si="160"/>
        <v>38</v>
      </c>
      <c r="V1724" t="str" cm="1">
        <f t="array" ref="V1724">_xlfn.IFS(U1724&lt;=10,"Less than 10 days",AND(U1724&gt;10,U1724&lt;=20),"11 to 20 days",AND(U1724&gt;20,U1724&lt;=25),"21 to 25 days",U1724&gt;=51,"Greater than 40 days",AND(U1724&gt;25,U1724&lt;=30),"26 to 30 days",AND(U1724&gt;30,U1724&lt;=40),"31 to 40 days",AND(U1724&gt;40,U1724&lt;=50),"41 to 50 days")</f>
        <v>31 to 40 days</v>
      </c>
      <c r="W1724" t="str" cm="1">
        <f t="array" ref="W1724">_xlfn.IFNA(_xlfn.IFS(AND(U1724&gt;=25,U1724&lt;28),"26-27 days",AND(U1724&gt;27,U1724&lt;29),"28 to 29 days",U1724=30, "30 days"),"Not Needed")</f>
        <v>Not Needed</v>
      </c>
      <c r="X1724">
        <f t="shared" si="161"/>
        <v>2016</v>
      </c>
    </row>
    <row r="1725" spans="1:24" ht="58">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 t="shared" si="162"/>
        <v>7</v>
      </c>
      <c r="R1725">
        <f t="shared" si="157"/>
        <v>216.67</v>
      </c>
      <c r="S1725" s="15">
        <f t="shared" si="158"/>
        <v>42129.82540509259</v>
      </c>
      <c r="T1725" s="15">
        <f t="shared" si="159"/>
        <v>42186.25</v>
      </c>
      <c r="U1725">
        <f t="shared" si="160"/>
        <v>57</v>
      </c>
      <c r="V1725" t="str" cm="1">
        <f t="array" ref="V1725">_xlfn.IFS(U1725&lt;=10,"Less than 10 days",AND(U1725&gt;10,U1725&lt;=20),"11 to 20 days",AND(U1725&gt;20,U1725&lt;=25),"21 to 25 days",U1725&gt;=51,"Greater than 40 days",AND(U1725&gt;25,U1725&lt;=30),"26 to 30 days",AND(U1725&gt;30,U1725&lt;=40),"31 to 40 days",AND(U1725&gt;40,U1725&lt;=50),"41 to 50 days")</f>
        <v>Greater than 40 days</v>
      </c>
      <c r="W1725" t="str" cm="1">
        <f t="array" ref="W1725">_xlfn.IFNA(_xlfn.IFS(AND(U1725&gt;=25,U1725&lt;28),"26-27 days",AND(U1725&gt;27,U1725&lt;29),"28 to 29 days",U1725=30, "30 days"),"Not Needed")</f>
        <v>Not Needed</v>
      </c>
      <c r="X1725">
        <f t="shared" si="161"/>
        <v>2015</v>
      </c>
    </row>
    <row r="1726" spans="1:24" ht="4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 t="shared" si="162"/>
        <v>1</v>
      </c>
      <c r="R1726">
        <f t="shared" si="157"/>
        <v>8.75</v>
      </c>
      <c r="S1726" s="15">
        <f t="shared" si="158"/>
        <v>41912.932430555556</v>
      </c>
      <c r="T1726" s="15">
        <f t="shared" si="159"/>
        <v>41942.932430555556</v>
      </c>
      <c r="U1726">
        <f t="shared" si="160"/>
        <v>30</v>
      </c>
      <c r="V1726" t="str" cm="1">
        <f t="array" ref="V1726">_xlfn.IFS(U1726&lt;=10,"Less than 10 days",AND(U1726&gt;10,U1726&lt;=20),"11 to 20 days",AND(U1726&gt;20,U1726&lt;=25),"21 to 25 days",U1726&gt;=51,"Greater than 40 days",AND(U1726&gt;25,U1726&lt;=30),"26 to 30 days",AND(U1726&gt;30,U1726&lt;=40),"31 to 40 days",AND(U1726&gt;40,U1726&lt;=50),"41 to 50 days")</f>
        <v>26 to 30 days</v>
      </c>
      <c r="W1726" t="str" cm="1">
        <f t="array" ref="W1726">_xlfn.IFNA(_xlfn.IFS(AND(U1726&gt;=25,U1726&lt;28),"26-27 days",AND(U1726&gt;27,U1726&lt;29),"28 to 29 days",U1726=30, "30 days"),"Not Needed")</f>
        <v>30 days</v>
      </c>
      <c r="X1726">
        <f t="shared" si="161"/>
        <v>2014</v>
      </c>
    </row>
    <row r="1727" spans="1:24" ht="4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 t="shared" si="162"/>
        <v>10</v>
      </c>
      <c r="R1727">
        <f t="shared" si="157"/>
        <v>62.22</v>
      </c>
      <c r="S1727" s="15">
        <f t="shared" si="158"/>
        <v>41845.968159722222</v>
      </c>
      <c r="T1727" s="15">
        <f t="shared" si="159"/>
        <v>41875.968159722222</v>
      </c>
      <c r="U1727">
        <f t="shared" si="160"/>
        <v>30</v>
      </c>
      <c r="V1727" t="str" cm="1">
        <f t="array" ref="V1727">_xlfn.IFS(U1727&lt;=10,"Less than 10 days",AND(U1727&gt;10,U1727&lt;=20),"11 to 20 days",AND(U1727&gt;20,U1727&lt;=25),"21 to 25 days",U1727&gt;=51,"Greater than 40 days",AND(U1727&gt;25,U1727&lt;=30),"26 to 30 days",AND(U1727&gt;30,U1727&lt;=40),"31 to 40 days",AND(U1727&gt;40,U1727&lt;=50),"41 to 50 days")</f>
        <v>26 to 30 days</v>
      </c>
      <c r="W1727" t="str" cm="1">
        <f t="array" ref="W1727">_xlfn.IFNA(_xlfn.IFS(AND(U1727&gt;=25,U1727&lt;28),"26-27 days",AND(U1727&gt;27,U1727&lt;29),"28 to 29 days",U1727=30, "30 days"),"Not Needed")</f>
        <v>30 days</v>
      </c>
      <c r="X1727">
        <f t="shared" si="161"/>
        <v>2014</v>
      </c>
    </row>
    <row r="1728" spans="1:24" ht="29">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 t="shared" si="162"/>
        <v>34</v>
      </c>
      <c r="R1728">
        <f t="shared" si="157"/>
        <v>137.25</v>
      </c>
      <c r="S1728" s="15">
        <f t="shared" si="158"/>
        <v>41788.919722222221</v>
      </c>
      <c r="T1728" s="15">
        <f t="shared" si="159"/>
        <v>41817.919722222221</v>
      </c>
      <c r="U1728">
        <f t="shared" si="160"/>
        <v>29</v>
      </c>
      <c r="V1728" t="str" cm="1">
        <f t="array" ref="V1728">_xlfn.IFS(U1728&lt;=10,"Less than 10 days",AND(U1728&gt;10,U1728&lt;=20),"11 to 20 days",AND(U1728&gt;20,U1728&lt;=25),"21 to 25 days",U1728&gt;=51,"Greater than 40 days",AND(U1728&gt;25,U1728&lt;=30),"26 to 30 days",AND(U1728&gt;30,U1728&lt;=40),"31 to 40 days",AND(U1728&gt;40,U1728&lt;=50),"41 to 50 days")</f>
        <v>26 to 30 days</v>
      </c>
      <c r="W1728" t="str" cm="1">
        <f t="array" ref="W1728">_xlfn.IFNA(_xlfn.IFS(AND(U1728&gt;=25,U1728&lt;28),"26-27 days",AND(U1728&gt;27,U1728&lt;29),"28 to 29 days",U1728=30, "30 days"),"Not Needed")</f>
        <v>Not Needed</v>
      </c>
      <c r="X1728">
        <f t="shared" si="161"/>
        <v>2014</v>
      </c>
    </row>
    <row r="1729" spans="1:24" ht="4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 t="shared" si="162"/>
        <v>0</v>
      </c>
      <c r="R1729">
        <f t="shared" si="157"/>
        <v>1</v>
      </c>
      <c r="S1729" s="15">
        <f t="shared" si="158"/>
        <v>42044.927974537044</v>
      </c>
      <c r="T1729" s="15">
        <f t="shared" si="159"/>
        <v>42099.458333333328</v>
      </c>
      <c r="U1729">
        <f t="shared" si="160"/>
        <v>55</v>
      </c>
      <c r="V1729" t="str" cm="1">
        <f t="array" ref="V1729">_xlfn.IFS(U1729&lt;=10,"Less than 10 days",AND(U1729&gt;10,U1729&lt;=20),"11 to 20 days",AND(U1729&gt;20,U1729&lt;=25),"21 to 25 days",U1729&gt;=51,"Greater than 40 days",AND(U1729&gt;25,U1729&lt;=30),"26 to 30 days",AND(U1729&gt;30,U1729&lt;=40),"31 to 40 days",AND(U1729&gt;40,U1729&lt;=50),"41 to 50 days")</f>
        <v>Greater than 40 days</v>
      </c>
      <c r="W1729" t="str" cm="1">
        <f t="array" ref="W1729">_xlfn.IFNA(_xlfn.IFS(AND(U1729&gt;=25,U1729&lt;28),"26-27 days",AND(U1729&gt;27,U1729&lt;29),"28 to 29 days",U1729=30, "30 days"),"Not Needed")</f>
        <v>Not Needed</v>
      </c>
      <c r="X1729">
        <f t="shared" si="161"/>
        <v>2015</v>
      </c>
    </row>
    <row r="1730" spans="1:24" ht="4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 t="shared" si="162"/>
        <v>68</v>
      </c>
      <c r="R1730">
        <f t="shared" si="157"/>
        <v>122.14</v>
      </c>
      <c r="S1730" s="15">
        <f t="shared" si="158"/>
        <v>42268.625856481478</v>
      </c>
      <c r="T1730" s="15">
        <f t="shared" si="159"/>
        <v>42298.625856481478</v>
      </c>
      <c r="U1730">
        <f t="shared" si="160"/>
        <v>30</v>
      </c>
      <c r="V1730" t="str" cm="1">
        <f t="array" ref="V1730">_xlfn.IFS(U1730&lt;=10,"Less than 10 days",AND(U1730&gt;10,U1730&lt;=20),"11 to 20 days",AND(U1730&gt;20,U1730&lt;=25),"21 to 25 days",U1730&gt;=51,"Greater than 40 days",AND(U1730&gt;25,U1730&lt;=30),"26 to 30 days",AND(U1730&gt;30,U1730&lt;=40),"31 to 40 days",AND(U1730&gt;40,U1730&lt;=50),"41 to 50 days")</f>
        <v>26 to 30 days</v>
      </c>
      <c r="W1730" t="str" cm="1">
        <f t="array" ref="W1730">_xlfn.IFNA(_xlfn.IFS(AND(U1730&gt;=25,U1730&lt;28),"26-27 days",AND(U1730&gt;27,U1730&lt;29),"28 to 29 days",U1730=30, "30 days"),"Not Needed")</f>
        <v>30 days</v>
      </c>
      <c r="X1730">
        <f t="shared" si="161"/>
        <v>2015</v>
      </c>
    </row>
    <row r="1731" spans="1:24" ht="4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 t="shared" si="162"/>
        <v>0</v>
      </c>
      <c r="R1731">
        <f t="shared" ref="R1731:R1794" si="163">IFERROR(ROUND(E1731/L1731,2),0)</f>
        <v>0</v>
      </c>
      <c r="S1731" s="15">
        <f t="shared" ref="S1731:S1794" si="164">(((J1731/60)/60)/24)+DATE(1970,1,1)</f>
        <v>42471.052152777775</v>
      </c>
      <c r="T1731" s="15">
        <f t="shared" ref="T1731:T1794" si="165">(((I1731/60)/60)/24)+DATE(1970,1,1)</f>
        <v>42531.052152777775</v>
      </c>
      <c r="U1731">
        <f t="shared" ref="U1731:U1794" si="166">_xlfn.DAYS(T1731,S1731)</f>
        <v>60</v>
      </c>
      <c r="V1731" t="str" cm="1">
        <f t="array" ref="V1731">_xlfn.IFS(U1731&lt;=10,"Less than 10 days",AND(U1731&gt;10,U1731&lt;=20),"11 to 20 days",AND(U1731&gt;20,U1731&lt;=25),"21 to 25 days",U1731&gt;=51,"Greater than 40 days",AND(U1731&gt;25,U1731&lt;=30),"26 to 30 days",AND(U1731&gt;30,U1731&lt;=40),"31 to 40 days",AND(U1731&gt;40,U1731&lt;=50),"41 to 50 days")</f>
        <v>Greater than 40 days</v>
      </c>
      <c r="W1731" t="str" cm="1">
        <f t="array" ref="W1731">_xlfn.IFNA(_xlfn.IFS(AND(U1731&gt;=25,U1731&lt;28),"26-27 days",AND(U1731&gt;27,U1731&lt;29),"28 to 29 days",U1731=30, "30 days"),"Not Needed")</f>
        <v>Not Needed</v>
      </c>
      <c r="X1731">
        <f t="shared" ref="X1731:X1794" si="167">YEAR(S1731)</f>
        <v>2016</v>
      </c>
    </row>
    <row r="1732" spans="1:24" ht="4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 t="shared" si="162"/>
        <v>0</v>
      </c>
      <c r="R1732">
        <f t="shared" si="163"/>
        <v>0</v>
      </c>
      <c r="S1732" s="15">
        <f t="shared" si="164"/>
        <v>42272.087766203709</v>
      </c>
      <c r="T1732" s="15">
        <f t="shared" si="165"/>
        <v>42302.087766203709</v>
      </c>
      <c r="U1732">
        <f t="shared" si="166"/>
        <v>30</v>
      </c>
      <c r="V1732" t="str" cm="1">
        <f t="array" ref="V1732">_xlfn.IFS(U1732&lt;=10,"Less than 10 days",AND(U1732&gt;10,U1732&lt;=20),"11 to 20 days",AND(U1732&gt;20,U1732&lt;=25),"21 to 25 days",U1732&gt;=51,"Greater than 40 days",AND(U1732&gt;25,U1732&lt;=30),"26 to 30 days",AND(U1732&gt;30,U1732&lt;=40),"31 to 40 days",AND(U1732&gt;40,U1732&lt;=50),"41 to 50 days")</f>
        <v>26 to 30 days</v>
      </c>
      <c r="W1732" t="str" cm="1">
        <f t="array" ref="W1732">_xlfn.IFNA(_xlfn.IFS(AND(U1732&gt;=25,U1732&lt;28),"26-27 days",AND(U1732&gt;27,U1732&lt;29),"28 to 29 days",U1732=30, "30 days"),"Not Needed")</f>
        <v>30 days</v>
      </c>
      <c r="X1732">
        <f t="shared" si="167"/>
        <v>2015</v>
      </c>
    </row>
    <row r="1733" spans="1:24" ht="29">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 t="shared" si="162"/>
        <v>0</v>
      </c>
      <c r="R1733">
        <f t="shared" si="163"/>
        <v>0</v>
      </c>
      <c r="S1733" s="15">
        <f t="shared" si="164"/>
        <v>42152.906851851847</v>
      </c>
      <c r="T1733" s="15">
        <f t="shared" si="165"/>
        <v>42166.625</v>
      </c>
      <c r="U1733">
        <f t="shared" si="166"/>
        <v>14</v>
      </c>
      <c r="V1733" t="str" cm="1">
        <f t="array" ref="V1733">_xlfn.IFS(U1733&lt;=10,"Less than 10 days",AND(U1733&gt;10,U1733&lt;=20),"11 to 20 days",AND(U1733&gt;20,U1733&lt;=25),"21 to 25 days",U1733&gt;=51,"Greater than 40 days",AND(U1733&gt;25,U1733&lt;=30),"26 to 30 days",AND(U1733&gt;30,U1733&lt;=40),"31 to 40 days",AND(U1733&gt;40,U1733&lt;=50),"41 to 50 days")</f>
        <v>11 to 20 days</v>
      </c>
      <c r="W1733" t="str" cm="1">
        <f t="array" ref="W1733">_xlfn.IFNA(_xlfn.IFS(AND(U1733&gt;=25,U1733&lt;28),"26-27 days",AND(U1733&gt;27,U1733&lt;29),"28 to 29 days",U1733=30, "30 days"),"Not Needed")</f>
        <v>Not Needed</v>
      </c>
      <c r="X1733">
        <f t="shared" si="167"/>
        <v>2015</v>
      </c>
    </row>
    <row r="1734" spans="1:24" ht="4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 t="shared" si="162"/>
        <v>0</v>
      </c>
      <c r="R1734">
        <f t="shared" si="163"/>
        <v>0</v>
      </c>
      <c r="S1734" s="15">
        <f t="shared" si="164"/>
        <v>42325.683807870373</v>
      </c>
      <c r="T1734" s="15">
        <f t="shared" si="165"/>
        <v>42385.208333333328</v>
      </c>
      <c r="U1734">
        <f t="shared" si="166"/>
        <v>60</v>
      </c>
      <c r="V1734" t="str" cm="1">
        <f t="array" ref="V1734">_xlfn.IFS(U1734&lt;=10,"Less than 10 days",AND(U1734&gt;10,U1734&lt;=20),"11 to 20 days",AND(U1734&gt;20,U1734&lt;=25),"21 to 25 days",U1734&gt;=51,"Greater than 40 days",AND(U1734&gt;25,U1734&lt;=30),"26 to 30 days",AND(U1734&gt;30,U1734&lt;=40),"31 to 40 days",AND(U1734&gt;40,U1734&lt;=50),"41 to 50 days")</f>
        <v>Greater than 40 days</v>
      </c>
      <c r="W1734" t="str" cm="1">
        <f t="array" ref="W1734">_xlfn.IFNA(_xlfn.IFS(AND(U1734&gt;=25,U1734&lt;28),"26-27 days",AND(U1734&gt;27,U1734&lt;29),"28 to 29 days",U1734=30, "30 days"),"Not Needed")</f>
        <v>Not Needed</v>
      </c>
      <c r="X1734">
        <f t="shared" si="167"/>
        <v>2015</v>
      </c>
    </row>
    <row r="1735" spans="1:24" ht="4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 t="shared" si="162"/>
        <v>0</v>
      </c>
      <c r="R1735">
        <f t="shared" si="163"/>
        <v>0</v>
      </c>
      <c r="S1735" s="15">
        <f t="shared" si="164"/>
        <v>42614.675625000003</v>
      </c>
      <c r="T1735" s="15">
        <f t="shared" si="165"/>
        <v>42626.895833333328</v>
      </c>
      <c r="U1735">
        <f t="shared" si="166"/>
        <v>12</v>
      </c>
      <c r="V1735" t="str" cm="1">
        <f t="array" ref="V1735">_xlfn.IFS(U1735&lt;=10,"Less than 10 days",AND(U1735&gt;10,U1735&lt;=20),"11 to 20 days",AND(U1735&gt;20,U1735&lt;=25),"21 to 25 days",U1735&gt;=51,"Greater than 40 days",AND(U1735&gt;25,U1735&lt;=30),"26 to 30 days",AND(U1735&gt;30,U1735&lt;=40),"31 to 40 days",AND(U1735&gt;40,U1735&lt;=50),"41 to 50 days")</f>
        <v>11 to 20 days</v>
      </c>
      <c r="W1735" t="str" cm="1">
        <f t="array" ref="W1735">_xlfn.IFNA(_xlfn.IFS(AND(U1735&gt;=25,U1735&lt;28),"26-27 days",AND(U1735&gt;27,U1735&lt;29),"28 to 29 days",U1735=30, "30 days"),"Not Needed")</f>
        <v>Not Needed</v>
      </c>
      <c r="X1735">
        <f t="shared" si="167"/>
        <v>2016</v>
      </c>
    </row>
    <row r="1736" spans="1:24" ht="4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 t="shared" si="162"/>
        <v>0</v>
      </c>
      <c r="R1736">
        <f t="shared" si="163"/>
        <v>1</v>
      </c>
      <c r="S1736" s="15">
        <f t="shared" si="164"/>
        <v>42102.036527777775</v>
      </c>
      <c r="T1736" s="15">
        <f t="shared" si="165"/>
        <v>42132.036527777775</v>
      </c>
      <c r="U1736">
        <f t="shared" si="166"/>
        <v>30</v>
      </c>
      <c r="V1736" t="str" cm="1">
        <f t="array" ref="V1736">_xlfn.IFS(U1736&lt;=10,"Less than 10 days",AND(U1736&gt;10,U1736&lt;=20),"11 to 20 days",AND(U1736&gt;20,U1736&lt;=25),"21 to 25 days",U1736&gt;=51,"Greater than 40 days",AND(U1736&gt;25,U1736&lt;=30),"26 to 30 days",AND(U1736&gt;30,U1736&lt;=40),"31 to 40 days",AND(U1736&gt;40,U1736&lt;=50),"41 to 50 days")</f>
        <v>26 to 30 days</v>
      </c>
      <c r="W1736" t="str" cm="1">
        <f t="array" ref="W1736">_xlfn.IFNA(_xlfn.IFS(AND(U1736&gt;=25,U1736&lt;28),"26-27 days",AND(U1736&gt;27,U1736&lt;29),"28 to 29 days",U1736=30, "30 days"),"Not Needed")</f>
        <v>30 days</v>
      </c>
      <c r="X1736">
        <f t="shared" si="167"/>
        <v>2015</v>
      </c>
    </row>
    <row r="1737" spans="1:24" ht="4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 t="shared" si="162"/>
        <v>11</v>
      </c>
      <c r="R1737">
        <f t="shared" si="163"/>
        <v>55</v>
      </c>
      <c r="S1737" s="15">
        <f t="shared" si="164"/>
        <v>42559.814178240747</v>
      </c>
      <c r="T1737" s="15">
        <f t="shared" si="165"/>
        <v>42589.814178240747</v>
      </c>
      <c r="U1737">
        <f t="shared" si="166"/>
        <v>30</v>
      </c>
      <c r="V1737" t="str" cm="1">
        <f t="array" ref="V1737">_xlfn.IFS(U1737&lt;=10,"Less than 10 days",AND(U1737&gt;10,U1737&lt;=20),"11 to 20 days",AND(U1737&gt;20,U1737&lt;=25),"21 to 25 days",U1737&gt;=51,"Greater than 40 days",AND(U1737&gt;25,U1737&lt;=30),"26 to 30 days",AND(U1737&gt;30,U1737&lt;=40),"31 to 40 days",AND(U1737&gt;40,U1737&lt;=50),"41 to 50 days")</f>
        <v>26 to 30 days</v>
      </c>
      <c r="W1737" t="str" cm="1">
        <f t="array" ref="W1737">_xlfn.IFNA(_xlfn.IFS(AND(U1737&gt;=25,U1737&lt;28),"26-27 days",AND(U1737&gt;27,U1737&lt;29),"28 to 29 days",U1737=30, "30 days"),"Not Needed")</f>
        <v>30 days</v>
      </c>
      <c r="X1737">
        <f t="shared" si="167"/>
        <v>2016</v>
      </c>
    </row>
    <row r="1738" spans="1:24" ht="29">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 t="shared" si="162"/>
        <v>1</v>
      </c>
      <c r="R1738">
        <f t="shared" si="163"/>
        <v>22</v>
      </c>
      <c r="S1738" s="15">
        <f t="shared" si="164"/>
        <v>42286.861493055556</v>
      </c>
      <c r="T1738" s="15">
        <f t="shared" si="165"/>
        <v>42316.90315972222</v>
      </c>
      <c r="U1738">
        <f t="shared" si="166"/>
        <v>30</v>
      </c>
      <c r="V1738" t="str" cm="1">
        <f t="array" ref="V1738">_xlfn.IFS(U1738&lt;=10,"Less than 10 days",AND(U1738&gt;10,U1738&lt;=20),"11 to 20 days",AND(U1738&gt;20,U1738&lt;=25),"21 to 25 days",U1738&gt;=51,"Greater than 40 days",AND(U1738&gt;25,U1738&lt;=30),"26 to 30 days",AND(U1738&gt;30,U1738&lt;=40),"31 to 40 days",AND(U1738&gt;40,U1738&lt;=50),"41 to 50 days")</f>
        <v>26 to 30 days</v>
      </c>
      <c r="W1738" t="str" cm="1">
        <f t="array" ref="W1738">_xlfn.IFNA(_xlfn.IFS(AND(U1738&gt;=25,U1738&lt;28),"26-27 days",AND(U1738&gt;27,U1738&lt;29),"28 to 29 days",U1738=30, "30 days"),"Not Needed")</f>
        <v>30 days</v>
      </c>
      <c r="X1738">
        <f t="shared" si="167"/>
        <v>2015</v>
      </c>
    </row>
    <row r="1739" spans="1:24" ht="4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 t="shared" si="162"/>
        <v>21</v>
      </c>
      <c r="R1739">
        <f t="shared" si="163"/>
        <v>56.67</v>
      </c>
      <c r="S1739" s="15">
        <f t="shared" si="164"/>
        <v>42175.948981481488</v>
      </c>
      <c r="T1739" s="15">
        <f t="shared" si="165"/>
        <v>42205.948981481488</v>
      </c>
      <c r="U1739">
        <f t="shared" si="166"/>
        <v>30</v>
      </c>
      <c r="V1739" t="str" cm="1">
        <f t="array" ref="V1739">_xlfn.IFS(U1739&lt;=10,"Less than 10 days",AND(U1739&gt;10,U1739&lt;=20),"11 to 20 days",AND(U1739&gt;20,U1739&lt;=25),"21 to 25 days",U1739&gt;=51,"Greater than 40 days",AND(U1739&gt;25,U1739&lt;=30),"26 to 30 days",AND(U1739&gt;30,U1739&lt;=40),"31 to 40 days",AND(U1739&gt;40,U1739&lt;=50),"41 to 50 days")</f>
        <v>26 to 30 days</v>
      </c>
      <c r="W1739" t="str" cm="1">
        <f t="array" ref="W1739">_xlfn.IFNA(_xlfn.IFS(AND(U1739&gt;=25,U1739&lt;28),"26-27 days",AND(U1739&gt;27,U1739&lt;29),"28 to 29 days",U1739=30, "30 days"),"Not Needed")</f>
        <v>30 days</v>
      </c>
      <c r="X1739">
        <f t="shared" si="167"/>
        <v>2015</v>
      </c>
    </row>
    <row r="1740" spans="1:24" ht="29">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 t="shared" si="162"/>
        <v>0</v>
      </c>
      <c r="R1740">
        <f t="shared" si="163"/>
        <v>20</v>
      </c>
      <c r="S1740" s="15">
        <f t="shared" si="164"/>
        <v>41884.874328703707</v>
      </c>
      <c r="T1740" s="15">
        <f t="shared" si="165"/>
        <v>41914.874328703707</v>
      </c>
      <c r="U1740">
        <f t="shared" si="166"/>
        <v>30</v>
      </c>
      <c r="V1740" t="str" cm="1">
        <f t="array" ref="V1740">_xlfn.IFS(U1740&lt;=10,"Less than 10 days",AND(U1740&gt;10,U1740&lt;=20),"11 to 20 days",AND(U1740&gt;20,U1740&lt;=25),"21 to 25 days",U1740&gt;=51,"Greater than 40 days",AND(U1740&gt;25,U1740&lt;=30),"26 to 30 days",AND(U1740&gt;30,U1740&lt;=40),"31 to 40 days",AND(U1740&gt;40,U1740&lt;=50),"41 to 50 days")</f>
        <v>26 to 30 days</v>
      </c>
      <c r="W1740" t="str" cm="1">
        <f t="array" ref="W1740">_xlfn.IFNA(_xlfn.IFS(AND(U1740&gt;=25,U1740&lt;28),"26-27 days",AND(U1740&gt;27,U1740&lt;29),"28 to 29 days",U1740=30, "30 days"),"Not Needed")</f>
        <v>30 days</v>
      </c>
      <c r="X1740">
        <f t="shared" si="167"/>
        <v>2014</v>
      </c>
    </row>
    <row r="1741" spans="1:24" ht="4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 t="shared" si="162"/>
        <v>0</v>
      </c>
      <c r="R1741">
        <f t="shared" si="163"/>
        <v>1</v>
      </c>
      <c r="S1741" s="15">
        <f t="shared" si="164"/>
        <v>42435.874212962968</v>
      </c>
      <c r="T1741" s="15">
        <f t="shared" si="165"/>
        <v>42494.832546296297</v>
      </c>
      <c r="U1741">
        <f t="shared" si="166"/>
        <v>59</v>
      </c>
      <c r="V1741" t="str" cm="1">
        <f t="array" ref="V1741">_xlfn.IFS(U1741&lt;=10,"Less than 10 days",AND(U1741&gt;10,U1741&lt;=20),"11 to 20 days",AND(U1741&gt;20,U1741&lt;=25),"21 to 25 days",U1741&gt;=51,"Greater than 40 days",AND(U1741&gt;25,U1741&lt;=30),"26 to 30 days",AND(U1741&gt;30,U1741&lt;=40),"31 to 40 days",AND(U1741&gt;40,U1741&lt;=50),"41 to 50 days")</f>
        <v>Greater than 40 days</v>
      </c>
      <c r="W1741" t="str" cm="1">
        <f t="array" ref="W1741">_xlfn.IFNA(_xlfn.IFS(AND(U1741&gt;=25,U1741&lt;28),"26-27 days",AND(U1741&gt;27,U1741&lt;29),"28 to 29 days",U1741=30, "30 days"),"Not Needed")</f>
        <v>Not Needed</v>
      </c>
      <c r="X1741">
        <f t="shared" si="167"/>
        <v>2016</v>
      </c>
    </row>
    <row r="1742" spans="1:24" ht="4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 t="shared" si="162"/>
        <v>0</v>
      </c>
      <c r="R1742">
        <f t="shared" si="163"/>
        <v>0</v>
      </c>
      <c r="S1742" s="15">
        <f t="shared" si="164"/>
        <v>42171.817384259266</v>
      </c>
      <c r="T1742" s="15">
        <f t="shared" si="165"/>
        <v>42201.817384259266</v>
      </c>
      <c r="U1742">
        <f t="shared" si="166"/>
        <v>30</v>
      </c>
      <c r="V1742" t="str" cm="1">
        <f t="array" ref="V1742">_xlfn.IFS(U1742&lt;=10,"Less than 10 days",AND(U1742&gt;10,U1742&lt;=20),"11 to 20 days",AND(U1742&gt;20,U1742&lt;=25),"21 to 25 days",U1742&gt;=51,"Greater than 40 days",AND(U1742&gt;25,U1742&lt;=30),"26 to 30 days",AND(U1742&gt;30,U1742&lt;=40),"31 to 40 days",AND(U1742&gt;40,U1742&lt;=50),"41 to 50 days")</f>
        <v>26 to 30 days</v>
      </c>
      <c r="W1742" t="str" cm="1">
        <f t="array" ref="W1742">_xlfn.IFNA(_xlfn.IFS(AND(U1742&gt;=25,U1742&lt;28),"26-27 days",AND(U1742&gt;27,U1742&lt;29),"28 to 29 days",U1742=30, "30 days"),"Not Needed")</f>
        <v>30 days</v>
      </c>
      <c r="X1742">
        <f t="shared" si="167"/>
        <v>2015</v>
      </c>
    </row>
    <row r="1743" spans="1:24" ht="29">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 t="shared" si="162"/>
        <v>111</v>
      </c>
      <c r="R1743">
        <f t="shared" si="163"/>
        <v>25.58</v>
      </c>
      <c r="S1743" s="15">
        <f t="shared" si="164"/>
        <v>42120.628136574072</v>
      </c>
      <c r="T1743" s="15">
        <f t="shared" si="165"/>
        <v>42165.628136574072</v>
      </c>
      <c r="U1743">
        <f t="shared" si="166"/>
        <v>45</v>
      </c>
      <c r="V1743" t="str" cm="1">
        <f t="array" ref="V1743">_xlfn.IFS(U1743&lt;=10,"Less than 10 days",AND(U1743&gt;10,U1743&lt;=20),"11 to 20 days",AND(U1743&gt;20,U1743&lt;=25),"21 to 25 days",U1743&gt;=51,"Greater than 40 days",AND(U1743&gt;25,U1743&lt;=30),"26 to 30 days",AND(U1743&gt;30,U1743&lt;=40),"31 to 40 days",AND(U1743&gt;40,U1743&lt;=50),"41 to 50 days")</f>
        <v>41 to 50 days</v>
      </c>
      <c r="W1743" t="str" cm="1">
        <f t="array" ref="W1743">_xlfn.IFNA(_xlfn.IFS(AND(U1743&gt;=25,U1743&lt;28),"26-27 days",AND(U1743&gt;27,U1743&lt;29),"28 to 29 days",U1743=30, "30 days"),"Not Needed")</f>
        <v>Not Needed</v>
      </c>
      <c r="X1743">
        <f t="shared" si="167"/>
        <v>2015</v>
      </c>
    </row>
    <row r="1744" spans="1:24" ht="4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 t="shared" si="162"/>
        <v>109</v>
      </c>
      <c r="R1744">
        <f t="shared" si="163"/>
        <v>63.97</v>
      </c>
      <c r="S1744" s="15">
        <f t="shared" si="164"/>
        <v>42710.876967592587</v>
      </c>
      <c r="T1744" s="15">
        <f t="shared" si="165"/>
        <v>42742.875</v>
      </c>
      <c r="U1744">
        <f t="shared" si="166"/>
        <v>32</v>
      </c>
      <c r="V1744" t="str" cm="1">
        <f t="array" ref="V1744">_xlfn.IFS(U1744&lt;=10,"Less than 10 days",AND(U1744&gt;10,U1744&lt;=20),"11 to 20 days",AND(U1744&gt;20,U1744&lt;=25),"21 to 25 days",U1744&gt;=51,"Greater than 40 days",AND(U1744&gt;25,U1744&lt;=30),"26 to 30 days",AND(U1744&gt;30,U1744&lt;=40),"31 to 40 days",AND(U1744&gt;40,U1744&lt;=50),"41 to 50 days")</f>
        <v>31 to 40 days</v>
      </c>
      <c r="W1744" t="str" cm="1">
        <f t="array" ref="W1744">_xlfn.IFNA(_xlfn.IFS(AND(U1744&gt;=25,U1744&lt;28),"26-27 days",AND(U1744&gt;27,U1744&lt;29),"28 to 29 days",U1744=30, "30 days"),"Not Needed")</f>
        <v>Not Needed</v>
      </c>
      <c r="X1744">
        <f t="shared" si="167"/>
        <v>2016</v>
      </c>
    </row>
    <row r="1745" spans="1:24" ht="4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 t="shared" si="162"/>
        <v>100</v>
      </c>
      <c r="R1745">
        <f t="shared" si="163"/>
        <v>89.93</v>
      </c>
      <c r="S1745" s="15">
        <f t="shared" si="164"/>
        <v>42586.925636574073</v>
      </c>
      <c r="T1745" s="15">
        <f t="shared" si="165"/>
        <v>42609.165972222225</v>
      </c>
      <c r="U1745">
        <f t="shared" si="166"/>
        <v>23</v>
      </c>
      <c r="V1745" t="str" cm="1">
        <f t="array" ref="V1745">_xlfn.IFS(U1745&lt;=10,"Less than 10 days",AND(U1745&gt;10,U1745&lt;=20),"11 to 20 days",AND(U1745&gt;20,U1745&lt;=25),"21 to 25 days",U1745&gt;=51,"Greater than 40 days",AND(U1745&gt;25,U1745&lt;=30),"26 to 30 days",AND(U1745&gt;30,U1745&lt;=40),"31 to 40 days",AND(U1745&gt;40,U1745&lt;=50),"41 to 50 days")</f>
        <v>21 to 25 days</v>
      </c>
      <c r="W1745" t="str" cm="1">
        <f t="array" ref="W1745">_xlfn.IFNA(_xlfn.IFS(AND(U1745&gt;=25,U1745&lt;28),"26-27 days",AND(U1745&gt;27,U1745&lt;29),"28 to 29 days",U1745=30, "30 days"),"Not Needed")</f>
        <v>Not Needed</v>
      </c>
      <c r="X1745">
        <f t="shared" si="167"/>
        <v>2016</v>
      </c>
    </row>
    <row r="1746" spans="1:24" ht="58">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 t="shared" si="162"/>
        <v>118</v>
      </c>
      <c r="R1746">
        <f t="shared" si="163"/>
        <v>93.07</v>
      </c>
      <c r="S1746" s="15">
        <f t="shared" si="164"/>
        <v>42026.605057870373</v>
      </c>
      <c r="T1746" s="15">
        <f t="shared" si="165"/>
        <v>42071.563391203701</v>
      </c>
      <c r="U1746">
        <f t="shared" si="166"/>
        <v>45</v>
      </c>
      <c r="V1746" t="str" cm="1">
        <f t="array" ref="V1746">_xlfn.IFS(U1746&lt;=10,"Less than 10 days",AND(U1746&gt;10,U1746&lt;=20),"11 to 20 days",AND(U1746&gt;20,U1746&lt;=25),"21 to 25 days",U1746&gt;=51,"Greater than 40 days",AND(U1746&gt;25,U1746&lt;=30),"26 to 30 days",AND(U1746&gt;30,U1746&lt;=40),"31 to 40 days",AND(U1746&gt;40,U1746&lt;=50),"41 to 50 days")</f>
        <v>41 to 50 days</v>
      </c>
      <c r="W1746" t="str" cm="1">
        <f t="array" ref="W1746">_xlfn.IFNA(_xlfn.IFS(AND(U1746&gt;=25,U1746&lt;28),"26-27 days",AND(U1746&gt;27,U1746&lt;29),"28 to 29 days",U1746=30, "30 days"),"Not Needed")</f>
        <v>Not Needed</v>
      </c>
      <c r="X1746">
        <f t="shared" si="167"/>
        <v>2015</v>
      </c>
    </row>
    <row r="1747" spans="1:24" ht="4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 t="shared" si="162"/>
        <v>114</v>
      </c>
      <c r="R1747">
        <f t="shared" si="163"/>
        <v>89.67</v>
      </c>
      <c r="S1747" s="15">
        <f t="shared" si="164"/>
        <v>42690.259699074071</v>
      </c>
      <c r="T1747" s="15">
        <f t="shared" si="165"/>
        <v>42726.083333333328</v>
      </c>
      <c r="U1747">
        <f t="shared" si="166"/>
        <v>36</v>
      </c>
      <c r="V1747" t="str" cm="1">
        <f t="array" ref="V1747">_xlfn.IFS(U1747&lt;=10,"Less than 10 days",AND(U1747&gt;10,U1747&lt;=20),"11 to 20 days",AND(U1747&gt;20,U1747&lt;=25),"21 to 25 days",U1747&gt;=51,"Greater than 40 days",AND(U1747&gt;25,U1747&lt;=30),"26 to 30 days",AND(U1747&gt;30,U1747&lt;=40),"31 to 40 days",AND(U1747&gt;40,U1747&lt;=50),"41 to 50 days")</f>
        <v>31 to 40 days</v>
      </c>
      <c r="W1747" t="str" cm="1">
        <f t="array" ref="W1747">_xlfn.IFNA(_xlfn.IFS(AND(U1747&gt;=25,U1747&lt;28),"26-27 days",AND(U1747&gt;27,U1747&lt;29),"28 to 29 days",U1747=30, "30 days"),"Not Needed")</f>
        <v>Not Needed</v>
      </c>
      <c r="X1747">
        <f t="shared" si="167"/>
        <v>2016</v>
      </c>
    </row>
    <row r="1748" spans="1:24" ht="58">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 t="shared" si="162"/>
        <v>148</v>
      </c>
      <c r="R1748">
        <f t="shared" si="163"/>
        <v>207.62</v>
      </c>
      <c r="S1748" s="15">
        <f t="shared" si="164"/>
        <v>42668.176701388889</v>
      </c>
      <c r="T1748" s="15">
        <f t="shared" si="165"/>
        <v>42698.083333333328</v>
      </c>
      <c r="U1748">
        <f t="shared" si="166"/>
        <v>30</v>
      </c>
      <c r="V1748" t="str" cm="1">
        <f t="array" ref="V1748">_xlfn.IFS(U1748&lt;=10,"Less than 10 days",AND(U1748&gt;10,U1748&lt;=20),"11 to 20 days",AND(U1748&gt;20,U1748&lt;=25),"21 to 25 days",U1748&gt;=51,"Greater than 40 days",AND(U1748&gt;25,U1748&lt;=30),"26 to 30 days",AND(U1748&gt;30,U1748&lt;=40),"31 to 40 days",AND(U1748&gt;40,U1748&lt;=50),"41 to 50 days")</f>
        <v>26 to 30 days</v>
      </c>
      <c r="W1748" t="str" cm="1">
        <f t="array" ref="W1748">_xlfn.IFNA(_xlfn.IFS(AND(U1748&gt;=25,U1748&lt;28),"26-27 days",AND(U1748&gt;27,U1748&lt;29),"28 to 29 days",U1748=30, "30 days"),"Not Needed")</f>
        <v>30 days</v>
      </c>
      <c r="X1748">
        <f t="shared" si="167"/>
        <v>2016</v>
      </c>
    </row>
    <row r="1749" spans="1:24" ht="4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 t="shared" si="162"/>
        <v>105</v>
      </c>
      <c r="R1749">
        <f t="shared" si="163"/>
        <v>59.41</v>
      </c>
      <c r="S1749" s="15">
        <f t="shared" si="164"/>
        <v>42292.435532407413</v>
      </c>
      <c r="T1749" s="15">
        <f t="shared" si="165"/>
        <v>42321.625</v>
      </c>
      <c r="U1749">
        <f t="shared" si="166"/>
        <v>29</v>
      </c>
      <c r="V1749" t="str" cm="1">
        <f t="array" ref="V1749">_xlfn.IFS(U1749&lt;=10,"Less than 10 days",AND(U1749&gt;10,U1749&lt;=20),"11 to 20 days",AND(U1749&gt;20,U1749&lt;=25),"21 to 25 days",U1749&gt;=51,"Greater than 40 days",AND(U1749&gt;25,U1749&lt;=30),"26 to 30 days",AND(U1749&gt;30,U1749&lt;=40),"31 to 40 days",AND(U1749&gt;40,U1749&lt;=50),"41 to 50 days")</f>
        <v>26 to 30 days</v>
      </c>
      <c r="W1749" t="str" cm="1">
        <f t="array" ref="W1749">_xlfn.IFNA(_xlfn.IFS(AND(U1749&gt;=25,U1749&lt;28),"26-27 days",AND(U1749&gt;27,U1749&lt;29),"28 to 29 days",U1749=30, "30 days"),"Not Needed")</f>
        <v>Not Needed</v>
      </c>
      <c r="X1749">
        <f t="shared" si="167"/>
        <v>2015</v>
      </c>
    </row>
    <row r="1750" spans="1:24" ht="29">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 t="shared" si="162"/>
        <v>130</v>
      </c>
      <c r="R1750">
        <f t="shared" si="163"/>
        <v>358.97</v>
      </c>
      <c r="S1750" s="15">
        <f t="shared" si="164"/>
        <v>42219.950729166667</v>
      </c>
      <c r="T1750" s="15">
        <f t="shared" si="165"/>
        <v>42249.950729166667</v>
      </c>
      <c r="U1750">
        <f t="shared" si="166"/>
        <v>30</v>
      </c>
      <c r="V1750" t="str" cm="1">
        <f t="array" ref="V1750">_xlfn.IFS(U1750&lt;=10,"Less than 10 days",AND(U1750&gt;10,U1750&lt;=20),"11 to 20 days",AND(U1750&gt;20,U1750&lt;=25),"21 to 25 days",U1750&gt;=51,"Greater than 40 days",AND(U1750&gt;25,U1750&lt;=30),"26 to 30 days",AND(U1750&gt;30,U1750&lt;=40),"31 to 40 days",AND(U1750&gt;40,U1750&lt;=50),"41 to 50 days")</f>
        <v>26 to 30 days</v>
      </c>
      <c r="W1750" t="str" cm="1">
        <f t="array" ref="W1750">_xlfn.IFNA(_xlfn.IFS(AND(U1750&gt;=25,U1750&lt;28),"26-27 days",AND(U1750&gt;27,U1750&lt;29),"28 to 29 days",U1750=30, "30 days"),"Not Needed")</f>
        <v>30 days</v>
      </c>
      <c r="X1750">
        <f t="shared" si="167"/>
        <v>2015</v>
      </c>
    </row>
    <row r="1751" spans="1:24" ht="29">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 t="shared" si="162"/>
        <v>123</v>
      </c>
      <c r="R1751">
        <f t="shared" si="163"/>
        <v>94.74</v>
      </c>
      <c r="S1751" s="15">
        <f t="shared" si="164"/>
        <v>42758.975937499999</v>
      </c>
      <c r="T1751" s="15">
        <f t="shared" si="165"/>
        <v>42795.791666666672</v>
      </c>
      <c r="U1751">
        <f t="shared" si="166"/>
        <v>37</v>
      </c>
      <c r="V1751" t="str" cm="1">
        <f t="array" ref="V1751">_xlfn.IFS(U1751&lt;=10,"Less than 10 days",AND(U1751&gt;10,U1751&lt;=20),"11 to 20 days",AND(U1751&gt;20,U1751&lt;=25),"21 to 25 days",U1751&gt;=51,"Greater than 40 days",AND(U1751&gt;25,U1751&lt;=30),"26 to 30 days",AND(U1751&gt;30,U1751&lt;=40),"31 to 40 days",AND(U1751&gt;40,U1751&lt;=50),"41 to 50 days")</f>
        <v>31 to 40 days</v>
      </c>
      <c r="W1751" t="str" cm="1">
        <f t="array" ref="W1751">_xlfn.IFNA(_xlfn.IFS(AND(U1751&gt;=25,U1751&lt;28),"26-27 days",AND(U1751&gt;27,U1751&lt;29),"28 to 29 days",U1751=30, "30 days"),"Not Needed")</f>
        <v>Not Needed</v>
      </c>
      <c r="X1751">
        <f t="shared" si="167"/>
        <v>2017</v>
      </c>
    </row>
    <row r="1752" spans="1:24" ht="4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 t="shared" si="162"/>
        <v>202</v>
      </c>
      <c r="R1752">
        <f t="shared" si="163"/>
        <v>80.650000000000006</v>
      </c>
      <c r="S1752" s="15">
        <f t="shared" si="164"/>
        <v>42454.836851851855</v>
      </c>
      <c r="T1752" s="15">
        <f t="shared" si="165"/>
        <v>42479.836851851855</v>
      </c>
      <c r="U1752">
        <f t="shared" si="166"/>
        <v>25</v>
      </c>
      <c r="V1752" t="str" cm="1">
        <f t="array" ref="V1752">_xlfn.IFS(U1752&lt;=10,"Less than 10 days",AND(U1752&gt;10,U1752&lt;=20),"11 to 20 days",AND(U1752&gt;20,U1752&lt;=25),"21 to 25 days",U1752&gt;=51,"Greater than 40 days",AND(U1752&gt;25,U1752&lt;=30),"26 to 30 days",AND(U1752&gt;30,U1752&lt;=40),"31 to 40 days",AND(U1752&gt;40,U1752&lt;=50),"41 to 50 days")</f>
        <v>21 to 25 days</v>
      </c>
      <c r="W1752" t="str" cm="1">
        <f t="array" ref="W1752">_xlfn.IFNA(_xlfn.IFS(AND(U1752&gt;=25,U1752&lt;28),"26-27 days",AND(U1752&gt;27,U1752&lt;29),"28 to 29 days",U1752=30, "30 days"),"Not Needed")</f>
        <v>26-27 days</v>
      </c>
      <c r="X1752">
        <f t="shared" si="167"/>
        <v>2016</v>
      </c>
    </row>
    <row r="1753" spans="1:24" ht="29">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 t="shared" si="162"/>
        <v>103</v>
      </c>
      <c r="R1753">
        <f t="shared" si="163"/>
        <v>168.69</v>
      </c>
      <c r="S1753" s="15">
        <f t="shared" si="164"/>
        <v>42052.7815162037</v>
      </c>
      <c r="T1753" s="15">
        <f t="shared" si="165"/>
        <v>42082.739849537036</v>
      </c>
      <c r="U1753">
        <f t="shared" si="166"/>
        <v>30</v>
      </c>
      <c r="V1753" t="str" cm="1">
        <f t="array" ref="V1753">_xlfn.IFS(U1753&lt;=10,"Less than 10 days",AND(U1753&gt;10,U1753&lt;=20),"11 to 20 days",AND(U1753&gt;20,U1753&lt;=25),"21 to 25 days",U1753&gt;=51,"Greater than 40 days",AND(U1753&gt;25,U1753&lt;=30),"26 to 30 days",AND(U1753&gt;30,U1753&lt;=40),"31 to 40 days",AND(U1753&gt;40,U1753&lt;=50),"41 to 50 days")</f>
        <v>26 to 30 days</v>
      </c>
      <c r="W1753" t="str" cm="1">
        <f t="array" ref="W1753">_xlfn.IFNA(_xlfn.IFS(AND(U1753&gt;=25,U1753&lt;28),"26-27 days",AND(U1753&gt;27,U1753&lt;29),"28 to 29 days",U1753=30, "30 days"),"Not Needed")</f>
        <v>30 days</v>
      </c>
      <c r="X1753">
        <f t="shared" si="167"/>
        <v>2015</v>
      </c>
    </row>
    <row r="1754" spans="1:24" ht="29">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 t="shared" si="162"/>
        <v>260</v>
      </c>
      <c r="R1754">
        <f t="shared" si="163"/>
        <v>34.69</v>
      </c>
      <c r="S1754" s="15">
        <f t="shared" si="164"/>
        <v>42627.253263888888</v>
      </c>
      <c r="T1754" s="15">
        <f t="shared" si="165"/>
        <v>42657.253263888888</v>
      </c>
      <c r="U1754">
        <f t="shared" si="166"/>
        <v>30</v>
      </c>
      <c r="V1754" t="str" cm="1">
        <f t="array" ref="V1754">_xlfn.IFS(U1754&lt;=10,"Less than 10 days",AND(U1754&gt;10,U1754&lt;=20),"11 to 20 days",AND(U1754&gt;20,U1754&lt;=25),"21 to 25 days",U1754&gt;=51,"Greater than 40 days",AND(U1754&gt;25,U1754&lt;=30),"26 to 30 days",AND(U1754&gt;30,U1754&lt;=40),"31 to 40 days",AND(U1754&gt;40,U1754&lt;=50),"41 to 50 days")</f>
        <v>26 to 30 days</v>
      </c>
      <c r="W1754" t="str" cm="1">
        <f t="array" ref="W1754">_xlfn.IFNA(_xlfn.IFS(AND(U1754&gt;=25,U1754&lt;28),"26-27 days",AND(U1754&gt;27,U1754&lt;29),"28 to 29 days",U1754=30, "30 days"),"Not Needed")</f>
        <v>30 days</v>
      </c>
      <c r="X1754">
        <f t="shared" si="167"/>
        <v>2016</v>
      </c>
    </row>
    <row r="1755" spans="1:24" ht="4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 t="shared" si="162"/>
        <v>108</v>
      </c>
      <c r="R1755">
        <f t="shared" si="163"/>
        <v>462.86</v>
      </c>
      <c r="S1755" s="15">
        <f t="shared" si="164"/>
        <v>42420.74962962963</v>
      </c>
      <c r="T1755" s="15">
        <f t="shared" si="165"/>
        <v>42450.707962962959</v>
      </c>
      <c r="U1755">
        <f t="shared" si="166"/>
        <v>30</v>
      </c>
      <c r="V1755" t="str" cm="1">
        <f t="array" ref="V1755">_xlfn.IFS(U1755&lt;=10,"Less than 10 days",AND(U1755&gt;10,U1755&lt;=20),"11 to 20 days",AND(U1755&gt;20,U1755&lt;=25),"21 to 25 days",U1755&gt;=51,"Greater than 40 days",AND(U1755&gt;25,U1755&lt;=30),"26 to 30 days",AND(U1755&gt;30,U1755&lt;=40),"31 to 40 days",AND(U1755&gt;40,U1755&lt;=50),"41 to 50 days")</f>
        <v>26 to 30 days</v>
      </c>
      <c r="W1755" t="str" cm="1">
        <f t="array" ref="W1755">_xlfn.IFNA(_xlfn.IFS(AND(U1755&gt;=25,U1755&lt;28),"26-27 days",AND(U1755&gt;27,U1755&lt;29),"28 to 29 days",U1755=30, "30 days"),"Not Needed")</f>
        <v>30 days</v>
      </c>
      <c r="X1755">
        <f t="shared" si="167"/>
        <v>2016</v>
      </c>
    </row>
    <row r="1756" spans="1:24" ht="4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 t="shared" si="162"/>
        <v>111</v>
      </c>
      <c r="R1756">
        <f t="shared" si="163"/>
        <v>104.39</v>
      </c>
      <c r="S1756" s="15">
        <f t="shared" si="164"/>
        <v>42067.876770833333</v>
      </c>
      <c r="T1756" s="15">
        <f t="shared" si="165"/>
        <v>42097.835104166668</v>
      </c>
      <c r="U1756">
        <f t="shared" si="166"/>
        <v>30</v>
      </c>
      <c r="V1756" t="str" cm="1">
        <f t="array" ref="V1756">_xlfn.IFS(U1756&lt;=10,"Less than 10 days",AND(U1756&gt;10,U1756&lt;=20),"11 to 20 days",AND(U1756&gt;20,U1756&lt;=25),"21 to 25 days",U1756&gt;=51,"Greater than 40 days",AND(U1756&gt;25,U1756&lt;=30),"26 to 30 days",AND(U1756&gt;30,U1756&lt;=40),"31 to 40 days",AND(U1756&gt;40,U1756&lt;=50),"41 to 50 days")</f>
        <v>26 to 30 days</v>
      </c>
      <c r="W1756" t="str" cm="1">
        <f t="array" ref="W1756">_xlfn.IFNA(_xlfn.IFS(AND(U1756&gt;=25,U1756&lt;28),"26-27 days",AND(U1756&gt;27,U1756&lt;29),"28 to 29 days",U1756=30, "30 days"),"Not Needed")</f>
        <v>30 days</v>
      </c>
      <c r="X1756">
        <f t="shared" si="167"/>
        <v>2015</v>
      </c>
    </row>
    <row r="1757" spans="1:24" ht="4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 t="shared" si="162"/>
        <v>120</v>
      </c>
      <c r="R1757">
        <f t="shared" si="163"/>
        <v>7.5</v>
      </c>
      <c r="S1757" s="15">
        <f t="shared" si="164"/>
        <v>42252.788900462961</v>
      </c>
      <c r="T1757" s="15">
        <f t="shared" si="165"/>
        <v>42282.788900462961</v>
      </c>
      <c r="U1757">
        <f t="shared" si="166"/>
        <v>30</v>
      </c>
      <c r="V1757" t="str" cm="1">
        <f t="array" ref="V1757">_xlfn.IFS(U1757&lt;=10,"Less than 10 days",AND(U1757&gt;10,U1757&lt;=20),"11 to 20 days",AND(U1757&gt;20,U1757&lt;=25),"21 to 25 days",U1757&gt;=51,"Greater than 40 days",AND(U1757&gt;25,U1757&lt;=30),"26 to 30 days",AND(U1757&gt;30,U1757&lt;=40),"31 to 40 days",AND(U1757&gt;40,U1757&lt;=50),"41 to 50 days")</f>
        <v>26 to 30 days</v>
      </c>
      <c r="W1757" t="str" cm="1">
        <f t="array" ref="W1757">_xlfn.IFNA(_xlfn.IFS(AND(U1757&gt;=25,U1757&lt;28),"26-27 days",AND(U1757&gt;27,U1757&lt;29),"28 to 29 days",U1757=30, "30 days"),"Not Needed")</f>
        <v>30 days</v>
      </c>
      <c r="X1757">
        <f t="shared" si="167"/>
        <v>2015</v>
      </c>
    </row>
    <row r="1758" spans="1:24" ht="4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 t="shared" si="162"/>
        <v>103</v>
      </c>
      <c r="R1758">
        <f t="shared" si="163"/>
        <v>47.13</v>
      </c>
      <c r="S1758" s="15">
        <f t="shared" si="164"/>
        <v>42571.167465277773</v>
      </c>
      <c r="T1758" s="15">
        <f t="shared" si="165"/>
        <v>42611.167465277773</v>
      </c>
      <c r="U1758">
        <f t="shared" si="166"/>
        <v>40</v>
      </c>
      <c r="V1758" t="str" cm="1">
        <f t="array" ref="V1758">_xlfn.IFS(U1758&lt;=10,"Less than 10 days",AND(U1758&gt;10,U1758&lt;=20),"11 to 20 days",AND(U1758&gt;20,U1758&lt;=25),"21 to 25 days",U1758&gt;=51,"Greater than 40 days",AND(U1758&gt;25,U1758&lt;=30),"26 to 30 days",AND(U1758&gt;30,U1758&lt;=40),"31 to 40 days",AND(U1758&gt;40,U1758&lt;=50),"41 to 50 days")</f>
        <v>31 to 40 days</v>
      </c>
      <c r="W1758" t="str" cm="1">
        <f t="array" ref="W1758">_xlfn.IFNA(_xlfn.IFS(AND(U1758&gt;=25,U1758&lt;28),"26-27 days",AND(U1758&gt;27,U1758&lt;29),"28 to 29 days",U1758=30, "30 days"),"Not Needed")</f>
        <v>Not Needed</v>
      </c>
      <c r="X1758">
        <f t="shared" si="167"/>
        <v>2016</v>
      </c>
    </row>
    <row r="1759" spans="1:24" ht="4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 t="shared" si="162"/>
        <v>116</v>
      </c>
      <c r="R1759">
        <f t="shared" si="163"/>
        <v>414.29</v>
      </c>
      <c r="S1759" s="15">
        <f t="shared" si="164"/>
        <v>42733.827349537038</v>
      </c>
      <c r="T1759" s="15">
        <f t="shared" si="165"/>
        <v>42763.811805555553</v>
      </c>
      <c r="U1759">
        <f t="shared" si="166"/>
        <v>30</v>
      </c>
      <c r="V1759" t="str" cm="1">
        <f t="array" ref="V1759">_xlfn.IFS(U1759&lt;=10,"Less than 10 days",AND(U1759&gt;10,U1759&lt;=20),"11 to 20 days",AND(U1759&gt;20,U1759&lt;=25),"21 to 25 days",U1759&gt;=51,"Greater than 40 days",AND(U1759&gt;25,U1759&lt;=30),"26 to 30 days",AND(U1759&gt;30,U1759&lt;=40),"31 to 40 days",AND(U1759&gt;40,U1759&lt;=50),"41 to 50 days")</f>
        <v>26 to 30 days</v>
      </c>
      <c r="W1759" t="str" cm="1">
        <f t="array" ref="W1759">_xlfn.IFNA(_xlfn.IFS(AND(U1759&gt;=25,U1759&lt;28),"26-27 days",AND(U1759&gt;27,U1759&lt;29),"28 to 29 days",U1759=30, "30 days"),"Not Needed")</f>
        <v>30 days</v>
      </c>
      <c r="X1759">
        <f t="shared" si="167"/>
        <v>2016</v>
      </c>
    </row>
    <row r="1760" spans="1:24" ht="58">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 t="shared" si="162"/>
        <v>115</v>
      </c>
      <c r="R1760">
        <f t="shared" si="163"/>
        <v>42.48</v>
      </c>
      <c r="S1760" s="15">
        <f t="shared" si="164"/>
        <v>42505.955925925926</v>
      </c>
      <c r="T1760" s="15">
        <f t="shared" si="165"/>
        <v>42565.955925925926</v>
      </c>
      <c r="U1760">
        <f t="shared" si="166"/>
        <v>60</v>
      </c>
      <c r="V1760" t="str" cm="1">
        <f t="array" ref="V1760">_xlfn.IFS(U1760&lt;=10,"Less than 10 days",AND(U1760&gt;10,U1760&lt;=20),"11 to 20 days",AND(U1760&gt;20,U1760&lt;=25),"21 to 25 days",U1760&gt;=51,"Greater than 40 days",AND(U1760&gt;25,U1760&lt;=30),"26 to 30 days",AND(U1760&gt;30,U1760&lt;=40),"31 to 40 days",AND(U1760&gt;40,U1760&lt;=50),"41 to 50 days")</f>
        <v>Greater than 40 days</v>
      </c>
      <c r="W1760" t="str" cm="1">
        <f t="array" ref="W1760">_xlfn.IFNA(_xlfn.IFS(AND(U1760&gt;=25,U1760&lt;28),"26-27 days",AND(U1760&gt;27,U1760&lt;29),"28 to 29 days",U1760=30, "30 days"),"Not Needed")</f>
        <v>Not Needed</v>
      </c>
      <c r="X1760">
        <f t="shared" si="167"/>
        <v>2016</v>
      </c>
    </row>
    <row r="1761" spans="1:24" ht="29">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 t="shared" si="162"/>
        <v>107</v>
      </c>
      <c r="R1761">
        <f t="shared" si="163"/>
        <v>108.78</v>
      </c>
      <c r="S1761" s="15">
        <f t="shared" si="164"/>
        <v>42068.829039351855</v>
      </c>
      <c r="T1761" s="15">
        <f t="shared" si="165"/>
        <v>42088.787372685183</v>
      </c>
      <c r="U1761">
        <f t="shared" si="166"/>
        <v>20</v>
      </c>
      <c r="V1761" t="str" cm="1">
        <f t="array" ref="V1761">_xlfn.IFS(U1761&lt;=10,"Less than 10 days",AND(U1761&gt;10,U1761&lt;=20),"11 to 20 days",AND(U1761&gt;20,U1761&lt;=25),"21 to 25 days",U1761&gt;=51,"Greater than 40 days",AND(U1761&gt;25,U1761&lt;=30),"26 to 30 days",AND(U1761&gt;30,U1761&lt;=40),"31 to 40 days",AND(U1761&gt;40,U1761&lt;=50),"41 to 50 days")</f>
        <v>11 to 20 days</v>
      </c>
      <c r="W1761" t="str" cm="1">
        <f t="array" ref="W1761">_xlfn.IFNA(_xlfn.IFS(AND(U1761&gt;=25,U1761&lt;28),"26-27 days",AND(U1761&gt;27,U1761&lt;29),"28 to 29 days",U1761=30, "30 days"),"Not Needed")</f>
        <v>Not Needed</v>
      </c>
      <c r="X1761">
        <f t="shared" si="167"/>
        <v>2015</v>
      </c>
    </row>
    <row r="1762" spans="1:24" ht="58">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 t="shared" si="162"/>
        <v>165</v>
      </c>
      <c r="R1762">
        <f t="shared" si="163"/>
        <v>81.099999999999994</v>
      </c>
      <c r="S1762" s="15">
        <f t="shared" si="164"/>
        <v>42405.67260416667</v>
      </c>
      <c r="T1762" s="15">
        <f t="shared" si="165"/>
        <v>42425.67260416667</v>
      </c>
      <c r="U1762">
        <f t="shared" si="166"/>
        <v>20</v>
      </c>
      <c r="V1762" t="str" cm="1">
        <f t="array" ref="V1762">_xlfn.IFS(U1762&lt;=10,"Less than 10 days",AND(U1762&gt;10,U1762&lt;=20),"11 to 20 days",AND(U1762&gt;20,U1762&lt;=25),"21 to 25 days",U1762&gt;=51,"Greater than 40 days",AND(U1762&gt;25,U1762&lt;=30),"26 to 30 days",AND(U1762&gt;30,U1762&lt;=40),"31 to 40 days",AND(U1762&gt;40,U1762&lt;=50),"41 to 50 days")</f>
        <v>11 to 20 days</v>
      </c>
      <c r="W1762" t="str" cm="1">
        <f t="array" ref="W1762">_xlfn.IFNA(_xlfn.IFS(AND(U1762&gt;=25,U1762&lt;28),"26-27 days",AND(U1762&gt;27,U1762&lt;29),"28 to 29 days",U1762=30, "30 days"),"Not Needed")</f>
        <v>Not Needed</v>
      </c>
      <c r="X1762">
        <f t="shared" si="167"/>
        <v>2016</v>
      </c>
    </row>
    <row r="1763" spans="1:24" ht="29">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 t="shared" si="162"/>
        <v>155</v>
      </c>
      <c r="R1763">
        <f t="shared" si="163"/>
        <v>51.67</v>
      </c>
      <c r="S1763" s="15">
        <f t="shared" si="164"/>
        <v>42209.567824074074</v>
      </c>
      <c r="T1763" s="15">
        <f t="shared" si="165"/>
        <v>42259.567824074074</v>
      </c>
      <c r="U1763">
        <f t="shared" si="166"/>
        <v>50</v>
      </c>
      <c r="V1763" t="str" cm="1">
        <f t="array" ref="V1763">_xlfn.IFS(U1763&lt;=10,"Less than 10 days",AND(U1763&gt;10,U1763&lt;=20),"11 to 20 days",AND(U1763&gt;20,U1763&lt;=25),"21 to 25 days",U1763&gt;=51,"Greater than 40 days",AND(U1763&gt;25,U1763&lt;=30),"26 to 30 days",AND(U1763&gt;30,U1763&lt;=40),"31 to 40 days",AND(U1763&gt;40,U1763&lt;=50),"41 to 50 days")</f>
        <v>41 to 50 days</v>
      </c>
      <c r="W1763" t="str" cm="1">
        <f t="array" ref="W1763">_xlfn.IFNA(_xlfn.IFS(AND(U1763&gt;=25,U1763&lt;28),"26-27 days",AND(U1763&gt;27,U1763&lt;29),"28 to 29 days",U1763=30, "30 days"),"Not Needed")</f>
        <v>Not Needed</v>
      </c>
      <c r="X1763">
        <f t="shared" si="167"/>
        <v>2015</v>
      </c>
    </row>
    <row r="1764" spans="1:24" ht="29">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 t="shared" si="162"/>
        <v>885</v>
      </c>
      <c r="R1764">
        <f t="shared" si="163"/>
        <v>35.4</v>
      </c>
      <c r="S1764" s="15">
        <f t="shared" si="164"/>
        <v>42410.982002314813</v>
      </c>
      <c r="T1764" s="15">
        <f t="shared" si="165"/>
        <v>42440.982002314813</v>
      </c>
      <c r="U1764">
        <f t="shared" si="166"/>
        <v>30</v>
      </c>
      <c r="V1764" t="str" cm="1">
        <f t="array" ref="V1764">_xlfn.IFS(U1764&lt;=10,"Less than 10 days",AND(U1764&gt;10,U1764&lt;=20),"11 to 20 days",AND(U1764&gt;20,U1764&lt;=25),"21 to 25 days",U1764&gt;=51,"Greater than 40 days",AND(U1764&gt;25,U1764&lt;=30),"26 to 30 days",AND(U1764&gt;30,U1764&lt;=40),"31 to 40 days",AND(U1764&gt;40,U1764&lt;=50),"41 to 50 days")</f>
        <v>26 to 30 days</v>
      </c>
      <c r="W1764" t="str" cm="1">
        <f t="array" ref="W1764">_xlfn.IFNA(_xlfn.IFS(AND(U1764&gt;=25,U1764&lt;28),"26-27 days",AND(U1764&gt;27,U1764&lt;29),"28 to 29 days",U1764=30, "30 days"),"Not Needed")</f>
        <v>30 days</v>
      </c>
      <c r="X1764">
        <f t="shared" si="167"/>
        <v>2016</v>
      </c>
    </row>
    <row r="1765" spans="1:24" ht="58">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 t="shared" si="162"/>
        <v>102</v>
      </c>
      <c r="R1765">
        <f t="shared" si="163"/>
        <v>103.64</v>
      </c>
      <c r="S1765" s="15">
        <f t="shared" si="164"/>
        <v>42636.868518518517</v>
      </c>
      <c r="T1765" s="15">
        <f t="shared" si="165"/>
        <v>42666.868518518517</v>
      </c>
      <c r="U1765">
        <f t="shared" si="166"/>
        <v>30</v>
      </c>
      <c r="V1765" t="str" cm="1">
        <f t="array" ref="V1765">_xlfn.IFS(U1765&lt;=10,"Less than 10 days",AND(U1765&gt;10,U1765&lt;=20),"11 to 20 days",AND(U1765&gt;20,U1765&lt;=25),"21 to 25 days",U1765&gt;=51,"Greater than 40 days",AND(U1765&gt;25,U1765&lt;=30),"26 to 30 days",AND(U1765&gt;30,U1765&lt;=40),"31 to 40 days",AND(U1765&gt;40,U1765&lt;=50),"41 to 50 days")</f>
        <v>26 to 30 days</v>
      </c>
      <c r="W1765" t="str" cm="1">
        <f t="array" ref="W1765">_xlfn.IFNA(_xlfn.IFS(AND(U1765&gt;=25,U1765&lt;28),"26-27 days",AND(U1765&gt;27,U1765&lt;29),"28 to 29 days",U1765=30, "30 days"),"Not Needed")</f>
        <v>30 days</v>
      </c>
      <c r="X1765">
        <f t="shared" si="167"/>
        <v>2016</v>
      </c>
    </row>
    <row r="1766" spans="1:24" ht="4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 t="shared" si="162"/>
        <v>20</v>
      </c>
      <c r="R1766">
        <f t="shared" si="163"/>
        <v>55.28</v>
      </c>
      <c r="S1766" s="15">
        <f t="shared" si="164"/>
        <v>41825.485868055555</v>
      </c>
      <c r="T1766" s="15">
        <f t="shared" si="165"/>
        <v>41854.485868055555</v>
      </c>
      <c r="U1766">
        <f t="shared" si="166"/>
        <v>29</v>
      </c>
      <c r="V1766" t="str" cm="1">
        <f t="array" ref="V1766">_xlfn.IFS(U1766&lt;=10,"Less than 10 days",AND(U1766&gt;10,U1766&lt;=20),"11 to 20 days",AND(U1766&gt;20,U1766&lt;=25),"21 to 25 days",U1766&gt;=51,"Greater than 40 days",AND(U1766&gt;25,U1766&lt;=30),"26 to 30 days",AND(U1766&gt;30,U1766&lt;=40),"31 to 40 days",AND(U1766&gt;40,U1766&lt;=50),"41 to 50 days")</f>
        <v>26 to 30 days</v>
      </c>
      <c r="W1766" t="str" cm="1">
        <f t="array" ref="W1766">_xlfn.IFNA(_xlfn.IFS(AND(U1766&gt;=25,U1766&lt;28),"26-27 days",AND(U1766&gt;27,U1766&lt;29),"28 to 29 days",U1766=30, "30 days"),"Not Needed")</f>
        <v>Not Needed</v>
      </c>
      <c r="X1766">
        <f t="shared" si="167"/>
        <v>2014</v>
      </c>
    </row>
    <row r="1767" spans="1:24" ht="4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 t="shared" ref="Q1767:Q1830" si="168">ROUND(E1767/D1767*100,0)</f>
        <v>59</v>
      </c>
      <c r="R1767">
        <f t="shared" si="163"/>
        <v>72.17</v>
      </c>
      <c r="S1767" s="15">
        <f t="shared" si="164"/>
        <v>41834.980462962965</v>
      </c>
      <c r="T1767" s="15">
        <f t="shared" si="165"/>
        <v>41864.980462962965</v>
      </c>
      <c r="U1767">
        <f t="shared" si="166"/>
        <v>30</v>
      </c>
      <c r="V1767" t="str" cm="1">
        <f t="array" ref="V1767">_xlfn.IFS(U1767&lt;=10,"Less than 10 days",AND(U1767&gt;10,U1767&lt;=20),"11 to 20 days",AND(U1767&gt;20,U1767&lt;=25),"21 to 25 days",U1767&gt;=51,"Greater than 40 days",AND(U1767&gt;25,U1767&lt;=30),"26 to 30 days",AND(U1767&gt;30,U1767&lt;=40),"31 to 40 days",AND(U1767&gt;40,U1767&lt;=50),"41 to 50 days")</f>
        <v>26 to 30 days</v>
      </c>
      <c r="W1767" t="str" cm="1">
        <f t="array" ref="W1767">_xlfn.IFNA(_xlfn.IFS(AND(U1767&gt;=25,U1767&lt;28),"26-27 days",AND(U1767&gt;27,U1767&lt;29),"28 to 29 days",U1767=30, "30 days"),"Not Needed")</f>
        <v>30 days</v>
      </c>
      <c r="X1767">
        <f t="shared" si="167"/>
        <v>2014</v>
      </c>
    </row>
    <row r="1768" spans="1:24" ht="29">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 t="shared" si="168"/>
        <v>0</v>
      </c>
      <c r="R1768">
        <f t="shared" si="163"/>
        <v>0</v>
      </c>
      <c r="S1768" s="15">
        <f t="shared" si="164"/>
        <v>41855.859814814816</v>
      </c>
      <c r="T1768" s="15">
        <f t="shared" si="165"/>
        <v>41876.859814814816</v>
      </c>
      <c r="U1768">
        <f t="shared" si="166"/>
        <v>21</v>
      </c>
      <c r="V1768" t="str" cm="1">
        <f t="array" ref="V1768">_xlfn.IFS(U1768&lt;=10,"Less than 10 days",AND(U1768&gt;10,U1768&lt;=20),"11 to 20 days",AND(U1768&gt;20,U1768&lt;=25),"21 to 25 days",U1768&gt;=51,"Greater than 40 days",AND(U1768&gt;25,U1768&lt;=30),"26 to 30 days",AND(U1768&gt;30,U1768&lt;=40),"31 to 40 days",AND(U1768&gt;40,U1768&lt;=50),"41 to 50 days")</f>
        <v>21 to 25 days</v>
      </c>
      <c r="W1768" t="str" cm="1">
        <f t="array" ref="W1768">_xlfn.IFNA(_xlfn.IFS(AND(U1768&gt;=25,U1768&lt;28),"26-27 days",AND(U1768&gt;27,U1768&lt;29),"28 to 29 days",U1768=30, "30 days"),"Not Needed")</f>
        <v>Not Needed</v>
      </c>
      <c r="X1768">
        <f t="shared" si="167"/>
        <v>2014</v>
      </c>
    </row>
    <row r="1769" spans="1:24" ht="29">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 t="shared" si="168"/>
        <v>46</v>
      </c>
      <c r="R1769">
        <f t="shared" si="163"/>
        <v>58.62</v>
      </c>
      <c r="S1769" s="15">
        <f t="shared" si="164"/>
        <v>41824.658379629633</v>
      </c>
      <c r="T1769" s="15">
        <f t="shared" si="165"/>
        <v>41854.658379629633</v>
      </c>
      <c r="U1769">
        <f t="shared" si="166"/>
        <v>30</v>
      </c>
      <c r="V1769" t="str" cm="1">
        <f t="array" ref="V1769">_xlfn.IFS(U1769&lt;=10,"Less than 10 days",AND(U1769&gt;10,U1769&lt;=20),"11 to 20 days",AND(U1769&gt;20,U1769&lt;=25),"21 to 25 days",U1769&gt;=51,"Greater than 40 days",AND(U1769&gt;25,U1769&lt;=30),"26 to 30 days",AND(U1769&gt;30,U1769&lt;=40),"31 to 40 days",AND(U1769&gt;40,U1769&lt;=50),"41 to 50 days")</f>
        <v>26 to 30 days</v>
      </c>
      <c r="W1769" t="str" cm="1">
        <f t="array" ref="W1769">_xlfn.IFNA(_xlfn.IFS(AND(U1769&gt;=25,U1769&lt;28),"26-27 days",AND(U1769&gt;27,U1769&lt;29),"28 to 29 days",U1769=30, "30 days"),"Not Needed")</f>
        <v>30 days</v>
      </c>
      <c r="X1769">
        <f t="shared" si="167"/>
        <v>2014</v>
      </c>
    </row>
    <row r="1770" spans="1:24" ht="4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 t="shared" si="168"/>
        <v>4</v>
      </c>
      <c r="R1770">
        <f t="shared" si="163"/>
        <v>12.47</v>
      </c>
      <c r="S1770" s="15">
        <f t="shared" si="164"/>
        <v>41849.560694444444</v>
      </c>
      <c r="T1770" s="15">
        <f t="shared" si="165"/>
        <v>41909.560694444444</v>
      </c>
      <c r="U1770">
        <f t="shared" si="166"/>
        <v>60</v>
      </c>
      <c r="V1770" t="str" cm="1">
        <f t="array" ref="V1770">_xlfn.IFS(U1770&lt;=10,"Less than 10 days",AND(U1770&gt;10,U1770&lt;=20),"11 to 20 days",AND(U1770&gt;20,U1770&lt;=25),"21 to 25 days",U1770&gt;=51,"Greater than 40 days",AND(U1770&gt;25,U1770&lt;=30),"26 to 30 days",AND(U1770&gt;30,U1770&lt;=40),"31 to 40 days",AND(U1770&gt;40,U1770&lt;=50),"41 to 50 days")</f>
        <v>Greater than 40 days</v>
      </c>
      <c r="W1770" t="str" cm="1">
        <f t="array" ref="W1770">_xlfn.IFNA(_xlfn.IFS(AND(U1770&gt;=25,U1770&lt;28),"26-27 days",AND(U1770&gt;27,U1770&lt;29),"28 to 29 days",U1770=30, "30 days"),"Not Needed")</f>
        <v>Not Needed</v>
      </c>
      <c r="X1770">
        <f t="shared" si="167"/>
        <v>2014</v>
      </c>
    </row>
    <row r="1771" spans="1:24" ht="4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 t="shared" si="168"/>
        <v>3</v>
      </c>
      <c r="R1771">
        <f t="shared" si="163"/>
        <v>49.14</v>
      </c>
      <c r="S1771" s="15">
        <f t="shared" si="164"/>
        <v>41987.818969907406</v>
      </c>
      <c r="T1771" s="15">
        <f t="shared" si="165"/>
        <v>42017.818969907406</v>
      </c>
      <c r="U1771">
        <f t="shared" si="166"/>
        <v>30</v>
      </c>
      <c r="V1771" t="str" cm="1">
        <f t="array" ref="V1771">_xlfn.IFS(U1771&lt;=10,"Less than 10 days",AND(U1771&gt;10,U1771&lt;=20),"11 to 20 days",AND(U1771&gt;20,U1771&lt;=25),"21 to 25 days",U1771&gt;=51,"Greater than 40 days",AND(U1771&gt;25,U1771&lt;=30),"26 to 30 days",AND(U1771&gt;30,U1771&lt;=40),"31 to 40 days",AND(U1771&gt;40,U1771&lt;=50),"41 to 50 days")</f>
        <v>26 to 30 days</v>
      </c>
      <c r="W1771" t="str" cm="1">
        <f t="array" ref="W1771">_xlfn.IFNA(_xlfn.IFS(AND(U1771&gt;=25,U1771&lt;28),"26-27 days",AND(U1771&gt;27,U1771&lt;29),"28 to 29 days",U1771=30, "30 days"),"Not Needed")</f>
        <v>30 days</v>
      </c>
      <c r="X1771">
        <f t="shared" si="167"/>
        <v>2014</v>
      </c>
    </row>
    <row r="1772" spans="1:24" ht="4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 t="shared" si="168"/>
        <v>57</v>
      </c>
      <c r="R1772">
        <f t="shared" si="163"/>
        <v>150.5</v>
      </c>
      <c r="S1772" s="15">
        <f t="shared" si="164"/>
        <v>41891.780023148152</v>
      </c>
      <c r="T1772" s="15">
        <f t="shared" si="165"/>
        <v>41926.780023148152</v>
      </c>
      <c r="U1772">
        <f t="shared" si="166"/>
        <v>35</v>
      </c>
      <c r="V1772" t="str" cm="1">
        <f t="array" ref="V1772">_xlfn.IFS(U1772&lt;=10,"Less than 10 days",AND(U1772&gt;10,U1772&lt;=20),"11 to 20 days",AND(U1772&gt;20,U1772&lt;=25),"21 to 25 days",U1772&gt;=51,"Greater than 40 days",AND(U1772&gt;25,U1772&lt;=30),"26 to 30 days",AND(U1772&gt;30,U1772&lt;=40),"31 to 40 days",AND(U1772&gt;40,U1772&lt;=50),"41 to 50 days")</f>
        <v>31 to 40 days</v>
      </c>
      <c r="W1772" t="str" cm="1">
        <f t="array" ref="W1772">_xlfn.IFNA(_xlfn.IFS(AND(U1772&gt;=25,U1772&lt;28),"26-27 days",AND(U1772&gt;27,U1772&lt;29),"28 to 29 days",U1772=30, "30 days"),"Not Needed")</f>
        <v>Not Needed</v>
      </c>
      <c r="X1772">
        <f t="shared" si="167"/>
        <v>2014</v>
      </c>
    </row>
    <row r="1773" spans="1:24" ht="4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 t="shared" si="168"/>
        <v>21</v>
      </c>
      <c r="R1773">
        <f t="shared" si="163"/>
        <v>35.799999999999997</v>
      </c>
      <c r="S1773" s="15">
        <f t="shared" si="164"/>
        <v>41905.979629629634</v>
      </c>
      <c r="T1773" s="15">
        <f t="shared" si="165"/>
        <v>41935.979629629634</v>
      </c>
      <c r="U1773">
        <f t="shared" si="166"/>
        <v>30</v>
      </c>
      <c r="V1773" t="str" cm="1">
        <f t="array" ref="V1773">_xlfn.IFS(U1773&lt;=10,"Less than 10 days",AND(U1773&gt;10,U1773&lt;=20),"11 to 20 days",AND(U1773&gt;20,U1773&lt;=25),"21 to 25 days",U1773&gt;=51,"Greater than 40 days",AND(U1773&gt;25,U1773&lt;=30),"26 to 30 days",AND(U1773&gt;30,U1773&lt;=40),"31 to 40 days",AND(U1773&gt;40,U1773&lt;=50),"41 to 50 days")</f>
        <v>26 to 30 days</v>
      </c>
      <c r="W1773" t="str" cm="1">
        <f t="array" ref="W1773">_xlfn.IFNA(_xlfn.IFS(AND(U1773&gt;=25,U1773&lt;28),"26-27 days",AND(U1773&gt;27,U1773&lt;29),"28 to 29 days",U1773=30, "30 days"),"Not Needed")</f>
        <v>30 days</v>
      </c>
      <c r="X1773">
        <f t="shared" si="167"/>
        <v>2014</v>
      </c>
    </row>
    <row r="1774" spans="1:24" ht="4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 t="shared" si="168"/>
        <v>16</v>
      </c>
      <c r="R1774">
        <f t="shared" si="163"/>
        <v>45.16</v>
      </c>
      <c r="S1774" s="15">
        <f t="shared" si="164"/>
        <v>41766.718009259261</v>
      </c>
      <c r="T1774" s="15">
        <f t="shared" si="165"/>
        <v>41826.718009259261</v>
      </c>
      <c r="U1774">
        <f t="shared" si="166"/>
        <v>60</v>
      </c>
      <c r="V1774" t="str" cm="1">
        <f t="array" ref="V1774">_xlfn.IFS(U1774&lt;=10,"Less than 10 days",AND(U1774&gt;10,U1774&lt;=20),"11 to 20 days",AND(U1774&gt;20,U1774&lt;=25),"21 to 25 days",U1774&gt;=51,"Greater than 40 days",AND(U1774&gt;25,U1774&lt;=30),"26 to 30 days",AND(U1774&gt;30,U1774&lt;=40),"31 to 40 days",AND(U1774&gt;40,U1774&lt;=50),"41 to 50 days")</f>
        <v>Greater than 40 days</v>
      </c>
      <c r="W1774" t="str" cm="1">
        <f t="array" ref="W1774">_xlfn.IFNA(_xlfn.IFS(AND(U1774&gt;=25,U1774&lt;28),"26-27 days",AND(U1774&gt;27,U1774&lt;29),"28 to 29 days",U1774=30, "30 days"),"Not Needed")</f>
        <v>Not Needed</v>
      </c>
      <c r="X1774">
        <f t="shared" si="167"/>
        <v>2014</v>
      </c>
    </row>
    <row r="1775" spans="1:24" ht="4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 t="shared" si="168"/>
        <v>6</v>
      </c>
      <c r="R1775">
        <f t="shared" si="163"/>
        <v>98.79</v>
      </c>
      <c r="S1775" s="15">
        <f t="shared" si="164"/>
        <v>41978.760393518518</v>
      </c>
      <c r="T1775" s="15">
        <f t="shared" si="165"/>
        <v>42023.760393518518</v>
      </c>
      <c r="U1775">
        <f t="shared" si="166"/>
        <v>45</v>
      </c>
      <c r="V1775" t="str" cm="1">
        <f t="array" ref="V1775">_xlfn.IFS(U1775&lt;=10,"Less than 10 days",AND(U1775&gt;10,U1775&lt;=20),"11 to 20 days",AND(U1775&gt;20,U1775&lt;=25),"21 to 25 days",U1775&gt;=51,"Greater than 40 days",AND(U1775&gt;25,U1775&lt;=30),"26 to 30 days",AND(U1775&gt;30,U1775&lt;=40),"31 to 40 days",AND(U1775&gt;40,U1775&lt;=50),"41 to 50 days")</f>
        <v>41 to 50 days</v>
      </c>
      <c r="W1775" t="str" cm="1">
        <f t="array" ref="W1775">_xlfn.IFNA(_xlfn.IFS(AND(U1775&gt;=25,U1775&lt;28),"26-27 days",AND(U1775&gt;27,U1775&lt;29),"28 to 29 days",U1775=30, "30 days"),"Not Needed")</f>
        <v>Not Needed</v>
      </c>
      <c r="X1775">
        <f t="shared" si="167"/>
        <v>2014</v>
      </c>
    </row>
    <row r="1776" spans="1:24" ht="4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 t="shared" si="168"/>
        <v>46</v>
      </c>
      <c r="R1776">
        <f t="shared" si="163"/>
        <v>88.31</v>
      </c>
      <c r="S1776" s="15">
        <f t="shared" si="164"/>
        <v>41930.218657407408</v>
      </c>
      <c r="T1776" s="15">
        <f t="shared" si="165"/>
        <v>41972.624305555553</v>
      </c>
      <c r="U1776">
        <f t="shared" si="166"/>
        <v>42</v>
      </c>
      <c r="V1776" t="str" cm="1">
        <f t="array" ref="V1776">_xlfn.IFS(U1776&lt;=10,"Less than 10 days",AND(U1776&gt;10,U1776&lt;=20),"11 to 20 days",AND(U1776&gt;20,U1776&lt;=25),"21 to 25 days",U1776&gt;=51,"Greater than 40 days",AND(U1776&gt;25,U1776&lt;=30),"26 to 30 days",AND(U1776&gt;30,U1776&lt;=40),"31 to 40 days",AND(U1776&gt;40,U1776&lt;=50),"41 to 50 days")</f>
        <v>41 to 50 days</v>
      </c>
      <c r="W1776" t="str" cm="1">
        <f t="array" ref="W1776">_xlfn.IFNA(_xlfn.IFS(AND(U1776&gt;=25,U1776&lt;28),"26-27 days",AND(U1776&gt;27,U1776&lt;29),"28 to 29 days",U1776=30, "30 days"),"Not Needed")</f>
        <v>Not Needed</v>
      </c>
      <c r="X1776">
        <f t="shared" si="167"/>
        <v>2014</v>
      </c>
    </row>
    <row r="1777" spans="1:24" ht="4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 t="shared" si="168"/>
        <v>65</v>
      </c>
      <c r="R1777">
        <f t="shared" si="163"/>
        <v>170.63</v>
      </c>
      <c r="S1777" s="15">
        <f t="shared" si="164"/>
        <v>41891.976388888892</v>
      </c>
      <c r="T1777" s="15">
        <f t="shared" si="165"/>
        <v>41936.976388888892</v>
      </c>
      <c r="U1777">
        <f t="shared" si="166"/>
        <v>45</v>
      </c>
      <c r="V1777" t="str" cm="1">
        <f t="array" ref="V1777">_xlfn.IFS(U1777&lt;=10,"Less than 10 days",AND(U1777&gt;10,U1777&lt;=20),"11 to 20 days",AND(U1777&gt;20,U1777&lt;=25),"21 to 25 days",U1777&gt;=51,"Greater than 40 days",AND(U1777&gt;25,U1777&lt;=30),"26 to 30 days",AND(U1777&gt;30,U1777&lt;=40),"31 to 40 days",AND(U1777&gt;40,U1777&lt;=50),"41 to 50 days")</f>
        <v>41 to 50 days</v>
      </c>
      <c r="W1777" t="str" cm="1">
        <f t="array" ref="W1777">_xlfn.IFNA(_xlfn.IFS(AND(U1777&gt;=25,U1777&lt;28),"26-27 days",AND(U1777&gt;27,U1777&lt;29),"28 to 29 days",U1777=30, "30 days"),"Not Needed")</f>
        <v>Not Needed</v>
      </c>
      <c r="X1777">
        <f t="shared" si="167"/>
        <v>2014</v>
      </c>
    </row>
    <row r="1778" spans="1:24" ht="4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 t="shared" si="168"/>
        <v>7</v>
      </c>
      <c r="R1778">
        <f t="shared" si="163"/>
        <v>83.75</v>
      </c>
      <c r="S1778" s="15">
        <f t="shared" si="164"/>
        <v>41905.95684027778</v>
      </c>
      <c r="T1778" s="15">
        <f t="shared" si="165"/>
        <v>41941.95684027778</v>
      </c>
      <c r="U1778">
        <f t="shared" si="166"/>
        <v>36</v>
      </c>
      <c r="V1778" t="str" cm="1">
        <f t="array" ref="V1778">_xlfn.IFS(U1778&lt;=10,"Less than 10 days",AND(U1778&gt;10,U1778&lt;=20),"11 to 20 days",AND(U1778&gt;20,U1778&lt;=25),"21 to 25 days",U1778&gt;=51,"Greater than 40 days",AND(U1778&gt;25,U1778&lt;=30),"26 to 30 days",AND(U1778&gt;30,U1778&lt;=40),"31 to 40 days",AND(U1778&gt;40,U1778&lt;=50),"41 to 50 days")</f>
        <v>31 to 40 days</v>
      </c>
      <c r="W1778" t="str" cm="1">
        <f t="array" ref="W1778">_xlfn.IFNA(_xlfn.IFS(AND(U1778&gt;=25,U1778&lt;28),"26-27 days",AND(U1778&gt;27,U1778&lt;29),"28 to 29 days",U1778=30, "30 days"),"Not Needed")</f>
        <v>Not Needed</v>
      </c>
      <c r="X1778">
        <f t="shared" si="167"/>
        <v>2014</v>
      </c>
    </row>
    <row r="1779" spans="1:24" ht="58">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 t="shared" si="168"/>
        <v>14</v>
      </c>
      <c r="R1779">
        <f t="shared" si="163"/>
        <v>65.099999999999994</v>
      </c>
      <c r="S1779" s="15">
        <f t="shared" si="164"/>
        <v>42025.357094907406</v>
      </c>
      <c r="T1779" s="15">
        <f t="shared" si="165"/>
        <v>42055.357094907406</v>
      </c>
      <c r="U1779">
        <f t="shared" si="166"/>
        <v>30</v>
      </c>
      <c r="V1779" t="str" cm="1">
        <f t="array" ref="V1779">_xlfn.IFS(U1779&lt;=10,"Less than 10 days",AND(U1779&gt;10,U1779&lt;=20),"11 to 20 days",AND(U1779&gt;20,U1779&lt;=25),"21 to 25 days",U1779&gt;=51,"Greater than 40 days",AND(U1779&gt;25,U1779&lt;=30),"26 to 30 days",AND(U1779&gt;30,U1779&lt;=40),"31 to 40 days",AND(U1779&gt;40,U1779&lt;=50),"41 to 50 days")</f>
        <v>26 to 30 days</v>
      </c>
      <c r="W1779" t="str" cm="1">
        <f t="array" ref="W1779">_xlfn.IFNA(_xlfn.IFS(AND(U1779&gt;=25,U1779&lt;28),"26-27 days",AND(U1779&gt;27,U1779&lt;29),"28 to 29 days",U1779=30, "30 days"),"Not Needed")</f>
        <v>30 days</v>
      </c>
      <c r="X1779">
        <f t="shared" si="167"/>
        <v>2015</v>
      </c>
    </row>
    <row r="1780" spans="1:24" ht="4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 t="shared" si="168"/>
        <v>2</v>
      </c>
      <c r="R1780">
        <f t="shared" si="163"/>
        <v>66.33</v>
      </c>
      <c r="S1780" s="15">
        <f t="shared" si="164"/>
        <v>42045.86336805555</v>
      </c>
      <c r="T1780" s="15">
        <f t="shared" si="165"/>
        <v>42090.821701388893</v>
      </c>
      <c r="U1780">
        <f t="shared" si="166"/>
        <v>45</v>
      </c>
      <c r="V1780" t="str" cm="1">
        <f t="array" ref="V1780">_xlfn.IFS(U1780&lt;=10,"Less than 10 days",AND(U1780&gt;10,U1780&lt;=20),"11 to 20 days",AND(U1780&gt;20,U1780&lt;=25),"21 to 25 days",U1780&gt;=51,"Greater than 40 days",AND(U1780&gt;25,U1780&lt;=30),"26 to 30 days",AND(U1780&gt;30,U1780&lt;=40),"31 to 40 days",AND(U1780&gt;40,U1780&lt;=50),"41 to 50 days")</f>
        <v>41 to 50 days</v>
      </c>
      <c r="W1780" t="str" cm="1">
        <f t="array" ref="W1780">_xlfn.IFNA(_xlfn.IFS(AND(U1780&gt;=25,U1780&lt;28),"26-27 days",AND(U1780&gt;27,U1780&lt;29),"28 to 29 days",U1780=30, "30 days"),"Not Needed")</f>
        <v>Not Needed</v>
      </c>
      <c r="X1780">
        <f t="shared" si="167"/>
        <v>2015</v>
      </c>
    </row>
    <row r="1781" spans="1:24" ht="4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 t="shared" si="168"/>
        <v>36</v>
      </c>
      <c r="R1781">
        <f t="shared" si="163"/>
        <v>104.89</v>
      </c>
      <c r="S1781" s="15">
        <f t="shared" si="164"/>
        <v>42585.691898148143</v>
      </c>
      <c r="T1781" s="15">
        <f t="shared" si="165"/>
        <v>42615.691898148143</v>
      </c>
      <c r="U1781">
        <f t="shared" si="166"/>
        <v>30</v>
      </c>
      <c r="V1781" t="str" cm="1">
        <f t="array" ref="V1781">_xlfn.IFS(U1781&lt;=10,"Less than 10 days",AND(U1781&gt;10,U1781&lt;=20),"11 to 20 days",AND(U1781&gt;20,U1781&lt;=25),"21 to 25 days",U1781&gt;=51,"Greater than 40 days",AND(U1781&gt;25,U1781&lt;=30),"26 to 30 days",AND(U1781&gt;30,U1781&lt;=40),"31 to 40 days",AND(U1781&gt;40,U1781&lt;=50),"41 to 50 days")</f>
        <v>26 to 30 days</v>
      </c>
      <c r="W1781" t="str" cm="1">
        <f t="array" ref="W1781">_xlfn.IFNA(_xlfn.IFS(AND(U1781&gt;=25,U1781&lt;28),"26-27 days",AND(U1781&gt;27,U1781&lt;29),"28 to 29 days",U1781=30, "30 days"),"Not Needed")</f>
        <v>30 days</v>
      </c>
      <c r="X1781">
        <f t="shared" si="167"/>
        <v>2016</v>
      </c>
    </row>
    <row r="1782" spans="1:24" ht="4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 t="shared" si="168"/>
        <v>40</v>
      </c>
      <c r="R1782">
        <f t="shared" si="163"/>
        <v>78.44</v>
      </c>
      <c r="S1782" s="15">
        <f t="shared" si="164"/>
        <v>42493.600810185191</v>
      </c>
      <c r="T1782" s="15">
        <f t="shared" si="165"/>
        <v>42553.600810185191</v>
      </c>
      <c r="U1782">
        <f t="shared" si="166"/>
        <v>60</v>
      </c>
      <c r="V1782" t="str" cm="1">
        <f t="array" ref="V1782">_xlfn.IFS(U1782&lt;=10,"Less than 10 days",AND(U1782&gt;10,U1782&lt;=20),"11 to 20 days",AND(U1782&gt;20,U1782&lt;=25),"21 to 25 days",U1782&gt;=51,"Greater than 40 days",AND(U1782&gt;25,U1782&lt;=30),"26 to 30 days",AND(U1782&gt;30,U1782&lt;=40),"31 to 40 days",AND(U1782&gt;40,U1782&lt;=50),"41 to 50 days")</f>
        <v>Greater than 40 days</v>
      </c>
      <c r="W1782" t="str" cm="1">
        <f t="array" ref="W1782">_xlfn.IFNA(_xlfn.IFS(AND(U1782&gt;=25,U1782&lt;28),"26-27 days",AND(U1782&gt;27,U1782&lt;29),"28 to 29 days",U1782=30, "30 days"),"Not Needed")</f>
        <v>Not Needed</v>
      </c>
      <c r="X1782">
        <f t="shared" si="167"/>
        <v>2016</v>
      </c>
    </row>
    <row r="1783" spans="1:24" ht="4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 t="shared" si="168"/>
        <v>26</v>
      </c>
      <c r="R1783">
        <f t="shared" si="163"/>
        <v>59.04</v>
      </c>
      <c r="S1783" s="15">
        <f t="shared" si="164"/>
        <v>42597.617418981477</v>
      </c>
      <c r="T1783" s="15">
        <f t="shared" si="165"/>
        <v>42628.617418981477</v>
      </c>
      <c r="U1783">
        <f t="shared" si="166"/>
        <v>31</v>
      </c>
      <c r="V1783" t="str" cm="1">
        <f t="array" ref="V1783">_xlfn.IFS(U1783&lt;=10,"Less than 10 days",AND(U1783&gt;10,U1783&lt;=20),"11 to 20 days",AND(U1783&gt;20,U1783&lt;=25),"21 to 25 days",U1783&gt;=51,"Greater than 40 days",AND(U1783&gt;25,U1783&lt;=30),"26 to 30 days",AND(U1783&gt;30,U1783&lt;=40),"31 to 40 days",AND(U1783&gt;40,U1783&lt;=50),"41 to 50 days")</f>
        <v>31 to 40 days</v>
      </c>
      <c r="W1783" t="str" cm="1">
        <f t="array" ref="W1783">_xlfn.IFNA(_xlfn.IFS(AND(U1783&gt;=25,U1783&lt;28),"26-27 days",AND(U1783&gt;27,U1783&lt;29),"28 to 29 days",U1783=30, "30 days"),"Not Needed")</f>
        <v>Not Needed</v>
      </c>
      <c r="X1783">
        <f t="shared" si="167"/>
        <v>2016</v>
      </c>
    </row>
    <row r="1784" spans="1:24" ht="58">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 t="shared" si="168"/>
        <v>15</v>
      </c>
      <c r="R1784">
        <f t="shared" si="163"/>
        <v>71.34</v>
      </c>
      <c r="S1784" s="15">
        <f t="shared" si="164"/>
        <v>42388.575104166666</v>
      </c>
      <c r="T1784" s="15">
        <f t="shared" si="165"/>
        <v>42421.575104166666</v>
      </c>
      <c r="U1784">
        <f t="shared" si="166"/>
        <v>33</v>
      </c>
      <c r="V1784" t="str" cm="1">
        <f t="array" ref="V1784">_xlfn.IFS(U1784&lt;=10,"Less than 10 days",AND(U1784&gt;10,U1784&lt;=20),"11 to 20 days",AND(U1784&gt;20,U1784&lt;=25),"21 to 25 days",U1784&gt;=51,"Greater than 40 days",AND(U1784&gt;25,U1784&lt;=30),"26 to 30 days",AND(U1784&gt;30,U1784&lt;=40),"31 to 40 days",AND(U1784&gt;40,U1784&lt;=50),"41 to 50 days")</f>
        <v>31 to 40 days</v>
      </c>
      <c r="W1784" t="str" cm="1">
        <f t="array" ref="W1784">_xlfn.IFNA(_xlfn.IFS(AND(U1784&gt;=25,U1784&lt;28),"26-27 days",AND(U1784&gt;27,U1784&lt;29),"28 to 29 days",U1784=30, "30 days"),"Not Needed")</f>
        <v>Not Needed</v>
      </c>
      <c r="X1784">
        <f t="shared" si="167"/>
        <v>2016</v>
      </c>
    </row>
    <row r="1785" spans="1:24" ht="4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 t="shared" si="168"/>
        <v>24</v>
      </c>
      <c r="R1785">
        <f t="shared" si="163"/>
        <v>51.23</v>
      </c>
      <c r="S1785" s="15">
        <f t="shared" si="164"/>
        <v>42115.949976851851</v>
      </c>
      <c r="T1785" s="15">
        <f t="shared" si="165"/>
        <v>42145.949976851851</v>
      </c>
      <c r="U1785">
        <f t="shared" si="166"/>
        <v>30</v>
      </c>
      <c r="V1785" t="str" cm="1">
        <f t="array" ref="V1785">_xlfn.IFS(U1785&lt;=10,"Less than 10 days",AND(U1785&gt;10,U1785&lt;=20),"11 to 20 days",AND(U1785&gt;20,U1785&lt;=25),"21 to 25 days",U1785&gt;=51,"Greater than 40 days",AND(U1785&gt;25,U1785&lt;=30),"26 to 30 days",AND(U1785&gt;30,U1785&lt;=40),"31 to 40 days",AND(U1785&gt;40,U1785&lt;=50),"41 to 50 days")</f>
        <v>26 to 30 days</v>
      </c>
      <c r="W1785" t="str" cm="1">
        <f t="array" ref="W1785">_xlfn.IFNA(_xlfn.IFS(AND(U1785&gt;=25,U1785&lt;28),"26-27 days",AND(U1785&gt;27,U1785&lt;29),"28 to 29 days",U1785=30, "30 days"),"Not Needed")</f>
        <v>30 days</v>
      </c>
      <c r="X1785">
        <f t="shared" si="167"/>
        <v>2015</v>
      </c>
    </row>
    <row r="1786" spans="1:24" ht="4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 t="shared" si="168"/>
        <v>40</v>
      </c>
      <c r="R1786">
        <f t="shared" si="163"/>
        <v>60.24</v>
      </c>
      <c r="S1786" s="15">
        <f t="shared" si="164"/>
        <v>42003.655555555553</v>
      </c>
      <c r="T1786" s="15">
        <f t="shared" si="165"/>
        <v>42035.142361111109</v>
      </c>
      <c r="U1786">
        <f t="shared" si="166"/>
        <v>32</v>
      </c>
      <c r="V1786" t="str" cm="1">
        <f t="array" ref="V1786">_xlfn.IFS(U1786&lt;=10,"Less than 10 days",AND(U1786&gt;10,U1786&lt;=20),"11 to 20 days",AND(U1786&gt;20,U1786&lt;=25),"21 to 25 days",U1786&gt;=51,"Greater than 40 days",AND(U1786&gt;25,U1786&lt;=30),"26 to 30 days",AND(U1786&gt;30,U1786&lt;=40),"31 to 40 days",AND(U1786&gt;40,U1786&lt;=50),"41 to 50 days")</f>
        <v>31 to 40 days</v>
      </c>
      <c r="W1786" t="str" cm="1">
        <f t="array" ref="W1786">_xlfn.IFNA(_xlfn.IFS(AND(U1786&gt;=25,U1786&lt;28),"26-27 days",AND(U1786&gt;27,U1786&lt;29),"28 to 29 days",U1786=30, "30 days"),"Not Needed")</f>
        <v>Not Needed</v>
      </c>
      <c r="X1786">
        <f t="shared" si="167"/>
        <v>2014</v>
      </c>
    </row>
    <row r="1787" spans="1:24" ht="4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 t="shared" si="168"/>
        <v>20</v>
      </c>
      <c r="R1787">
        <f t="shared" si="163"/>
        <v>44.94</v>
      </c>
      <c r="S1787" s="15">
        <f t="shared" si="164"/>
        <v>41897.134895833333</v>
      </c>
      <c r="T1787" s="15">
        <f t="shared" si="165"/>
        <v>41928</v>
      </c>
      <c r="U1787">
        <f t="shared" si="166"/>
        <v>31</v>
      </c>
      <c r="V1787" t="str" cm="1">
        <f t="array" ref="V1787">_xlfn.IFS(U1787&lt;=10,"Less than 10 days",AND(U1787&gt;10,U1787&lt;=20),"11 to 20 days",AND(U1787&gt;20,U1787&lt;=25),"21 to 25 days",U1787&gt;=51,"Greater than 40 days",AND(U1787&gt;25,U1787&lt;=30),"26 to 30 days",AND(U1787&gt;30,U1787&lt;=40),"31 to 40 days",AND(U1787&gt;40,U1787&lt;=50),"41 to 50 days")</f>
        <v>31 to 40 days</v>
      </c>
      <c r="W1787" t="str" cm="1">
        <f t="array" ref="W1787">_xlfn.IFNA(_xlfn.IFS(AND(U1787&gt;=25,U1787&lt;28),"26-27 days",AND(U1787&gt;27,U1787&lt;29),"28 to 29 days",U1787=30, "30 days"),"Not Needed")</f>
        <v>Not Needed</v>
      </c>
      <c r="X1787">
        <f t="shared" si="167"/>
        <v>2014</v>
      </c>
    </row>
    <row r="1788" spans="1:24" ht="4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 t="shared" si="168"/>
        <v>48</v>
      </c>
      <c r="R1788">
        <f t="shared" si="163"/>
        <v>31.21</v>
      </c>
      <c r="S1788" s="15">
        <f t="shared" si="164"/>
        <v>41958.550659722227</v>
      </c>
      <c r="T1788" s="15">
        <f t="shared" si="165"/>
        <v>41988.550659722227</v>
      </c>
      <c r="U1788">
        <f t="shared" si="166"/>
        <v>30</v>
      </c>
      <c r="V1788" t="str" cm="1">
        <f t="array" ref="V1788">_xlfn.IFS(U1788&lt;=10,"Less than 10 days",AND(U1788&gt;10,U1788&lt;=20),"11 to 20 days",AND(U1788&gt;20,U1788&lt;=25),"21 to 25 days",U1788&gt;=51,"Greater than 40 days",AND(U1788&gt;25,U1788&lt;=30),"26 to 30 days",AND(U1788&gt;30,U1788&lt;=40),"31 to 40 days",AND(U1788&gt;40,U1788&lt;=50),"41 to 50 days")</f>
        <v>26 to 30 days</v>
      </c>
      <c r="W1788" t="str" cm="1">
        <f t="array" ref="W1788">_xlfn.IFNA(_xlfn.IFS(AND(U1788&gt;=25,U1788&lt;28),"26-27 days",AND(U1788&gt;27,U1788&lt;29),"28 to 29 days",U1788=30, "30 days"),"Not Needed")</f>
        <v>30 days</v>
      </c>
      <c r="X1788">
        <f t="shared" si="167"/>
        <v>2014</v>
      </c>
    </row>
    <row r="1789" spans="1:24" ht="4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 t="shared" si="168"/>
        <v>15</v>
      </c>
      <c r="R1789">
        <f t="shared" si="163"/>
        <v>63.88</v>
      </c>
      <c r="S1789" s="15">
        <f t="shared" si="164"/>
        <v>42068.65552083333</v>
      </c>
      <c r="T1789" s="15">
        <f t="shared" si="165"/>
        <v>42098.613854166666</v>
      </c>
      <c r="U1789">
        <f t="shared" si="166"/>
        <v>30</v>
      </c>
      <c r="V1789" t="str" cm="1">
        <f t="array" ref="V1789">_xlfn.IFS(U1789&lt;=10,"Less than 10 days",AND(U1789&gt;10,U1789&lt;=20),"11 to 20 days",AND(U1789&gt;20,U1789&lt;=25),"21 to 25 days",U1789&gt;=51,"Greater than 40 days",AND(U1789&gt;25,U1789&lt;=30),"26 to 30 days",AND(U1789&gt;30,U1789&lt;=40),"31 to 40 days",AND(U1789&gt;40,U1789&lt;=50),"41 to 50 days")</f>
        <v>26 to 30 days</v>
      </c>
      <c r="W1789" t="str" cm="1">
        <f t="array" ref="W1789">_xlfn.IFNA(_xlfn.IFS(AND(U1789&gt;=25,U1789&lt;28),"26-27 days",AND(U1789&gt;27,U1789&lt;29),"28 to 29 days",U1789=30, "30 days"),"Not Needed")</f>
        <v>30 days</v>
      </c>
      <c r="X1789">
        <f t="shared" si="167"/>
        <v>2015</v>
      </c>
    </row>
    <row r="1790" spans="1:24" ht="4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 t="shared" si="168"/>
        <v>1</v>
      </c>
      <c r="R1790">
        <f t="shared" si="163"/>
        <v>19</v>
      </c>
      <c r="S1790" s="15">
        <f t="shared" si="164"/>
        <v>41913.94840277778</v>
      </c>
      <c r="T1790" s="15">
        <f t="shared" si="165"/>
        <v>41943.94840277778</v>
      </c>
      <c r="U1790">
        <f t="shared" si="166"/>
        <v>30</v>
      </c>
      <c r="V1790" t="str" cm="1">
        <f t="array" ref="V1790">_xlfn.IFS(U1790&lt;=10,"Less than 10 days",AND(U1790&gt;10,U1790&lt;=20),"11 to 20 days",AND(U1790&gt;20,U1790&lt;=25),"21 to 25 days",U1790&gt;=51,"Greater than 40 days",AND(U1790&gt;25,U1790&lt;=30),"26 to 30 days",AND(U1790&gt;30,U1790&lt;=40),"31 to 40 days",AND(U1790&gt;40,U1790&lt;=50),"41 to 50 days")</f>
        <v>26 to 30 days</v>
      </c>
      <c r="W1790" t="str" cm="1">
        <f t="array" ref="W1790">_xlfn.IFNA(_xlfn.IFS(AND(U1790&gt;=25,U1790&lt;28),"26-27 days",AND(U1790&gt;27,U1790&lt;29),"28 to 29 days",U1790=30, "30 days"),"Not Needed")</f>
        <v>30 days</v>
      </c>
      <c r="X1790">
        <f t="shared" si="167"/>
        <v>2014</v>
      </c>
    </row>
    <row r="1791" spans="1:24" ht="4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 t="shared" si="168"/>
        <v>1</v>
      </c>
      <c r="R1791">
        <f t="shared" si="163"/>
        <v>10</v>
      </c>
      <c r="S1791" s="15">
        <f t="shared" si="164"/>
        <v>41956.250034722223</v>
      </c>
      <c r="T1791" s="15">
        <f t="shared" si="165"/>
        <v>42016.250034722223</v>
      </c>
      <c r="U1791">
        <f t="shared" si="166"/>
        <v>60</v>
      </c>
      <c r="V1791" t="str" cm="1">
        <f t="array" ref="V1791">_xlfn.IFS(U1791&lt;=10,"Less than 10 days",AND(U1791&gt;10,U1791&lt;=20),"11 to 20 days",AND(U1791&gt;20,U1791&lt;=25),"21 to 25 days",U1791&gt;=51,"Greater than 40 days",AND(U1791&gt;25,U1791&lt;=30),"26 to 30 days",AND(U1791&gt;30,U1791&lt;=40),"31 to 40 days",AND(U1791&gt;40,U1791&lt;=50),"41 to 50 days")</f>
        <v>Greater than 40 days</v>
      </c>
      <c r="W1791" t="str" cm="1">
        <f t="array" ref="W1791">_xlfn.IFNA(_xlfn.IFS(AND(U1791&gt;=25,U1791&lt;28),"26-27 days",AND(U1791&gt;27,U1791&lt;29),"28 to 29 days",U1791=30, "30 days"),"Not Needed")</f>
        <v>Not Needed</v>
      </c>
      <c r="X1791">
        <f t="shared" si="167"/>
        <v>2014</v>
      </c>
    </row>
    <row r="1792" spans="1:24" ht="4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 t="shared" si="168"/>
        <v>5</v>
      </c>
      <c r="R1792">
        <f t="shared" si="163"/>
        <v>109.07</v>
      </c>
      <c r="S1792" s="15">
        <f t="shared" si="164"/>
        <v>42010.674513888895</v>
      </c>
      <c r="T1792" s="15">
        <f t="shared" si="165"/>
        <v>42040.674513888895</v>
      </c>
      <c r="U1792">
        <f t="shared" si="166"/>
        <v>30</v>
      </c>
      <c r="V1792" t="str" cm="1">
        <f t="array" ref="V1792">_xlfn.IFS(U1792&lt;=10,"Less than 10 days",AND(U1792&gt;10,U1792&lt;=20),"11 to 20 days",AND(U1792&gt;20,U1792&lt;=25),"21 to 25 days",U1792&gt;=51,"Greater than 40 days",AND(U1792&gt;25,U1792&lt;=30),"26 to 30 days",AND(U1792&gt;30,U1792&lt;=40),"31 to 40 days",AND(U1792&gt;40,U1792&lt;=50),"41 to 50 days")</f>
        <v>26 to 30 days</v>
      </c>
      <c r="W1792" t="str" cm="1">
        <f t="array" ref="W1792">_xlfn.IFNA(_xlfn.IFS(AND(U1792&gt;=25,U1792&lt;28),"26-27 days",AND(U1792&gt;27,U1792&lt;29),"28 to 29 days",U1792=30, "30 days"),"Not Needed")</f>
        <v>30 days</v>
      </c>
      <c r="X1792">
        <f t="shared" si="167"/>
        <v>2015</v>
      </c>
    </row>
    <row r="1793" spans="1:24" ht="29">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 t="shared" si="168"/>
        <v>4</v>
      </c>
      <c r="R1793">
        <f t="shared" si="163"/>
        <v>26.75</v>
      </c>
      <c r="S1793" s="15">
        <f t="shared" si="164"/>
        <v>41973.740335648152</v>
      </c>
      <c r="T1793" s="15">
        <f t="shared" si="165"/>
        <v>42033.740335648152</v>
      </c>
      <c r="U1793">
        <f t="shared" si="166"/>
        <v>60</v>
      </c>
      <c r="V1793" t="str" cm="1">
        <f t="array" ref="V1793">_xlfn.IFS(U1793&lt;=10,"Less than 10 days",AND(U1793&gt;10,U1793&lt;=20),"11 to 20 days",AND(U1793&gt;20,U1793&lt;=25),"21 to 25 days",U1793&gt;=51,"Greater than 40 days",AND(U1793&gt;25,U1793&lt;=30),"26 to 30 days",AND(U1793&gt;30,U1793&lt;=40),"31 to 40 days",AND(U1793&gt;40,U1793&lt;=50),"41 to 50 days")</f>
        <v>Greater than 40 days</v>
      </c>
      <c r="W1793" t="str" cm="1">
        <f t="array" ref="W1793">_xlfn.IFNA(_xlfn.IFS(AND(U1793&gt;=25,U1793&lt;28),"26-27 days",AND(U1793&gt;27,U1793&lt;29),"28 to 29 days",U1793=30, "30 days"),"Not Needed")</f>
        <v>Not Needed</v>
      </c>
      <c r="X1793">
        <f t="shared" si="167"/>
        <v>2014</v>
      </c>
    </row>
    <row r="1794" spans="1:24" ht="29">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 t="shared" si="168"/>
        <v>61</v>
      </c>
      <c r="R1794">
        <f t="shared" si="163"/>
        <v>109.94</v>
      </c>
      <c r="S1794" s="15">
        <f t="shared" si="164"/>
        <v>42189.031041666662</v>
      </c>
      <c r="T1794" s="15">
        <f t="shared" si="165"/>
        <v>42226.290972222225</v>
      </c>
      <c r="U1794">
        <f t="shared" si="166"/>
        <v>37</v>
      </c>
      <c r="V1794" t="str" cm="1">
        <f t="array" ref="V1794">_xlfn.IFS(U1794&lt;=10,"Less than 10 days",AND(U1794&gt;10,U1794&lt;=20),"11 to 20 days",AND(U1794&gt;20,U1794&lt;=25),"21 to 25 days",U1794&gt;=51,"Greater than 40 days",AND(U1794&gt;25,U1794&lt;=30),"26 to 30 days",AND(U1794&gt;30,U1794&lt;=40),"31 to 40 days",AND(U1794&gt;40,U1794&lt;=50),"41 to 50 days")</f>
        <v>31 to 40 days</v>
      </c>
      <c r="W1794" t="str" cm="1">
        <f t="array" ref="W1794">_xlfn.IFNA(_xlfn.IFS(AND(U1794&gt;=25,U1794&lt;28),"26-27 days",AND(U1794&gt;27,U1794&lt;29),"28 to 29 days",U1794=30, "30 days"),"Not Needed")</f>
        <v>Not Needed</v>
      </c>
      <c r="X1794">
        <f t="shared" si="167"/>
        <v>2015</v>
      </c>
    </row>
    <row r="1795" spans="1:24" ht="4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 t="shared" si="168"/>
        <v>1</v>
      </c>
      <c r="R1795">
        <f t="shared" ref="R1795:R1858" si="169">IFERROR(ROUND(E1795/L1795,2),0)</f>
        <v>20</v>
      </c>
      <c r="S1795" s="15">
        <f t="shared" ref="S1795:S1858" si="170">(((J1795/60)/60)/24)+DATE(1970,1,1)</f>
        <v>41940.89166666667</v>
      </c>
      <c r="T1795" s="15">
        <f t="shared" ref="T1795:T1858" si="171">(((I1795/60)/60)/24)+DATE(1970,1,1)</f>
        <v>41970.933333333334</v>
      </c>
      <c r="U1795">
        <f t="shared" ref="U1795:U1858" si="172">_xlfn.DAYS(T1795,S1795)</f>
        <v>30</v>
      </c>
      <c r="V1795" t="str" cm="1">
        <f t="array" ref="V1795">_xlfn.IFS(U1795&lt;=10,"Less than 10 days",AND(U1795&gt;10,U1795&lt;=20),"11 to 20 days",AND(U1795&gt;20,U1795&lt;=25),"21 to 25 days",U1795&gt;=51,"Greater than 40 days",AND(U1795&gt;25,U1795&lt;=30),"26 to 30 days",AND(U1795&gt;30,U1795&lt;=40),"31 to 40 days",AND(U1795&gt;40,U1795&lt;=50),"41 to 50 days")</f>
        <v>26 to 30 days</v>
      </c>
      <c r="W1795" t="str" cm="1">
        <f t="array" ref="W1795">_xlfn.IFNA(_xlfn.IFS(AND(U1795&gt;=25,U1795&lt;28),"26-27 days",AND(U1795&gt;27,U1795&lt;29),"28 to 29 days",U1795=30, "30 days"),"Not Needed")</f>
        <v>30 days</v>
      </c>
      <c r="X1795">
        <f t="shared" ref="X1795:X1858" si="173">YEAR(S1795)</f>
        <v>2014</v>
      </c>
    </row>
    <row r="1796" spans="1:24" ht="4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 t="shared" si="168"/>
        <v>11</v>
      </c>
      <c r="R1796">
        <f t="shared" si="169"/>
        <v>55.39</v>
      </c>
      <c r="S1796" s="15">
        <f t="shared" si="170"/>
        <v>42011.551180555558</v>
      </c>
      <c r="T1796" s="15">
        <f t="shared" si="171"/>
        <v>42046.551180555558</v>
      </c>
      <c r="U1796">
        <f t="shared" si="172"/>
        <v>35</v>
      </c>
      <c r="V1796" t="str" cm="1">
        <f t="array" ref="V1796">_xlfn.IFS(U1796&lt;=10,"Less than 10 days",AND(U1796&gt;10,U1796&lt;=20),"11 to 20 days",AND(U1796&gt;20,U1796&lt;=25),"21 to 25 days",U1796&gt;=51,"Greater than 40 days",AND(U1796&gt;25,U1796&lt;=30),"26 to 30 days",AND(U1796&gt;30,U1796&lt;=40),"31 to 40 days",AND(U1796&gt;40,U1796&lt;=50),"41 to 50 days")</f>
        <v>31 to 40 days</v>
      </c>
      <c r="W1796" t="str" cm="1">
        <f t="array" ref="W1796">_xlfn.IFNA(_xlfn.IFS(AND(U1796&gt;=25,U1796&lt;28),"26-27 days",AND(U1796&gt;27,U1796&lt;29),"28 to 29 days",U1796=30, "30 days"),"Not Needed")</f>
        <v>Not Needed</v>
      </c>
      <c r="X1796">
        <f t="shared" si="173"/>
        <v>2015</v>
      </c>
    </row>
    <row r="1797" spans="1:24" ht="4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 t="shared" si="168"/>
        <v>39</v>
      </c>
      <c r="R1797">
        <f t="shared" si="169"/>
        <v>133.9</v>
      </c>
      <c r="S1797" s="15">
        <f t="shared" si="170"/>
        <v>42628.288668981477</v>
      </c>
      <c r="T1797" s="15">
        <f t="shared" si="171"/>
        <v>42657.666666666672</v>
      </c>
      <c r="U1797">
        <f t="shared" si="172"/>
        <v>29</v>
      </c>
      <c r="V1797" t="str" cm="1">
        <f t="array" ref="V1797">_xlfn.IFS(U1797&lt;=10,"Less than 10 days",AND(U1797&gt;10,U1797&lt;=20),"11 to 20 days",AND(U1797&gt;20,U1797&lt;=25),"21 to 25 days",U1797&gt;=51,"Greater than 40 days",AND(U1797&gt;25,U1797&lt;=30),"26 to 30 days",AND(U1797&gt;30,U1797&lt;=40),"31 to 40 days",AND(U1797&gt;40,U1797&lt;=50),"41 to 50 days")</f>
        <v>26 to 30 days</v>
      </c>
      <c r="W1797" t="str" cm="1">
        <f t="array" ref="W1797">_xlfn.IFNA(_xlfn.IFS(AND(U1797&gt;=25,U1797&lt;28),"26-27 days",AND(U1797&gt;27,U1797&lt;29),"28 to 29 days",U1797=30, "30 days"),"Not Needed")</f>
        <v>Not Needed</v>
      </c>
      <c r="X1797">
        <f t="shared" si="173"/>
        <v>2016</v>
      </c>
    </row>
    <row r="1798" spans="1:24" ht="58">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 t="shared" si="168"/>
        <v>22</v>
      </c>
      <c r="R1798">
        <f t="shared" si="169"/>
        <v>48.72</v>
      </c>
      <c r="S1798" s="15">
        <f t="shared" si="170"/>
        <v>42515.439421296294</v>
      </c>
      <c r="T1798" s="15">
        <f t="shared" si="171"/>
        <v>42575.439421296294</v>
      </c>
      <c r="U1798">
        <f t="shared" si="172"/>
        <v>60</v>
      </c>
      <c r="V1798" t="str" cm="1">
        <f t="array" ref="V1798">_xlfn.IFS(U1798&lt;=10,"Less than 10 days",AND(U1798&gt;10,U1798&lt;=20),"11 to 20 days",AND(U1798&gt;20,U1798&lt;=25),"21 to 25 days",U1798&gt;=51,"Greater than 40 days",AND(U1798&gt;25,U1798&lt;=30),"26 to 30 days",AND(U1798&gt;30,U1798&lt;=40),"31 to 40 days",AND(U1798&gt;40,U1798&lt;=50),"41 to 50 days")</f>
        <v>Greater than 40 days</v>
      </c>
      <c r="W1798" t="str" cm="1">
        <f t="array" ref="W1798">_xlfn.IFNA(_xlfn.IFS(AND(U1798&gt;=25,U1798&lt;28),"26-27 days",AND(U1798&gt;27,U1798&lt;29),"28 to 29 days",U1798=30, "30 days"),"Not Needed")</f>
        <v>Not Needed</v>
      </c>
      <c r="X1798">
        <f t="shared" si="173"/>
        <v>2016</v>
      </c>
    </row>
    <row r="1799" spans="1:24" ht="4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 t="shared" si="168"/>
        <v>68</v>
      </c>
      <c r="R1799">
        <f t="shared" si="169"/>
        <v>48.25</v>
      </c>
      <c r="S1799" s="15">
        <f t="shared" si="170"/>
        <v>42689.56931712963</v>
      </c>
      <c r="T1799" s="15">
        <f t="shared" si="171"/>
        <v>42719.56931712963</v>
      </c>
      <c r="U1799">
        <f t="shared" si="172"/>
        <v>30</v>
      </c>
      <c r="V1799" t="str" cm="1">
        <f t="array" ref="V1799">_xlfn.IFS(U1799&lt;=10,"Less than 10 days",AND(U1799&gt;10,U1799&lt;=20),"11 to 20 days",AND(U1799&gt;20,U1799&lt;=25),"21 to 25 days",U1799&gt;=51,"Greater than 40 days",AND(U1799&gt;25,U1799&lt;=30),"26 to 30 days",AND(U1799&gt;30,U1799&lt;=40),"31 to 40 days",AND(U1799&gt;40,U1799&lt;=50),"41 to 50 days")</f>
        <v>26 to 30 days</v>
      </c>
      <c r="W1799" t="str" cm="1">
        <f t="array" ref="W1799">_xlfn.IFNA(_xlfn.IFS(AND(U1799&gt;=25,U1799&lt;28),"26-27 days",AND(U1799&gt;27,U1799&lt;29),"28 to 29 days",U1799=30, "30 days"),"Not Needed")</f>
        <v>30 days</v>
      </c>
      <c r="X1799">
        <f t="shared" si="173"/>
        <v>2016</v>
      </c>
    </row>
    <row r="1800" spans="1:24" ht="4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 t="shared" si="168"/>
        <v>14</v>
      </c>
      <c r="R1800">
        <f t="shared" si="169"/>
        <v>58.97</v>
      </c>
      <c r="S1800" s="15">
        <f t="shared" si="170"/>
        <v>42344.32677083333</v>
      </c>
      <c r="T1800" s="15">
        <f t="shared" si="171"/>
        <v>42404.32677083333</v>
      </c>
      <c r="U1800">
        <f t="shared" si="172"/>
        <v>60</v>
      </c>
      <c r="V1800" t="str" cm="1">
        <f t="array" ref="V1800">_xlfn.IFS(U1800&lt;=10,"Less than 10 days",AND(U1800&gt;10,U1800&lt;=20),"11 to 20 days",AND(U1800&gt;20,U1800&lt;=25),"21 to 25 days",U1800&gt;=51,"Greater than 40 days",AND(U1800&gt;25,U1800&lt;=30),"26 to 30 days",AND(U1800&gt;30,U1800&lt;=40),"31 to 40 days",AND(U1800&gt;40,U1800&lt;=50),"41 to 50 days")</f>
        <v>Greater than 40 days</v>
      </c>
      <c r="W1800" t="str" cm="1">
        <f t="array" ref="W1800">_xlfn.IFNA(_xlfn.IFS(AND(U1800&gt;=25,U1800&lt;28),"26-27 days",AND(U1800&gt;27,U1800&lt;29),"28 to 29 days",U1800=30, "30 days"),"Not Needed")</f>
        <v>Not Needed</v>
      </c>
      <c r="X1800">
        <f t="shared" si="173"/>
        <v>2015</v>
      </c>
    </row>
    <row r="1801" spans="1:24" ht="29">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 t="shared" si="168"/>
        <v>2</v>
      </c>
      <c r="R1801">
        <f t="shared" si="169"/>
        <v>11.64</v>
      </c>
      <c r="S1801" s="15">
        <f t="shared" si="170"/>
        <v>41934.842685185184</v>
      </c>
      <c r="T1801" s="15">
        <f t="shared" si="171"/>
        <v>41954.884351851855</v>
      </c>
      <c r="U1801">
        <f t="shared" si="172"/>
        <v>20</v>
      </c>
      <c r="V1801" t="str" cm="1">
        <f t="array" ref="V1801">_xlfn.IFS(U1801&lt;=10,"Less than 10 days",AND(U1801&gt;10,U1801&lt;=20),"11 to 20 days",AND(U1801&gt;20,U1801&lt;=25),"21 to 25 days",U1801&gt;=51,"Greater than 40 days",AND(U1801&gt;25,U1801&lt;=30),"26 to 30 days",AND(U1801&gt;30,U1801&lt;=40),"31 to 40 days",AND(U1801&gt;40,U1801&lt;=50),"41 to 50 days")</f>
        <v>11 to 20 days</v>
      </c>
      <c r="W1801" t="str" cm="1">
        <f t="array" ref="W1801">_xlfn.IFNA(_xlfn.IFS(AND(U1801&gt;=25,U1801&lt;28),"26-27 days",AND(U1801&gt;27,U1801&lt;29),"28 to 29 days",U1801=30, "30 days"),"Not Needed")</f>
        <v>Not Needed</v>
      </c>
      <c r="X1801">
        <f t="shared" si="173"/>
        <v>2014</v>
      </c>
    </row>
    <row r="1802" spans="1:24" ht="58">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 t="shared" si="168"/>
        <v>20</v>
      </c>
      <c r="R1802">
        <f t="shared" si="169"/>
        <v>83.72</v>
      </c>
      <c r="S1802" s="15">
        <f t="shared" si="170"/>
        <v>42623.606134259258</v>
      </c>
      <c r="T1802" s="15">
        <f t="shared" si="171"/>
        <v>42653.606134259258</v>
      </c>
      <c r="U1802">
        <f t="shared" si="172"/>
        <v>30</v>
      </c>
      <c r="V1802" t="str" cm="1">
        <f t="array" ref="V1802">_xlfn.IFS(U1802&lt;=10,"Less than 10 days",AND(U1802&gt;10,U1802&lt;=20),"11 to 20 days",AND(U1802&gt;20,U1802&lt;=25),"21 to 25 days",U1802&gt;=51,"Greater than 40 days",AND(U1802&gt;25,U1802&lt;=30),"26 to 30 days",AND(U1802&gt;30,U1802&lt;=40),"31 to 40 days",AND(U1802&gt;40,U1802&lt;=50),"41 to 50 days")</f>
        <v>26 to 30 days</v>
      </c>
      <c r="W1802" t="str" cm="1">
        <f t="array" ref="W1802">_xlfn.IFNA(_xlfn.IFS(AND(U1802&gt;=25,U1802&lt;28),"26-27 days",AND(U1802&gt;27,U1802&lt;29),"28 to 29 days",U1802=30, "30 days"),"Not Needed")</f>
        <v>30 days</v>
      </c>
      <c r="X1802">
        <f t="shared" si="173"/>
        <v>2016</v>
      </c>
    </row>
    <row r="1803" spans="1:24" ht="58">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 t="shared" si="168"/>
        <v>14</v>
      </c>
      <c r="R1803">
        <f t="shared" si="169"/>
        <v>63.65</v>
      </c>
      <c r="S1803" s="15">
        <f t="shared" si="170"/>
        <v>42321.660509259258</v>
      </c>
      <c r="T1803" s="15">
        <f t="shared" si="171"/>
        <v>42353.506944444445</v>
      </c>
      <c r="U1803">
        <f t="shared" si="172"/>
        <v>32</v>
      </c>
      <c r="V1803" t="str" cm="1">
        <f t="array" ref="V1803">_xlfn.IFS(U1803&lt;=10,"Less than 10 days",AND(U1803&gt;10,U1803&lt;=20),"11 to 20 days",AND(U1803&gt;20,U1803&lt;=25),"21 to 25 days",U1803&gt;=51,"Greater than 40 days",AND(U1803&gt;25,U1803&lt;=30),"26 to 30 days",AND(U1803&gt;30,U1803&lt;=40),"31 to 40 days",AND(U1803&gt;40,U1803&lt;=50),"41 to 50 days")</f>
        <v>31 to 40 days</v>
      </c>
      <c r="W1803" t="str" cm="1">
        <f t="array" ref="W1803">_xlfn.IFNA(_xlfn.IFS(AND(U1803&gt;=25,U1803&lt;28),"26-27 days",AND(U1803&gt;27,U1803&lt;29),"28 to 29 days",U1803=30, "30 days"),"Not Needed")</f>
        <v>Not Needed</v>
      </c>
      <c r="X1803">
        <f t="shared" si="173"/>
        <v>2015</v>
      </c>
    </row>
    <row r="1804" spans="1:24" ht="4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 t="shared" si="168"/>
        <v>48</v>
      </c>
      <c r="R1804">
        <f t="shared" si="169"/>
        <v>94.28</v>
      </c>
      <c r="S1804" s="15">
        <f t="shared" si="170"/>
        <v>42159.47256944445</v>
      </c>
      <c r="T1804" s="15">
        <f t="shared" si="171"/>
        <v>42182.915972222225</v>
      </c>
      <c r="U1804">
        <f t="shared" si="172"/>
        <v>23</v>
      </c>
      <c r="V1804" t="str" cm="1">
        <f t="array" ref="V1804">_xlfn.IFS(U1804&lt;=10,"Less than 10 days",AND(U1804&gt;10,U1804&lt;=20),"11 to 20 days",AND(U1804&gt;20,U1804&lt;=25),"21 to 25 days",U1804&gt;=51,"Greater than 40 days",AND(U1804&gt;25,U1804&lt;=30),"26 to 30 days",AND(U1804&gt;30,U1804&lt;=40),"31 to 40 days",AND(U1804&gt;40,U1804&lt;=50),"41 to 50 days")</f>
        <v>21 to 25 days</v>
      </c>
      <c r="W1804" t="str" cm="1">
        <f t="array" ref="W1804">_xlfn.IFNA(_xlfn.IFS(AND(U1804&gt;=25,U1804&lt;28),"26-27 days",AND(U1804&gt;27,U1804&lt;29),"28 to 29 days",U1804=30, "30 days"),"Not Needed")</f>
        <v>Not Needed</v>
      </c>
      <c r="X1804">
        <f t="shared" si="173"/>
        <v>2015</v>
      </c>
    </row>
    <row r="1805" spans="1:24" ht="4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 t="shared" si="168"/>
        <v>31</v>
      </c>
      <c r="R1805">
        <f t="shared" si="169"/>
        <v>71.87</v>
      </c>
      <c r="S1805" s="15">
        <f t="shared" si="170"/>
        <v>42018.071550925932</v>
      </c>
      <c r="T1805" s="15">
        <f t="shared" si="171"/>
        <v>42049.071550925932</v>
      </c>
      <c r="U1805">
        <f t="shared" si="172"/>
        <v>31</v>
      </c>
      <c r="V1805" t="str" cm="1">
        <f t="array" ref="V1805">_xlfn.IFS(U1805&lt;=10,"Less than 10 days",AND(U1805&gt;10,U1805&lt;=20),"11 to 20 days",AND(U1805&gt;20,U1805&lt;=25),"21 to 25 days",U1805&gt;=51,"Greater than 40 days",AND(U1805&gt;25,U1805&lt;=30),"26 to 30 days",AND(U1805&gt;30,U1805&lt;=40),"31 to 40 days",AND(U1805&gt;40,U1805&lt;=50),"41 to 50 days")</f>
        <v>31 to 40 days</v>
      </c>
      <c r="W1805" t="str" cm="1">
        <f t="array" ref="W1805">_xlfn.IFNA(_xlfn.IFS(AND(U1805&gt;=25,U1805&lt;28),"26-27 days",AND(U1805&gt;27,U1805&lt;29),"28 to 29 days",U1805=30, "30 days"),"Not Needed")</f>
        <v>Not Needed</v>
      </c>
      <c r="X1805">
        <f t="shared" si="173"/>
        <v>2015</v>
      </c>
    </row>
    <row r="1806" spans="1:24" ht="4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 t="shared" si="168"/>
        <v>35</v>
      </c>
      <c r="R1806">
        <f t="shared" si="169"/>
        <v>104.85</v>
      </c>
      <c r="S1806" s="15">
        <f t="shared" si="170"/>
        <v>42282.678287037037</v>
      </c>
      <c r="T1806" s="15">
        <f t="shared" si="171"/>
        <v>42322.719953703709</v>
      </c>
      <c r="U1806">
        <f t="shared" si="172"/>
        <v>40</v>
      </c>
      <c r="V1806" t="str" cm="1">
        <f t="array" ref="V1806">_xlfn.IFS(U1806&lt;=10,"Less than 10 days",AND(U1806&gt;10,U1806&lt;=20),"11 to 20 days",AND(U1806&gt;20,U1806&lt;=25),"21 to 25 days",U1806&gt;=51,"Greater than 40 days",AND(U1806&gt;25,U1806&lt;=30),"26 to 30 days",AND(U1806&gt;30,U1806&lt;=40),"31 to 40 days",AND(U1806&gt;40,U1806&lt;=50),"41 to 50 days")</f>
        <v>31 to 40 days</v>
      </c>
      <c r="W1806" t="str" cm="1">
        <f t="array" ref="W1806">_xlfn.IFNA(_xlfn.IFS(AND(U1806&gt;=25,U1806&lt;28),"26-27 days",AND(U1806&gt;27,U1806&lt;29),"28 to 29 days",U1806=30, "30 days"),"Not Needed")</f>
        <v>Not Needed</v>
      </c>
      <c r="X1806">
        <f t="shared" si="173"/>
        <v>2015</v>
      </c>
    </row>
    <row r="1807" spans="1:24" ht="4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 t="shared" si="168"/>
        <v>36</v>
      </c>
      <c r="R1807">
        <f t="shared" si="169"/>
        <v>67.14</v>
      </c>
      <c r="S1807" s="15">
        <f t="shared" si="170"/>
        <v>42247.803912037038</v>
      </c>
      <c r="T1807" s="15">
        <f t="shared" si="171"/>
        <v>42279.75</v>
      </c>
      <c r="U1807">
        <f t="shared" si="172"/>
        <v>32</v>
      </c>
      <c r="V1807" t="str" cm="1">
        <f t="array" ref="V1807">_xlfn.IFS(U1807&lt;=10,"Less than 10 days",AND(U1807&gt;10,U1807&lt;=20),"11 to 20 days",AND(U1807&gt;20,U1807&lt;=25),"21 to 25 days",U1807&gt;=51,"Greater than 40 days",AND(U1807&gt;25,U1807&lt;=30),"26 to 30 days",AND(U1807&gt;30,U1807&lt;=40),"31 to 40 days",AND(U1807&gt;40,U1807&lt;=50),"41 to 50 days")</f>
        <v>31 to 40 days</v>
      </c>
      <c r="W1807" t="str" cm="1">
        <f t="array" ref="W1807">_xlfn.IFNA(_xlfn.IFS(AND(U1807&gt;=25,U1807&lt;28),"26-27 days",AND(U1807&gt;27,U1807&lt;29),"28 to 29 days",U1807=30, "30 days"),"Not Needed")</f>
        <v>Not Needed</v>
      </c>
      <c r="X1807">
        <f t="shared" si="173"/>
        <v>2015</v>
      </c>
    </row>
    <row r="1808" spans="1:24" ht="4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 t="shared" si="168"/>
        <v>3</v>
      </c>
      <c r="R1808">
        <f t="shared" si="169"/>
        <v>73.88</v>
      </c>
      <c r="S1808" s="15">
        <f t="shared" si="170"/>
        <v>41877.638298611113</v>
      </c>
      <c r="T1808" s="15">
        <f t="shared" si="171"/>
        <v>41912.638298611113</v>
      </c>
      <c r="U1808">
        <f t="shared" si="172"/>
        <v>35</v>
      </c>
      <c r="V1808" t="str" cm="1">
        <f t="array" ref="V1808">_xlfn.IFS(U1808&lt;=10,"Less than 10 days",AND(U1808&gt;10,U1808&lt;=20),"11 to 20 days",AND(U1808&gt;20,U1808&lt;=25),"21 to 25 days",U1808&gt;=51,"Greater than 40 days",AND(U1808&gt;25,U1808&lt;=30),"26 to 30 days",AND(U1808&gt;30,U1808&lt;=40),"31 to 40 days",AND(U1808&gt;40,U1808&lt;=50),"41 to 50 days")</f>
        <v>31 to 40 days</v>
      </c>
      <c r="W1808" t="str" cm="1">
        <f t="array" ref="W1808">_xlfn.IFNA(_xlfn.IFS(AND(U1808&gt;=25,U1808&lt;28),"26-27 days",AND(U1808&gt;27,U1808&lt;29),"28 to 29 days",U1808=30, "30 days"),"Not Needed")</f>
        <v>Not Needed</v>
      </c>
      <c r="X1808">
        <f t="shared" si="173"/>
        <v>2014</v>
      </c>
    </row>
    <row r="1809" spans="1:24" ht="29">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 t="shared" si="168"/>
        <v>11</v>
      </c>
      <c r="R1809">
        <f t="shared" si="169"/>
        <v>69.13</v>
      </c>
      <c r="S1809" s="15">
        <f t="shared" si="170"/>
        <v>41880.068437499998</v>
      </c>
      <c r="T1809" s="15">
        <f t="shared" si="171"/>
        <v>41910.068437499998</v>
      </c>
      <c r="U1809">
        <f t="shared" si="172"/>
        <v>30</v>
      </c>
      <c r="V1809" t="str" cm="1">
        <f t="array" ref="V1809">_xlfn.IFS(U1809&lt;=10,"Less than 10 days",AND(U1809&gt;10,U1809&lt;=20),"11 to 20 days",AND(U1809&gt;20,U1809&lt;=25),"21 to 25 days",U1809&gt;=51,"Greater than 40 days",AND(U1809&gt;25,U1809&lt;=30),"26 to 30 days",AND(U1809&gt;30,U1809&lt;=40),"31 to 40 days",AND(U1809&gt;40,U1809&lt;=50),"41 to 50 days")</f>
        <v>26 to 30 days</v>
      </c>
      <c r="W1809" t="str" cm="1">
        <f t="array" ref="W1809">_xlfn.IFNA(_xlfn.IFS(AND(U1809&gt;=25,U1809&lt;28),"26-27 days",AND(U1809&gt;27,U1809&lt;29),"28 to 29 days",U1809=30, "30 days"),"Not Needed")</f>
        <v>30 days</v>
      </c>
      <c r="X1809">
        <f t="shared" si="173"/>
        <v>2014</v>
      </c>
    </row>
    <row r="1810" spans="1:24" ht="4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 t="shared" si="168"/>
        <v>41</v>
      </c>
      <c r="R1810">
        <f t="shared" si="169"/>
        <v>120.77</v>
      </c>
      <c r="S1810" s="15">
        <f t="shared" si="170"/>
        <v>42742.680902777778</v>
      </c>
      <c r="T1810" s="15">
        <f t="shared" si="171"/>
        <v>42777.680902777778</v>
      </c>
      <c r="U1810">
        <f t="shared" si="172"/>
        <v>35</v>
      </c>
      <c r="V1810" t="str" cm="1">
        <f t="array" ref="V1810">_xlfn.IFS(U1810&lt;=10,"Less than 10 days",AND(U1810&gt;10,U1810&lt;=20),"11 to 20 days",AND(U1810&gt;20,U1810&lt;=25),"21 to 25 days",U1810&gt;=51,"Greater than 40 days",AND(U1810&gt;25,U1810&lt;=30),"26 to 30 days",AND(U1810&gt;30,U1810&lt;=40),"31 to 40 days",AND(U1810&gt;40,U1810&lt;=50),"41 to 50 days")</f>
        <v>31 to 40 days</v>
      </c>
      <c r="W1810" t="str" cm="1">
        <f t="array" ref="W1810">_xlfn.IFNA(_xlfn.IFS(AND(U1810&gt;=25,U1810&lt;28),"26-27 days",AND(U1810&gt;27,U1810&lt;29),"28 to 29 days",U1810=30, "30 days"),"Not Needed")</f>
        <v>Not Needed</v>
      </c>
      <c r="X1810">
        <f t="shared" si="173"/>
        <v>2017</v>
      </c>
    </row>
    <row r="1811" spans="1:24" ht="4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 t="shared" si="168"/>
        <v>11</v>
      </c>
      <c r="R1811">
        <f t="shared" si="169"/>
        <v>42.22</v>
      </c>
      <c r="S1811" s="15">
        <f t="shared" si="170"/>
        <v>42029.907858796301</v>
      </c>
      <c r="T1811" s="15">
        <f t="shared" si="171"/>
        <v>42064.907858796301</v>
      </c>
      <c r="U1811">
        <f t="shared" si="172"/>
        <v>35</v>
      </c>
      <c r="V1811" t="str" cm="1">
        <f t="array" ref="V1811">_xlfn.IFS(U1811&lt;=10,"Less than 10 days",AND(U1811&gt;10,U1811&lt;=20),"11 to 20 days",AND(U1811&gt;20,U1811&lt;=25),"21 to 25 days",U1811&gt;=51,"Greater than 40 days",AND(U1811&gt;25,U1811&lt;=30),"26 to 30 days",AND(U1811&gt;30,U1811&lt;=40),"31 to 40 days",AND(U1811&gt;40,U1811&lt;=50),"41 to 50 days")</f>
        <v>31 to 40 days</v>
      </c>
      <c r="W1811" t="str" cm="1">
        <f t="array" ref="W1811">_xlfn.IFNA(_xlfn.IFS(AND(U1811&gt;=25,U1811&lt;28),"26-27 days",AND(U1811&gt;27,U1811&lt;29),"28 to 29 days",U1811=30, "30 days"),"Not Needed")</f>
        <v>Not Needed</v>
      </c>
      <c r="X1811">
        <f t="shared" si="173"/>
        <v>2015</v>
      </c>
    </row>
    <row r="1812" spans="1:24" ht="4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 t="shared" si="168"/>
        <v>3</v>
      </c>
      <c r="R1812">
        <f t="shared" si="169"/>
        <v>7.5</v>
      </c>
      <c r="S1812" s="15">
        <f t="shared" si="170"/>
        <v>41860.91002314815</v>
      </c>
      <c r="T1812" s="15">
        <f t="shared" si="171"/>
        <v>41872.91002314815</v>
      </c>
      <c r="U1812">
        <f t="shared" si="172"/>
        <v>12</v>
      </c>
      <c r="V1812" t="str" cm="1">
        <f t="array" ref="V1812">_xlfn.IFS(U1812&lt;=10,"Less than 10 days",AND(U1812&gt;10,U1812&lt;=20),"11 to 20 days",AND(U1812&gt;20,U1812&lt;=25),"21 to 25 days",U1812&gt;=51,"Greater than 40 days",AND(U1812&gt;25,U1812&lt;=30),"26 to 30 days",AND(U1812&gt;30,U1812&lt;=40),"31 to 40 days",AND(U1812&gt;40,U1812&lt;=50),"41 to 50 days")</f>
        <v>11 to 20 days</v>
      </c>
      <c r="W1812" t="str" cm="1">
        <f t="array" ref="W1812">_xlfn.IFNA(_xlfn.IFS(AND(U1812&gt;=25,U1812&lt;28),"26-27 days",AND(U1812&gt;27,U1812&lt;29),"28 to 29 days",U1812=30, "30 days"),"Not Needed")</f>
        <v>Not Needed</v>
      </c>
      <c r="X1812">
        <f t="shared" si="173"/>
        <v>2014</v>
      </c>
    </row>
    <row r="1813" spans="1:24" ht="4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 t="shared" si="168"/>
        <v>0</v>
      </c>
      <c r="R1813">
        <f t="shared" si="169"/>
        <v>1.54</v>
      </c>
      <c r="S1813" s="15">
        <f t="shared" si="170"/>
        <v>41876.433680555558</v>
      </c>
      <c r="T1813" s="15">
        <f t="shared" si="171"/>
        <v>41936.166666666664</v>
      </c>
      <c r="U1813">
        <f t="shared" si="172"/>
        <v>60</v>
      </c>
      <c r="V1813" t="str" cm="1">
        <f t="array" ref="V1813">_xlfn.IFS(U1813&lt;=10,"Less than 10 days",AND(U1813&gt;10,U1813&lt;=20),"11 to 20 days",AND(U1813&gt;20,U1813&lt;=25),"21 to 25 days",U1813&gt;=51,"Greater than 40 days",AND(U1813&gt;25,U1813&lt;=30),"26 to 30 days",AND(U1813&gt;30,U1813&lt;=40),"31 to 40 days",AND(U1813&gt;40,U1813&lt;=50),"41 to 50 days")</f>
        <v>Greater than 40 days</v>
      </c>
      <c r="W1813" t="str" cm="1">
        <f t="array" ref="W1813">_xlfn.IFNA(_xlfn.IFS(AND(U1813&gt;=25,U1813&lt;28),"26-27 days",AND(U1813&gt;27,U1813&lt;29),"28 to 29 days",U1813=30, "30 days"),"Not Needed")</f>
        <v>Not Needed</v>
      </c>
      <c r="X1813">
        <f t="shared" si="173"/>
        <v>2014</v>
      </c>
    </row>
    <row r="1814" spans="1:24" ht="4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 t="shared" si="168"/>
        <v>13</v>
      </c>
      <c r="R1814">
        <f t="shared" si="169"/>
        <v>37.61</v>
      </c>
      <c r="S1814" s="15">
        <f t="shared" si="170"/>
        <v>42524.318703703699</v>
      </c>
      <c r="T1814" s="15">
        <f t="shared" si="171"/>
        <v>42554.318703703699</v>
      </c>
      <c r="U1814">
        <f t="shared" si="172"/>
        <v>30</v>
      </c>
      <c r="V1814" t="str" cm="1">
        <f t="array" ref="V1814">_xlfn.IFS(U1814&lt;=10,"Less than 10 days",AND(U1814&gt;10,U1814&lt;=20),"11 to 20 days",AND(U1814&gt;20,U1814&lt;=25),"21 to 25 days",U1814&gt;=51,"Greater than 40 days",AND(U1814&gt;25,U1814&lt;=30),"26 to 30 days",AND(U1814&gt;30,U1814&lt;=40),"31 to 40 days",AND(U1814&gt;40,U1814&lt;=50),"41 to 50 days")</f>
        <v>26 to 30 days</v>
      </c>
      <c r="W1814" t="str" cm="1">
        <f t="array" ref="W1814">_xlfn.IFNA(_xlfn.IFS(AND(U1814&gt;=25,U1814&lt;28),"26-27 days",AND(U1814&gt;27,U1814&lt;29),"28 to 29 days",U1814=30, "30 days"),"Not Needed")</f>
        <v>30 days</v>
      </c>
      <c r="X1814">
        <f t="shared" si="173"/>
        <v>2016</v>
      </c>
    </row>
    <row r="1815" spans="1:24" ht="4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 t="shared" si="168"/>
        <v>0</v>
      </c>
      <c r="R1815">
        <f t="shared" si="169"/>
        <v>0</v>
      </c>
      <c r="S1815" s="15">
        <f t="shared" si="170"/>
        <v>41829.889027777775</v>
      </c>
      <c r="T1815" s="15">
        <f t="shared" si="171"/>
        <v>41859.889027777775</v>
      </c>
      <c r="U1815">
        <f t="shared" si="172"/>
        <v>30</v>
      </c>
      <c r="V1815" t="str" cm="1">
        <f t="array" ref="V1815">_xlfn.IFS(U1815&lt;=10,"Less than 10 days",AND(U1815&gt;10,U1815&lt;=20),"11 to 20 days",AND(U1815&gt;20,U1815&lt;=25),"21 to 25 days",U1815&gt;=51,"Greater than 40 days",AND(U1815&gt;25,U1815&lt;=30),"26 to 30 days",AND(U1815&gt;30,U1815&lt;=40),"31 to 40 days",AND(U1815&gt;40,U1815&lt;=50),"41 to 50 days")</f>
        <v>26 to 30 days</v>
      </c>
      <c r="W1815" t="str" cm="1">
        <f t="array" ref="W1815">_xlfn.IFNA(_xlfn.IFS(AND(U1815&gt;=25,U1815&lt;28),"26-27 days",AND(U1815&gt;27,U1815&lt;29),"28 to 29 days",U1815=30, "30 days"),"Not Needed")</f>
        <v>30 days</v>
      </c>
      <c r="X1815">
        <f t="shared" si="173"/>
        <v>2014</v>
      </c>
    </row>
    <row r="1816" spans="1:24" ht="4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 t="shared" si="168"/>
        <v>49</v>
      </c>
      <c r="R1816">
        <f t="shared" si="169"/>
        <v>42.16</v>
      </c>
      <c r="S1816" s="15">
        <f t="shared" si="170"/>
        <v>42033.314074074078</v>
      </c>
      <c r="T1816" s="15">
        <f t="shared" si="171"/>
        <v>42063.314074074078</v>
      </c>
      <c r="U1816">
        <f t="shared" si="172"/>
        <v>30</v>
      </c>
      <c r="V1816" t="str" cm="1">
        <f t="array" ref="V1816">_xlfn.IFS(U1816&lt;=10,"Less than 10 days",AND(U1816&gt;10,U1816&lt;=20),"11 to 20 days",AND(U1816&gt;20,U1816&lt;=25),"21 to 25 days",U1816&gt;=51,"Greater than 40 days",AND(U1816&gt;25,U1816&lt;=30),"26 to 30 days",AND(U1816&gt;30,U1816&lt;=40),"31 to 40 days",AND(U1816&gt;40,U1816&lt;=50),"41 to 50 days")</f>
        <v>26 to 30 days</v>
      </c>
      <c r="W1816" t="str" cm="1">
        <f t="array" ref="W1816">_xlfn.IFNA(_xlfn.IFS(AND(U1816&gt;=25,U1816&lt;28),"26-27 days",AND(U1816&gt;27,U1816&lt;29),"28 to 29 days",U1816=30, "30 days"),"Not Needed")</f>
        <v>30 days</v>
      </c>
      <c r="X1816">
        <f t="shared" si="173"/>
        <v>2015</v>
      </c>
    </row>
    <row r="1817" spans="1:24" ht="58">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 t="shared" si="168"/>
        <v>0</v>
      </c>
      <c r="R1817">
        <f t="shared" si="169"/>
        <v>0</v>
      </c>
      <c r="S1817" s="15">
        <f t="shared" si="170"/>
        <v>42172.906678240746</v>
      </c>
      <c r="T1817" s="15">
        <f t="shared" si="171"/>
        <v>42186.906678240746</v>
      </c>
      <c r="U1817">
        <f t="shared" si="172"/>
        <v>14</v>
      </c>
      <c r="V1817" t="str" cm="1">
        <f t="array" ref="V1817">_xlfn.IFS(U1817&lt;=10,"Less than 10 days",AND(U1817&gt;10,U1817&lt;=20),"11 to 20 days",AND(U1817&gt;20,U1817&lt;=25),"21 to 25 days",U1817&gt;=51,"Greater than 40 days",AND(U1817&gt;25,U1817&lt;=30),"26 to 30 days",AND(U1817&gt;30,U1817&lt;=40),"31 to 40 days",AND(U1817&gt;40,U1817&lt;=50),"41 to 50 days")</f>
        <v>11 to 20 days</v>
      </c>
      <c r="W1817" t="str" cm="1">
        <f t="array" ref="W1817">_xlfn.IFNA(_xlfn.IFS(AND(U1817&gt;=25,U1817&lt;28),"26-27 days",AND(U1817&gt;27,U1817&lt;29),"28 to 29 days",U1817=30, "30 days"),"Not Needed")</f>
        <v>Not Needed</v>
      </c>
      <c r="X1817">
        <f t="shared" si="173"/>
        <v>2015</v>
      </c>
    </row>
    <row r="1818" spans="1:24" ht="4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 t="shared" si="168"/>
        <v>2</v>
      </c>
      <c r="R1818">
        <f t="shared" si="169"/>
        <v>84.83</v>
      </c>
      <c r="S1818" s="15">
        <f t="shared" si="170"/>
        <v>42548.876192129625</v>
      </c>
      <c r="T1818" s="15">
        <f t="shared" si="171"/>
        <v>42576.791666666672</v>
      </c>
      <c r="U1818">
        <f t="shared" si="172"/>
        <v>28</v>
      </c>
      <c r="V1818" t="str" cm="1">
        <f t="array" ref="V1818">_xlfn.IFS(U1818&lt;=10,"Less than 10 days",AND(U1818&gt;10,U1818&lt;=20),"11 to 20 days",AND(U1818&gt;20,U1818&lt;=25),"21 to 25 days",U1818&gt;=51,"Greater than 40 days",AND(U1818&gt;25,U1818&lt;=30),"26 to 30 days",AND(U1818&gt;30,U1818&lt;=40),"31 to 40 days",AND(U1818&gt;40,U1818&lt;=50),"41 to 50 days")</f>
        <v>26 to 30 days</v>
      </c>
      <c r="W1818" t="str" cm="1">
        <f t="array" ref="W1818">_xlfn.IFNA(_xlfn.IFS(AND(U1818&gt;=25,U1818&lt;28),"26-27 days",AND(U1818&gt;27,U1818&lt;29),"28 to 29 days",U1818=30, "30 days"),"Not Needed")</f>
        <v>28 to 29 days</v>
      </c>
      <c r="X1818">
        <f t="shared" si="173"/>
        <v>2016</v>
      </c>
    </row>
    <row r="1819" spans="1:24" ht="29">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 t="shared" si="168"/>
        <v>52</v>
      </c>
      <c r="R1819">
        <f t="shared" si="169"/>
        <v>94.19</v>
      </c>
      <c r="S1819" s="15">
        <f t="shared" si="170"/>
        <v>42705.662118055552</v>
      </c>
      <c r="T1819" s="15">
        <f t="shared" si="171"/>
        <v>42765.290972222225</v>
      </c>
      <c r="U1819">
        <f t="shared" si="172"/>
        <v>60</v>
      </c>
      <c r="V1819" t="str" cm="1">
        <f t="array" ref="V1819">_xlfn.IFS(U1819&lt;=10,"Less than 10 days",AND(U1819&gt;10,U1819&lt;=20),"11 to 20 days",AND(U1819&gt;20,U1819&lt;=25),"21 to 25 days",U1819&gt;=51,"Greater than 40 days",AND(U1819&gt;25,U1819&lt;=30),"26 to 30 days",AND(U1819&gt;30,U1819&lt;=40),"31 to 40 days",AND(U1819&gt;40,U1819&lt;=50),"41 to 50 days")</f>
        <v>Greater than 40 days</v>
      </c>
      <c r="W1819" t="str" cm="1">
        <f t="array" ref="W1819">_xlfn.IFNA(_xlfn.IFS(AND(U1819&gt;=25,U1819&lt;28),"26-27 days",AND(U1819&gt;27,U1819&lt;29),"28 to 29 days",U1819=30, "30 days"),"Not Needed")</f>
        <v>Not Needed</v>
      </c>
      <c r="X1819">
        <f t="shared" si="173"/>
        <v>2016</v>
      </c>
    </row>
    <row r="1820" spans="1:24" ht="29">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 t="shared" si="168"/>
        <v>0</v>
      </c>
      <c r="R1820">
        <f t="shared" si="169"/>
        <v>0</v>
      </c>
      <c r="S1820" s="15">
        <f t="shared" si="170"/>
        <v>42067.234375</v>
      </c>
      <c r="T1820" s="15">
        <f t="shared" si="171"/>
        <v>42097.192708333328</v>
      </c>
      <c r="U1820">
        <f t="shared" si="172"/>
        <v>30</v>
      </c>
      <c r="V1820" t="str" cm="1">
        <f t="array" ref="V1820">_xlfn.IFS(U1820&lt;=10,"Less than 10 days",AND(U1820&gt;10,U1820&lt;=20),"11 to 20 days",AND(U1820&gt;20,U1820&lt;=25),"21 to 25 days",U1820&gt;=51,"Greater than 40 days",AND(U1820&gt;25,U1820&lt;=30),"26 to 30 days",AND(U1820&gt;30,U1820&lt;=40),"31 to 40 days",AND(U1820&gt;40,U1820&lt;=50),"41 to 50 days")</f>
        <v>26 to 30 days</v>
      </c>
      <c r="W1820" t="str" cm="1">
        <f t="array" ref="W1820">_xlfn.IFNA(_xlfn.IFS(AND(U1820&gt;=25,U1820&lt;28),"26-27 days",AND(U1820&gt;27,U1820&lt;29),"28 to 29 days",U1820=30, "30 days"),"Not Needed")</f>
        <v>30 days</v>
      </c>
      <c r="X1820">
        <f t="shared" si="173"/>
        <v>2015</v>
      </c>
    </row>
    <row r="1821" spans="1:24" ht="4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 t="shared" si="168"/>
        <v>2</v>
      </c>
      <c r="R1821">
        <f t="shared" si="169"/>
        <v>6.25</v>
      </c>
      <c r="S1821" s="15">
        <f t="shared" si="170"/>
        <v>41820.752268518518</v>
      </c>
      <c r="T1821" s="15">
        <f t="shared" si="171"/>
        <v>41850.752268518518</v>
      </c>
      <c r="U1821">
        <f t="shared" si="172"/>
        <v>30</v>
      </c>
      <c r="V1821" t="str" cm="1">
        <f t="array" ref="V1821">_xlfn.IFS(U1821&lt;=10,"Less than 10 days",AND(U1821&gt;10,U1821&lt;=20),"11 to 20 days",AND(U1821&gt;20,U1821&lt;=25),"21 to 25 days",U1821&gt;=51,"Greater than 40 days",AND(U1821&gt;25,U1821&lt;=30),"26 to 30 days",AND(U1821&gt;30,U1821&lt;=40),"31 to 40 days",AND(U1821&gt;40,U1821&lt;=50),"41 to 50 days")</f>
        <v>26 to 30 days</v>
      </c>
      <c r="W1821" t="str" cm="1">
        <f t="array" ref="W1821">_xlfn.IFNA(_xlfn.IFS(AND(U1821&gt;=25,U1821&lt;28),"26-27 days",AND(U1821&gt;27,U1821&lt;29),"28 to 29 days",U1821=30, "30 days"),"Not Needed")</f>
        <v>30 days</v>
      </c>
      <c r="X1821">
        <f t="shared" si="173"/>
        <v>2014</v>
      </c>
    </row>
    <row r="1822" spans="1:24" ht="58">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 t="shared" si="168"/>
        <v>7</v>
      </c>
      <c r="R1822">
        <f t="shared" si="169"/>
        <v>213.38</v>
      </c>
      <c r="S1822" s="15">
        <f t="shared" si="170"/>
        <v>42065.084375000006</v>
      </c>
      <c r="T1822" s="15">
        <f t="shared" si="171"/>
        <v>42095.042708333334</v>
      </c>
      <c r="U1822">
        <f t="shared" si="172"/>
        <v>30</v>
      </c>
      <c r="V1822" t="str" cm="1">
        <f t="array" ref="V1822">_xlfn.IFS(U1822&lt;=10,"Less than 10 days",AND(U1822&gt;10,U1822&lt;=20),"11 to 20 days",AND(U1822&gt;20,U1822&lt;=25),"21 to 25 days",U1822&gt;=51,"Greater than 40 days",AND(U1822&gt;25,U1822&lt;=30),"26 to 30 days",AND(U1822&gt;30,U1822&lt;=40),"31 to 40 days",AND(U1822&gt;40,U1822&lt;=50),"41 to 50 days")</f>
        <v>26 to 30 days</v>
      </c>
      <c r="W1822" t="str" cm="1">
        <f t="array" ref="W1822">_xlfn.IFNA(_xlfn.IFS(AND(U1822&gt;=25,U1822&lt;28),"26-27 days",AND(U1822&gt;27,U1822&lt;29),"28 to 29 days",U1822=30, "30 days"),"Not Needed")</f>
        <v>30 days</v>
      </c>
      <c r="X1822">
        <f t="shared" si="173"/>
        <v>2015</v>
      </c>
    </row>
    <row r="1823" spans="1:24" ht="4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 t="shared" si="168"/>
        <v>135</v>
      </c>
      <c r="R1823">
        <f t="shared" si="169"/>
        <v>59.16</v>
      </c>
      <c r="S1823" s="15">
        <f t="shared" si="170"/>
        <v>40926.319062499999</v>
      </c>
      <c r="T1823" s="15">
        <f t="shared" si="171"/>
        <v>40971.319062499999</v>
      </c>
      <c r="U1823">
        <f t="shared" si="172"/>
        <v>45</v>
      </c>
      <c r="V1823" t="str" cm="1">
        <f t="array" ref="V1823">_xlfn.IFS(U1823&lt;=10,"Less than 10 days",AND(U1823&gt;10,U1823&lt;=20),"11 to 20 days",AND(U1823&gt;20,U1823&lt;=25),"21 to 25 days",U1823&gt;=51,"Greater than 40 days",AND(U1823&gt;25,U1823&lt;=30),"26 to 30 days",AND(U1823&gt;30,U1823&lt;=40),"31 to 40 days",AND(U1823&gt;40,U1823&lt;=50),"41 to 50 days")</f>
        <v>41 to 50 days</v>
      </c>
      <c r="W1823" t="str" cm="1">
        <f t="array" ref="W1823">_xlfn.IFNA(_xlfn.IFS(AND(U1823&gt;=25,U1823&lt;28),"26-27 days",AND(U1823&gt;27,U1823&lt;29),"28 to 29 days",U1823=30, "30 days"),"Not Needed")</f>
        <v>Not Needed</v>
      </c>
      <c r="X1823">
        <f t="shared" si="173"/>
        <v>2012</v>
      </c>
    </row>
    <row r="1824" spans="1:24" ht="29">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 t="shared" si="168"/>
        <v>100</v>
      </c>
      <c r="R1824">
        <f t="shared" si="169"/>
        <v>27.27</v>
      </c>
      <c r="S1824" s="15">
        <f t="shared" si="170"/>
        <v>41634.797013888885</v>
      </c>
      <c r="T1824" s="15">
        <f t="shared" si="171"/>
        <v>41670.792361111111</v>
      </c>
      <c r="U1824">
        <f t="shared" si="172"/>
        <v>36</v>
      </c>
      <c r="V1824" t="str" cm="1">
        <f t="array" ref="V1824">_xlfn.IFS(U1824&lt;=10,"Less than 10 days",AND(U1824&gt;10,U1824&lt;=20),"11 to 20 days",AND(U1824&gt;20,U1824&lt;=25),"21 to 25 days",U1824&gt;=51,"Greater than 40 days",AND(U1824&gt;25,U1824&lt;=30),"26 to 30 days",AND(U1824&gt;30,U1824&lt;=40),"31 to 40 days",AND(U1824&gt;40,U1824&lt;=50),"41 to 50 days")</f>
        <v>31 to 40 days</v>
      </c>
      <c r="W1824" t="str" cm="1">
        <f t="array" ref="W1824">_xlfn.IFNA(_xlfn.IFS(AND(U1824&gt;=25,U1824&lt;28),"26-27 days",AND(U1824&gt;27,U1824&lt;29),"28 to 29 days",U1824=30, "30 days"),"Not Needed")</f>
        <v>Not Needed</v>
      </c>
      <c r="X1824">
        <f t="shared" si="173"/>
        <v>2013</v>
      </c>
    </row>
    <row r="1825" spans="1:24" ht="4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 t="shared" si="168"/>
        <v>116</v>
      </c>
      <c r="R1825">
        <f t="shared" si="169"/>
        <v>24.58</v>
      </c>
      <c r="S1825" s="15">
        <f t="shared" si="170"/>
        <v>41176.684907407405</v>
      </c>
      <c r="T1825" s="15">
        <f t="shared" si="171"/>
        <v>41206.684907407405</v>
      </c>
      <c r="U1825">
        <f t="shared" si="172"/>
        <v>30</v>
      </c>
      <c r="V1825" t="str" cm="1">
        <f t="array" ref="V1825">_xlfn.IFS(U1825&lt;=10,"Less than 10 days",AND(U1825&gt;10,U1825&lt;=20),"11 to 20 days",AND(U1825&gt;20,U1825&lt;=25),"21 to 25 days",U1825&gt;=51,"Greater than 40 days",AND(U1825&gt;25,U1825&lt;=30),"26 to 30 days",AND(U1825&gt;30,U1825&lt;=40),"31 to 40 days",AND(U1825&gt;40,U1825&lt;=50),"41 to 50 days")</f>
        <v>26 to 30 days</v>
      </c>
      <c r="W1825" t="str" cm="1">
        <f t="array" ref="W1825">_xlfn.IFNA(_xlfn.IFS(AND(U1825&gt;=25,U1825&lt;28),"26-27 days",AND(U1825&gt;27,U1825&lt;29),"28 to 29 days",U1825=30, "30 days"),"Not Needed")</f>
        <v>30 days</v>
      </c>
      <c r="X1825">
        <f t="shared" si="173"/>
        <v>2012</v>
      </c>
    </row>
    <row r="1826" spans="1:24">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 t="shared" si="168"/>
        <v>100</v>
      </c>
      <c r="R1826">
        <f t="shared" si="169"/>
        <v>75.05</v>
      </c>
      <c r="S1826" s="15">
        <f t="shared" si="170"/>
        <v>41626.916284722225</v>
      </c>
      <c r="T1826" s="15">
        <f t="shared" si="171"/>
        <v>41647.088888888888</v>
      </c>
      <c r="U1826">
        <f t="shared" si="172"/>
        <v>21</v>
      </c>
      <c r="V1826" t="str" cm="1">
        <f t="array" ref="V1826">_xlfn.IFS(U1826&lt;=10,"Less than 10 days",AND(U1826&gt;10,U1826&lt;=20),"11 to 20 days",AND(U1826&gt;20,U1826&lt;=25),"21 to 25 days",U1826&gt;=51,"Greater than 40 days",AND(U1826&gt;25,U1826&lt;=30),"26 to 30 days",AND(U1826&gt;30,U1826&lt;=40),"31 to 40 days",AND(U1826&gt;40,U1826&lt;=50),"41 to 50 days")</f>
        <v>21 to 25 days</v>
      </c>
      <c r="W1826" t="str" cm="1">
        <f t="array" ref="W1826">_xlfn.IFNA(_xlfn.IFS(AND(U1826&gt;=25,U1826&lt;28),"26-27 days",AND(U1826&gt;27,U1826&lt;29),"28 to 29 days",U1826=30, "30 days"),"Not Needed")</f>
        <v>Not Needed</v>
      </c>
      <c r="X1826">
        <f t="shared" si="173"/>
        <v>2013</v>
      </c>
    </row>
    <row r="1827" spans="1:24" ht="4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 t="shared" si="168"/>
        <v>105</v>
      </c>
      <c r="R1827">
        <f t="shared" si="169"/>
        <v>42.02</v>
      </c>
      <c r="S1827" s="15">
        <f t="shared" si="170"/>
        <v>41443.83452546296</v>
      </c>
      <c r="T1827" s="15">
        <f t="shared" si="171"/>
        <v>41466.83452546296</v>
      </c>
      <c r="U1827">
        <f t="shared" si="172"/>
        <v>23</v>
      </c>
      <c r="V1827" t="str" cm="1">
        <f t="array" ref="V1827">_xlfn.IFS(U1827&lt;=10,"Less than 10 days",AND(U1827&gt;10,U1827&lt;=20),"11 to 20 days",AND(U1827&gt;20,U1827&lt;=25),"21 to 25 days",U1827&gt;=51,"Greater than 40 days",AND(U1827&gt;25,U1827&lt;=30),"26 to 30 days",AND(U1827&gt;30,U1827&lt;=40),"31 to 40 days",AND(U1827&gt;40,U1827&lt;=50),"41 to 50 days")</f>
        <v>21 to 25 days</v>
      </c>
      <c r="W1827" t="str" cm="1">
        <f t="array" ref="W1827">_xlfn.IFNA(_xlfn.IFS(AND(U1827&gt;=25,U1827&lt;28),"26-27 days",AND(U1827&gt;27,U1827&lt;29),"28 to 29 days",U1827=30, "30 days"),"Not Needed")</f>
        <v>Not Needed</v>
      </c>
      <c r="X1827">
        <f t="shared" si="173"/>
        <v>2013</v>
      </c>
    </row>
    <row r="1828" spans="1:24" ht="29">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 t="shared" si="168"/>
        <v>101</v>
      </c>
      <c r="R1828">
        <f t="shared" si="169"/>
        <v>53.16</v>
      </c>
      <c r="S1828" s="15">
        <f t="shared" si="170"/>
        <v>41657.923807870371</v>
      </c>
      <c r="T1828" s="15">
        <f t="shared" si="171"/>
        <v>41687.923807870371</v>
      </c>
      <c r="U1828">
        <f t="shared" si="172"/>
        <v>30</v>
      </c>
      <c r="V1828" t="str" cm="1">
        <f t="array" ref="V1828">_xlfn.IFS(U1828&lt;=10,"Less than 10 days",AND(U1828&gt;10,U1828&lt;=20),"11 to 20 days",AND(U1828&gt;20,U1828&lt;=25),"21 to 25 days",U1828&gt;=51,"Greater than 40 days",AND(U1828&gt;25,U1828&lt;=30),"26 to 30 days",AND(U1828&gt;30,U1828&lt;=40),"31 to 40 days",AND(U1828&gt;40,U1828&lt;=50),"41 to 50 days")</f>
        <v>26 to 30 days</v>
      </c>
      <c r="W1828" t="str" cm="1">
        <f t="array" ref="W1828">_xlfn.IFNA(_xlfn.IFS(AND(U1828&gt;=25,U1828&lt;28),"26-27 days",AND(U1828&gt;27,U1828&lt;29),"28 to 29 days",U1828=30, "30 days"),"Not Needed")</f>
        <v>30 days</v>
      </c>
      <c r="X1828">
        <f t="shared" si="173"/>
        <v>2014</v>
      </c>
    </row>
    <row r="1829" spans="1:24" ht="58">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 t="shared" si="168"/>
        <v>101</v>
      </c>
      <c r="R1829">
        <f t="shared" si="169"/>
        <v>83.89</v>
      </c>
      <c r="S1829" s="15">
        <f t="shared" si="170"/>
        <v>40555.325937499998</v>
      </c>
      <c r="T1829" s="15">
        <f t="shared" si="171"/>
        <v>40605.325937499998</v>
      </c>
      <c r="U1829">
        <f t="shared" si="172"/>
        <v>50</v>
      </c>
      <c r="V1829" t="str" cm="1">
        <f t="array" ref="V1829">_xlfn.IFS(U1829&lt;=10,"Less than 10 days",AND(U1829&gt;10,U1829&lt;=20),"11 to 20 days",AND(U1829&gt;20,U1829&lt;=25),"21 to 25 days",U1829&gt;=51,"Greater than 40 days",AND(U1829&gt;25,U1829&lt;=30),"26 to 30 days",AND(U1829&gt;30,U1829&lt;=40),"31 to 40 days",AND(U1829&gt;40,U1829&lt;=50),"41 to 50 days")</f>
        <v>41 to 50 days</v>
      </c>
      <c r="W1829" t="str" cm="1">
        <f t="array" ref="W1829">_xlfn.IFNA(_xlfn.IFS(AND(U1829&gt;=25,U1829&lt;28),"26-27 days",AND(U1829&gt;27,U1829&lt;29),"28 to 29 days",U1829=30, "30 days"),"Not Needed")</f>
        <v>Not Needed</v>
      </c>
      <c r="X1829">
        <f t="shared" si="173"/>
        <v>2011</v>
      </c>
    </row>
    <row r="1830" spans="1:24" ht="58">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 t="shared" si="168"/>
        <v>100</v>
      </c>
      <c r="R1830">
        <f t="shared" si="169"/>
        <v>417.33</v>
      </c>
      <c r="S1830" s="15">
        <f t="shared" si="170"/>
        <v>41736.899652777778</v>
      </c>
      <c r="T1830" s="15">
        <f t="shared" si="171"/>
        <v>41768.916666666664</v>
      </c>
      <c r="U1830">
        <f t="shared" si="172"/>
        <v>32</v>
      </c>
      <c r="V1830" t="str" cm="1">
        <f t="array" ref="V1830">_xlfn.IFS(U1830&lt;=10,"Less than 10 days",AND(U1830&gt;10,U1830&lt;=20),"11 to 20 days",AND(U1830&gt;20,U1830&lt;=25),"21 to 25 days",U1830&gt;=51,"Greater than 40 days",AND(U1830&gt;25,U1830&lt;=30),"26 to 30 days",AND(U1830&gt;30,U1830&lt;=40),"31 to 40 days",AND(U1830&gt;40,U1830&lt;=50),"41 to 50 days")</f>
        <v>31 to 40 days</v>
      </c>
      <c r="W1830" t="str" cm="1">
        <f t="array" ref="W1830">_xlfn.IFNA(_xlfn.IFS(AND(U1830&gt;=25,U1830&lt;28),"26-27 days",AND(U1830&gt;27,U1830&lt;29),"28 to 29 days",U1830=30, "30 days"),"Not Needed")</f>
        <v>Not Needed</v>
      </c>
      <c r="X1830">
        <f t="shared" si="173"/>
        <v>2014</v>
      </c>
    </row>
    <row r="1831" spans="1:24" ht="4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 t="shared" ref="Q1831:Q1894" si="174">ROUND(E1831/D1831*100,0)</f>
        <v>167</v>
      </c>
      <c r="R1831">
        <f t="shared" si="169"/>
        <v>75.77</v>
      </c>
      <c r="S1831" s="15">
        <f t="shared" si="170"/>
        <v>40516.087627314817</v>
      </c>
      <c r="T1831" s="15">
        <f t="shared" si="171"/>
        <v>40564.916666666664</v>
      </c>
      <c r="U1831">
        <f t="shared" si="172"/>
        <v>48</v>
      </c>
      <c r="V1831" t="str" cm="1">
        <f t="array" ref="V1831">_xlfn.IFS(U1831&lt;=10,"Less than 10 days",AND(U1831&gt;10,U1831&lt;=20),"11 to 20 days",AND(U1831&gt;20,U1831&lt;=25),"21 to 25 days",U1831&gt;=51,"Greater than 40 days",AND(U1831&gt;25,U1831&lt;=30),"26 to 30 days",AND(U1831&gt;30,U1831&lt;=40),"31 to 40 days",AND(U1831&gt;40,U1831&lt;=50),"41 to 50 days")</f>
        <v>41 to 50 days</v>
      </c>
      <c r="W1831" t="str" cm="1">
        <f t="array" ref="W1831">_xlfn.IFNA(_xlfn.IFS(AND(U1831&gt;=25,U1831&lt;28),"26-27 days",AND(U1831&gt;27,U1831&lt;29),"28 to 29 days",U1831=30, "30 days"),"Not Needed")</f>
        <v>Not Needed</v>
      </c>
      <c r="X1831">
        <f t="shared" si="173"/>
        <v>2010</v>
      </c>
    </row>
    <row r="1832" spans="1:24" ht="4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 t="shared" si="174"/>
        <v>102</v>
      </c>
      <c r="R1832">
        <f t="shared" si="169"/>
        <v>67.39</v>
      </c>
      <c r="S1832" s="15">
        <f t="shared" si="170"/>
        <v>41664.684108796297</v>
      </c>
      <c r="T1832" s="15">
        <f t="shared" si="171"/>
        <v>41694.684108796297</v>
      </c>
      <c r="U1832">
        <f t="shared" si="172"/>
        <v>30</v>
      </c>
      <c r="V1832" t="str" cm="1">
        <f t="array" ref="V1832">_xlfn.IFS(U1832&lt;=10,"Less than 10 days",AND(U1832&gt;10,U1832&lt;=20),"11 to 20 days",AND(U1832&gt;20,U1832&lt;=25),"21 to 25 days",U1832&gt;=51,"Greater than 40 days",AND(U1832&gt;25,U1832&lt;=30),"26 to 30 days",AND(U1832&gt;30,U1832&lt;=40),"31 to 40 days",AND(U1832&gt;40,U1832&lt;=50),"41 to 50 days")</f>
        <v>26 to 30 days</v>
      </c>
      <c r="W1832" t="str" cm="1">
        <f t="array" ref="W1832">_xlfn.IFNA(_xlfn.IFS(AND(U1832&gt;=25,U1832&lt;28),"26-27 days",AND(U1832&gt;27,U1832&lt;29),"28 to 29 days",U1832=30, "30 days"),"Not Needed")</f>
        <v>30 days</v>
      </c>
      <c r="X1832">
        <f t="shared" si="173"/>
        <v>2014</v>
      </c>
    </row>
    <row r="1833" spans="1:24" ht="4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 t="shared" si="174"/>
        <v>103</v>
      </c>
      <c r="R1833">
        <f t="shared" si="169"/>
        <v>73.569999999999993</v>
      </c>
      <c r="S1833" s="15">
        <f t="shared" si="170"/>
        <v>41026.996099537035</v>
      </c>
      <c r="T1833" s="15">
        <f t="shared" si="171"/>
        <v>41041.996099537035</v>
      </c>
      <c r="U1833">
        <f t="shared" si="172"/>
        <v>15</v>
      </c>
      <c r="V1833" t="str" cm="1">
        <f t="array" ref="V1833">_xlfn.IFS(U1833&lt;=10,"Less than 10 days",AND(U1833&gt;10,U1833&lt;=20),"11 to 20 days",AND(U1833&gt;20,U1833&lt;=25),"21 to 25 days",U1833&gt;=51,"Greater than 40 days",AND(U1833&gt;25,U1833&lt;=30),"26 to 30 days",AND(U1833&gt;30,U1833&lt;=40),"31 to 40 days",AND(U1833&gt;40,U1833&lt;=50),"41 to 50 days")</f>
        <v>11 to 20 days</v>
      </c>
      <c r="W1833" t="str" cm="1">
        <f t="array" ref="W1833">_xlfn.IFNA(_xlfn.IFS(AND(U1833&gt;=25,U1833&lt;28),"26-27 days",AND(U1833&gt;27,U1833&lt;29),"28 to 29 days",U1833=30, "30 days"),"Not Needed")</f>
        <v>Not Needed</v>
      </c>
      <c r="X1833">
        <f t="shared" si="173"/>
        <v>2012</v>
      </c>
    </row>
    <row r="1834" spans="1:24" ht="4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 t="shared" si="174"/>
        <v>143</v>
      </c>
      <c r="R1834">
        <f t="shared" si="169"/>
        <v>25</v>
      </c>
      <c r="S1834" s="15">
        <f t="shared" si="170"/>
        <v>40576.539664351854</v>
      </c>
      <c r="T1834" s="15">
        <f t="shared" si="171"/>
        <v>40606.539664351854</v>
      </c>
      <c r="U1834">
        <f t="shared" si="172"/>
        <v>30</v>
      </c>
      <c r="V1834" t="str" cm="1">
        <f t="array" ref="V1834">_xlfn.IFS(U1834&lt;=10,"Less than 10 days",AND(U1834&gt;10,U1834&lt;=20),"11 to 20 days",AND(U1834&gt;20,U1834&lt;=25),"21 to 25 days",U1834&gt;=51,"Greater than 40 days",AND(U1834&gt;25,U1834&lt;=30),"26 to 30 days",AND(U1834&gt;30,U1834&lt;=40),"31 to 40 days",AND(U1834&gt;40,U1834&lt;=50),"41 to 50 days")</f>
        <v>26 to 30 days</v>
      </c>
      <c r="W1834" t="str" cm="1">
        <f t="array" ref="W1834">_xlfn.IFNA(_xlfn.IFS(AND(U1834&gt;=25,U1834&lt;28),"26-27 days",AND(U1834&gt;27,U1834&lt;29),"28 to 29 days",U1834=30, "30 days"),"Not Needed")</f>
        <v>30 days</v>
      </c>
      <c r="X1834">
        <f t="shared" si="173"/>
        <v>2011</v>
      </c>
    </row>
    <row r="1835" spans="1:24" ht="4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 t="shared" si="174"/>
        <v>263</v>
      </c>
      <c r="R1835">
        <f t="shared" si="169"/>
        <v>42</v>
      </c>
      <c r="S1835" s="15">
        <f t="shared" si="170"/>
        <v>41303.044016203705</v>
      </c>
      <c r="T1835" s="15">
        <f t="shared" si="171"/>
        <v>41335.332638888889</v>
      </c>
      <c r="U1835">
        <f t="shared" si="172"/>
        <v>32</v>
      </c>
      <c r="V1835" t="str" cm="1">
        <f t="array" ref="V1835">_xlfn.IFS(U1835&lt;=10,"Less than 10 days",AND(U1835&gt;10,U1835&lt;=20),"11 to 20 days",AND(U1835&gt;20,U1835&lt;=25),"21 to 25 days",U1835&gt;=51,"Greater than 40 days",AND(U1835&gt;25,U1835&lt;=30),"26 to 30 days",AND(U1835&gt;30,U1835&lt;=40),"31 to 40 days",AND(U1835&gt;40,U1835&lt;=50),"41 to 50 days")</f>
        <v>31 to 40 days</v>
      </c>
      <c r="W1835" t="str" cm="1">
        <f t="array" ref="W1835">_xlfn.IFNA(_xlfn.IFS(AND(U1835&gt;=25,U1835&lt;28),"26-27 days",AND(U1835&gt;27,U1835&lt;29),"28 to 29 days",U1835=30, "30 days"),"Not Needed")</f>
        <v>Not Needed</v>
      </c>
      <c r="X1835">
        <f t="shared" si="173"/>
        <v>2013</v>
      </c>
    </row>
    <row r="1836" spans="1:24" ht="29">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 t="shared" si="174"/>
        <v>118</v>
      </c>
      <c r="R1836">
        <f t="shared" si="169"/>
        <v>131.16999999999999</v>
      </c>
      <c r="S1836" s="15">
        <f t="shared" si="170"/>
        <v>41988.964062500003</v>
      </c>
      <c r="T1836" s="15">
        <f t="shared" si="171"/>
        <v>42028.964062500003</v>
      </c>
      <c r="U1836">
        <f t="shared" si="172"/>
        <v>40</v>
      </c>
      <c r="V1836" t="str" cm="1">
        <f t="array" ref="V1836">_xlfn.IFS(U1836&lt;=10,"Less than 10 days",AND(U1836&gt;10,U1836&lt;=20),"11 to 20 days",AND(U1836&gt;20,U1836&lt;=25),"21 to 25 days",U1836&gt;=51,"Greater than 40 days",AND(U1836&gt;25,U1836&lt;=30),"26 to 30 days",AND(U1836&gt;30,U1836&lt;=40),"31 to 40 days",AND(U1836&gt;40,U1836&lt;=50),"41 to 50 days")</f>
        <v>31 to 40 days</v>
      </c>
      <c r="W1836" t="str" cm="1">
        <f t="array" ref="W1836">_xlfn.IFNA(_xlfn.IFS(AND(U1836&gt;=25,U1836&lt;28),"26-27 days",AND(U1836&gt;27,U1836&lt;29),"28 to 29 days",U1836=30, "30 days"),"Not Needed")</f>
        <v>Not Needed</v>
      </c>
      <c r="X1836">
        <f t="shared" si="173"/>
        <v>2014</v>
      </c>
    </row>
    <row r="1837" spans="1:24" ht="58">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 t="shared" si="174"/>
        <v>104</v>
      </c>
      <c r="R1837">
        <f t="shared" si="169"/>
        <v>47.27</v>
      </c>
      <c r="S1837" s="15">
        <f t="shared" si="170"/>
        <v>42430.702210648145</v>
      </c>
      <c r="T1837" s="15">
        <f t="shared" si="171"/>
        <v>42460.660543981481</v>
      </c>
      <c r="U1837">
        <f t="shared" si="172"/>
        <v>30</v>
      </c>
      <c r="V1837" t="str" cm="1">
        <f t="array" ref="V1837">_xlfn.IFS(U1837&lt;=10,"Less than 10 days",AND(U1837&gt;10,U1837&lt;=20),"11 to 20 days",AND(U1837&gt;20,U1837&lt;=25),"21 to 25 days",U1837&gt;=51,"Greater than 40 days",AND(U1837&gt;25,U1837&lt;=30),"26 to 30 days",AND(U1837&gt;30,U1837&lt;=40),"31 to 40 days",AND(U1837&gt;40,U1837&lt;=50),"41 to 50 days")</f>
        <v>26 to 30 days</v>
      </c>
      <c r="W1837" t="str" cm="1">
        <f t="array" ref="W1837">_xlfn.IFNA(_xlfn.IFS(AND(U1837&gt;=25,U1837&lt;28),"26-27 days",AND(U1837&gt;27,U1837&lt;29),"28 to 29 days",U1837=30, "30 days"),"Not Needed")</f>
        <v>30 days</v>
      </c>
      <c r="X1837">
        <f t="shared" si="173"/>
        <v>2016</v>
      </c>
    </row>
    <row r="1838" spans="1:24" ht="29">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 t="shared" si="174"/>
        <v>200</v>
      </c>
      <c r="R1838">
        <f t="shared" si="169"/>
        <v>182.13</v>
      </c>
      <c r="S1838" s="15">
        <f t="shared" si="170"/>
        <v>41305.809363425928</v>
      </c>
      <c r="T1838" s="15">
        <f t="shared" si="171"/>
        <v>41322.809363425928</v>
      </c>
      <c r="U1838">
        <f t="shared" si="172"/>
        <v>17</v>
      </c>
      <c r="V1838" t="str" cm="1">
        <f t="array" ref="V1838">_xlfn.IFS(U1838&lt;=10,"Less than 10 days",AND(U1838&gt;10,U1838&lt;=20),"11 to 20 days",AND(U1838&gt;20,U1838&lt;=25),"21 to 25 days",U1838&gt;=51,"Greater than 40 days",AND(U1838&gt;25,U1838&lt;=30),"26 to 30 days",AND(U1838&gt;30,U1838&lt;=40),"31 to 40 days",AND(U1838&gt;40,U1838&lt;=50),"41 to 50 days")</f>
        <v>11 to 20 days</v>
      </c>
      <c r="W1838" t="str" cm="1">
        <f t="array" ref="W1838">_xlfn.IFNA(_xlfn.IFS(AND(U1838&gt;=25,U1838&lt;28),"26-27 days",AND(U1838&gt;27,U1838&lt;29),"28 to 29 days",U1838=30, "30 days"),"Not Needed")</f>
        <v>Not Needed</v>
      </c>
      <c r="X1838">
        <f t="shared" si="173"/>
        <v>2013</v>
      </c>
    </row>
    <row r="1839" spans="1:24" ht="58">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 t="shared" si="174"/>
        <v>307</v>
      </c>
      <c r="R1839">
        <f t="shared" si="169"/>
        <v>61.37</v>
      </c>
      <c r="S1839" s="15">
        <f t="shared" si="170"/>
        <v>40926.047858796301</v>
      </c>
      <c r="T1839" s="15">
        <f t="shared" si="171"/>
        <v>40986.006192129629</v>
      </c>
      <c r="U1839">
        <f t="shared" si="172"/>
        <v>60</v>
      </c>
      <c r="V1839" t="str" cm="1">
        <f t="array" ref="V1839">_xlfn.IFS(U1839&lt;=10,"Less than 10 days",AND(U1839&gt;10,U1839&lt;=20),"11 to 20 days",AND(U1839&gt;20,U1839&lt;=25),"21 to 25 days",U1839&gt;=51,"Greater than 40 days",AND(U1839&gt;25,U1839&lt;=30),"26 to 30 days",AND(U1839&gt;30,U1839&lt;=40),"31 to 40 days",AND(U1839&gt;40,U1839&lt;=50),"41 to 50 days")</f>
        <v>Greater than 40 days</v>
      </c>
      <c r="W1839" t="str" cm="1">
        <f t="array" ref="W1839">_xlfn.IFNA(_xlfn.IFS(AND(U1839&gt;=25,U1839&lt;28),"26-27 days",AND(U1839&gt;27,U1839&lt;29),"28 to 29 days",U1839=30, "30 days"),"Not Needed")</f>
        <v>Not Needed</v>
      </c>
      <c r="X1839">
        <f t="shared" si="173"/>
        <v>2012</v>
      </c>
    </row>
    <row r="1840" spans="1:24" ht="4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 t="shared" si="174"/>
        <v>100</v>
      </c>
      <c r="R1840">
        <f t="shared" si="169"/>
        <v>35.770000000000003</v>
      </c>
      <c r="S1840" s="15">
        <f t="shared" si="170"/>
        <v>40788.786539351851</v>
      </c>
      <c r="T1840" s="15">
        <f t="shared" si="171"/>
        <v>40817.125</v>
      </c>
      <c r="U1840">
        <f t="shared" si="172"/>
        <v>29</v>
      </c>
      <c r="V1840" t="str" cm="1">
        <f t="array" ref="V1840">_xlfn.IFS(U1840&lt;=10,"Less than 10 days",AND(U1840&gt;10,U1840&lt;=20),"11 to 20 days",AND(U1840&gt;20,U1840&lt;=25),"21 to 25 days",U1840&gt;=51,"Greater than 40 days",AND(U1840&gt;25,U1840&lt;=30),"26 to 30 days",AND(U1840&gt;30,U1840&lt;=40),"31 to 40 days",AND(U1840&gt;40,U1840&lt;=50),"41 to 50 days")</f>
        <v>26 to 30 days</v>
      </c>
      <c r="W1840" t="str" cm="1">
        <f t="array" ref="W1840">_xlfn.IFNA(_xlfn.IFS(AND(U1840&gt;=25,U1840&lt;28),"26-27 days",AND(U1840&gt;27,U1840&lt;29),"28 to 29 days",U1840=30, "30 days"),"Not Needed")</f>
        <v>Not Needed</v>
      </c>
      <c r="X1840">
        <f t="shared" si="173"/>
        <v>2011</v>
      </c>
    </row>
    <row r="1841" spans="1:24" ht="4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 t="shared" si="174"/>
        <v>205</v>
      </c>
      <c r="R1841">
        <f t="shared" si="169"/>
        <v>45.62</v>
      </c>
      <c r="S1841" s="15">
        <f t="shared" si="170"/>
        <v>42614.722013888888</v>
      </c>
      <c r="T1841" s="15">
        <f t="shared" si="171"/>
        <v>42644.722013888888</v>
      </c>
      <c r="U1841">
        <f t="shared" si="172"/>
        <v>30</v>
      </c>
      <c r="V1841" t="str" cm="1">
        <f t="array" ref="V1841">_xlfn.IFS(U1841&lt;=10,"Less than 10 days",AND(U1841&gt;10,U1841&lt;=20),"11 to 20 days",AND(U1841&gt;20,U1841&lt;=25),"21 to 25 days",U1841&gt;=51,"Greater than 40 days",AND(U1841&gt;25,U1841&lt;=30),"26 to 30 days",AND(U1841&gt;30,U1841&lt;=40),"31 to 40 days",AND(U1841&gt;40,U1841&lt;=50),"41 to 50 days")</f>
        <v>26 to 30 days</v>
      </c>
      <c r="W1841" t="str" cm="1">
        <f t="array" ref="W1841">_xlfn.IFNA(_xlfn.IFS(AND(U1841&gt;=25,U1841&lt;28),"26-27 days",AND(U1841&gt;27,U1841&lt;29),"28 to 29 days",U1841=30, "30 days"),"Not Needed")</f>
        <v>30 days</v>
      </c>
      <c r="X1841">
        <f t="shared" si="173"/>
        <v>2016</v>
      </c>
    </row>
    <row r="1842" spans="1:24" ht="4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 t="shared" si="174"/>
        <v>109</v>
      </c>
      <c r="R1842">
        <f t="shared" si="169"/>
        <v>75.38</v>
      </c>
      <c r="S1842" s="15">
        <f t="shared" si="170"/>
        <v>41382.096180555556</v>
      </c>
      <c r="T1842" s="15">
        <f t="shared" si="171"/>
        <v>41401.207638888889</v>
      </c>
      <c r="U1842">
        <f t="shared" si="172"/>
        <v>19</v>
      </c>
      <c r="V1842" t="str" cm="1">
        <f t="array" ref="V1842">_xlfn.IFS(U1842&lt;=10,"Less than 10 days",AND(U1842&gt;10,U1842&lt;=20),"11 to 20 days",AND(U1842&gt;20,U1842&lt;=25),"21 to 25 days",U1842&gt;=51,"Greater than 40 days",AND(U1842&gt;25,U1842&lt;=30),"26 to 30 days",AND(U1842&gt;30,U1842&lt;=40),"31 to 40 days",AND(U1842&gt;40,U1842&lt;=50),"41 to 50 days")</f>
        <v>11 to 20 days</v>
      </c>
      <c r="W1842" t="str" cm="1">
        <f t="array" ref="W1842">_xlfn.IFNA(_xlfn.IFS(AND(U1842&gt;=25,U1842&lt;28),"26-27 days",AND(U1842&gt;27,U1842&lt;29),"28 to 29 days",U1842=30, "30 days"),"Not Needed")</f>
        <v>Not Needed</v>
      </c>
      <c r="X1842">
        <f t="shared" si="173"/>
        <v>2013</v>
      </c>
    </row>
    <row r="1843" spans="1:24" ht="29">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 t="shared" si="174"/>
        <v>102</v>
      </c>
      <c r="R1843">
        <f t="shared" si="169"/>
        <v>50.88</v>
      </c>
      <c r="S1843" s="15">
        <f t="shared" si="170"/>
        <v>41745.84542824074</v>
      </c>
      <c r="T1843" s="15">
        <f t="shared" si="171"/>
        <v>41779.207638888889</v>
      </c>
      <c r="U1843">
        <f t="shared" si="172"/>
        <v>34</v>
      </c>
      <c r="V1843" t="str" cm="1">
        <f t="array" ref="V1843">_xlfn.IFS(U1843&lt;=10,"Less than 10 days",AND(U1843&gt;10,U1843&lt;=20),"11 to 20 days",AND(U1843&gt;20,U1843&lt;=25),"21 to 25 days",U1843&gt;=51,"Greater than 40 days",AND(U1843&gt;25,U1843&lt;=30),"26 to 30 days",AND(U1843&gt;30,U1843&lt;=40),"31 to 40 days",AND(U1843&gt;40,U1843&lt;=50),"41 to 50 days")</f>
        <v>31 to 40 days</v>
      </c>
      <c r="W1843" t="str" cm="1">
        <f t="array" ref="W1843">_xlfn.IFNA(_xlfn.IFS(AND(U1843&gt;=25,U1843&lt;28),"26-27 days",AND(U1843&gt;27,U1843&lt;29),"28 to 29 days",U1843=30, "30 days"),"Not Needed")</f>
        <v>Not Needed</v>
      </c>
      <c r="X1843">
        <f t="shared" si="173"/>
        <v>2014</v>
      </c>
    </row>
    <row r="1844" spans="1:24" ht="4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 t="shared" si="174"/>
        <v>125</v>
      </c>
      <c r="R1844">
        <f t="shared" si="169"/>
        <v>119.29</v>
      </c>
      <c r="S1844" s="15">
        <f t="shared" si="170"/>
        <v>42031.631724537037</v>
      </c>
      <c r="T1844" s="15">
        <f t="shared" si="171"/>
        <v>42065.249305555553</v>
      </c>
      <c r="U1844">
        <f t="shared" si="172"/>
        <v>34</v>
      </c>
      <c r="V1844" t="str" cm="1">
        <f t="array" ref="V1844">_xlfn.IFS(U1844&lt;=10,"Less than 10 days",AND(U1844&gt;10,U1844&lt;=20),"11 to 20 days",AND(U1844&gt;20,U1844&lt;=25),"21 to 25 days",U1844&gt;=51,"Greater than 40 days",AND(U1844&gt;25,U1844&lt;=30),"26 to 30 days",AND(U1844&gt;30,U1844&lt;=40),"31 to 40 days",AND(U1844&gt;40,U1844&lt;=50),"41 to 50 days")</f>
        <v>31 to 40 days</v>
      </c>
      <c r="W1844" t="str" cm="1">
        <f t="array" ref="W1844">_xlfn.IFNA(_xlfn.IFS(AND(U1844&gt;=25,U1844&lt;28),"26-27 days",AND(U1844&gt;27,U1844&lt;29),"28 to 29 days",U1844=30, "30 days"),"Not Needed")</f>
        <v>Not Needed</v>
      </c>
      <c r="X1844">
        <f t="shared" si="173"/>
        <v>2015</v>
      </c>
    </row>
    <row r="1845" spans="1:24" ht="58">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 t="shared" si="174"/>
        <v>124</v>
      </c>
      <c r="R1845">
        <f t="shared" si="169"/>
        <v>92.54</v>
      </c>
      <c r="S1845" s="15">
        <f t="shared" si="170"/>
        <v>40564.994837962964</v>
      </c>
      <c r="T1845" s="15">
        <f t="shared" si="171"/>
        <v>40594.994837962964</v>
      </c>
      <c r="U1845">
        <f t="shared" si="172"/>
        <v>30</v>
      </c>
      <c r="V1845" t="str" cm="1">
        <f t="array" ref="V1845">_xlfn.IFS(U1845&lt;=10,"Less than 10 days",AND(U1845&gt;10,U1845&lt;=20),"11 to 20 days",AND(U1845&gt;20,U1845&lt;=25),"21 to 25 days",U1845&gt;=51,"Greater than 40 days",AND(U1845&gt;25,U1845&lt;=30),"26 to 30 days",AND(U1845&gt;30,U1845&lt;=40),"31 to 40 days",AND(U1845&gt;40,U1845&lt;=50),"41 to 50 days")</f>
        <v>26 to 30 days</v>
      </c>
      <c r="W1845" t="str" cm="1">
        <f t="array" ref="W1845">_xlfn.IFNA(_xlfn.IFS(AND(U1845&gt;=25,U1845&lt;28),"26-27 days",AND(U1845&gt;27,U1845&lt;29),"28 to 29 days",U1845=30, "30 days"),"Not Needed")</f>
        <v>30 days</v>
      </c>
      <c r="X1845">
        <f t="shared" si="173"/>
        <v>2011</v>
      </c>
    </row>
    <row r="1846" spans="1:24" ht="4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 t="shared" si="174"/>
        <v>101</v>
      </c>
      <c r="R1846">
        <f t="shared" si="169"/>
        <v>76.05</v>
      </c>
      <c r="S1846" s="15">
        <f t="shared" si="170"/>
        <v>40666.973541666666</v>
      </c>
      <c r="T1846" s="15">
        <f t="shared" si="171"/>
        <v>40705.125</v>
      </c>
      <c r="U1846">
        <f t="shared" si="172"/>
        <v>39</v>
      </c>
      <c r="V1846" t="str" cm="1">
        <f t="array" ref="V1846">_xlfn.IFS(U1846&lt;=10,"Less than 10 days",AND(U1846&gt;10,U1846&lt;=20),"11 to 20 days",AND(U1846&gt;20,U1846&lt;=25),"21 to 25 days",U1846&gt;=51,"Greater than 40 days",AND(U1846&gt;25,U1846&lt;=30),"26 to 30 days",AND(U1846&gt;30,U1846&lt;=40),"31 to 40 days",AND(U1846&gt;40,U1846&lt;=50),"41 to 50 days")</f>
        <v>31 to 40 days</v>
      </c>
      <c r="W1846" t="str" cm="1">
        <f t="array" ref="W1846">_xlfn.IFNA(_xlfn.IFS(AND(U1846&gt;=25,U1846&lt;28),"26-27 days",AND(U1846&gt;27,U1846&lt;29),"28 to 29 days",U1846=30, "30 days"),"Not Needed")</f>
        <v>Not Needed</v>
      </c>
      <c r="X1846">
        <f t="shared" si="173"/>
        <v>2011</v>
      </c>
    </row>
    <row r="1847" spans="1:24" ht="87">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 t="shared" si="174"/>
        <v>100</v>
      </c>
      <c r="R1847">
        <f t="shared" si="169"/>
        <v>52.63</v>
      </c>
      <c r="S1847" s="15">
        <f t="shared" si="170"/>
        <v>42523.333310185189</v>
      </c>
      <c r="T1847" s="15">
        <f t="shared" si="171"/>
        <v>42538.204861111109</v>
      </c>
      <c r="U1847">
        <f t="shared" si="172"/>
        <v>15</v>
      </c>
      <c r="V1847" t="str" cm="1">
        <f t="array" ref="V1847">_xlfn.IFS(U1847&lt;=10,"Less than 10 days",AND(U1847&gt;10,U1847&lt;=20),"11 to 20 days",AND(U1847&gt;20,U1847&lt;=25),"21 to 25 days",U1847&gt;=51,"Greater than 40 days",AND(U1847&gt;25,U1847&lt;=30),"26 to 30 days",AND(U1847&gt;30,U1847&lt;=40),"31 to 40 days",AND(U1847&gt;40,U1847&lt;=50),"41 to 50 days")</f>
        <v>11 to 20 days</v>
      </c>
      <c r="W1847" t="str" cm="1">
        <f t="array" ref="W1847">_xlfn.IFNA(_xlfn.IFS(AND(U1847&gt;=25,U1847&lt;28),"26-27 days",AND(U1847&gt;27,U1847&lt;29),"28 to 29 days",U1847=30, "30 days"),"Not Needed")</f>
        <v>Not Needed</v>
      </c>
      <c r="X1847">
        <f t="shared" si="173"/>
        <v>2016</v>
      </c>
    </row>
    <row r="1848" spans="1:24" ht="4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 t="shared" si="174"/>
        <v>138</v>
      </c>
      <c r="R1848">
        <f t="shared" si="169"/>
        <v>98.99</v>
      </c>
      <c r="S1848" s="15">
        <f t="shared" si="170"/>
        <v>41228.650196759263</v>
      </c>
      <c r="T1848" s="15">
        <f t="shared" si="171"/>
        <v>41258.650196759263</v>
      </c>
      <c r="U1848">
        <f t="shared" si="172"/>
        <v>30</v>
      </c>
      <c r="V1848" t="str" cm="1">
        <f t="array" ref="V1848">_xlfn.IFS(U1848&lt;=10,"Less than 10 days",AND(U1848&gt;10,U1848&lt;=20),"11 to 20 days",AND(U1848&gt;20,U1848&lt;=25),"21 to 25 days",U1848&gt;=51,"Greater than 40 days",AND(U1848&gt;25,U1848&lt;=30),"26 to 30 days",AND(U1848&gt;30,U1848&lt;=40),"31 to 40 days",AND(U1848&gt;40,U1848&lt;=50),"41 to 50 days")</f>
        <v>26 to 30 days</v>
      </c>
      <c r="W1848" t="str" cm="1">
        <f t="array" ref="W1848">_xlfn.IFNA(_xlfn.IFS(AND(U1848&gt;=25,U1848&lt;28),"26-27 days",AND(U1848&gt;27,U1848&lt;29),"28 to 29 days",U1848=30, "30 days"),"Not Needed")</f>
        <v>30 days</v>
      </c>
      <c r="X1848">
        <f t="shared" si="173"/>
        <v>2012</v>
      </c>
    </row>
    <row r="1849" spans="1:24" ht="58">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 t="shared" si="174"/>
        <v>121</v>
      </c>
      <c r="R1849">
        <f t="shared" si="169"/>
        <v>79.53</v>
      </c>
      <c r="S1849" s="15">
        <f t="shared" si="170"/>
        <v>42094.236481481479</v>
      </c>
      <c r="T1849" s="15">
        <f t="shared" si="171"/>
        <v>42115.236481481479</v>
      </c>
      <c r="U1849">
        <f t="shared" si="172"/>
        <v>21</v>
      </c>
      <c r="V1849" t="str" cm="1">
        <f t="array" ref="V1849">_xlfn.IFS(U1849&lt;=10,"Less than 10 days",AND(U1849&gt;10,U1849&lt;=20),"11 to 20 days",AND(U1849&gt;20,U1849&lt;=25),"21 to 25 days",U1849&gt;=51,"Greater than 40 days",AND(U1849&gt;25,U1849&lt;=30),"26 to 30 days",AND(U1849&gt;30,U1849&lt;=40),"31 to 40 days",AND(U1849&gt;40,U1849&lt;=50),"41 to 50 days")</f>
        <v>21 to 25 days</v>
      </c>
      <c r="W1849" t="str" cm="1">
        <f t="array" ref="W1849">_xlfn.IFNA(_xlfn.IFS(AND(U1849&gt;=25,U1849&lt;28),"26-27 days",AND(U1849&gt;27,U1849&lt;29),"28 to 29 days",U1849=30, "30 days"),"Not Needed")</f>
        <v>Not Needed</v>
      </c>
      <c r="X1849">
        <f t="shared" si="173"/>
        <v>2015</v>
      </c>
    </row>
    <row r="1850" spans="1:24" ht="4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 t="shared" si="174"/>
        <v>107</v>
      </c>
      <c r="R1850">
        <f t="shared" si="169"/>
        <v>134.21</v>
      </c>
      <c r="S1850" s="15">
        <f t="shared" si="170"/>
        <v>40691.788055555553</v>
      </c>
      <c r="T1850" s="15">
        <f t="shared" si="171"/>
        <v>40755.290972222225</v>
      </c>
      <c r="U1850">
        <f t="shared" si="172"/>
        <v>64</v>
      </c>
      <c r="V1850" t="str" cm="1">
        <f t="array" ref="V1850">_xlfn.IFS(U1850&lt;=10,"Less than 10 days",AND(U1850&gt;10,U1850&lt;=20),"11 to 20 days",AND(U1850&gt;20,U1850&lt;=25),"21 to 25 days",U1850&gt;=51,"Greater than 40 days",AND(U1850&gt;25,U1850&lt;=30),"26 to 30 days",AND(U1850&gt;30,U1850&lt;=40),"31 to 40 days",AND(U1850&gt;40,U1850&lt;=50),"41 to 50 days")</f>
        <v>Greater than 40 days</v>
      </c>
      <c r="W1850" t="str" cm="1">
        <f t="array" ref="W1850">_xlfn.IFNA(_xlfn.IFS(AND(U1850&gt;=25,U1850&lt;28),"26-27 days",AND(U1850&gt;27,U1850&lt;29),"28 to 29 days",U1850=30, "30 days"),"Not Needed")</f>
        <v>Not Needed</v>
      </c>
      <c r="X1850">
        <f t="shared" si="173"/>
        <v>2011</v>
      </c>
    </row>
    <row r="1851" spans="1:24" ht="29">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 t="shared" si="174"/>
        <v>100</v>
      </c>
      <c r="R1851">
        <f t="shared" si="169"/>
        <v>37.630000000000003</v>
      </c>
      <c r="S1851" s="15">
        <f t="shared" si="170"/>
        <v>41169.845590277779</v>
      </c>
      <c r="T1851" s="15">
        <f t="shared" si="171"/>
        <v>41199.845590277779</v>
      </c>
      <c r="U1851">
        <f t="shared" si="172"/>
        <v>30</v>
      </c>
      <c r="V1851" t="str" cm="1">
        <f t="array" ref="V1851">_xlfn.IFS(U1851&lt;=10,"Less than 10 days",AND(U1851&gt;10,U1851&lt;=20),"11 to 20 days",AND(U1851&gt;20,U1851&lt;=25),"21 to 25 days",U1851&gt;=51,"Greater than 40 days",AND(U1851&gt;25,U1851&lt;=30),"26 to 30 days",AND(U1851&gt;30,U1851&lt;=40),"31 to 40 days",AND(U1851&gt;40,U1851&lt;=50),"41 to 50 days")</f>
        <v>26 to 30 days</v>
      </c>
      <c r="W1851" t="str" cm="1">
        <f t="array" ref="W1851">_xlfn.IFNA(_xlfn.IFS(AND(U1851&gt;=25,U1851&lt;28),"26-27 days",AND(U1851&gt;27,U1851&lt;29),"28 to 29 days",U1851=30, "30 days"),"Not Needed")</f>
        <v>30 days</v>
      </c>
      <c r="X1851">
        <f t="shared" si="173"/>
        <v>2012</v>
      </c>
    </row>
    <row r="1852" spans="1:24" ht="4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 t="shared" si="174"/>
        <v>102</v>
      </c>
      <c r="R1852">
        <f t="shared" si="169"/>
        <v>51.04</v>
      </c>
      <c r="S1852" s="15">
        <f t="shared" si="170"/>
        <v>41800.959490740745</v>
      </c>
      <c r="T1852" s="15">
        <f t="shared" si="171"/>
        <v>41830.959490740745</v>
      </c>
      <c r="U1852">
        <f t="shared" si="172"/>
        <v>30</v>
      </c>
      <c r="V1852" t="str" cm="1">
        <f t="array" ref="V1852">_xlfn.IFS(U1852&lt;=10,"Less than 10 days",AND(U1852&gt;10,U1852&lt;=20),"11 to 20 days",AND(U1852&gt;20,U1852&lt;=25),"21 to 25 days",U1852&gt;=51,"Greater than 40 days",AND(U1852&gt;25,U1852&lt;=30),"26 to 30 days",AND(U1852&gt;30,U1852&lt;=40),"31 to 40 days",AND(U1852&gt;40,U1852&lt;=50),"41 to 50 days")</f>
        <v>26 to 30 days</v>
      </c>
      <c r="W1852" t="str" cm="1">
        <f t="array" ref="W1852">_xlfn.IFNA(_xlfn.IFS(AND(U1852&gt;=25,U1852&lt;28),"26-27 days",AND(U1852&gt;27,U1852&lt;29),"28 to 29 days",U1852=30, "30 days"),"Not Needed")</f>
        <v>30 days</v>
      </c>
      <c r="X1852">
        <f t="shared" si="173"/>
        <v>2014</v>
      </c>
    </row>
    <row r="1853" spans="1:24" ht="4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 t="shared" si="174"/>
        <v>100</v>
      </c>
      <c r="R1853">
        <f t="shared" si="169"/>
        <v>50.04</v>
      </c>
      <c r="S1853" s="15">
        <f t="shared" si="170"/>
        <v>41827.906689814816</v>
      </c>
      <c r="T1853" s="15">
        <f t="shared" si="171"/>
        <v>41848.041666666664</v>
      </c>
      <c r="U1853">
        <f t="shared" si="172"/>
        <v>21</v>
      </c>
      <c r="V1853" t="str" cm="1">
        <f t="array" ref="V1853">_xlfn.IFS(U1853&lt;=10,"Less than 10 days",AND(U1853&gt;10,U1853&lt;=20),"11 to 20 days",AND(U1853&gt;20,U1853&lt;=25),"21 to 25 days",U1853&gt;=51,"Greater than 40 days",AND(U1853&gt;25,U1853&lt;=30),"26 to 30 days",AND(U1853&gt;30,U1853&lt;=40),"31 to 40 days",AND(U1853&gt;40,U1853&lt;=50),"41 to 50 days")</f>
        <v>21 to 25 days</v>
      </c>
      <c r="W1853" t="str" cm="1">
        <f t="array" ref="W1853">_xlfn.IFNA(_xlfn.IFS(AND(U1853&gt;=25,U1853&lt;28),"26-27 days",AND(U1853&gt;27,U1853&lt;29),"28 to 29 days",U1853=30, "30 days"),"Not Needed")</f>
        <v>Not Needed</v>
      </c>
      <c r="X1853">
        <f t="shared" si="173"/>
        <v>2014</v>
      </c>
    </row>
    <row r="1854" spans="1:24" ht="58">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 t="shared" si="174"/>
        <v>117</v>
      </c>
      <c r="R1854">
        <f t="shared" si="169"/>
        <v>133.93</v>
      </c>
      <c r="S1854" s="15">
        <f t="shared" si="170"/>
        <v>42081.77143518519</v>
      </c>
      <c r="T1854" s="15">
        <f t="shared" si="171"/>
        <v>42119</v>
      </c>
      <c r="U1854">
        <f t="shared" si="172"/>
        <v>38</v>
      </c>
      <c r="V1854" t="str" cm="1">
        <f t="array" ref="V1854">_xlfn.IFS(U1854&lt;=10,"Less than 10 days",AND(U1854&gt;10,U1854&lt;=20),"11 to 20 days",AND(U1854&gt;20,U1854&lt;=25),"21 to 25 days",U1854&gt;=51,"Greater than 40 days",AND(U1854&gt;25,U1854&lt;=30),"26 to 30 days",AND(U1854&gt;30,U1854&lt;=40),"31 to 40 days",AND(U1854&gt;40,U1854&lt;=50),"41 to 50 days")</f>
        <v>31 to 40 days</v>
      </c>
      <c r="W1854" t="str" cm="1">
        <f t="array" ref="W1854">_xlfn.IFNA(_xlfn.IFS(AND(U1854&gt;=25,U1854&lt;28),"26-27 days",AND(U1854&gt;27,U1854&lt;29),"28 to 29 days",U1854=30, "30 days"),"Not Needed")</f>
        <v>Not Needed</v>
      </c>
      <c r="X1854">
        <f t="shared" si="173"/>
        <v>2015</v>
      </c>
    </row>
    <row r="1855" spans="1:24" ht="58">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 t="shared" si="174"/>
        <v>102</v>
      </c>
      <c r="R1855">
        <f t="shared" si="169"/>
        <v>58.21</v>
      </c>
      <c r="S1855" s="15">
        <f t="shared" si="170"/>
        <v>41177.060381944444</v>
      </c>
      <c r="T1855" s="15">
        <f t="shared" si="171"/>
        <v>41227.102048611108</v>
      </c>
      <c r="U1855">
        <f t="shared" si="172"/>
        <v>50</v>
      </c>
      <c r="V1855" t="str" cm="1">
        <f t="array" ref="V1855">_xlfn.IFS(U1855&lt;=10,"Less than 10 days",AND(U1855&gt;10,U1855&lt;=20),"11 to 20 days",AND(U1855&gt;20,U1855&lt;=25),"21 to 25 days",U1855&gt;=51,"Greater than 40 days",AND(U1855&gt;25,U1855&lt;=30),"26 to 30 days",AND(U1855&gt;30,U1855&lt;=40),"31 to 40 days",AND(U1855&gt;40,U1855&lt;=50),"41 to 50 days")</f>
        <v>41 to 50 days</v>
      </c>
      <c r="W1855" t="str" cm="1">
        <f t="array" ref="W1855">_xlfn.IFNA(_xlfn.IFS(AND(U1855&gt;=25,U1855&lt;28),"26-27 days",AND(U1855&gt;27,U1855&lt;29),"28 to 29 days",U1855=30, "30 days"),"Not Needed")</f>
        <v>Not Needed</v>
      </c>
      <c r="X1855">
        <f t="shared" si="173"/>
        <v>2012</v>
      </c>
    </row>
    <row r="1856" spans="1:24" ht="4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 t="shared" si="174"/>
        <v>102</v>
      </c>
      <c r="R1856">
        <f t="shared" si="169"/>
        <v>88.04</v>
      </c>
      <c r="S1856" s="15">
        <f t="shared" si="170"/>
        <v>41388.021261574075</v>
      </c>
      <c r="T1856" s="15">
        <f t="shared" si="171"/>
        <v>41418.021261574075</v>
      </c>
      <c r="U1856">
        <f t="shared" si="172"/>
        <v>30</v>
      </c>
      <c r="V1856" t="str" cm="1">
        <f t="array" ref="V1856">_xlfn.IFS(U1856&lt;=10,"Less than 10 days",AND(U1856&gt;10,U1856&lt;=20),"11 to 20 days",AND(U1856&gt;20,U1856&lt;=25),"21 to 25 days",U1856&gt;=51,"Greater than 40 days",AND(U1856&gt;25,U1856&lt;=30),"26 to 30 days",AND(U1856&gt;30,U1856&lt;=40),"31 to 40 days",AND(U1856&gt;40,U1856&lt;=50),"41 to 50 days")</f>
        <v>26 to 30 days</v>
      </c>
      <c r="W1856" t="str" cm="1">
        <f t="array" ref="W1856">_xlfn.IFNA(_xlfn.IFS(AND(U1856&gt;=25,U1856&lt;28),"26-27 days",AND(U1856&gt;27,U1856&lt;29),"28 to 29 days",U1856=30, "30 days"),"Not Needed")</f>
        <v>30 days</v>
      </c>
      <c r="X1856">
        <f t="shared" si="173"/>
        <v>2013</v>
      </c>
    </row>
    <row r="1857" spans="1:24" ht="4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 t="shared" si="174"/>
        <v>154</v>
      </c>
      <c r="R1857">
        <f t="shared" si="169"/>
        <v>70.58</v>
      </c>
      <c r="S1857" s="15">
        <f t="shared" si="170"/>
        <v>41600.538657407407</v>
      </c>
      <c r="T1857" s="15">
        <f t="shared" si="171"/>
        <v>41645.538657407407</v>
      </c>
      <c r="U1857">
        <f t="shared" si="172"/>
        <v>45</v>
      </c>
      <c r="V1857" t="str" cm="1">
        <f t="array" ref="V1857">_xlfn.IFS(U1857&lt;=10,"Less than 10 days",AND(U1857&gt;10,U1857&lt;=20),"11 to 20 days",AND(U1857&gt;20,U1857&lt;=25),"21 to 25 days",U1857&gt;=51,"Greater than 40 days",AND(U1857&gt;25,U1857&lt;=30),"26 to 30 days",AND(U1857&gt;30,U1857&lt;=40),"31 to 40 days",AND(U1857&gt;40,U1857&lt;=50),"41 to 50 days")</f>
        <v>41 to 50 days</v>
      </c>
      <c r="W1857" t="str" cm="1">
        <f t="array" ref="W1857">_xlfn.IFNA(_xlfn.IFS(AND(U1857&gt;=25,U1857&lt;28),"26-27 days",AND(U1857&gt;27,U1857&lt;29),"28 to 29 days",U1857=30, "30 days"),"Not Needed")</f>
        <v>Not Needed</v>
      </c>
      <c r="X1857">
        <f t="shared" si="173"/>
        <v>2013</v>
      </c>
    </row>
    <row r="1858" spans="1:24" ht="58">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 t="shared" si="174"/>
        <v>101</v>
      </c>
      <c r="R1858">
        <f t="shared" si="169"/>
        <v>53.29</v>
      </c>
      <c r="S1858" s="15">
        <f t="shared" si="170"/>
        <v>41817.854999999996</v>
      </c>
      <c r="T1858" s="15">
        <f t="shared" si="171"/>
        <v>41838.854999999996</v>
      </c>
      <c r="U1858">
        <f t="shared" si="172"/>
        <v>21</v>
      </c>
      <c r="V1858" t="str" cm="1">
        <f t="array" ref="V1858">_xlfn.IFS(U1858&lt;=10,"Less than 10 days",AND(U1858&gt;10,U1858&lt;=20),"11 to 20 days",AND(U1858&gt;20,U1858&lt;=25),"21 to 25 days",U1858&gt;=51,"Greater than 40 days",AND(U1858&gt;25,U1858&lt;=30),"26 to 30 days",AND(U1858&gt;30,U1858&lt;=40),"31 to 40 days",AND(U1858&gt;40,U1858&lt;=50),"41 to 50 days")</f>
        <v>21 to 25 days</v>
      </c>
      <c r="W1858" t="str" cm="1">
        <f t="array" ref="W1858">_xlfn.IFNA(_xlfn.IFS(AND(U1858&gt;=25,U1858&lt;28),"26-27 days",AND(U1858&gt;27,U1858&lt;29),"28 to 29 days",U1858=30, "30 days"),"Not Needed")</f>
        <v>Not Needed</v>
      </c>
      <c r="X1858">
        <f t="shared" si="173"/>
        <v>2014</v>
      </c>
    </row>
    <row r="1859" spans="1:24" ht="4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 t="shared" si="174"/>
        <v>100</v>
      </c>
      <c r="R1859">
        <f t="shared" ref="R1859:R1922" si="175">IFERROR(ROUND(E1859/L1859,2),0)</f>
        <v>136.36000000000001</v>
      </c>
      <c r="S1859" s="15">
        <f t="shared" ref="S1859:S1922" si="176">(((J1859/60)/60)/24)+DATE(1970,1,1)</f>
        <v>41864.76866898148</v>
      </c>
      <c r="T1859" s="15">
        <f t="shared" ref="T1859:T1922" si="177">(((I1859/60)/60)/24)+DATE(1970,1,1)</f>
        <v>41894.76866898148</v>
      </c>
      <c r="U1859">
        <f t="shared" ref="U1859:U1922" si="178">_xlfn.DAYS(T1859,S1859)</f>
        <v>30</v>
      </c>
      <c r="V1859" t="str" cm="1">
        <f t="array" ref="V1859">_xlfn.IFS(U1859&lt;=10,"Less than 10 days",AND(U1859&gt;10,U1859&lt;=20),"11 to 20 days",AND(U1859&gt;20,U1859&lt;=25),"21 to 25 days",U1859&gt;=51,"Greater than 40 days",AND(U1859&gt;25,U1859&lt;=30),"26 to 30 days",AND(U1859&gt;30,U1859&lt;=40),"31 to 40 days",AND(U1859&gt;40,U1859&lt;=50),"41 to 50 days")</f>
        <v>26 to 30 days</v>
      </c>
      <c r="W1859" t="str" cm="1">
        <f t="array" ref="W1859">_xlfn.IFNA(_xlfn.IFS(AND(U1859&gt;=25,U1859&lt;28),"26-27 days",AND(U1859&gt;27,U1859&lt;29),"28 to 29 days",U1859=30, "30 days"),"Not Needed")</f>
        <v>30 days</v>
      </c>
      <c r="X1859">
        <f t="shared" ref="X1859:X1922" si="179">YEAR(S1859)</f>
        <v>2014</v>
      </c>
    </row>
    <row r="1860" spans="1:24" ht="58">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 t="shared" si="174"/>
        <v>109</v>
      </c>
      <c r="R1860">
        <f t="shared" si="175"/>
        <v>40.549999999999997</v>
      </c>
      <c r="S1860" s="15">
        <f t="shared" si="176"/>
        <v>40833.200474537036</v>
      </c>
      <c r="T1860" s="15">
        <f t="shared" si="177"/>
        <v>40893.242141203707</v>
      </c>
      <c r="U1860">
        <f t="shared" si="178"/>
        <v>60</v>
      </c>
      <c r="V1860" t="str" cm="1">
        <f t="array" ref="V1860">_xlfn.IFS(U1860&lt;=10,"Less than 10 days",AND(U1860&gt;10,U1860&lt;=20),"11 to 20 days",AND(U1860&gt;20,U1860&lt;=25),"21 to 25 days",U1860&gt;=51,"Greater than 40 days",AND(U1860&gt;25,U1860&lt;=30),"26 to 30 days",AND(U1860&gt;30,U1860&lt;=40),"31 to 40 days",AND(U1860&gt;40,U1860&lt;=50),"41 to 50 days")</f>
        <v>Greater than 40 days</v>
      </c>
      <c r="W1860" t="str" cm="1">
        <f t="array" ref="W1860">_xlfn.IFNA(_xlfn.IFS(AND(U1860&gt;=25,U1860&lt;28),"26-27 days",AND(U1860&gt;27,U1860&lt;29),"28 to 29 days",U1860=30, "30 days"),"Not Needed")</f>
        <v>Not Needed</v>
      </c>
      <c r="X1860">
        <f t="shared" si="179"/>
        <v>2011</v>
      </c>
    </row>
    <row r="1861" spans="1:24" ht="29">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 t="shared" si="174"/>
        <v>132</v>
      </c>
      <c r="R1861">
        <f t="shared" si="175"/>
        <v>70.63</v>
      </c>
      <c r="S1861" s="15">
        <f t="shared" si="176"/>
        <v>40778.770011574074</v>
      </c>
      <c r="T1861" s="15">
        <f t="shared" si="177"/>
        <v>40808.770011574074</v>
      </c>
      <c r="U1861">
        <f t="shared" si="178"/>
        <v>30</v>
      </c>
      <c r="V1861" t="str" cm="1">
        <f t="array" ref="V1861">_xlfn.IFS(U1861&lt;=10,"Less than 10 days",AND(U1861&gt;10,U1861&lt;=20),"11 to 20 days",AND(U1861&gt;20,U1861&lt;=25),"21 to 25 days",U1861&gt;=51,"Greater than 40 days",AND(U1861&gt;25,U1861&lt;=30),"26 to 30 days",AND(U1861&gt;30,U1861&lt;=40),"31 to 40 days",AND(U1861&gt;40,U1861&lt;=50),"41 to 50 days")</f>
        <v>26 to 30 days</v>
      </c>
      <c r="W1861" t="str" cm="1">
        <f t="array" ref="W1861">_xlfn.IFNA(_xlfn.IFS(AND(U1861&gt;=25,U1861&lt;28),"26-27 days",AND(U1861&gt;27,U1861&lt;29),"28 to 29 days",U1861=30, "30 days"),"Not Needed")</f>
        <v>30 days</v>
      </c>
      <c r="X1861">
        <f t="shared" si="179"/>
        <v>2011</v>
      </c>
    </row>
    <row r="1862" spans="1:24" ht="4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 t="shared" si="174"/>
        <v>133</v>
      </c>
      <c r="R1862">
        <f t="shared" si="175"/>
        <v>52.68</v>
      </c>
      <c r="S1862" s="15">
        <f t="shared" si="176"/>
        <v>41655.709305555552</v>
      </c>
      <c r="T1862" s="15">
        <f t="shared" si="177"/>
        <v>41676.709305555552</v>
      </c>
      <c r="U1862">
        <f t="shared" si="178"/>
        <v>21</v>
      </c>
      <c r="V1862" t="str" cm="1">
        <f t="array" ref="V1862">_xlfn.IFS(U1862&lt;=10,"Less than 10 days",AND(U1862&gt;10,U1862&lt;=20),"11 to 20 days",AND(U1862&gt;20,U1862&lt;=25),"21 to 25 days",U1862&gt;=51,"Greater than 40 days",AND(U1862&gt;25,U1862&lt;=30),"26 to 30 days",AND(U1862&gt;30,U1862&lt;=40),"31 to 40 days",AND(U1862&gt;40,U1862&lt;=50),"41 to 50 days")</f>
        <v>21 to 25 days</v>
      </c>
      <c r="W1862" t="str" cm="1">
        <f t="array" ref="W1862">_xlfn.IFNA(_xlfn.IFS(AND(U1862&gt;=25,U1862&lt;28),"26-27 days",AND(U1862&gt;27,U1862&lt;29),"28 to 29 days",U1862=30, "30 days"),"Not Needed")</f>
        <v>Not Needed</v>
      </c>
      <c r="X1862">
        <f t="shared" si="179"/>
        <v>2014</v>
      </c>
    </row>
    <row r="1863" spans="1:24" ht="4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 t="shared" si="174"/>
        <v>0</v>
      </c>
      <c r="R1863">
        <f t="shared" si="175"/>
        <v>0</v>
      </c>
      <c r="S1863" s="15">
        <f t="shared" si="176"/>
        <v>42000.300243055557</v>
      </c>
      <c r="T1863" s="15">
        <f t="shared" si="177"/>
        <v>42030.300243055557</v>
      </c>
      <c r="U1863">
        <f t="shared" si="178"/>
        <v>30</v>
      </c>
      <c r="V1863" t="str" cm="1">
        <f t="array" ref="V1863">_xlfn.IFS(U1863&lt;=10,"Less than 10 days",AND(U1863&gt;10,U1863&lt;=20),"11 to 20 days",AND(U1863&gt;20,U1863&lt;=25),"21 to 25 days",U1863&gt;=51,"Greater than 40 days",AND(U1863&gt;25,U1863&lt;=30),"26 to 30 days",AND(U1863&gt;30,U1863&lt;=40),"31 to 40 days",AND(U1863&gt;40,U1863&lt;=50),"41 to 50 days")</f>
        <v>26 to 30 days</v>
      </c>
      <c r="W1863" t="str" cm="1">
        <f t="array" ref="W1863">_xlfn.IFNA(_xlfn.IFS(AND(U1863&gt;=25,U1863&lt;28),"26-27 days",AND(U1863&gt;27,U1863&lt;29),"28 to 29 days",U1863=30, "30 days"),"Not Needed")</f>
        <v>30 days</v>
      </c>
      <c r="X1863">
        <f t="shared" si="179"/>
        <v>2014</v>
      </c>
    </row>
    <row r="1864" spans="1:24" ht="4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 t="shared" si="174"/>
        <v>8</v>
      </c>
      <c r="R1864">
        <f t="shared" si="175"/>
        <v>90.94</v>
      </c>
      <c r="S1864" s="15">
        <f t="shared" si="176"/>
        <v>42755.492754629624</v>
      </c>
      <c r="T1864" s="15">
        <f t="shared" si="177"/>
        <v>42802.3125</v>
      </c>
      <c r="U1864">
        <f t="shared" si="178"/>
        <v>47</v>
      </c>
      <c r="V1864" t="str" cm="1">
        <f t="array" ref="V1864">_xlfn.IFS(U1864&lt;=10,"Less than 10 days",AND(U1864&gt;10,U1864&lt;=20),"11 to 20 days",AND(U1864&gt;20,U1864&lt;=25),"21 to 25 days",U1864&gt;=51,"Greater than 40 days",AND(U1864&gt;25,U1864&lt;=30),"26 to 30 days",AND(U1864&gt;30,U1864&lt;=40),"31 to 40 days",AND(U1864&gt;40,U1864&lt;=50),"41 to 50 days")</f>
        <v>41 to 50 days</v>
      </c>
      <c r="W1864" t="str" cm="1">
        <f t="array" ref="W1864">_xlfn.IFNA(_xlfn.IFS(AND(U1864&gt;=25,U1864&lt;28),"26-27 days",AND(U1864&gt;27,U1864&lt;29),"28 to 29 days",U1864=30, "30 days"),"Not Needed")</f>
        <v>Not Needed</v>
      </c>
      <c r="X1864">
        <f t="shared" si="179"/>
        <v>2017</v>
      </c>
    </row>
    <row r="1865" spans="1:24" ht="4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 t="shared" si="174"/>
        <v>0</v>
      </c>
      <c r="R1865">
        <f t="shared" si="175"/>
        <v>5</v>
      </c>
      <c r="S1865" s="15">
        <f t="shared" si="176"/>
        <v>41772.797280092593</v>
      </c>
      <c r="T1865" s="15">
        <f t="shared" si="177"/>
        <v>41802.797280092593</v>
      </c>
      <c r="U1865">
        <f t="shared" si="178"/>
        <v>30</v>
      </c>
      <c r="V1865" t="str" cm="1">
        <f t="array" ref="V1865">_xlfn.IFS(U1865&lt;=10,"Less than 10 days",AND(U1865&gt;10,U1865&lt;=20),"11 to 20 days",AND(U1865&gt;20,U1865&lt;=25),"21 to 25 days",U1865&gt;=51,"Greater than 40 days",AND(U1865&gt;25,U1865&lt;=30),"26 to 30 days",AND(U1865&gt;30,U1865&lt;=40),"31 to 40 days",AND(U1865&gt;40,U1865&lt;=50),"41 to 50 days")</f>
        <v>26 to 30 days</v>
      </c>
      <c r="W1865" t="str" cm="1">
        <f t="array" ref="W1865">_xlfn.IFNA(_xlfn.IFS(AND(U1865&gt;=25,U1865&lt;28),"26-27 days",AND(U1865&gt;27,U1865&lt;29),"28 to 29 days",U1865=30, "30 days"),"Not Needed")</f>
        <v>30 days</v>
      </c>
      <c r="X1865">
        <f t="shared" si="179"/>
        <v>2014</v>
      </c>
    </row>
    <row r="1866" spans="1:24" ht="58">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 t="shared" si="174"/>
        <v>43</v>
      </c>
      <c r="R1866">
        <f t="shared" si="175"/>
        <v>58.08</v>
      </c>
      <c r="S1866" s="15">
        <f t="shared" si="176"/>
        <v>41733.716435185182</v>
      </c>
      <c r="T1866" s="15">
        <f t="shared" si="177"/>
        <v>41763.716435185182</v>
      </c>
      <c r="U1866">
        <f t="shared" si="178"/>
        <v>30</v>
      </c>
      <c r="V1866" t="str" cm="1">
        <f t="array" ref="V1866">_xlfn.IFS(U1866&lt;=10,"Less than 10 days",AND(U1866&gt;10,U1866&lt;=20),"11 to 20 days",AND(U1866&gt;20,U1866&lt;=25),"21 to 25 days",U1866&gt;=51,"Greater than 40 days",AND(U1866&gt;25,U1866&lt;=30),"26 to 30 days",AND(U1866&gt;30,U1866&lt;=40),"31 to 40 days",AND(U1866&gt;40,U1866&lt;=50),"41 to 50 days")</f>
        <v>26 to 30 days</v>
      </c>
      <c r="W1866" t="str" cm="1">
        <f t="array" ref="W1866">_xlfn.IFNA(_xlfn.IFS(AND(U1866&gt;=25,U1866&lt;28),"26-27 days",AND(U1866&gt;27,U1866&lt;29),"28 to 29 days",U1866=30, "30 days"),"Not Needed")</f>
        <v>30 days</v>
      </c>
      <c r="X1866">
        <f t="shared" si="179"/>
        <v>2014</v>
      </c>
    </row>
    <row r="1867" spans="1:24" ht="58">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 t="shared" si="174"/>
        <v>0</v>
      </c>
      <c r="R1867">
        <f t="shared" si="175"/>
        <v>2</v>
      </c>
      <c r="S1867" s="15">
        <f t="shared" si="176"/>
        <v>42645.367442129631</v>
      </c>
      <c r="T1867" s="15">
        <f t="shared" si="177"/>
        <v>42680.409108796302</v>
      </c>
      <c r="U1867">
        <f t="shared" si="178"/>
        <v>35</v>
      </c>
      <c r="V1867" t="str" cm="1">
        <f t="array" ref="V1867">_xlfn.IFS(U1867&lt;=10,"Less than 10 days",AND(U1867&gt;10,U1867&lt;=20),"11 to 20 days",AND(U1867&gt;20,U1867&lt;=25),"21 to 25 days",U1867&gt;=51,"Greater than 40 days",AND(U1867&gt;25,U1867&lt;=30),"26 to 30 days",AND(U1867&gt;30,U1867&lt;=40),"31 to 40 days",AND(U1867&gt;40,U1867&lt;=50),"41 to 50 days")</f>
        <v>31 to 40 days</v>
      </c>
      <c r="W1867" t="str" cm="1">
        <f t="array" ref="W1867">_xlfn.IFNA(_xlfn.IFS(AND(U1867&gt;=25,U1867&lt;28),"26-27 days",AND(U1867&gt;27,U1867&lt;29),"28 to 29 days",U1867=30, "30 days"),"Not Needed")</f>
        <v>Not Needed</v>
      </c>
      <c r="X1867">
        <f t="shared" si="179"/>
        <v>2016</v>
      </c>
    </row>
    <row r="1868" spans="1:24" ht="4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 t="shared" si="174"/>
        <v>1</v>
      </c>
      <c r="R1868">
        <f t="shared" si="175"/>
        <v>62.5</v>
      </c>
      <c r="S1868" s="15">
        <f t="shared" si="176"/>
        <v>42742.246493055558</v>
      </c>
      <c r="T1868" s="15">
        <f t="shared" si="177"/>
        <v>42795.166666666672</v>
      </c>
      <c r="U1868">
        <f t="shared" si="178"/>
        <v>53</v>
      </c>
      <c r="V1868" t="str" cm="1">
        <f t="array" ref="V1868">_xlfn.IFS(U1868&lt;=10,"Less than 10 days",AND(U1868&gt;10,U1868&lt;=20),"11 to 20 days",AND(U1868&gt;20,U1868&lt;=25),"21 to 25 days",U1868&gt;=51,"Greater than 40 days",AND(U1868&gt;25,U1868&lt;=30),"26 to 30 days",AND(U1868&gt;30,U1868&lt;=40),"31 to 40 days",AND(U1868&gt;40,U1868&lt;=50),"41 to 50 days")</f>
        <v>Greater than 40 days</v>
      </c>
      <c r="W1868" t="str" cm="1">
        <f t="array" ref="W1868">_xlfn.IFNA(_xlfn.IFS(AND(U1868&gt;=25,U1868&lt;28),"26-27 days",AND(U1868&gt;27,U1868&lt;29),"28 to 29 days",U1868=30, "30 days"),"Not Needed")</f>
        <v>Not Needed</v>
      </c>
      <c r="X1868">
        <f t="shared" si="179"/>
        <v>2017</v>
      </c>
    </row>
    <row r="1869" spans="1:24" ht="4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 t="shared" si="174"/>
        <v>0</v>
      </c>
      <c r="R1869">
        <f t="shared" si="175"/>
        <v>10</v>
      </c>
      <c r="S1869" s="15">
        <f t="shared" si="176"/>
        <v>42649.924907407403</v>
      </c>
      <c r="T1869" s="15">
        <f t="shared" si="177"/>
        <v>42679.924907407403</v>
      </c>
      <c r="U1869">
        <f t="shared" si="178"/>
        <v>30</v>
      </c>
      <c r="V1869" t="str" cm="1">
        <f t="array" ref="V1869">_xlfn.IFS(U1869&lt;=10,"Less than 10 days",AND(U1869&gt;10,U1869&lt;=20),"11 to 20 days",AND(U1869&gt;20,U1869&lt;=25),"21 to 25 days",U1869&gt;=51,"Greater than 40 days",AND(U1869&gt;25,U1869&lt;=30),"26 to 30 days",AND(U1869&gt;30,U1869&lt;=40),"31 to 40 days",AND(U1869&gt;40,U1869&lt;=50),"41 to 50 days")</f>
        <v>26 to 30 days</v>
      </c>
      <c r="W1869" t="str" cm="1">
        <f t="array" ref="W1869">_xlfn.IFNA(_xlfn.IFS(AND(U1869&gt;=25,U1869&lt;28),"26-27 days",AND(U1869&gt;27,U1869&lt;29),"28 to 29 days",U1869=30, "30 days"),"Not Needed")</f>
        <v>30 days</v>
      </c>
      <c r="X1869">
        <f t="shared" si="179"/>
        <v>2016</v>
      </c>
    </row>
    <row r="1870" spans="1:24" ht="4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 t="shared" si="174"/>
        <v>5</v>
      </c>
      <c r="R1870">
        <f t="shared" si="175"/>
        <v>71.59</v>
      </c>
      <c r="S1870" s="15">
        <f t="shared" si="176"/>
        <v>42328.779224537036</v>
      </c>
      <c r="T1870" s="15">
        <f t="shared" si="177"/>
        <v>42353.332638888889</v>
      </c>
      <c r="U1870">
        <f t="shared" si="178"/>
        <v>25</v>
      </c>
      <c r="V1870" t="str" cm="1">
        <f t="array" ref="V1870">_xlfn.IFS(U1870&lt;=10,"Less than 10 days",AND(U1870&gt;10,U1870&lt;=20),"11 to 20 days",AND(U1870&gt;20,U1870&lt;=25),"21 to 25 days",U1870&gt;=51,"Greater than 40 days",AND(U1870&gt;25,U1870&lt;=30),"26 to 30 days",AND(U1870&gt;30,U1870&lt;=40),"31 to 40 days",AND(U1870&gt;40,U1870&lt;=50),"41 to 50 days")</f>
        <v>21 to 25 days</v>
      </c>
      <c r="W1870" t="str" cm="1">
        <f t="array" ref="W1870">_xlfn.IFNA(_xlfn.IFS(AND(U1870&gt;=25,U1870&lt;28),"26-27 days",AND(U1870&gt;27,U1870&lt;29),"28 to 29 days",U1870=30, "30 days"),"Not Needed")</f>
        <v>26-27 days</v>
      </c>
      <c r="X1870">
        <f t="shared" si="179"/>
        <v>2015</v>
      </c>
    </row>
    <row r="1871" spans="1:24" ht="4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 t="shared" si="174"/>
        <v>0</v>
      </c>
      <c r="R1871">
        <f t="shared" si="175"/>
        <v>0</v>
      </c>
      <c r="S1871" s="15">
        <f t="shared" si="176"/>
        <v>42709.002881944441</v>
      </c>
      <c r="T1871" s="15">
        <f t="shared" si="177"/>
        <v>42739.002881944441</v>
      </c>
      <c r="U1871">
        <f t="shared" si="178"/>
        <v>30</v>
      </c>
      <c r="V1871" t="str" cm="1">
        <f t="array" ref="V1871">_xlfn.IFS(U1871&lt;=10,"Less than 10 days",AND(U1871&gt;10,U1871&lt;=20),"11 to 20 days",AND(U1871&gt;20,U1871&lt;=25),"21 to 25 days",U1871&gt;=51,"Greater than 40 days",AND(U1871&gt;25,U1871&lt;=30),"26 to 30 days",AND(U1871&gt;30,U1871&lt;=40),"31 to 40 days",AND(U1871&gt;40,U1871&lt;=50),"41 to 50 days")</f>
        <v>26 to 30 days</v>
      </c>
      <c r="W1871" t="str" cm="1">
        <f t="array" ref="W1871">_xlfn.IFNA(_xlfn.IFS(AND(U1871&gt;=25,U1871&lt;28),"26-27 days",AND(U1871&gt;27,U1871&lt;29),"28 to 29 days",U1871=30, "30 days"),"Not Needed")</f>
        <v>30 days</v>
      </c>
      <c r="X1871">
        <f t="shared" si="179"/>
        <v>2016</v>
      </c>
    </row>
    <row r="1872" spans="1:24" ht="4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 t="shared" si="174"/>
        <v>10</v>
      </c>
      <c r="R1872">
        <f t="shared" si="175"/>
        <v>32.82</v>
      </c>
      <c r="S1872" s="15">
        <f t="shared" si="176"/>
        <v>42371.355729166666</v>
      </c>
      <c r="T1872" s="15">
        <f t="shared" si="177"/>
        <v>42400.178472222222</v>
      </c>
      <c r="U1872">
        <f t="shared" si="178"/>
        <v>29</v>
      </c>
      <c r="V1872" t="str" cm="1">
        <f t="array" ref="V1872">_xlfn.IFS(U1872&lt;=10,"Less than 10 days",AND(U1872&gt;10,U1872&lt;=20),"11 to 20 days",AND(U1872&gt;20,U1872&lt;=25),"21 to 25 days",U1872&gt;=51,"Greater than 40 days",AND(U1872&gt;25,U1872&lt;=30),"26 to 30 days",AND(U1872&gt;30,U1872&lt;=40),"31 to 40 days",AND(U1872&gt;40,U1872&lt;=50),"41 to 50 days")</f>
        <v>26 to 30 days</v>
      </c>
      <c r="W1872" t="str" cm="1">
        <f t="array" ref="W1872">_xlfn.IFNA(_xlfn.IFS(AND(U1872&gt;=25,U1872&lt;28),"26-27 days",AND(U1872&gt;27,U1872&lt;29),"28 to 29 days",U1872=30, "30 days"),"Not Needed")</f>
        <v>Not Needed</v>
      </c>
      <c r="X1872">
        <f t="shared" si="179"/>
        <v>2016</v>
      </c>
    </row>
    <row r="1873" spans="1:24" ht="58">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 t="shared" si="174"/>
        <v>72</v>
      </c>
      <c r="R1873">
        <f t="shared" si="175"/>
        <v>49.12</v>
      </c>
      <c r="S1873" s="15">
        <f t="shared" si="176"/>
        <v>41923.783576388887</v>
      </c>
      <c r="T1873" s="15">
        <f t="shared" si="177"/>
        <v>41963.825243055559</v>
      </c>
      <c r="U1873">
        <f t="shared" si="178"/>
        <v>40</v>
      </c>
      <c r="V1873" t="str" cm="1">
        <f t="array" ref="V1873">_xlfn.IFS(U1873&lt;=10,"Less than 10 days",AND(U1873&gt;10,U1873&lt;=20),"11 to 20 days",AND(U1873&gt;20,U1873&lt;=25),"21 to 25 days",U1873&gt;=51,"Greater than 40 days",AND(U1873&gt;25,U1873&lt;=30),"26 to 30 days",AND(U1873&gt;30,U1873&lt;=40),"31 to 40 days",AND(U1873&gt;40,U1873&lt;=50),"41 to 50 days")</f>
        <v>31 to 40 days</v>
      </c>
      <c r="W1873" t="str" cm="1">
        <f t="array" ref="W1873">_xlfn.IFNA(_xlfn.IFS(AND(U1873&gt;=25,U1873&lt;28),"26-27 days",AND(U1873&gt;27,U1873&lt;29),"28 to 29 days",U1873=30, "30 days"),"Not Needed")</f>
        <v>Not Needed</v>
      </c>
      <c r="X1873">
        <f t="shared" si="179"/>
        <v>2014</v>
      </c>
    </row>
    <row r="1874" spans="1:24" ht="4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 t="shared" si="174"/>
        <v>1</v>
      </c>
      <c r="R1874">
        <f t="shared" si="175"/>
        <v>16.309999999999999</v>
      </c>
      <c r="S1874" s="15">
        <f t="shared" si="176"/>
        <v>42155.129652777774</v>
      </c>
      <c r="T1874" s="15">
        <f t="shared" si="177"/>
        <v>42185.129652777774</v>
      </c>
      <c r="U1874">
        <f t="shared" si="178"/>
        <v>30</v>
      </c>
      <c r="V1874" t="str" cm="1">
        <f t="array" ref="V1874">_xlfn.IFS(U1874&lt;=10,"Less than 10 days",AND(U1874&gt;10,U1874&lt;=20),"11 to 20 days",AND(U1874&gt;20,U1874&lt;=25),"21 to 25 days",U1874&gt;=51,"Greater than 40 days",AND(U1874&gt;25,U1874&lt;=30),"26 to 30 days",AND(U1874&gt;30,U1874&lt;=40),"31 to 40 days",AND(U1874&gt;40,U1874&lt;=50),"41 to 50 days")</f>
        <v>26 to 30 days</v>
      </c>
      <c r="W1874" t="str" cm="1">
        <f t="array" ref="W1874">_xlfn.IFNA(_xlfn.IFS(AND(U1874&gt;=25,U1874&lt;28),"26-27 days",AND(U1874&gt;27,U1874&lt;29),"28 to 29 days",U1874=30, "30 days"),"Not Needed")</f>
        <v>30 days</v>
      </c>
      <c r="X1874">
        <f t="shared" si="179"/>
        <v>2015</v>
      </c>
    </row>
    <row r="1875" spans="1:24" ht="4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 t="shared" si="174"/>
        <v>0</v>
      </c>
      <c r="R1875">
        <f t="shared" si="175"/>
        <v>18</v>
      </c>
      <c r="S1875" s="15">
        <f t="shared" si="176"/>
        <v>42164.615856481483</v>
      </c>
      <c r="T1875" s="15">
        <f t="shared" si="177"/>
        <v>42193.697916666672</v>
      </c>
      <c r="U1875">
        <f t="shared" si="178"/>
        <v>29</v>
      </c>
      <c r="V1875" t="str" cm="1">
        <f t="array" ref="V1875">_xlfn.IFS(U1875&lt;=10,"Less than 10 days",AND(U1875&gt;10,U1875&lt;=20),"11 to 20 days",AND(U1875&gt;20,U1875&lt;=25),"21 to 25 days",U1875&gt;=51,"Greater than 40 days",AND(U1875&gt;25,U1875&lt;=30),"26 to 30 days",AND(U1875&gt;30,U1875&lt;=40),"31 to 40 days",AND(U1875&gt;40,U1875&lt;=50),"41 to 50 days")</f>
        <v>26 to 30 days</v>
      </c>
      <c r="W1875" t="str" cm="1">
        <f t="array" ref="W1875">_xlfn.IFNA(_xlfn.IFS(AND(U1875&gt;=25,U1875&lt;28),"26-27 days",AND(U1875&gt;27,U1875&lt;29),"28 to 29 days",U1875=30, "30 days"),"Not Needed")</f>
        <v>Not Needed</v>
      </c>
      <c r="X1875">
        <f t="shared" si="179"/>
        <v>2015</v>
      </c>
    </row>
    <row r="1876" spans="1:24" ht="58">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 t="shared" si="174"/>
        <v>0</v>
      </c>
      <c r="R1876">
        <f t="shared" si="175"/>
        <v>13</v>
      </c>
      <c r="S1876" s="15">
        <f t="shared" si="176"/>
        <v>42529.969131944439</v>
      </c>
      <c r="T1876" s="15">
        <f t="shared" si="177"/>
        <v>42549.969131944439</v>
      </c>
      <c r="U1876">
        <f t="shared" si="178"/>
        <v>20</v>
      </c>
      <c r="V1876" t="str" cm="1">
        <f t="array" ref="V1876">_xlfn.IFS(U1876&lt;=10,"Less than 10 days",AND(U1876&gt;10,U1876&lt;=20),"11 to 20 days",AND(U1876&gt;20,U1876&lt;=25),"21 to 25 days",U1876&gt;=51,"Greater than 40 days",AND(U1876&gt;25,U1876&lt;=30),"26 to 30 days",AND(U1876&gt;30,U1876&lt;=40),"31 to 40 days",AND(U1876&gt;40,U1876&lt;=50),"41 to 50 days")</f>
        <v>11 to 20 days</v>
      </c>
      <c r="W1876" t="str" cm="1">
        <f t="array" ref="W1876">_xlfn.IFNA(_xlfn.IFS(AND(U1876&gt;=25,U1876&lt;28),"26-27 days",AND(U1876&gt;27,U1876&lt;29),"28 to 29 days",U1876=30, "30 days"),"Not Needed")</f>
        <v>Not Needed</v>
      </c>
      <c r="X1876">
        <f t="shared" si="179"/>
        <v>2016</v>
      </c>
    </row>
    <row r="1877" spans="1:24" ht="4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 t="shared" si="174"/>
        <v>1</v>
      </c>
      <c r="R1877">
        <f t="shared" si="175"/>
        <v>17</v>
      </c>
      <c r="S1877" s="15">
        <f t="shared" si="176"/>
        <v>42528.899398148147</v>
      </c>
      <c r="T1877" s="15">
        <f t="shared" si="177"/>
        <v>42588.899398148147</v>
      </c>
      <c r="U1877">
        <f t="shared" si="178"/>
        <v>60</v>
      </c>
      <c r="V1877" t="str" cm="1">
        <f t="array" ref="V1877">_xlfn.IFS(U1877&lt;=10,"Less than 10 days",AND(U1877&gt;10,U1877&lt;=20),"11 to 20 days",AND(U1877&gt;20,U1877&lt;=25),"21 to 25 days",U1877&gt;=51,"Greater than 40 days",AND(U1877&gt;25,U1877&lt;=30),"26 to 30 days",AND(U1877&gt;30,U1877&lt;=40),"31 to 40 days",AND(U1877&gt;40,U1877&lt;=50),"41 to 50 days")</f>
        <v>Greater than 40 days</v>
      </c>
      <c r="W1877" t="str" cm="1">
        <f t="array" ref="W1877">_xlfn.IFNA(_xlfn.IFS(AND(U1877&gt;=25,U1877&lt;28),"26-27 days",AND(U1877&gt;27,U1877&lt;29),"28 to 29 days",U1877=30, "30 days"),"Not Needed")</f>
        <v>Not Needed</v>
      </c>
      <c r="X1877">
        <f t="shared" si="179"/>
        <v>2016</v>
      </c>
    </row>
    <row r="1878" spans="1:24" ht="4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 t="shared" si="174"/>
        <v>0</v>
      </c>
      <c r="R1878">
        <f t="shared" si="175"/>
        <v>0</v>
      </c>
      <c r="S1878" s="15">
        <f t="shared" si="176"/>
        <v>41776.284780092588</v>
      </c>
      <c r="T1878" s="15">
        <f t="shared" si="177"/>
        <v>41806.284780092588</v>
      </c>
      <c r="U1878">
        <f t="shared" si="178"/>
        <v>30</v>
      </c>
      <c r="V1878" t="str" cm="1">
        <f t="array" ref="V1878">_xlfn.IFS(U1878&lt;=10,"Less than 10 days",AND(U1878&gt;10,U1878&lt;=20),"11 to 20 days",AND(U1878&gt;20,U1878&lt;=25),"21 to 25 days",U1878&gt;=51,"Greater than 40 days",AND(U1878&gt;25,U1878&lt;=30),"26 to 30 days",AND(U1878&gt;30,U1878&lt;=40),"31 to 40 days",AND(U1878&gt;40,U1878&lt;=50),"41 to 50 days")</f>
        <v>26 to 30 days</v>
      </c>
      <c r="W1878" t="str" cm="1">
        <f t="array" ref="W1878">_xlfn.IFNA(_xlfn.IFS(AND(U1878&gt;=25,U1878&lt;28),"26-27 days",AND(U1878&gt;27,U1878&lt;29),"28 to 29 days",U1878=30, "30 days"),"Not Needed")</f>
        <v>30 days</v>
      </c>
      <c r="X1878">
        <f t="shared" si="179"/>
        <v>2014</v>
      </c>
    </row>
    <row r="1879" spans="1:24" ht="4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 t="shared" si="174"/>
        <v>0</v>
      </c>
      <c r="R1879">
        <f t="shared" si="175"/>
        <v>0</v>
      </c>
      <c r="S1879" s="15">
        <f t="shared" si="176"/>
        <v>42035.029224537036</v>
      </c>
      <c r="T1879" s="15">
        <f t="shared" si="177"/>
        <v>42064.029224537036</v>
      </c>
      <c r="U1879">
        <f t="shared" si="178"/>
        <v>29</v>
      </c>
      <c r="V1879" t="str" cm="1">
        <f t="array" ref="V1879">_xlfn.IFS(U1879&lt;=10,"Less than 10 days",AND(U1879&gt;10,U1879&lt;=20),"11 to 20 days",AND(U1879&gt;20,U1879&lt;=25),"21 to 25 days",U1879&gt;=51,"Greater than 40 days",AND(U1879&gt;25,U1879&lt;=30),"26 to 30 days",AND(U1879&gt;30,U1879&lt;=40),"31 to 40 days",AND(U1879&gt;40,U1879&lt;=50),"41 to 50 days")</f>
        <v>26 to 30 days</v>
      </c>
      <c r="W1879" t="str" cm="1">
        <f t="array" ref="W1879">_xlfn.IFNA(_xlfn.IFS(AND(U1879&gt;=25,U1879&lt;28),"26-27 days",AND(U1879&gt;27,U1879&lt;29),"28 to 29 days",U1879=30, "30 days"),"Not Needed")</f>
        <v>Not Needed</v>
      </c>
      <c r="X1879">
        <f t="shared" si="179"/>
        <v>2015</v>
      </c>
    </row>
    <row r="1880" spans="1:24" ht="58">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 t="shared" si="174"/>
        <v>0</v>
      </c>
      <c r="R1880">
        <f t="shared" si="175"/>
        <v>0</v>
      </c>
      <c r="S1880" s="15">
        <f t="shared" si="176"/>
        <v>41773.008738425924</v>
      </c>
      <c r="T1880" s="15">
        <f t="shared" si="177"/>
        <v>41803.008738425924</v>
      </c>
      <c r="U1880">
        <f t="shared" si="178"/>
        <v>30</v>
      </c>
      <c r="V1880" t="str" cm="1">
        <f t="array" ref="V1880">_xlfn.IFS(U1880&lt;=10,"Less than 10 days",AND(U1880&gt;10,U1880&lt;=20),"11 to 20 days",AND(U1880&gt;20,U1880&lt;=25),"21 to 25 days",U1880&gt;=51,"Greater than 40 days",AND(U1880&gt;25,U1880&lt;=30),"26 to 30 days",AND(U1880&gt;30,U1880&lt;=40),"31 to 40 days",AND(U1880&gt;40,U1880&lt;=50),"41 to 50 days")</f>
        <v>26 to 30 days</v>
      </c>
      <c r="W1880" t="str" cm="1">
        <f t="array" ref="W1880">_xlfn.IFNA(_xlfn.IFS(AND(U1880&gt;=25,U1880&lt;28),"26-27 days",AND(U1880&gt;27,U1880&lt;29),"28 to 29 days",U1880=30, "30 days"),"Not Needed")</f>
        <v>30 days</v>
      </c>
      <c r="X1880">
        <f t="shared" si="179"/>
        <v>2014</v>
      </c>
    </row>
    <row r="1881" spans="1:24" ht="4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 t="shared" si="174"/>
        <v>0</v>
      </c>
      <c r="R1881">
        <f t="shared" si="175"/>
        <v>3</v>
      </c>
      <c r="S1881" s="15">
        <f t="shared" si="176"/>
        <v>42413.649641203709</v>
      </c>
      <c r="T1881" s="15">
        <f t="shared" si="177"/>
        <v>42443.607974537037</v>
      </c>
      <c r="U1881">
        <f t="shared" si="178"/>
        <v>30</v>
      </c>
      <c r="V1881" t="str" cm="1">
        <f t="array" ref="V1881">_xlfn.IFS(U1881&lt;=10,"Less than 10 days",AND(U1881&gt;10,U1881&lt;=20),"11 to 20 days",AND(U1881&gt;20,U1881&lt;=25),"21 to 25 days",U1881&gt;=51,"Greater than 40 days",AND(U1881&gt;25,U1881&lt;=30),"26 to 30 days",AND(U1881&gt;30,U1881&lt;=40),"31 to 40 days",AND(U1881&gt;40,U1881&lt;=50),"41 to 50 days")</f>
        <v>26 to 30 days</v>
      </c>
      <c r="W1881" t="str" cm="1">
        <f t="array" ref="W1881">_xlfn.IFNA(_xlfn.IFS(AND(U1881&gt;=25,U1881&lt;28),"26-27 days",AND(U1881&gt;27,U1881&lt;29),"28 to 29 days",U1881=30, "30 days"),"Not Needed")</f>
        <v>30 days</v>
      </c>
      <c r="X1881">
        <f t="shared" si="179"/>
        <v>2016</v>
      </c>
    </row>
    <row r="1882" spans="1:24" ht="29">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 t="shared" si="174"/>
        <v>20</v>
      </c>
      <c r="R1882">
        <f t="shared" si="175"/>
        <v>41.83</v>
      </c>
      <c r="S1882" s="15">
        <f t="shared" si="176"/>
        <v>42430.566898148143</v>
      </c>
      <c r="T1882" s="15">
        <f t="shared" si="177"/>
        <v>42459.525231481486</v>
      </c>
      <c r="U1882">
        <f t="shared" si="178"/>
        <v>29</v>
      </c>
      <c r="V1882" t="str" cm="1">
        <f t="array" ref="V1882">_xlfn.IFS(U1882&lt;=10,"Less than 10 days",AND(U1882&gt;10,U1882&lt;=20),"11 to 20 days",AND(U1882&gt;20,U1882&lt;=25),"21 to 25 days",U1882&gt;=51,"Greater than 40 days",AND(U1882&gt;25,U1882&lt;=30),"26 to 30 days",AND(U1882&gt;30,U1882&lt;=40),"31 to 40 days",AND(U1882&gt;40,U1882&lt;=50),"41 to 50 days")</f>
        <v>26 to 30 days</v>
      </c>
      <c r="W1882" t="str" cm="1">
        <f t="array" ref="W1882">_xlfn.IFNA(_xlfn.IFS(AND(U1882&gt;=25,U1882&lt;28),"26-27 days",AND(U1882&gt;27,U1882&lt;29),"28 to 29 days",U1882=30, "30 days"),"Not Needed")</f>
        <v>Not Needed</v>
      </c>
      <c r="X1882">
        <f t="shared" si="179"/>
        <v>2016</v>
      </c>
    </row>
    <row r="1883" spans="1:24" ht="4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 t="shared" si="174"/>
        <v>173</v>
      </c>
      <c r="R1883">
        <f t="shared" si="175"/>
        <v>49.34</v>
      </c>
      <c r="S1883" s="15">
        <f t="shared" si="176"/>
        <v>42043.152650462958</v>
      </c>
      <c r="T1883" s="15">
        <f t="shared" si="177"/>
        <v>42073.110983796301</v>
      </c>
      <c r="U1883">
        <f t="shared" si="178"/>
        <v>30</v>
      </c>
      <c r="V1883" t="str" cm="1">
        <f t="array" ref="V1883">_xlfn.IFS(U1883&lt;=10,"Less than 10 days",AND(U1883&gt;10,U1883&lt;=20),"11 to 20 days",AND(U1883&gt;20,U1883&lt;=25),"21 to 25 days",U1883&gt;=51,"Greater than 40 days",AND(U1883&gt;25,U1883&lt;=30),"26 to 30 days",AND(U1883&gt;30,U1883&lt;=40),"31 to 40 days",AND(U1883&gt;40,U1883&lt;=50),"41 to 50 days")</f>
        <v>26 to 30 days</v>
      </c>
      <c r="W1883" t="str" cm="1">
        <f t="array" ref="W1883">_xlfn.IFNA(_xlfn.IFS(AND(U1883&gt;=25,U1883&lt;28),"26-27 days",AND(U1883&gt;27,U1883&lt;29),"28 to 29 days",U1883=30, "30 days"),"Not Needed")</f>
        <v>30 days</v>
      </c>
      <c r="X1883">
        <f t="shared" si="179"/>
        <v>2015</v>
      </c>
    </row>
    <row r="1884" spans="1:24" ht="58">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 t="shared" si="174"/>
        <v>101</v>
      </c>
      <c r="R1884">
        <f t="shared" si="175"/>
        <v>41.73</v>
      </c>
      <c r="S1884" s="15">
        <f t="shared" si="176"/>
        <v>41067.949212962965</v>
      </c>
      <c r="T1884" s="15">
        <f t="shared" si="177"/>
        <v>41100.991666666669</v>
      </c>
      <c r="U1884">
        <f t="shared" si="178"/>
        <v>33</v>
      </c>
      <c r="V1884" t="str" cm="1">
        <f t="array" ref="V1884">_xlfn.IFS(U1884&lt;=10,"Less than 10 days",AND(U1884&gt;10,U1884&lt;=20),"11 to 20 days",AND(U1884&gt;20,U1884&lt;=25),"21 to 25 days",U1884&gt;=51,"Greater than 40 days",AND(U1884&gt;25,U1884&lt;=30),"26 to 30 days",AND(U1884&gt;30,U1884&lt;=40),"31 to 40 days",AND(U1884&gt;40,U1884&lt;=50),"41 to 50 days")</f>
        <v>31 to 40 days</v>
      </c>
      <c r="W1884" t="str" cm="1">
        <f t="array" ref="W1884">_xlfn.IFNA(_xlfn.IFS(AND(U1884&gt;=25,U1884&lt;28),"26-27 days",AND(U1884&gt;27,U1884&lt;29),"28 to 29 days",U1884=30, "30 days"),"Not Needed")</f>
        <v>Not Needed</v>
      </c>
      <c r="X1884">
        <f t="shared" si="179"/>
        <v>2012</v>
      </c>
    </row>
    <row r="1885" spans="1:24" ht="4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 t="shared" si="174"/>
        <v>105</v>
      </c>
      <c r="R1885">
        <f t="shared" si="175"/>
        <v>32.72</v>
      </c>
      <c r="S1885" s="15">
        <f t="shared" si="176"/>
        <v>40977.948009259257</v>
      </c>
      <c r="T1885" s="15">
        <f t="shared" si="177"/>
        <v>41007.906342592592</v>
      </c>
      <c r="U1885">
        <f t="shared" si="178"/>
        <v>30</v>
      </c>
      <c r="V1885" t="str" cm="1">
        <f t="array" ref="V1885">_xlfn.IFS(U1885&lt;=10,"Less than 10 days",AND(U1885&gt;10,U1885&lt;=20),"11 to 20 days",AND(U1885&gt;20,U1885&lt;=25),"21 to 25 days",U1885&gt;=51,"Greater than 40 days",AND(U1885&gt;25,U1885&lt;=30),"26 to 30 days",AND(U1885&gt;30,U1885&lt;=40),"31 to 40 days",AND(U1885&gt;40,U1885&lt;=50),"41 to 50 days")</f>
        <v>26 to 30 days</v>
      </c>
      <c r="W1885" t="str" cm="1">
        <f t="array" ref="W1885">_xlfn.IFNA(_xlfn.IFS(AND(U1885&gt;=25,U1885&lt;28),"26-27 days",AND(U1885&gt;27,U1885&lt;29),"28 to 29 days",U1885=30, "30 days"),"Not Needed")</f>
        <v>30 days</v>
      </c>
      <c r="X1885">
        <f t="shared" si="179"/>
        <v>2012</v>
      </c>
    </row>
    <row r="1886" spans="1:24" ht="4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 t="shared" si="174"/>
        <v>135</v>
      </c>
      <c r="R1886">
        <f t="shared" si="175"/>
        <v>51.96</v>
      </c>
      <c r="S1886" s="15">
        <f t="shared" si="176"/>
        <v>41205.198321759257</v>
      </c>
      <c r="T1886" s="15">
        <f t="shared" si="177"/>
        <v>41240.5</v>
      </c>
      <c r="U1886">
        <f t="shared" si="178"/>
        <v>35</v>
      </c>
      <c r="V1886" t="str" cm="1">
        <f t="array" ref="V1886">_xlfn.IFS(U1886&lt;=10,"Less than 10 days",AND(U1886&gt;10,U1886&lt;=20),"11 to 20 days",AND(U1886&gt;20,U1886&lt;=25),"21 to 25 days",U1886&gt;=51,"Greater than 40 days",AND(U1886&gt;25,U1886&lt;=30),"26 to 30 days",AND(U1886&gt;30,U1886&lt;=40),"31 to 40 days",AND(U1886&gt;40,U1886&lt;=50),"41 to 50 days")</f>
        <v>31 to 40 days</v>
      </c>
      <c r="W1886" t="str" cm="1">
        <f t="array" ref="W1886">_xlfn.IFNA(_xlfn.IFS(AND(U1886&gt;=25,U1886&lt;28),"26-27 days",AND(U1886&gt;27,U1886&lt;29),"28 to 29 days",U1886=30, "30 days"),"Not Needed")</f>
        <v>Not Needed</v>
      </c>
      <c r="X1886">
        <f t="shared" si="179"/>
        <v>2012</v>
      </c>
    </row>
    <row r="1887" spans="1:24" ht="4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 t="shared" si="174"/>
        <v>116</v>
      </c>
      <c r="R1887">
        <f t="shared" si="175"/>
        <v>50.69</v>
      </c>
      <c r="S1887" s="15">
        <f t="shared" si="176"/>
        <v>41099.093865740739</v>
      </c>
      <c r="T1887" s="15">
        <f t="shared" si="177"/>
        <v>41131.916666666664</v>
      </c>
      <c r="U1887">
        <f t="shared" si="178"/>
        <v>32</v>
      </c>
      <c r="V1887" t="str" cm="1">
        <f t="array" ref="V1887">_xlfn.IFS(U1887&lt;=10,"Less than 10 days",AND(U1887&gt;10,U1887&lt;=20),"11 to 20 days",AND(U1887&gt;20,U1887&lt;=25),"21 to 25 days",U1887&gt;=51,"Greater than 40 days",AND(U1887&gt;25,U1887&lt;=30),"26 to 30 days",AND(U1887&gt;30,U1887&lt;=40),"31 to 40 days",AND(U1887&gt;40,U1887&lt;=50),"41 to 50 days")</f>
        <v>31 to 40 days</v>
      </c>
      <c r="W1887" t="str" cm="1">
        <f t="array" ref="W1887">_xlfn.IFNA(_xlfn.IFS(AND(U1887&gt;=25,U1887&lt;28),"26-27 days",AND(U1887&gt;27,U1887&lt;29),"28 to 29 days",U1887=30, "30 days"),"Not Needed")</f>
        <v>Not Needed</v>
      </c>
      <c r="X1887">
        <f t="shared" si="179"/>
        <v>2012</v>
      </c>
    </row>
    <row r="1888" spans="1:24" ht="4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 t="shared" si="174"/>
        <v>102</v>
      </c>
      <c r="R1888">
        <f t="shared" si="175"/>
        <v>42.24</v>
      </c>
      <c r="S1888" s="15">
        <f t="shared" si="176"/>
        <v>41925.906689814816</v>
      </c>
      <c r="T1888" s="15">
        <f t="shared" si="177"/>
        <v>41955.94835648148</v>
      </c>
      <c r="U1888">
        <f t="shared" si="178"/>
        <v>30</v>
      </c>
      <c r="V1888" t="str" cm="1">
        <f t="array" ref="V1888">_xlfn.IFS(U1888&lt;=10,"Less than 10 days",AND(U1888&gt;10,U1888&lt;=20),"11 to 20 days",AND(U1888&gt;20,U1888&lt;=25),"21 to 25 days",U1888&gt;=51,"Greater than 40 days",AND(U1888&gt;25,U1888&lt;=30),"26 to 30 days",AND(U1888&gt;30,U1888&lt;=40),"31 to 40 days",AND(U1888&gt;40,U1888&lt;=50),"41 to 50 days")</f>
        <v>26 to 30 days</v>
      </c>
      <c r="W1888" t="str" cm="1">
        <f t="array" ref="W1888">_xlfn.IFNA(_xlfn.IFS(AND(U1888&gt;=25,U1888&lt;28),"26-27 days",AND(U1888&gt;27,U1888&lt;29),"28 to 29 days",U1888=30, "30 days"),"Not Needed")</f>
        <v>30 days</v>
      </c>
      <c r="X1888">
        <f t="shared" si="179"/>
        <v>2014</v>
      </c>
    </row>
    <row r="1889" spans="1:24" ht="4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 t="shared" si="174"/>
        <v>111</v>
      </c>
      <c r="R1889">
        <f t="shared" si="175"/>
        <v>416.88</v>
      </c>
      <c r="S1889" s="15">
        <f t="shared" si="176"/>
        <v>42323.800138888888</v>
      </c>
      <c r="T1889" s="15">
        <f t="shared" si="177"/>
        <v>42341.895833333328</v>
      </c>
      <c r="U1889">
        <f t="shared" si="178"/>
        <v>18</v>
      </c>
      <c r="V1889" t="str" cm="1">
        <f t="array" ref="V1889">_xlfn.IFS(U1889&lt;=10,"Less than 10 days",AND(U1889&gt;10,U1889&lt;=20),"11 to 20 days",AND(U1889&gt;20,U1889&lt;=25),"21 to 25 days",U1889&gt;=51,"Greater than 40 days",AND(U1889&gt;25,U1889&lt;=30),"26 to 30 days",AND(U1889&gt;30,U1889&lt;=40),"31 to 40 days",AND(U1889&gt;40,U1889&lt;=50),"41 to 50 days")</f>
        <v>11 to 20 days</v>
      </c>
      <c r="W1889" t="str" cm="1">
        <f t="array" ref="W1889">_xlfn.IFNA(_xlfn.IFS(AND(U1889&gt;=25,U1889&lt;28),"26-27 days",AND(U1889&gt;27,U1889&lt;29),"28 to 29 days",U1889=30, "30 days"),"Not Needed")</f>
        <v>Not Needed</v>
      </c>
      <c r="X1889">
        <f t="shared" si="179"/>
        <v>2015</v>
      </c>
    </row>
    <row r="1890" spans="1:24" ht="58">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 t="shared" si="174"/>
        <v>166</v>
      </c>
      <c r="R1890">
        <f t="shared" si="175"/>
        <v>46.65</v>
      </c>
      <c r="S1890" s="15">
        <f t="shared" si="176"/>
        <v>40299.239953703705</v>
      </c>
      <c r="T1890" s="15">
        <f t="shared" si="177"/>
        <v>40330.207638888889</v>
      </c>
      <c r="U1890">
        <f t="shared" si="178"/>
        <v>31</v>
      </c>
      <c r="V1890" t="str" cm="1">
        <f t="array" ref="V1890">_xlfn.IFS(U1890&lt;=10,"Less than 10 days",AND(U1890&gt;10,U1890&lt;=20),"11 to 20 days",AND(U1890&gt;20,U1890&lt;=25),"21 to 25 days",U1890&gt;=51,"Greater than 40 days",AND(U1890&gt;25,U1890&lt;=30),"26 to 30 days",AND(U1890&gt;30,U1890&lt;=40),"31 to 40 days",AND(U1890&gt;40,U1890&lt;=50),"41 to 50 days")</f>
        <v>31 to 40 days</v>
      </c>
      <c r="W1890" t="str" cm="1">
        <f t="array" ref="W1890">_xlfn.IFNA(_xlfn.IFS(AND(U1890&gt;=25,U1890&lt;28),"26-27 days",AND(U1890&gt;27,U1890&lt;29),"28 to 29 days",U1890=30, "30 days"),"Not Needed")</f>
        <v>Not Needed</v>
      </c>
      <c r="X1890">
        <f t="shared" si="179"/>
        <v>2010</v>
      </c>
    </row>
    <row r="1891" spans="1:24" ht="4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 t="shared" si="174"/>
        <v>107</v>
      </c>
      <c r="R1891">
        <f t="shared" si="175"/>
        <v>48.45</v>
      </c>
      <c r="S1891" s="15">
        <f t="shared" si="176"/>
        <v>41299.793356481481</v>
      </c>
      <c r="T1891" s="15">
        <f t="shared" si="177"/>
        <v>41344.751689814817</v>
      </c>
      <c r="U1891">
        <f t="shared" si="178"/>
        <v>45</v>
      </c>
      <c r="V1891" t="str" cm="1">
        <f t="array" ref="V1891">_xlfn.IFS(U1891&lt;=10,"Less than 10 days",AND(U1891&gt;10,U1891&lt;=20),"11 to 20 days",AND(U1891&gt;20,U1891&lt;=25),"21 to 25 days",U1891&gt;=51,"Greater than 40 days",AND(U1891&gt;25,U1891&lt;=30),"26 to 30 days",AND(U1891&gt;30,U1891&lt;=40),"31 to 40 days",AND(U1891&gt;40,U1891&lt;=50),"41 to 50 days")</f>
        <v>41 to 50 days</v>
      </c>
      <c r="W1891" t="str" cm="1">
        <f t="array" ref="W1891">_xlfn.IFNA(_xlfn.IFS(AND(U1891&gt;=25,U1891&lt;28),"26-27 days",AND(U1891&gt;27,U1891&lt;29),"28 to 29 days",U1891=30, "30 days"),"Not Needed")</f>
        <v>Not Needed</v>
      </c>
      <c r="X1891">
        <f t="shared" si="179"/>
        <v>2013</v>
      </c>
    </row>
    <row r="1892" spans="1:24" ht="4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 t="shared" si="174"/>
        <v>145</v>
      </c>
      <c r="R1892">
        <f t="shared" si="175"/>
        <v>70.53</v>
      </c>
      <c r="S1892" s="15">
        <f t="shared" si="176"/>
        <v>41228.786203703705</v>
      </c>
      <c r="T1892" s="15">
        <f t="shared" si="177"/>
        <v>41258.786203703705</v>
      </c>
      <c r="U1892">
        <f t="shared" si="178"/>
        <v>30</v>
      </c>
      <c r="V1892" t="str" cm="1">
        <f t="array" ref="V1892">_xlfn.IFS(U1892&lt;=10,"Less than 10 days",AND(U1892&gt;10,U1892&lt;=20),"11 to 20 days",AND(U1892&gt;20,U1892&lt;=25),"21 to 25 days",U1892&gt;=51,"Greater than 40 days",AND(U1892&gt;25,U1892&lt;=30),"26 to 30 days",AND(U1892&gt;30,U1892&lt;=40),"31 to 40 days",AND(U1892&gt;40,U1892&lt;=50),"41 to 50 days")</f>
        <v>26 to 30 days</v>
      </c>
      <c r="W1892" t="str" cm="1">
        <f t="array" ref="W1892">_xlfn.IFNA(_xlfn.IFS(AND(U1892&gt;=25,U1892&lt;28),"26-27 days",AND(U1892&gt;27,U1892&lt;29),"28 to 29 days",U1892=30, "30 days"),"Not Needed")</f>
        <v>30 days</v>
      </c>
      <c r="X1892">
        <f t="shared" si="179"/>
        <v>2012</v>
      </c>
    </row>
    <row r="1893" spans="1:24" ht="58">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 t="shared" si="174"/>
        <v>106</v>
      </c>
      <c r="R1893">
        <f t="shared" si="175"/>
        <v>87.96</v>
      </c>
      <c r="S1893" s="15">
        <f t="shared" si="176"/>
        <v>40335.798078703701</v>
      </c>
      <c r="T1893" s="15">
        <f t="shared" si="177"/>
        <v>40381.25</v>
      </c>
      <c r="U1893">
        <f t="shared" si="178"/>
        <v>46</v>
      </c>
      <c r="V1893" t="str" cm="1">
        <f t="array" ref="V1893">_xlfn.IFS(U1893&lt;=10,"Less than 10 days",AND(U1893&gt;10,U1893&lt;=20),"11 to 20 days",AND(U1893&gt;20,U1893&lt;=25),"21 to 25 days",U1893&gt;=51,"Greater than 40 days",AND(U1893&gt;25,U1893&lt;=30),"26 to 30 days",AND(U1893&gt;30,U1893&lt;=40),"31 to 40 days",AND(U1893&gt;40,U1893&lt;=50),"41 to 50 days")</f>
        <v>41 to 50 days</v>
      </c>
      <c r="W1893" t="str" cm="1">
        <f t="array" ref="W1893">_xlfn.IFNA(_xlfn.IFS(AND(U1893&gt;=25,U1893&lt;28),"26-27 days",AND(U1893&gt;27,U1893&lt;29),"28 to 29 days",U1893=30, "30 days"),"Not Needed")</f>
        <v>Not Needed</v>
      </c>
      <c r="X1893">
        <f t="shared" si="179"/>
        <v>2010</v>
      </c>
    </row>
    <row r="1894" spans="1:24" ht="4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 t="shared" si="174"/>
        <v>137</v>
      </c>
      <c r="R1894">
        <f t="shared" si="175"/>
        <v>26.27</v>
      </c>
      <c r="S1894" s="15">
        <f t="shared" si="176"/>
        <v>40671.637511574074</v>
      </c>
      <c r="T1894" s="15">
        <f t="shared" si="177"/>
        <v>40701.637511574074</v>
      </c>
      <c r="U1894">
        <f t="shared" si="178"/>
        <v>30</v>
      </c>
      <c r="V1894" t="str" cm="1">
        <f t="array" ref="V1894">_xlfn.IFS(U1894&lt;=10,"Less than 10 days",AND(U1894&gt;10,U1894&lt;=20),"11 to 20 days",AND(U1894&gt;20,U1894&lt;=25),"21 to 25 days",U1894&gt;=51,"Greater than 40 days",AND(U1894&gt;25,U1894&lt;=30),"26 to 30 days",AND(U1894&gt;30,U1894&lt;=40),"31 to 40 days",AND(U1894&gt;40,U1894&lt;=50),"41 to 50 days")</f>
        <v>26 to 30 days</v>
      </c>
      <c r="W1894" t="str" cm="1">
        <f t="array" ref="W1894">_xlfn.IFNA(_xlfn.IFS(AND(U1894&gt;=25,U1894&lt;28),"26-27 days",AND(U1894&gt;27,U1894&lt;29),"28 to 29 days",U1894=30, "30 days"),"Not Needed")</f>
        <v>30 days</v>
      </c>
      <c r="X1894">
        <f t="shared" si="179"/>
        <v>2011</v>
      </c>
    </row>
    <row r="1895" spans="1:24" ht="4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 t="shared" ref="Q1895:Q1958" si="180">ROUND(E1895/D1895*100,0)</f>
        <v>104</v>
      </c>
      <c r="R1895">
        <f t="shared" si="175"/>
        <v>57.78</v>
      </c>
      <c r="S1895" s="15">
        <f t="shared" si="176"/>
        <v>40632.94195601852</v>
      </c>
      <c r="T1895" s="15">
        <f t="shared" si="177"/>
        <v>40649.165972222225</v>
      </c>
      <c r="U1895">
        <f t="shared" si="178"/>
        <v>17</v>
      </c>
      <c r="V1895" t="str" cm="1">
        <f t="array" ref="V1895">_xlfn.IFS(U1895&lt;=10,"Less than 10 days",AND(U1895&gt;10,U1895&lt;=20),"11 to 20 days",AND(U1895&gt;20,U1895&lt;=25),"21 to 25 days",U1895&gt;=51,"Greater than 40 days",AND(U1895&gt;25,U1895&lt;=30),"26 to 30 days",AND(U1895&gt;30,U1895&lt;=40),"31 to 40 days",AND(U1895&gt;40,U1895&lt;=50),"41 to 50 days")</f>
        <v>11 to 20 days</v>
      </c>
      <c r="W1895" t="str" cm="1">
        <f t="array" ref="W1895">_xlfn.IFNA(_xlfn.IFS(AND(U1895&gt;=25,U1895&lt;28),"26-27 days",AND(U1895&gt;27,U1895&lt;29),"28 to 29 days",U1895=30, "30 days"),"Not Needed")</f>
        <v>Not Needed</v>
      </c>
      <c r="X1895">
        <f t="shared" si="179"/>
        <v>2011</v>
      </c>
    </row>
    <row r="1896" spans="1:24" ht="29">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 t="shared" si="180"/>
        <v>115</v>
      </c>
      <c r="R1896">
        <f t="shared" si="175"/>
        <v>57.25</v>
      </c>
      <c r="S1896" s="15">
        <f t="shared" si="176"/>
        <v>40920.904895833337</v>
      </c>
      <c r="T1896" s="15">
        <f t="shared" si="177"/>
        <v>40951.904895833337</v>
      </c>
      <c r="U1896">
        <f t="shared" si="178"/>
        <v>31</v>
      </c>
      <c r="V1896" t="str" cm="1">
        <f t="array" ref="V1896">_xlfn.IFS(U1896&lt;=10,"Less than 10 days",AND(U1896&gt;10,U1896&lt;=20),"11 to 20 days",AND(U1896&gt;20,U1896&lt;=25),"21 to 25 days",U1896&gt;=51,"Greater than 40 days",AND(U1896&gt;25,U1896&lt;=30),"26 to 30 days",AND(U1896&gt;30,U1896&lt;=40),"31 to 40 days",AND(U1896&gt;40,U1896&lt;=50),"41 to 50 days")</f>
        <v>31 to 40 days</v>
      </c>
      <c r="W1896" t="str" cm="1">
        <f t="array" ref="W1896">_xlfn.IFNA(_xlfn.IFS(AND(U1896&gt;=25,U1896&lt;28),"26-27 days",AND(U1896&gt;27,U1896&lt;29),"28 to 29 days",U1896=30, "30 days"),"Not Needed")</f>
        <v>Not Needed</v>
      </c>
      <c r="X1896">
        <f t="shared" si="179"/>
        <v>2012</v>
      </c>
    </row>
    <row r="1897" spans="1:24" ht="58">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 t="shared" si="180"/>
        <v>102</v>
      </c>
      <c r="R1897">
        <f t="shared" si="175"/>
        <v>196.34</v>
      </c>
      <c r="S1897" s="15">
        <f t="shared" si="176"/>
        <v>42267.746782407412</v>
      </c>
      <c r="T1897" s="15">
        <f t="shared" si="177"/>
        <v>42297.746782407412</v>
      </c>
      <c r="U1897">
        <f t="shared" si="178"/>
        <v>30</v>
      </c>
      <c r="V1897" t="str" cm="1">
        <f t="array" ref="V1897">_xlfn.IFS(U1897&lt;=10,"Less than 10 days",AND(U1897&gt;10,U1897&lt;=20),"11 to 20 days",AND(U1897&gt;20,U1897&lt;=25),"21 to 25 days",U1897&gt;=51,"Greater than 40 days",AND(U1897&gt;25,U1897&lt;=30),"26 to 30 days",AND(U1897&gt;30,U1897&lt;=40),"31 to 40 days",AND(U1897&gt;40,U1897&lt;=50),"41 to 50 days")</f>
        <v>26 to 30 days</v>
      </c>
      <c r="W1897" t="str" cm="1">
        <f t="array" ref="W1897">_xlfn.IFNA(_xlfn.IFS(AND(U1897&gt;=25,U1897&lt;28),"26-27 days",AND(U1897&gt;27,U1897&lt;29),"28 to 29 days",U1897=30, "30 days"),"Not Needed")</f>
        <v>30 days</v>
      </c>
      <c r="X1897">
        <f t="shared" si="179"/>
        <v>2015</v>
      </c>
    </row>
    <row r="1898" spans="1:24" ht="4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 t="shared" si="180"/>
        <v>124</v>
      </c>
      <c r="R1898">
        <f t="shared" si="175"/>
        <v>43</v>
      </c>
      <c r="S1898" s="15">
        <f t="shared" si="176"/>
        <v>40981.710243055553</v>
      </c>
      <c r="T1898" s="15">
        <f t="shared" si="177"/>
        <v>41011.710243055553</v>
      </c>
      <c r="U1898">
        <f t="shared" si="178"/>
        <v>30</v>
      </c>
      <c r="V1898" t="str" cm="1">
        <f t="array" ref="V1898">_xlfn.IFS(U1898&lt;=10,"Less than 10 days",AND(U1898&gt;10,U1898&lt;=20),"11 to 20 days",AND(U1898&gt;20,U1898&lt;=25),"21 to 25 days",U1898&gt;=51,"Greater than 40 days",AND(U1898&gt;25,U1898&lt;=30),"26 to 30 days",AND(U1898&gt;30,U1898&lt;=40),"31 to 40 days",AND(U1898&gt;40,U1898&lt;=50),"41 to 50 days")</f>
        <v>26 to 30 days</v>
      </c>
      <c r="W1898" t="str" cm="1">
        <f t="array" ref="W1898">_xlfn.IFNA(_xlfn.IFS(AND(U1898&gt;=25,U1898&lt;28),"26-27 days",AND(U1898&gt;27,U1898&lt;29),"28 to 29 days",U1898=30, "30 days"),"Not Needed")</f>
        <v>30 days</v>
      </c>
      <c r="X1898">
        <f t="shared" si="179"/>
        <v>2012</v>
      </c>
    </row>
    <row r="1899" spans="1:24" ht="4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 t="shared" si="180"/>
        <v>102</v>
      </c>
      <c r="R1899">
        <f t="shared" si="175"/>
        <v>35.549999999999997</v>
      </c>
      <c r="S1899" s="15">
        <f t="shared" si="176"/>
        <v>41680.583402777782</v>
      </c>
      <c r="T1899" s="15">
        <f t="shared" si="177"/>
        <v>41702.875</v>
      </c>
      <c r="U1899">
        <f t="shared" si="178"/>
        <v>22</v>
      </c>
      <c r="V1899" t="str" cm="1">
        <f t="array" ref="V1899">_xlfn.IFS(U1899&lt;=10,"Less than 10 days",AND(U1899&gt;10,U1899&lt;=20),"11 to 20 days",AND(U1899&gt;20,U1899&lt;=25),"21 to 25 days",U1899&gt;=51,"Greater than 40 days",AND(U1899&gt;25,U1899&lt;=30),"26 to 30 days",AND(U1899&gt;30,U1899&lt;=40),"31 to 40 days",AND(U1899&gt;40,U1899&lt;=50),"41 to 50 days")</f>
        <v>21 to 25 days</v>
      </c>
      <c r="W1899" t="str" cm="1">
        <f t="array" ref="W1899">_xlfn.IFNA(_xlfn.IFS(AND(U1899&gt;=25,U1899&lt;28),"26-27 days",AND(U1899&gt;27,U1899&lt;29),"28 to 29 days",U1899=30, "30 days"),"Not Needed")</f>
        <v>Not Needed</v>
      </c>
      <c r="X1899">
        <f t="shared" si="179"/>
        <v>2014</v>
      </c>
    </row>
    <row r="1900" spans="1:24" ht="4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 t="shared" si="180"/>
        <v>145</v>
      </c>
      <c r="R1900">
        <f t="shared" si="175"/>
        <v>68.81</v>
      </c>
      <c r="S1900" s="15">
        <f t="shared" si="176"/>
        <v>42366.192974537036</v>
      </c>
      <c r="T1900" s="15">
        <f t="shared" si="177"/>
        <v>42401.75</v>
      </c>
      <c r="U1900">
        <f t="shared" si="178"/>
        <v>35</v>
      </c>
      <c r="V1900" t="str" cm="1">
        <f t="array" ref="V1900">_xlfn.IFS(U1900&lt;=10,"Less than 10 days",AND(U1900&gt;10,U1900&lt;=20),"11 to 20 days",AND(U1900&gt;20,U1900&lt;=25),"21 to 25 days",U1900&gt;=51,"Greater than 40 days",AND(U1900&gt;25,U1900&lt;=30),"26 to 30 days",AND(U1900&gt;30,U1900&lt;=40),"31 to 40 days",AND(U1900&gt;40,U1900&lt;=50),"41 to 50 days")</f>
        <v>31 to 40 days</v>
      </c>
      <c r="W1900" t="str" cm="1">
        <f t="array" ref="W1900">_xlfn.IFNA(_xlfn.IFS(AND(U1900&gt;=25,U1900&lt;28),"26-27 days",AND(U1900&gt;27,U1900&lt;29),"28 to 29 days",U1900=30, "30 days"),"Not Needed")</f>
        <v>Not Needed</v>
      </c>
      <c r="X1900">
        <f t="shared" si="179"/>
        <v>2015</v>
      </c>
    </row>
    <row r="1901" spans="1:24" ht="4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 t="shared" si="180"/>
        <v>133</v>
      </c>
      <c r="R1901">
        <f t="shared" si="175"/>
        <v>28.57</v>
      </c>
      <c r="S1901" s="15">
        <f t="shared" si="176"/>
        <v>42058.941736111112</v>
      </c>
      <c r="T1901" s="15">
        <f t="shared" si="177"/>
        <v>42088.90006944444</v>
      </c>
      <c r="U1901">
        <f t="shared" si="178"/>
        <v>30</v>
      </c>
      <c r="V1901" t="str" cm="1">
        <f t="array" ref="V1901">_xlfn.IFS(U1901&lt;=10,"Less than 10 days",AND(U1901&gt;10,U1901&lt;=20),"11 to 20 days",AND(U1901&gt;20,U1901&lt;=25),"21 to 25 days",U1901&gt;=51,"Greater than 40 days",AND(U1901&gt;25,U1901&lt;=30),"26 to 30 days",AND(U1901&gt;30,U1901&lt;=40),"31 to 40 days",AND(U1901&gt;40,U1901&lt;=50),"41 to 50 days")</f>
        <v>26 to 30 days</v>
      </c>
      <c r="W1901" t="str" cm="1">
        <f t="array" ref="W1901">_xlfn.IFNA(_xlfn.IFS(AND(U1901&gt;=25,U1901&lt;28),"26-27 days",AND(U1901&gt;27,U1901&lt;29),"28 to 29 days",U1901=30, "30 days"),"Not Needed")</f>
        <v>30 days</v>
      </c>
      <c r="X1901">
        <f t="shared" si="179"/>
        <v>2015</v>
      </c>
    </row>
    <row r="1902" spans="1:24" ht="58">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 t="shared" si="180"/>
        <v>109</v>
      </c>
      <c r="R1902">
        <f t="shared" si="175"/>
        <v>50.63</v>
      </c>
      <c r="S1902" s="15">
        <f t="shared" si="176"/>
        <v>41160.871886574074</v>
      </c>
      <c r="T1902" s="15">
        <f t="shared" si="177"/>
        <v>41188.415972222225</v>
      </c>
      <c r="U1902">
        <f t="shared" si="178"/>
        <v>28</v>
      </c>
      <c r="V1902" t="str" cm="1">
        <f t="array" ref="V1902">_xlfn.IFS(U1902&lt;=10,"Less than 10 days",AND(U1902&gt;10,U1902&lt;=20),"11 to 20 days",AND(U1902&gt;20,U1902&lt;=25),"21 to 25 days",U1902&gt;=51,"Greater than 40 days",AND(U1902&gt;25,U1902&lt;=30),"26 to 30 days",AND(U1902&gt;30,U1902&lt;=40),"31 to 40 days",AND(U1902&gt;40,U1902&lt;=50),"41 to 50 days")</f>
        <v>26 to 30 days</v>
      </c>
      <c r="W1902" t="str" cm="1">
        <f t="array" ref="W1902">_xlfn.IFNA(_xlfn.IFS(AND(U1902&gt;=25,U1902&lt;28),"26-27 days",AND(U1902&gt;27,U1902&lt;29),"28 to 29 days",U1902=30, "30 days"),"Not Needed")</f>
        <v>28 to 29 days</v>
      </c>
      <c r="X1902">
        <f t="shared" si="179"/>
        <v>2012</v>
      </c>
    </row>
    <row r="1903" spans="1:24" ht="4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 t="shared" si="180"/>
        <v>3</v>
      </c>
      <c r="R1903">
        <f t="shared" si="175"/>
        <v>106.8</v>
      </c>
      <c r="S1903" s="15">
        <f t="shared" si="176"/>
        <v>42116.54315972222</v>
      </c>
      <c r="T1903" s="15">
        <f t="shared" si="177"/>
        <v>42146.541666666672</v>
      </c>
      <c r="U1903">
        <f t="shared" si="178"/>
        <v>30</v>
      </c>
      <c r="V1903" t="str" cm="1">
        <f t="array" ref="V1903">_xlfn.IFS(U1903&lt;=10,"Less than 10 days",AND(U1903&gt;10,U1903&lt;=20),"11 to 20 days",AND(U1903&gt;20,U1903&lt;=25),"21 to 25 days",U1903&gt;=51,"Greater than 40 days",AND(U1903&gt;25,U1903&lt;=30),"26 to 30 days",AND(U1903&gt;30,U1903&lt;=40),"31 to 40 days",AND(U1903&gt;40,U1903&lt;=50),"41 to 50 days")</f>
        <v>26 to 30 days</v>
      </c>
      <c r="W1903" t="str" cm="1">
        <f t="array" ref="W1903">_xlfn.IFNA(_xlfn.IFS(AND(U1903&gt;=25,U1903&lt;28),"26-27 days",AND(U1903&gt;27,U1903&lt;29),"28 to 29 days",U1903=30, "30 days"),"Not Needed")</f>
        <v>30 days</v>
      </c>
      <c r="X1903">
        <f t="shared" si="179"/>
        <v>2015</v>
      </c>
    </row>
    <row r="1904" spans="1:24" ht="4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 t="shared" si="180"/>
        <v>1</v>
      </c>
      <c r="R1904">
        <f t="shared" si="175"/>
        <v>4</v>
      </c>
      <c r="S1904" s="15">
        <f t="shared" si="176"/>
        <v>42037.789895833332</v>
      </c>
      <c r="T1904" s="15">
        <f t="shared" si="177"/>
        <v>42067.789895833332</v>
      </c>
      <c r="U1904">
        <f t="shared" si="178"/>
        <v>30</v>
      </c>
      <c r="V1904" t="str" cm="1">
        <f t="array" ref="V1904">_xlfn.IFS(U1904&lt;=10,"Less than 10 days",AND(U1904&gt;10,U1904&lt;=20),"11 to 20 days",AND(U1904&gt;20,U1904&lt;=25),"21 to 25 days",U1904&gt;=51,"Greater than 40 days",AND(U1904&gt;25,U1904&lt;=30),"26 to 30 days",AND(U1904&gt;30,U1904&lt;=40),"31 to 40 days",AND(U1904&gt;40,U1904&lt;=50),"41 to 50 days")</f>
        <v>26 to 30 days</v>
      </c>
      <c r="W1904" t="str" cm="1">
        <f t="array" ref="W1904">_xlfn.IFNA(_xlfn.IFS(AND(U1904&gt;=25,U1904&lt;28),"26-27 days",AND(U1904&gt;27,U1904&lt;29),"28 to 29 days",U1904=30, "30 days"),"Not Needed")</f>
        <v>30 days</v>
      </c>
      <c r="X1904">
        <f t="shared" si="179"/>
        <v>2015</v>
      </c>
    </row>
    <row r="1905" spans="1:24" ht="4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 t="shared" si="180"/>
        <v>47</v>
      </c>
      <c r="R1905">
        <f t="shared" si="175"/>
        <v>34.1</v>
      </c>
      <c r="S1905" s="15">
        <f t="shared" si="176"/>
        <v>42702.770729166667</v>
      </c>
      <c r="T1905" s="15">
        <f t="shared" si="177"/>
        <v>42762.770729166667</v>
      </c>
      <c r="U1905">
        <f t="shared" si="178"/>
        <v>60</v>
      </c>
      <c r="V1905" t="str" cm="1">
        <f t="array" ref="V1905">_xlfn.IFS(U1905&lt;=10,"Less than 10 days",AND(U1905&gt;10,U1905&lt;=20),"11 to 20 days",AND(U1905&gt;20,U1905&lt;=25),"21 to 25 days",U1905&gt;=51,"Greater than 40 days",AND(U1905&gt;25,U1905&lt;=30),"26 to 30 days",AND(U1905&gt;30,U1905&lt;=40),"31 to 40 days",AND(U1905&gt;40,U1905&lt;=50),"41 to 50 days")</f>
        <v>Greater than 40 days</v>
      </c>
      <c r="W1905" t="str" cm="1">
        <f t="array" ref="W1905">_xlfn.IFNA(_xlfn.IFS(AND(U1905&gt;=25,U1905&lt;28),"26-27 days",AND(U1905&gt;27,U1905&lt;29),"28 to 29 days",U1905=30, "30 days"),"Not Needed")</f>
        <v>Not Needed</v>
      </c>
      <c r="X1905">
        <f t="shared" si="179"/>
        <v>2016</v>
      </c>
    </row>
    <row r="1906" spans="1:24" ht="4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 t="shared" si="180"/>
        <v>0</v>
      </c>
      <c r="R1906">
        <f t="shared" si="175"/>
        <v>25</v>
      </c>
      <c r="S1906" s="15">
        <f t="shared" si="176"/>
        <v>42326.685428240744</v>
      </c>
      <c r="T1906" s="15">
        <f t="shared" si="177"/>
        <v>42371.685428240744</v>
      </c>
      <c r="U1906">
        <f t="shared" si="178"/>
        <v>45</v>
      </c>
      <c r="V1906" t="str" cm="1">
        <f t="array" ref="V1906">_xlfn.IFS(U1906&lt;=10,"Less than 10 days",AND(U1906&gt;10,U1906&lt;=20),"11 to 20 days",AND(U1906&gt;20,U1906&lt;=25),"21 to 25 days",U1906&gt;=51,"Greater than 40 days",AND(U1906&gt;25,U1906&lt;=30),"26 to 30 days",AND(U1906&gt;30,U1906&lt;=40),"31 to 40 days",AND(U1906&gt;40,U1906&lt;=50),"41 to 50 days")</f>
        <v>41 to 50 days</v>
      </c>
      <c r="W1906" t="str" cm="1">
        <f t="array" ref="W1906">_xlfn.IFNA(_xlfn.IFS(AND(U1906&gt;=25,U1906&lt;28),"26-27 days",AND(U1906&gt;27,U1906&lt;29),"28 to 29 days",U1906=30, "30 days"),"Not Needed")</f>
        <v>Not Needed</v>
      </c>
      <c r="X1906">
        <f t="shared" si="179"/>
        <v>2015</v>
      </c>
    </row>
    <row r="1907" spans="1:24" ht="58">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 t="shared" si="180"/>
        <v>0</v>
      </c>
      <c r="R1907">
        <f t="shared" si="175"/>
        <v>10.5</v>
      </c>
      <c r="S1907" s="15">
        <f t="shared" si="176"/>
        <v>41859.925856481481</v>
      </c>
      <c r="T1907" s="15">
        <f t="shared" si="177"/>
        <v>41889.925856481481</v>
      </c>
      <c r="U1907">
        <f t="shared" si="178"/>
        <v>30</v>
      </c>
      <c r="V1907" t="str" cm="1">
        <f t="array" ref="V1907">_xlfn.IFS(U1907&lt;=10,"Less than 10 days",AND(U1907&gt;10,U1907&lt;=20),"11 to 20 days",AND(U1907&gt;20,U1907&lt;=25),"21 to 25 days",U1907&gt;=51,"Greater than 40 days",AND(U1907&gt;25,U1907&lt;=30),"26 to 30 days",AND(U1907&gt;30,U1907&lt;=40),"31 to 40 days",AND(U1907&gt;40,U1907&lt;=50),"41 to 50 days")</f>
        <v>26 to 30 days</v>
      </c>
      <c r="W1907" t="str" cm="1">
        <f t="array" ref="W1907">_xlfn.IFNA(_xlfn.IFS(AND(U1907&gt;=25,U1907&lt;28),"26-27 days",AND(U1907&gt;27,U1907&lt;29),"28 to 29 days",U1907=30, "30 days"),"Not Needed")</f>
        <v>30 days</v>
      </c>
      <c r="X1907">
        <f t="shared" si="179"/>
        <v>2014</v>
      </c>
    </row>
    <row r="1908" spans="1:24" ht="4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 t="shared" si="180"/>
        <v>43</v>
      </c>
      <c r="R1908">
        <f t="shared" si="175"/>
        <v>215.96</v>
      </c>
      <c r="S1908" s="15">
        <f t="shared" si="176"/>
        <v>42514.671099537038</v>
      </c>
      <c r="T1908" s="15">
        <f t="shared" si="177"/>
        <v>42544.671099537038</v>
      </c>
      <c r="U1908">
        <f t="shared" si="178"/>
        <v>30</v>
      </c>
      <c r="V1908" t="str" cm="1">
        <f t="array" ref="V1908">_xlfn.IFS(U1908&lt;=10,"Less than 10 days",AND(U1908&gt;10,U1908&lt;=20),"11 to 20 days",AND(U1908&gt;20,U1908&lt;=25),"21 to 25 days",U1908&gt;=51,"Greater than 40 days",AND(U1908&gt;25,U1908&lt;=30),"26 to 30 days",AND(U1908&gt;30,U1908&lt;=40),"31 to 40 days",AND(U1908&gt;40,U1908&lt;=50),"41 to 50 days")</f>
        <v>26 to 30 days</v>
      </c>
      <c r="W1908" t="str" cm="1">
        <f t="array" ref="W1908">_xlfn.IFNA(_xlfn.IFS(AND(U1908&gt;=25,U1908&lt;28),"26-27 days",AND(U1908&gt;27,U1908&lt;29),"28 to 29 days",U1908=30, "30 days"),"Not Needed")</f>
        <v>30 days</v>
      </c>
      <c r="X1908">
        <f t="shared" si="179"/>
        <v>2016</v>
      </c>
    </row>
    <row r="1909" spans="1:24" ht="4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 t="shared" si="180"/>
        <v>0</v>
      </c>
      <c r="R1909">
        <f t="shared" si="175"/>
        <v>21.25</v>
      </c>
      <c r="S1909" s="15">
        <f t="shared" si="176"/>
        <v>41767.587094907409</v>
      </c>
      <c r="T1909" s="15">
        <f t="shared" si="177"/>
        <v>41782.587094907409</v>
      </c>
      <c r="U1909">
        <f t="shared" si="178"/>
        <v>15</v>
      </c>
      <c r="V1909" t="str" cm="1">
        <f t="array" ref="V1909">_xlfn.IFS(U1909&lt;=10,"Less than 10 days",AND(U1909&gt;10,U1909&lt;=20),"11 to 20 days",AND(U1909&gt;20,U1909&lt;=25),"21 to 25 days",U1909&gt;=51,"Greater than 40 days",AND(U1909&gt;25,U1909&lt;=30),"26 to 30 days",AND(U1909&gt;30,U1909&lt;=40),"31 to 40 days",AND(U1909&gt;40,U1909&lt;=50),"41 to 50 days")</f>
        <v>11 to 20 days</v>
      </c>
      <c r="W1909" t="str" cm="1">
        <f t="array" ref="W1909">_xlfn.IFNA(_xlfn.IFS(AND(U1909&gt;=25,U1909&lt;28),"26-27 days",AND(U1909&gt;27,U1909&lt;29),"28 to 29 days",U1909=30, "30 days"),"Not Needed")</f>
        <v>Not Needed</v>
      </c>
      <c r="X1909">
        <f t="shared" si="179"/>
        <v>2014</v>
      </c>
    </row>
    <row r="1910" spans="1:24" ht="4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 t="shared" si="180"/>
        <v>2</v>
      </c>
      <c r="R1910">
        <f t="shared" si="175"/>
        <v>108.25</v>
      </c>
      <c r="S1910" s="15">
        <f t="shared" si="176"/>
        <v>42703.917824074073</v>
      </c>
      <c r="T1910" s="15">
        <f t="shared" si="177"/>
        <v>42733.917824074073</v>
      </c>
      <c r="U1910">
        <f t="shared" si="178"/>
        <v>30</v>
      </c>
      <c r="V1910" t="str" cm="1">
        <f t="array" ref="V1910">_xlfn.IFS(U1910&lt;=10,"Less than 10 days",AND(U1910&gt;10,U1910&lt;=20),"11 to 20 days",AND(U1910&gt;20,U1910&lt;=25),"21 to 25 days",U1910&gt;=51,"Greater than 40 days",AND(U1910&gt;25,U1910&lt;=30),"26 to 30 days",AND(U1910&gt;30,U1910&lt;=40),"31 to 40 days",AND(U1910&gt;40,U1910&lt;=50),"41 to 50 days")</f>
        <v>26 to 30 days</v>
      </c>
      <c r="W1910" t="str" cm="1">
        <f t="array" ref="W1910">_xlfn.IFNA(_xlfn.IFS(AND(U1910&gt;=25,U1910&lt;28),"26-27 days",AND(U1910&gt;27,U1910&lt;29),"28 to 29 days",U1910=30, "30 days"),"Not Needed")</f>
        <v>30 days</v>
      </c>
      <c r="X1910">
        <f t="shared" si="179"/>
        <v>2016</v>
      </c>
    </row>
    <row r="1911" spans="1:24" ht="4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 t="shared" si="180"/>
        <v>14</v>
      </c>
      <c r="R1911">
        <f t="shared" si="175"/>
        <v>129.97</v>
      </c>
      <c r="S1911" s="15">
        <f t="shared" si="176"/>
        <v>41905.429155092592</v>
      </c>
      <c r="T1911" s="15">
        <f t="shared" si="177"/>
        <v>41935.429155092592</v>
      </c>
      <c r="U1911">
        <f t="shared" si="178"/>
        <v>30</v>
      </c>
      <c r="V1911" t="str" cm="1">
        <f t="array" ref="V1911">_xlfn.IFS(U1911&lt;=10,"Less than 10 days",AND(U1911&gt;10,U1911&lt;=20),"11 to 20 days",AND(U1911&gt;20,U1911&lt;=25),"21 to 25 days",U1911&gt;=51,"Greater than 40 days",AND(U1911&gt;25,U1911&lt;=30),"26 to 30 days",AND(U1911&gt;30,U1911&lt;=40),"31 to 40 days",AND(U1911&gt;40,U1911&lt;=50),"41 to 50 days")</f>
        <v>26 to 30 days</v>
      </c>
      <c r="W1911" t="str" cm="1">
        <f t="array" ref="W1911">_xlfn.IFNA(_xlfn.IFS(AND(U1911&gt;=25,U1911&lt;28),"26-27 days",AND(U1911&gt;27,U1911&lt;29),"28 to 29 days",U1911=30, "30 days"),"Not Needed")</f>
        <v>30 days</v>
      </c>
      <c r="X1911">
        <f t="shared" si="179"/>
        <v>2014</v>
      </c>
    </row>
    <row r="1912" spans="1:24" ht="4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 t="shared" si="180"/>
        <v>39</v>
      </c>
      <c r="R1912">
        <f t="shared" si="175"/>
        <v>117.49</v>
      </c>
      <c r="S1912" s="15">
        <f t="shared" si="176"/>
        <v>42264.963159722218</v>
      </c>
      <c r="T1912" s="15">
        <f t="shared" si="177"/>
        <v>42308.947916666672</v>
      </c>
      <c r="U1912">
        <f t="shared" si="178"/>
        <v>44</v>
      </c>
      <c r="V1912" t="str" cm="1">
        <f t="array" ref="V1912">_xlfn.IFS(U1912&lt;=10,"Less than 10 days",AND(U1912&gt;10,U1912&lt;=20),"11 to 20 days",AND(U1912&gt;20,U1912&lt;=25),"21 to 25 days",U1912&gt;=51,"Greater than 40 days",AND(U1912&gt;25,U1912&lt;=30),"26 to 30 days",AND(U1912&gt;30,U1912&lt;=40),"31 to 40 days",AND(U1912&gt;40,U1912&lt;=50),"41 to 50 days")</f>
        <v>41 to 50 days</v>
      </c>
      <c r="W1912" t="str" cm="1">
        <f t="array" ref="W1912">_xlfn.IFNA(_xlfn.IFS(AND(U1912&gt;=25,U1912&lt;28),"26-27 days",AND(U1912&gt;27,U1912&lt;29),"28 to 29 days",U1912=30, "30 days"),"Not Needed")</f>
        <v>Not Needed</v>
      </c>
      <c r="X1912">
        <f t="shared" si="179"/>
        <v>2015</v>
      </c>
    </row>
    <row r="1913" spans="1:24" ht="58">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 t="shared" si="180"/>
        <v>0</v>
      </c>
      <c r="R1913">
        <f t="shared" si="175"/>
        <v>10</v>
      </c>
      <c r="S1913" s="15">
        <f t="shared" si="176"/>
        <v>41830.033958333333</v>
      </c>
      <c r="T1913" s="15">
        <f t="shared" si="177"/>
        <v>41860.033958333333</v>
      </c>
      <c r="U1913">
        <f t="shared" si="178"/>
        <v>30</v>
      </c>
      <c r="V1913" t="str" cm="1">
        <f t="array" ref="V1913">_xlfn.IFS(U1913&lt;=10,"Less than 10 days",AND(U1913&gt;10,U1913&lt;=20),"11 to 20 days",AND(U1913&gt;20,U1913&lt;=25),"21 to 25 days",U1913&gt;=51,"Greater than 40 days",AND(U1913&gt;25,U1913&lt;=30),"26 to 30 days",AND(U1913&gt;30,U1913&lt;=40),"31 to 40 days",AND(U1913&gt;40,U1913&lt;=50),"41 to 50 days")</f>
        <v>26 to 30 days</v>
      </c>
      <c r="W1913" t="str" cm="1">
        <f t="array" ref="W1913">_xlfn.IFNA(_xlfn.IFS(AND(U1913&gt;=25,U1913&lt;28),"26-27 days",AND(U1913&gt;27,U1913&lt;29),"28 to 29 days",U1913=30, "30 days"),"Not Needed")</f>
        <v>30 days</v>
      </c>
      <c r="X1913">
        <f t="shared" si="179"/>
        <v>2014</v>
      </c>
    </row>
    <row r="1914" spans="1:24" ht="4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 t="shared" si="180"/>
        <v>59</v>
      </c>
      <c r="R1914">
        <f t="shared" si="175"/>
        <v>70.599999999999994</v>
      </c>
      <c r="S1914" s="15">
        <f t="shared" si="176"/>
        <v>42129.226388888885</v>
      </c>
      <c r="T1914" s="15">
        <f t="shared" si="177"/>
        <v>42159.226388888885</v>
      </c>
      <c r="U1914">
        <f t="shared" si="178"/>
        <v>30</v>
      </c>
      <c r="V1914" t="str" cm="1">
        <f t="array" ref="V1914">_xlfn.IFS(U1914&lt;=10,"Less than 10 days",AND(U1914&gt;10,U1914&lt;=20),"11 to 20 days",AND(U1914&gt;20,U1914&lt;=25),"21 to 25 days",U1914&gt;=51,"Greater than 40 days",AND(U1914&gt;25,U1914&lt;=30),"26 to 30 days",AND(U1914&gt;30,U1914&lt;=40),"31 to 40 days",AND(U1914&gt;40,U1914&lt;=50),"41 to 50 days")</f>
        <v>26 to 30 days</v>
      </c>
      <c r="W1914" t="str" cm="1">
        <f t="array" ref="W1914">_xlfn.IFNA(_xlfn.IFS(AND(U1914&gt;=25,U1914&lt;28),"26-27 days",AND(U1914&gt;27,U1914&lt;29),"28 to 29 days",U1914=30, "30 days"),"Not Needed")</f>
        <v>30 days</v>
      </c>
      <c r="X1914">
        <f t="shared" si="179"/>
        <v>2015</v>
      </c>
    </row>
    <row r="1915" spans="1:24" ht="29">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 t="shared" si="180"/>
        <v>1</v>
      </c>
      <c r="R1915">
        <f t="shared" si="175"/>
        <v>24.5</v>
      </c>
      <c r="S1915" s="15">
        <f t="shared" si="176"/>
        <v>41890.511319444442</v>
      </c>
      <c r="T1915" s="15">
        <f t="shared" si="177"/>
        <v>41920.511319444442</v>
      </c>
      <c r="U1915">
        <f t="shared" si="178"/>
        <v>30</v>
      </c>
      <c r="V1915" t="str" cm="1">
        <f t="array" ref="V1915">_xlfn.IFS(U1915&lt;=10,"Less than 10 days",AND(U1915&gt;10,U1915&lt;=20),"11 to 20 days",AND(U1915&gt;20,U1915&lt;=25),"21 to 25 days",U1915&gt;=51,"Greater than 40 days",AND(U1915&gt;25,U1915&lt;=30),"26 to 30 days",AND(U1915&gt;30,U1915&lt;=40),"31 to 40 days",AND(U1915&gt;40,U1915&lt;=50),"41 to 50 days")</f>
        <v>26 to 30 days</v>
      </c>
      <c r="W1915" t="str" cm="1">
        <f t="array" ref="W1915">_xlfn.IFNA(_xlfn.IFS(AND(U1915&gt;=25,U1915&lt;28),"26-27 days",AND(U1915&gt;27,U1915&lt;29),"28 to 29 days",U1915=30, "30 days"),"Not Needed")</f>
        <v>30 days</v>
      </c>
      <c r="X1915">
        <f t="shared" si="179"/>
        <v>2014</v>
      </c>
    </row>
    <row r="1916" spans="1:24" ht="4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 t="shared" si="180"/>
        <v>9</v>
      </c>
      <c r="R1916">
        <f t="shared" si="175"/>
        <v>30</v>
      </c>
      <c r="S1916" s="15">
        <f t="shared" si="176"/>
        <v>41929.174456018518</v>
      </c>
      <c r="T1916" s="15">
        <f t="shared" si="177"/>
        <v>41944.165972222225</v>
      </c>
      <c r="U1916">
        <f t="shared" si="178"/>
        <v>15</v>
      </c>
      <c r="V1916" t="str" cm="1">
        <f t="array" ref="V1916">_xlfn.IFS(U1916&lt;=10,"Less than 10 days",AND(U1916&gt;10,U1916&lt;=20),"11 to 20 days",AND(U1916&gt;20,U1916&lt;=25),"21 to 25 days",U1916&gt;=51,"Greater than 40 days",AND(U1916&gt;25,U1916&lt;=30),"26 to 30 days",AND(U1916&gt;30,U1916&lt;=40),"31 to 40 days",AND(U1916&gt;40,U1916&lt;=50),"41 to 50 days")</f>
        <v>11 to 20 days</v>
      </c>
      <c r="W1916" t="str" cm="1">
        <f t="array" ref="W1916">_xlfn.IFNA(_xlfn.IFS(AND(U1916&gt;=25,U1916&lt;28),"26-27 days",AND(U1916&gt;27,U1916&lt;29),"28 to 29 days",U1916=30, "30 days"),"Not Needed")</f>
        <v>Not Needed</v>
      </c>
      <c r="X1916">
        <f t="shared" si="179"/>
        <v>2014</v>
      </c>
    </row>
    <row r="1917" spans="1:24" ht="4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 t="shared" si="180"/>
        <v>2</v>
      </c>
      <c r="R1917">
        <f t="shared" si="175"/>
        <v>2</v>
      </c>
      <c r="S1917" s="15">
        <f t="shared" si="176"/>
        <v>41864.04886574074</v>
      </c>
      <c r="T1917" s="15">
        <f t="shared" si="177"/>
        <v>41884.04886574074</v>
      </c>
      <c r="U1917">
        <f t="shared" si="178"/>
        <v>20</v>
      </c>
      <c r="V1917" t="str" cm="1">
        <f t="array" ref="V1917">_xlfn.IFS(U1917&lt;=10,"Less than 10 days",AND(U1917&gt;10,U1917&lt;=20),"11 to 20 days",AND(U1917&gt;20,U1917&lt;=25),"21 to 25 days",U1917&gt;=51,"Greater than 40 days",AND(U1917&gt;25,U1917&lt;=30),"26 to 30 days",AND(U1917&gt;30,U1917&lt;=40),"31 to 40 days",AND(U1917&gt;40,U1917&lt;=50),"41 to 50 days")</f>
        <v>11 to 20 days</v>
      </c>
      <c r="W1917" t="str" cm="1">
        <f t="array" ref="W1917">_xlfn.IFNA(_xlfn.IFS(AND(U1917&gt;=25,U1917&lt;28),"26-27 days",AND(U1917&gt;27,U1917&lt;29),"28 to 29 days",U1917=30, "30 days"),"Not Needed")</f>
        <v>Not Needed</v>
      </c>
      <c r="X1917">
        <f t="shared" si="179"/>
        <v>2014</v>
      </c>
    </row>
    <row r="1918" spans="1:24" ht="29">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 t="shared" si="180"/>
        <v>1</v>
      </c>
      <c r="R1918">
        <f t="shared" si="175"/>
        <v>17</v>
      </c>
      <c r="S1918" s="15">
        <f t="shared" si="176"/>
        <v>42656.717303240745</v>
      </c>
      <c r="T1918" s="15">
        <f t="shared" si="177"/>
        <v>42681.758969907409</v>
      </c>
      <c r="U1918">
        <f t="shared" si="178"/>
        <v>25</v>
      </c>
      <c r="V1918" t="str" cm="1">
        <f t="array" ref="V1918">_xlfn.IFS(U1918&lt;=10,"Less than 10 days",AND(U1918&gt;10,U1918&lt;=20),"11 to 20 days",AND(U1918&gt;20,U1918&lt;=25),"21 to 25 days",U1918&gt;=51,"Greater than 40 days",AND(U1918&gt;25,U1918&lt;=30),"26 to 30 days",AND(U1918&gt;30,U1918&lt;=40),"31 to 40 days",AND(U1918&gt;40,U1918&lt;=50),"41 to 50 days")</f>
        <v>21 to 25 days</v>
      </c>
      <c r="W1918" t="str" cm="1">
        <f t="array" ref="W1918">_xlfn.IFNA(_xlfn.IFS(AND(U1918&gt;=25,U1918&lt;28),"26-27 days",AND(U1918&gt;27,U1918&lt;29),"28 to 29 days",U1918=30, "30 days"),"Not Needed")</f>
        <v>26-27 days</v>
      </c>
      <c r="X1918">
        <f t="shared" si="179"/>
        <v>2016</v>
      </c>
    </row>
    <row r="1919" spans="1:24" ht="29">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 t="shared" si="180"/>
        <v>53</v>
      </c>
      <c r="R1919">
        <f t="shared" si="175"/>
        <v>2928.93</v>
      </c>
      <c r="S1919" s="15">
        <f t="shared" si="176"/>
        <v>42746.270057870366</v>
      </c>
      <c r="T1919" s="15">
        <f t="shared" si="177"/>
        <v>42776.270057870366</v>
      </c>
      <c r="U1919">
        <f t="shared" si="178"/>
        <v>30</v>
      </c>
      <c r="V1919" t="str" cm="1">
        <f t="array" ref="V1919">_xlfn.IFS(U1919&lt;=10,"Less than 10 days",AND(U1919&gt;10,U1919&lt;=20),"11 to 20 days",AND(U1919&gt;20,U1919&lt;=25),"21 to 25 days",U1919&gt;=51,"Greater than 40 days",AND(U1919&gt;25,U1919&lt;=30),"26 to 30 days",AND(U1919&gt;30,U1919&lt;=40),"31 to 40 days",AND(U1919&gt;40,U1919&lt;=50),"41 to 50 days")</f>
        <v>26 to 30 days</v>
      </c>
      <c r="W1919" t="str" cm="1">
        <f t="array" ref="W1919">_xlfn.IFNA(_xlfn.IFS(AND(U1919&gt;=25,U1919&lt;28),"26-27 days",AND(U1919&gt;27,U1919&lt;29),"28 to 29 days",U1919=30, "30 days"),"Not Needed")</f>
        <v>30 days</v>
      </c>
      <c r="X1919">
        <f t="shared" si="179"/>
        <v>2017</v>
      </c>
    </row>
    <row r="1920" spans="1:24" ht="4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 t="shared" si="180"/>
        <v>1</v>
      </c>
      <c r="R1920">
        <f t="shared" si="175"/>
        <v>28.89</v>
      </c>
      <c r="S1920" s="15">
        <f t="shared" si="176"/>
        <v>41828.789942129632</v>
      </c>
      <c r="T1920" s="15">
        <f t="shared" si="177"/>
        <v>41863.789942129632</v>
      </c>
      <c r="U1920">
        <f t="shared" si="178"/>
        <v>35</v>
      </c>
      <c r="V1920" t="str" cm="1">
        <f t="array" ref="V1920">_xlfn.IFS(U1920&lt;=10,"Less than 10 days",AND(U1920&gt;10,U1920&lt;=20),"11 to 20 days",AND(U1920&gt;20,U1920&lt;=25),"21 to 25 days",U1920&gt;=51,"Greater than 40 days",AND(U1920&gt;25,U1920&lt;=30),"26 to 30 days",AND(U1920&gt;30,U1920&lt;=40),"31 to 40 days",AND(U1920&gt;40,U1920&lt;=50),"41 to 50 days")</f>
        <v>31 to 40 days</v>
      </c>
      <c r="W1920" t="str" cm="1">
        <f t="array" ref="W1920">_xlfn.IFNA(_xlfn.IFS(AND(U1920&gt;=25,U1920&lt;28),"26-27 days",AND(U1920&gt;27,U1920&lt;29),"28 to 29 days",U1920=30, "30 days"),"Not Needed")</f>
        <v>Not Needed</v>
      </c>
      <c r="X1920">
        <f t="shared" si="179"/>
        <v>2014</v>
      </c>
    </row>
    <row r="1921" spans="1:24" ht="58">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 t="shared" si="180"/>
        <v>47</v>
      </c>
      <c r="R1921">
        <f t="shared" si="175"/>
        <v>29.63</v>
      </c>
      <c r="S1921" s="15">
        <f t="shared" si="176"/>
        <v>42113.875567129624</v>
      </c>
      <c r="T1921" s="15">
        <f t="shared" si="177"/>
        <v>42143.875567129624</v>
      </c>
      <c r="U1921">
        <f t="shared" si="178"/>
        <v>30</v>
      </c>
      <c r="V1921" t="str" cm="1">
        <f t="array" ref="V1921">_xlfn.IFS(U1921&lt;=10,"Less than 10 days",AND(U1921&gt;10,U1921&lt;=20),"11 to 20 days",AND(U1921&gt;20,U1921&lt;=25),"21 to 25 days",U1921&gt;=51,"Greater than 40 days",AND(U1921&gt;25,U1921&lt;=30),"26 to 30 days",AND(U1921&gt;30,U1921&lt;=40),"31 to 40 days",AND(U1921&gt;40,U1921&lt;=50),"41 to 50 days")</f>
        <v>26 to 30 days</v>
      </c>
      <c r="W1921" t="str" cm="1">
        <f t="array" ref="W1921">_xlfn.IFNA(_xlfn.IFS(AND(U1921&gt;=25,U1921&lt;28),"26-27 days",AND(U1921&gt;27,U1921&lt;29),"28 to 29 days",U1921=30, "30 days"),"Not Needed")</f>
        <v>30 days</v>
      </c>
      <c r="X1921">
        <f t="shared" si="179"/>
        <v>2015</v>
      </c>
    </row>
    <row r="1922" spans="1:24" ht="4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 t="shared" si="180"/>
        <v>43</v>
      </c>
      <c r="R1922">
        <f t="shared" si="175"/>
        <v>40.98</v>
      </c>
      <c r="S1922" s="15">
        <f t="shared" si="176"/>
        <v>42270.875706018516</v>
      </c>
      <c r="T1922" s="15">
        <f t="shared" si="177"/>
        <v>42298.958333333328</v>
      </c>
      <c r="U1922">
        <f t="shared" si="178"/>
        <v>28</v>
      </c>
      <c r="V1922" t="str" cm="1">
        <f t="array" ref="V1922">_xlfn.IFS(U1922&lt;=10,"Less than 10 days",AND(U1922&gt;10,U1922&lt;=20),"11 to 20 days",AND(U1922&gt;20,U1922&lt;=25),"21 to 25 days",U1922&gt;=51,"Greater than 40 days",AND(U1922&gt;25,U1922&lt;=30),"26 to 30 days",AND(U1922&gt;30,U1922&lt;=40),"31 to 40 days",AND(U1922&gt;40,U1922&lt;=50),"41 to 50 days")</f>
        <v>26 to 30 days</v>
      </c>
      <c r="W1922" t="str" cm="1">
        <f t="array" ref="W1922">_xlfn.IFNA(_xlfn.IFS(AND(U1922&gt;=25,U1922&lt;28),"26-27 days",AND(U1922&gt;27,U1922&lt;29),"28 to 29 days",U1922=30, "30 days"),"Not Needed")</f>
        <v>28 to 29 days</v>
      </c>
      <c r="X1922">
        <f t="shared" si="179"/>
        <v>2015</v>
      </c>
    </row>
    <row r="1923" spans="1:24" ht="29">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 t="shared" si="180"/>
        <v>137</v>
      </c>
      <c r="R1923">
        <f t="shared" ref="R1923:R1986" si="181">IFERROR(ROUND(E1923/L1923,2),0)</f>
        <v>54</v>
      </c>
      <c r="S1923" s="15">
        <f t="shared" ref="S1923:S1986" si="182">(((J1923/60)/60)/24)+DATE(1970,1,1)</f>
        <v>41074.221562500003</v>
      </c>
      <c r="T1923" s="15">
        <f t="shared" ref="T1923:T1986" si="183">(((I1923/60)/60)/24)+DATE(1970,1,1)</f>
        <v>41104.221562500003</v>
      </c>
      <c r="U1923">
        <f t="shared" ref="U1923:U1986" si="184">_xlfn.DAYS(T1923,S1923)</f>
        <v>30</v>
      </c>
      <c r="V1923" t="str" cm="1">
        <f t="array" ref="V1923">_xlfn.IFS(U1923&lt;=10,"Less than 10 days",AND(U1923&gt;10,U1923&lt;=20),"11 to 20 days",AND(U1923&gt;20,U1923&lt;=25),"21 to 25 days",U1923&gt;=51,"Greater than 40 days",AND(U1923&gt;25,U1923&lt;=30),"26 to 30 days",AND(U1923&gt;30,U1923&lt;=40),"31 to 40 days",AND(U1923&gt;40,U1923&lt;=50),"41 to 50 days")</f>
        <v>26 to 30 days</v>
      </c>
      <c r="W1923" t="str" cm="1">
        <f t="array" ref="W1923">_xlfn.IFNA(_xlfn.IFS(AND(U1923&gt;=25,U1923&lt;28),"26-27 days",AND(U1923&gt;27,U1923&lt;29),"28 to 29 days",U1923=30, "30 days"),"Not Needed")</f>
        <v>30 days</v>
      </c>
      <c r="X1923">
        <f t="shared" ref="X1923:X1986" si="185">YEAR(S1923)</f>
        <v>2012</v>
      </c>
    </row>
    <row r="1924" spans="1:24" ht="4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 t="shared" si="180"/>
        <v>116</v>
      </c>
      <c r="R1924">
        <f t="shared" si="181"/>
        <v>36.11</v>
      </c>
      <c r="S1924" s="15">
        <f t="shared" si="182"/>
        <v>41590.255868055552</v>
      </c>
      <c r="T1924" s="15">
        <f t="shared" si="183"/>
        <v>41620.255868055552</v>
      </c>
      <c r="U1924">
        <f t="shared" si="184"/>
        <v>30</v>
      </c>
      <c r="V1924" t="str" cm="1">
        <f t="array" ref="V1924">_xlfn.IFS(U1924&lt;=10,"Less than 10 days",AND(U1924&gt;10,U1924&lt;=20),"11 to 20 days",AND(U1924&gt;20,U1924&lt;=25),"21 to 25 days",U1924&gt;=51,"Greater than 40 days",AND(U1924&gt;25,U1924&lt;=30),"26 to 30 days",AND(U1924&gt;30,U1924&lt;=40),"31 to 40 days",AND(U1924&gt;40,U1924&lt;=50),"41 to 50 days")</f>
        <v>26 to 30 days</v>
      </c>
      <c r="W1924" t="str" cm="1">
        <f t="array" ref="W1924">_xlfn.IFNA(_xlfn.IFS(AND(U1924&gt;=25,U1924&lt;28),"26-27 days",AND(U1924&gt;27,U1924&lt;29),"28 to 29 days",U1924=30, "30 days"),"Not Needed")</f>
        <v>30 days</v>
      </c>
      <c r="X1924">
        <f t="shared" si="185"/>
        <v>2013</v>
      </c>
    </row>
    <row r="1925" spans="1:24" ht="4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 t="shared" si="180"/>
        <v>241</v>
      </c>
      <c r="R1925">
        <f t="shared" si="181"/>
        <v>23.15</v>
      </c>
      <c r="S1925" s="15">
        <f t="shared" si="182"/>
        <v>40772.848749999997</v>
      </c>
      <c r="T1925" s="15">
        <f t="shared" si="183"/>
        <v>40813.207638888889</v>
      </c>
      <c r="U1925">
        <f t="shared" si="184"/>
        <v>41</v>
      </c>
      <c r="V1925" t="str" cm="1">
        <f t="array" ref="V1925">_xlfn.IFS(U1925&lt;=10,"Less than 10 days",AND(U1925&gt;10,U1925&lt;=20),"11 to 20 days",AND(U1925&gt;20,U1925&lt;=25),"21 to 25 days",U1925&gt;=51,"Greater than 40 days",AND(U1925&gt;25,U1925&lt;=30),"26 to 30 days",AND(U1925&gt;30,U1925&lt;=40),"31 to 40 days",AND(U1925&gt;40,U1925&lt;=50),"41 to 50 days")</f>
        <v>41 to 50 days</v>
      </c>
      <c r="W1925" t="str" cm="1">
        <f t="array" ref="W1925">_xlfn.IFNA(_xlfn.IFS(AND(U1925&gt;=25,U1925&lt;28),"26-27 days",AND(U1925&gt;27,U1925&lt;29),"28 to 29 days",U1925=30, "30 days"),"Not Needed")</f>
        <v>Not Needed</v>
      </c>
      <c r="X1925">
        <f t="shared" si="185"/>
        <v>2011</v>
      </c>
    </row>
    <row r="1926" spans="1:24" ht="58">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 t="shared" si="180"/>
        <v>114</v>
      </c>
      <c r="R1926">
        <f t="shared" si="181"/>
        <v>104</v>
      </c>
      <c r="S1926" s="15">
        <f t="shared" si="182"/>
        <v>41626.761053240742</v>
      </c>
      <c r="T1926" s="15">
        <f t="shared" si="183"/>
        <v>41654.814583333333</v>
      </c>
      <c r="U1926">
        <f t="shared" si="184"/>
        <v>28</v>
      </c>
      <c r="V1926" t="str" cm="1">
        <f t="array" ref="V1926">_xlfn.IFS(U1926&lt;=10,"Less than 10 days",AND(U1926&gt;10,U1926&lt;=20),"11 to 20 days",AND(U1926&gt;20,U1926&lt;=25),"21 to 25 days",U1926&gt;=51,"Greater than 40 days",AND(U1926&gt;25,U1926&lt;=30),"26 to 30 days",AND(U1926&gt;30,U1926&lt;=40),"31 to 40 days",AND(U1926&gt;40,U1926&lt;=50),"41 to 50 days")</f>
        <v>26 to 30 days</v>
      </c>
      <c r="W1926" t="str" cm="1">
        <f t="array" ref="W1926">_xlfn.IFNA(_xlfn.IFS(AND(U1926&gt;=25,U1926&lt;28),"26-27 days",AND(U1926&gt;27,U1926&lt;29),"28 to 29 days",U1926=30, "30 days"),"Not Needed")</f>
        <v>28 to 29 days</v>
      </c>
      <c r="X1926">
        <f t="shared" si="185"/>
        <v>2013</v>
      </c>
    </row>
    <row r="1927" spans="1:24" ht="4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 t="shared" si="180"/>
        <v>110</v>
      </c>
      <c r="R1927">
        <f t="shared" si="181"/>
        <v>31.83</v>
      </c>
      <c r="S1927" s="15">
        <f t="shared" si="182"/>
        <v>41535.90148148148</v>
      </c>
      <c r="T1927" s="15">
        <f t="shared" si="183"/>
        <v>41558</v>
      </c>
      <c r="U1927">
        <f t="shared" si="184"/>
        <v>23</v>
      </c>
      <c r="V1927" t="str" cm="1">
        <f t="array" ref="V1927">_xlfn.IFS(U1927&lt;=10,"Less than 10 days",AND(U1927&gt;10,U1927&lt;=20),"11 to 20 days",AND(U1927&gt;20,U1927&lt;=25),"21 to 25 days",U1927&gt;=51,"Greater than 40 days",AND(U1927&gt;25,U1927&lt;=30),"26 to 30 days",AND(U1927&gt;30,U1927&lt;=40),"31 to 40 days",AND(U1927&gt;40,U1927&lt;=50),"41 to 50 days")</f>
        <v>21 to 25 days</v>
      </c>
      <c r="W1927" t="str" cm="1">
        <f t="array" ref="W1927">_xlfn.IFNA(_xlfn.IFS(AND(U1927&gt;=25,U1927&lt;28),"26-27 days",AND(U1927&gt;27,U1927&lt;29),"28 to 29 days",U1927=30, "30 days"),"Not Needed")</f>
        <v>Not Needed</v>
      </c>
      <c r="X1927">
        <f t="shared" si="185"/>
        <v>2013</v>
      </c>
    </row>
    <row r="1928" spans="1:24" ht="58">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 t="shared" si="180"/>
        <v>195</v>
      </c>
      <c r="R1928">
        <f t="shared" si="181"/>
        <v>27.39</v>
      </c>
      <c r="S1928" s="15">
        <f t="shared" si="182"/>
        <v>40456.954351851848</v>
      </c>
      <c r="T1928" s="15">
        <f t="shared" si="183"/>
        <v>40484.018055555556</v>
      </c>
      <c r="U1928">
        <f t="shared" si="184"/>
        <v>28</v>
      </c>
      <c r="V1928" t="str" cm="1">
        <f t="array" ref="V1928">_xlfn.IFS(U1928&lt;=10,"Less than 10 days",AND(U1928&gt;10,U1928&lt;=20),"11 to 20 days",AND(U1928&gt;20,U1928&lt;=25),"21 to 25 days",U1928&gt;=51,"Greater than 40 days",AND(U1928&gt;25,U1928&lt;=30),"26 to 30 days",AND(U1928&gt;30,U1928&lt;=40),"31 to 40 days",AND(U1928&gt;40,U1928&lt;=50),"41 to 50 days")</f>
        <v>26 to 30 days</v>
      </c>
      <c r="W1928" t="str" cm="1">
        <f t="array" ref="W1928">_xlfn.IFNA(_xlfn.IFS(AND(U1928&gt;=25,U1928&lt;28),"26-27 days",AND(U1928&gt;27,U1928&lt;29),"28 to 29 days",U1928=30, "30 days"),"Not Needed")</f>
        <v>28 to 29 days</v>
      </c>
      <c r="X1928">
        <f t="shared" si="185"/>
        <v>2010</v>
      </c>
    </row>
    <row r="1929" spans="1:24">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 t="shared" si="180"/>
        <v>103</v>
      </c>
      <c r="R1929">
        <f t="shared" si="181"/>
        <v>56.36</v>
      </c>
      <c r="S1929" s="15">
        <f t="shared" si="182"/>
        <v>40960.861562500002</v>
      </c>
      <c r="T1929" s="15">
        <f t="shared" si="183"/>
        <v>40976.207638888889</v>
      </c>
      <c r="U1929">
        <f t="shared" si="184"/>
        <v>16</v>
      </c>
      <c r="V1929" t="str" cm="1">
        <f t="array" ref="V1929">_xlfn.IFS(U1929&lt;=10,"Less than 10 days",AND(U1929&gt;10,U1929&lt;=20),"11 to 20 days",AND(U1929&gt;20,U1929&lt;=25),"21 to 25 days",U1929&gt;=51,"Greater than 40 days",AND(U1929&gt;25,U1929&lt;=30),"26 to 30 days",AND(U1929&gt;30,U1929&lt;=40),"31 to 40 days",AND(U1929&gt;40,U1929&lt;=50),"41 to 50 days")</f>
        <v>11 to 20 days</v>
      </c>
      <c r="W1929" t="str" cm="1">
        <f t="array" ref="W1929">_xlfn.IFNA(_xlfn.IFS(AND(U1929&gt;=25,U1929&lt;28),"26-27 days",AND(U1929&gt;27,U1929&lt;29),"28 to 29 days",U1929=30, "30 days"),"Not Needed")</f>
        <v>Not Needed</v>
      </c>
      <c r="X1929">
        <f t="shared" si="185"/>
        <v>2012</v>
      </c>
    </row>
    <row r="1930" spans="1:24" ht="29">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 t="shared" si="180"/>
        <v>103</v>
      </c>
      <c r="R1930">
        <f t="shared" si="181"/>
        <v>77.349999999999994</v>
      </c>
      <c r="S1930" s="15">
        <f t="shared" si="182"/>
        <v>41371.648078703707</v>
      </c>
      <c r="T1930" s="15">
        <f t="shared" si="183"/>
        <v>41401.648078703707</v>
      </c>
      <c r="U1930">
        <f t="shared" si="184"/>
        <v>30</v>
      </c>
      <c r="V1930" t="str" cm="1">
        <f t="array" ref="V1930">_xlfn.IFS(U1930&lt;=10,"Less than 10 days",AND(U1930&gt;10,U1930&lt;=20),"11 to 20 days",AND(U1930&gt;20,U1930&lt;=25),"21 to 25 days",U1930&gt;=51,"Greater than 40 days",AND(U1930&gt;25,U1930&lt;=30),"26 to 30 days",AND(U1930&gt;30,U1930&lt;=40),"31 to 40 days",AND(U1930&gt;40,U1930&lt;=50),"41 to 50 days")</f>
        <v>26 to 30 days</v>
      </c>
      <c r="W1930" t="str" cm="1">
        <f t="array" ref="W1930">_xlfn.IFNA(_xlfn.IFS(AND(U1930&gt;=25,U1930&lt;28),"26-27 days",AND(U1930&gt;27,U1930&lt;29),"28 to 29 days",U1930=30, "30 days"),"Not Needed")</f>
        <v>30 days</v>
      </c>
      <c r="X1930">
        <f t="shared" si="185"/>
        <v>2013</v>
      </c>
    </row>
    <row r="1931" spans="1:24" ht="4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 t="shared" si="180"/>
        <v>100</v>
      </c>
      <c r="R1931">
        <f t="shared" si="181"/>
        <v>42.8</v>
      </c>
      <c r="S1931" s="15">
        <f t="shared" si="182"/>
        <v>40687.021597222221</v>
      </c>
      <c r="T1931" s="15">
        <f t="shared" si="183"/>
        <v>40729.021597222221</v>
      </c>
      <c r="U1931">
        <f t="shared" si="184"/>
        <v>42</v>
      </c>
      <c r="V1931" t="str" cm="1">
        <f t="array" ref="V1931">_xlfn.IFS(U1931&lt;=10,"Less than 10 days",AND(U1931&gt;10,U1931&lt;=20),"11 to 20 days",AND(U1931&gt;20,U1931&lt;=25),"21 to 25 days",U1931&gt;=51,"Greater than 40 days",AND(U1931&gt;25,U1931&lt;=30),"26 to 30 days",AND(U1931&gt;30,U1931&lt;=40),"31 to 40 days",AND(U1931&gt;40,U1931&lt;=50),"41 to 50 days")</f>
        <v>41 to 50 days</v>
      </c>
      <c r="W1931" t="str" cm="1">
        <f t="array" ref="W1931">_xlfn.IFNA(_xlfn.IFS(AND(U1931&gt;=25,U1931&lt;28),"26-27 days",AND(U1931&gt;27,U1931&lt;29),"28 to 29 days",U1931=30, "30 days"),"Not Needed")</f>
        <v>Not Needed</v>
      </c>
      <c r="X1931">
        <f t="shared" si="185"/>
        <v>2011</v>
      </c>
    </row>
    <row r="1932" spans="1:24" ht="29">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 t="shared" si="180"/>
        <v>127</v>
      </c>
      <c r="R1932">
        <f t="shared" si="181"/>
        <v>48.85</v>
      </c>
      <c r="S1932" s="15">
        <f t="shared" si="182"/>
        <v>41402.558819444443</v>
      </c>
      <c r="T1932" s="15">
        <f t="shared" si="183"/>
        <v>41462.558819444443</v>
      </c>
      <c r="U1932">
        <f t="shared" si="184"/>
        <v>60</v>
      </c>
      <c r="V1932" t="str" cm="1">
        <f t="array" ref="V1932">_xlfn.IFS(U1932&lt;=10,"Less than 10 days",AND(U1932&gt;10,U1932&lt;=20),"11 to 20 days",AND(U1932&gt;20,U1932&lt;=25),"21 to 25 days",U1932&gt;=51,"Greater than 40 days",AND(U1932&gt;25,U1932&lt;=30),"26 to 30 days",AND(U1932&gt;30,U1932&lt;=40),"31 to 40 days",AND(U1932&gt;40,U1932&lt;=50),"41 to 50 days")</f>
        <v>Greater than 40 days</v>
      </c>
      <c r="W1932" t="str" cm="1">
        <f t="array" ref="W1932">_xlfn.IFNA(_xlfn.IFS(AND(U1932&gt;=25,U1932&lt;28),"26-27 days",AND(U1932&gt;27,U1932&lt;29),"28 to 29 days",U1932=30, "30 days"),"Not Needed")</f>
        <v>Not Needed</v>
      </c>
      <c r="X1932">
        <f t="shared" si="185"/>
        <v>2013</v>
      </c>
    </row>
    <row r="1933" spans="1:24" ht="4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 t="shared" si="180"/>
        <v>121</v>
      </c>
      <c r="R1933">
        <f t="shared" si="181"/>
        <v>48.24</v>
      </c>
      <c r="S1933" s="15">
        <f t="shared" si="182"/>
        <v>41037.892465277779</v>
      </c>
      <c r="T1933" s="15">
        <f t="shared" si="183"/>
        <v>41051.145833333336</v>
      </c>
      <c r="U1933">
        <f t="shared" si="184"/>
        <v>14</v>
      </c>
      <c r="V1933" t="str" cm="1">
        <f t="array" ref="V1933">_xlfn.IFS(U1933&lt;=10,"Less than 10 days",AND(U1933&gt;10,U1933&lt;=20),"11 to 20 days",AND(U1933&gt;20,U1933&lt;=25),"21 to 25 days",U1933&gt;=51,"Greater than 40 days",AND(U1933&gt;25,U1933&lt;=30),"26 to 30 days",AND(U1933&gt;30,U1933&lt;=40),"31 to 40 days",AND(U1933&gt;40,U1933&lt;=50),"41 to 50 days")</f>
        <v>11 to 20 days</v>
      </c>
      <c r="W1933" t="str" cm="1">
        <f t="array" ref="W1933">_xlfn.IFNA(_xlfn.IFS(AND(U1933&gt;=25,U1933&lt;28),"26-27 days",AND(U1933&gt;27,U1933&lt;29),"28 to 29 days",U1933=30, "30 days"),"Not Needed")</f>
        <v>Not Needed</v>
      </c>
      <c r="X1933">
        <f t="shared" si="185"/>
        <v>2012</v>
      </c>
    </row>
    <row r="1934" spans="1:24" ht="58">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 t="shared" si="180"/>
        <v>107</v>
      </c>
      <c r="R1934">
        <f t="shared" si="181"/>
        <v>70.209999999999994</v>
      </c>
      <c r="S1934" s="15">
        <f t="shared" si="182"/>
        <v>40911.809872685182</v>
      </c>
      <c r="T1934" s="15">
        <f t="shared" si="183"/>
        <v>40932.809872685182</v>
      </c>
      <c r="U1934">
        <f t="shared" si="184"/>
        <v>21</v>
      </c>
      <c r="V1934" t="str" cm="1">
        <f t="array" ref="V1934">_xlfn.IFS(U1934&lt;=10,"Less than 10 days",AND(U1934&gt;10,U1934&lt;=20),"11 to 20 days",AND(U1934&gt;20,U1934&lt;=25),"21 to 25 days",U1934&gt;=51,"Greater than 40 days",AND(U1934&gt;25,U1934&lt;=30),"26 to 30 days",AND(U1934&gt;30,U1934&lt;=40),"31 to 40 days",AND(U1934&gt;40,U1934&lt;=50),"41 to 50 days")</f>
        <v>21 to 25 days</v>
      </c>
      <c r="W1934" t="str" cm="1">
        <f t="array" ref="W1934">_xlfn.IFNA(_xlfn.IFS(AND(U1934&gt;=25,U1934&lt;28),"26-27 days",AND(U1934&gt;27,U1934&lt;29),"28 to 29 days",U1934=30, "30 days"),"Not Needed")</f>
        <v>Not Needed</v>
      </c>
      <c r="X1934">
        <f t="shared" si="185"/>
        <v>2012</v>
      </c>
    </row>
    <row r="1935" spans="1:24" ht="4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 t="shared" si="180"/>
        <v>172</v>
      </c>
      <c r="R1935">
        <f t="shared" si="181"/>
        <v>94.05</v>
      </c>
      <c r="S1935" s="15">
        <f t="shared" si="182"/>
        <v>41879.130868055552</v>
      </c>
      <c r="T1935" s="15">
        <f t="shared" si="183"/>
        <v>41909.130868055552</v>
      </c>
      <c r="U1935">
        <f t="shared" si="184"/>
        <v>30</v>
      </c>
      <c r="V1935" t="str" cm="1">
        <f t="array" ref="V1935">_xlfn.IFS(U1935&lt;=10,"Less than 10 days",AND(U1935&gt;10,U1935&lt;=20),"11 to 20 days",AND(U1935&gt;20,U1935&lt;=25),"21 to 25 days",U1935&gt;=51,"Greater than 40 days",AND(U1935&gt;25,U1935&lt;=30),"26 to 30 days",AND(U1935&gt;30,U1935&lt;=40),"31 to 40 days",AND(U1935&gt;40,U1935&lt;=50),"41 to 50 days")</f>
        <v>26 to 30 days</v>
      </c>
      <c r="W1935" t="str" cm="1">
        <f t="array" ref="W1935">_xlfn.IFNA(_xlfn.IFS(AND(U1935&gt;=25,U1935&lt;28),"26-27 days",AND(U1935&gt;27,U1935&lt;29),"28 to 29 days",U1935=30, "30 days"),"Not Needed")</f>
        <v>30 days</v>
      </c>
      <c r="X1935">
        <f t="shared" si="185"/>
        <v>2014</v>
      </c>
    </row>
    <row r="1936" spans="1:24" ht="4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 t="shared" si="180"/>
        <v>124</v>
      </c>
      <c r="R1936">
        <f t="shared" si="181"/>
        <v>80.27</v>
      </c>
      <c r="S1936" s="15">
        <f t="shared" si="182"/>
        <v>40865.867141203707</v>
      </c>
      <c r="T1936" s="15">
        <f t="shared" si="183"/>
        <v>40902.208333333336</v>
      </c>
      <c r="U1936">
        <f t="shared" si="184"/>
        <v>37</v>
      </c>
      <c r="V1936" t="str" cm="1">
        <f t="array" ref="V1936">_xlfn.IFS(U1936&lt;=10,"Less than 10 days",AND(U1936&gt;10,U1936&lt;=20),"11 to 20 days",AND(U1936&gt;20,U1936&lt;=25),"21 to 25 days",U1936&gt;=51,"Greater than 40 days",AND(U1936&gt;25,U1936&lt;=30),"26 to 30 days",AND(U1936&gt;30,U1936&lt;=40),"31 to 40 days",AND(U1936&gt;40,U1936&lt;=50),"41 to 50 days")</f>
        <v>31 to 40 days</v>
      </c>
      <c r="W1936" t="str" cm="1">
        <f t="array" ref="W1936">_xlfn.IFNA(_xlfn.IFS(AND(U1936&gt;=25,U1936&lt;28),"26-27 days",AND(U1936&gt;27,U1936&lt;29),"28 to 29 days",U1936=30, "30 days"),"Not Needed")</f>
        <v>Not Needed</v>
      </c>
      <c r="X1936">
        <f t="shared" si="185"/>
        <v>2011</v>
      </c>
    </row>
    <row r="1937" spans="1:24" ht="58">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 t="shared" si="180"/>
        <v>108</v>
      </c>
      <c r="R1937">
        <f t="shared" si="181"/>
        <v>54.2</v>
      </c>
      <c r="S1937" s="15">
        <f t="shared" si="182"/>
        <v>41773.932534722226</v>
      </c>
      <c r="T1937" s="15">
        <f t="shared" si="183"/>
        <v>41811.207638888889</v>
      </c>
      <c r="U1937">
        <f t="shared" si="184"/>
        <v>38</v>
      </c>
      <c r="V1937" t="str" cm="1">
        <f t="array" ref="V1937">_xlfn.IFS(U1937&lt;=10,"Less than 10 days",AND(U1937&gt;10,U1937&lt;=20),"11 to 20 days",AND(U1937&gt;20,U1937&lt;=25),"21 to 25 days",U1937&gt;=51,"Greater than 40 days",AND(U1937&gt;25,U1937&lt;=30),"26 to 30 days",AND(U1937&gt;30,U1937&lt;=40),"31 to 40 days",AND(U1937&gt;40,U1937&lt;=50),"41 to 50 days")</f>
        <v>31 to 40 days</v>
      </c>
      <c r="W1937" t="str" cm="1">
        <f t="array" ref="W1937">_xlfn.IFNA(_xlfn.IFS(AND(U1937&gt;=25,U1937&lt;28),"26-27 days",AND(U1937&gt;27,U1937&lt;29),"28 to 29 days",U1937=30, "30 days"),"Not Needed")</f>
        <v>Not Needed</v>
      </c>
      <c r="X1937">
        <f t="shared" si="185"/>
        <v>2014</v>
      </c>
    </row>
    <row r="1938" spans="1:24" ht="4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 t="shared" si="180"/>
        <v>117</v>
      </c>
      <c r="R1938">
        <f t="shared" si="181"/>
        <v>60.27</v>
      </c>
      <c r="S1938" s="15">
        <f t="shared" si="182"/>
        <v>40852.889699074076</v>
      </c>
      <c r="T1938" s="15">
        <f t="shared" si="183"/>
        <v>40883.249305555553</v>
      </c>
      <c r="U1938">
        <f t="shared" si="184"/>
        <v>31</v>
      </c>
      <c r="V1938" t="str" cm="1">
        <f t="array" ref="V1938">_xlfn.IFS(U1938&lt;=10,"Less than 10 days",AND(U1938&gt;10,U1938&lt;=20),"11 to 20 days",AND(U1938&gt;20,U1938&lt;=25),"21 to 25 days",U1938&gt;=51,"Greater than 40 days",AND(U1938&gt;25,U1938&lt;=30),"26 to 30 days",AND(U1938&gt;30,U1938&lt;=40),"31 to 40 days",AND(U1938&gt;40,U1938&lt;=50),"41 to 50 days")</f>
        <v>31 to 40 days</v>
      </c>
      <c r="W1938" t="str" cm="1">
        <f t="array" ref="W1938">_xlfn.IFNA(_xlfn.IFS(AND(U1938&gt;=25,U1938&lt;28),"26-27 days",AND(U1938&gt;27,U1938&lt;29),"28 to 29 days",U1938=30, "30 days"),"Not Needed")</f>
        <v>Not Needed</v>
      </c>
      <c r="X1938">
        <f t="shared" si="185"/>
        <v>2011</v>
      </c>
    </row>
    <row r="1939" spans="1:24" ht="4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 t="shared" si="180"/>
        <v>187</v>
      </c>
      <c r="R1939">
        <f t="shared" si="181"/>
        <v>38.74</v>
      </c>
      <c r="S1939" s="15">
        <f t="shared" si="182"/>
        <v>41059.118993055556</v>
      </c>
      <c r="T1939" s="15">
        <f t="shared" si="183"/>
        <v>41075.165972222225</v>
      </c>
      <c r="U1939">
        <f t="shared" si="184"/>
        <v>16</v>
      </c>
      <c r="V1939" t="str" cm="1">
        <f t="array" ref="V1939">_xlfn.IFS(U1939&lt;=10,"Less than 10 days",AND(U1939&gt;10,U1939&lt;=20),"11 to 20 days",AND(U1939&gt;20,U1939&lt;=25),"21 to 25 days",U1939&gt;=51,"Greater than 40 days",AND(U1939&gt;25,U1939&lt;=30),"26 to 30 days",AND(U1939&gt;30,U1939&lt;=40),"31 to 40 days",AND(U1939&gt;40,U1939&lt;=50),"41 to 50 days")</f>
        <v>11 to 20 days</v>
      </c>
      <c r="W1939" t="str" cm="1">
        <f t="array" ref="W1939">_xlfn.IFNA(_xlfn.IFS(AND(U1939&gt;=25,U1939&lt;28),"26-27 days",AND(U1939&gt;27,U1939&lt;29),"28 to 29 days",U1939=30, "30 days"),"Not Needed")</f>
        <v>Not Needed</v>
      </c>
      <c r="X1939">
        <f t="shared" si="185"/>
        <v>2012</v>
      </c>
    </row>
    <row r="1940" spans="1:24" ht="4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 t="shared" si="180"/>
        <v>116</v>
      </c>
      <c r="R1940">
        <f t="shared" si="181"/>
        <v>152.54</v>
      </c>
      <c r="S1940" s="15">
        <f t="shared" si="182"/>
        <v>41426.259618055556</v>
      </c>
      <c r="T1940" s="15">
        <f t="shared" si="183"/>
        <v>41457.208333333336</v>
      </c>
      <c r="U1940">
        <f t="shared" si="184"/>
        <v>31</v>
      </c>
      <c r="V1940" t="str" cm="1">
        <f t="array" ref="V1940">_xlfn.IFS(U1940&lt;=10,"Less than 10 days",AND(U1940&gt;10,U1940&lt;=20),"11 to 20 days",AND(U1940&gt;20,U1940&lt;=25),"21 to 25 days",U1940&gt;=51,"Greater than 40 days",AND(U1940&gt;25,U1940&lt;=30),"26 to 30 days",AND(U1940&gt;30,U1940&lt;=40),"31 to 40 days",AND(U1940&gt;40,U1940&lt;=50),"41 to 50 days")</f>
        <v>31 to 40 days</v>
      </c>
      <c r="W1940" t="str" cm="1">
        <f t="array" ref="W1940">_xlfn.IFNA(_xlfn.IFS(AND(U1940&gt;=25,U1940&lt;28),"26-27 days",AND(U1940&gt;27,U1940&lt;29),"28 to 29 days",U1940=30, "30 days"),"Not Needed")</f>
        <v>Not Needed</v>
      </c>
      <c r="X1940">
        <f t="shared" si="185"/>
        <v>2013</v>
      </c>
    </row>
    <row r="1941" spans="1:24" ht="58">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 t="shared" si="180"/>
        <v>111</v>
      </c>
      <c r="R1941">
        <f t="shared" si="181"/>
        <v>115.31</v>
      </c>
      <c r="S1941" s="15">
        <f t="shared" si="182"/>
        <v>41313.985046296293</v>
      </c>
      <c r="T1941" s="15">
        <f t="shared" si="183"/>
        <v>41343.943379629629</v>
      </c>
      <c r="U1941">
        <f t="shared" si="184"/>
        <v>30</v>
      </c>
      <c r="V1941" t="str" cm="1">
        <f t="array" ref="V1941">_xlfn.IFS(U1941&lt;=10,"Less than 10 days",AND(U1941&gt;10,U1941&lt;=20),"11 to 20 days",AND(U1941&gt;20,U1941&lt;=25),"21 to 25 days",U1941&gt;=51,"Greater than 40 days",AND(U1941&gt;25,U1941&lt;=30),"26 to 30 days",AND(U1941&gt;30,U1941&lt;=40),"31 to 40 days",AND(U1941&gt;40,U1941&lt;=50),"41 to 50 days")</f>
        <v>26 to 30 days</v>
      </c>
      <c r="W1941" t="str" cm="1">
        <f t="array" ref="W1941">_xlfn.IFNA(_xlfn.IFS(AND(U1941&gt;=25,U1941&lt;28),"26-27 days",AND(U1941&gt;27,U1941&lt;29),"28 to 29 days",U1941=30, "30 days"),"Not Needed")</f>
        <v>30 days</v>
      </c>
      <c r="X1941">
        <f t="shared" si="185"/>
        <v>2013</v>
      </c>
    </row>
    <row r="1942" spans="1:24" ht="4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 t="shared" si="180"/>
        <v>171</v>
      </c>
      <c r="R1942">
        <f t="shared" si="181"/>
        <v>35.840000000000003</v>
      </c>
      <c r="S1942" s="15">
        <f t="shared" si="182"/>
        <v>40670.507326388892</v>
      </c>
      <c r="T1942" s="15">
        <f t="shared" si="183"/>
        <v>40709.165972222225</v>
      </c>
      <c r="U1942">
        <f t="shared" si="184"/>
        <v>39</v>
      </c>
      <c r="V1942" t="str" cm="1">
        <f t="array" ref="V1942">_xlfn.IFS(U1942&lt;=10,"Less than 10 days",AND(U1942&gt;10,U1942&lt;=20),"11 to 20 days",AND(U1942&gt;20,U1942&lt;=25),"21 to 25 days",U1942&gt;=51,"Greater than 40 days",AND(U1942&gt;25,U1942&lt;=30),"26 to 30 days",AND(U1942&gt;30,U1942&lt;=40),"31 to 40 days",AND(U1942&gt;40,U1942&lt;=50),"41 to 50 days")</f>
        <v>31 to 40 days</v>
      </c>
      <c r="W1942" t="str" cm="1">
        <f t="array" ref="W1942">_xlfn.IFNA(_xlfn.IFS(AND(U1942&gt;=25,U1942&lt;28),"26-27 days",AND(U1942&gt;27,U1942&lt;29),"28 to 29 days",U1942=30, "30 days"),"Not Needed")</f>
        <v>Not Needed</v>
      </c>
      <c r="X1942">
        <f t="shared" si="185"/>
        <v>2011</v>
      </c>
    </row>
    <row r="1943" spans="1:24" ht="4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 t="shared" si="180"/>
        <v>126</v>
      </c>
      <c r="R1943">
        <f t="shared" si="181"/>
        <v>64.569999999999993</v>
      </c>
      <c r="S1943" s="15">
        <f t="shared" si="182"/>
        <v>41744.290868055556</v>
      </c>
      <c r="T1943" s="15">
        <f t="shared" si="183"/>
        <v>41774.290868055556</v>
      </c>
      <c r="U1943">
        <f t="shared" si="184"/>
        <v>30</v>
      </c>
      <c r="V1943" t="str" cm="1">
        <f t="array" ref="V1943">_xlfn.IFS(U1943&lt;=10,"Less than 10 days",AND(U1943&gt;10,U1943&lt;=20),"11 to 20 days",AND(U1943&gt;20,U1943&lt;=25),"21 to 25 days",U1943&gt;=51,"Greater than 40 days",AND(U1943&gt;25,U1943&lt;=30),"26 to 30 days",AND(U1943&gt;30,U1943&lt;=40),"31 to 40 days",AND(U1943&gt;40,U1943&lt;=50),"41 to 50 days")</f>
        <v>26 to 30 days</v>
      </c>
      <c r="W1943" t="str" cm="1">
        <f t="array" ref="W1943">_xlfn.IFNA(_xlfn.IFS(AND(U1943&gt;=25,U1943&lt;28),"26-27 days",AND(U1943&gt;27,U1943&lt;29),"28 to 29 days",U1943=30, "30 days"),"Not Needed")</f>
        <v>30 days</v>
      </c>
      <c r="X1943">
        <f t="shared" si="185"/>
        <v>2014</v>
      </c>
    </row>
    <row r="1944" spans="1:24" ht="4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 t="shared" si="180"/>
        <v>138</v>
      </c>
      <c r="R1944">
        <f t="shared" si="181"/>
        <v>87.44</v>
      </c>
      <c r="S1944" s="15">
        <f t="shared" si="182"/>
        <v>40638.828009259261</v>
      </c>
      <c r="T1944" s="15">
        <f t="shared" si="183"/>
        <v>40728.828009259261</v>
      </c>
      <c r="U1944">
        <f t="shared" si="184"/>
        <v>90</v>
      </c>
      <c r="V1944" t="str" cm="1">
        <f t="array" ref="V1944">_xlfn.IFS(U1944&lt;=10,"Less than 10 days",AND(U1944&gt;10,U1944&lt;=20),"11 to 20 days",AND(U1944&gt;20,U1944&lt;=25),"21 to 25 days",U1944&gt;=51,"Greater than 40 days",AND(U1944&gt;25,U1944&lt;=30),"26 to 30 days",AND(U1944&gt;30,U1944&lt;=40),"31 to 40 days",AND(U1944&gt;40,U1944&lt;=50),"41 to 50 days")</f>
        <v>Greater than 40 days</v>
      </c>
      <c r="W1944" t="str" cm="1">
        <f t="array" ref="W1944">_xlfn.IFNA(_xlfn.IFS(AND(U1944&gt;=25,U1944&lt;28),"26-27 days",AND(U1944&gt;27,U1944&lt;29),"28 to 29 days",U1944=30, "30 days"),"Not Needed")</f>
        <v>Not Needed</v>
      </c>
      <c r="X1944">
        <f t="shared" si="185"/>
        <v>2011</v>
      </c>
    </row>
    <row r="1945" spans="1:24" ht="4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 t="shared" si="180"/>
        <v>1705</v>
      </c>
      <c r="R1945">
        <f t="shared" si="181"/>
        <v>68.819999999999993</v>
      </c>
      <c r="S1945" s="15">
        <f t="shared" si="182"/>
        <v>42548.269861111112</v>
      </c>
      <c r="T1945" s="15">
        <f t="shared" si="183"/>
        <v>42593.269861111112</v>
      </c>
      <c r="U1945">
        <f t="shared" si="184"/>
        <v>45</v>
      </c>
      <c r="V1945" t="str" cm="1">
        <f t="array" ref="V1945">_xlfn.IFS(U1945&lt;=10,"Less than 10 days",AND(U1945&gt;10,U1945&lt;=20),"11 to 20 days",AND(U1945&gt;20,U1945&lt;=25),"21 to 25 days",U1945&gt;=51,"Greater than 40 days",AND(U1945&gt;25,U1945&lt;=30),"26 to 30 days",AND(U1945&gt;30,U1945&lt;=40),"31 to 40 days",AND(U1945&gt;40,U1945&lt;=50),"41 to 50 days")</f>
        <v>41 to 50 days</v>
      </c>
      <c r="W1945" t="str" cm="1">
        <f t="array" ref="W1945">_xlfn.IFNA(_xlfn.IFS(AND(U1945&gt;=25,U1945&lt;28),"26-27 days",AND(U1945&gt;27,U1945&lt;29),"28 to 29 days",U1945=30, "30 days"),"Not Needed")</f>
        <v>Not Needed</v>
      </c>
      <c r="X1945">
        <f t="shared" si="185"/>
        <v>2016</v>
      </c>
    </row>
    <row r="1946" spans="1:24" ht="58">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 t="shared" si="180"/>
        <v>788</v>
      </c>
      <c r="R1946">
        <f t="shared" si="181"/>
        <v>176.2</v>
      </c>
      <c r="S1946" s="15">
        <f t="shared" si="182"/>
        <v>41730.584374999999</v>
      </c>
      <c r="T1946" s="15">
        <f t="shared" si="183"/>
        <v>41760.584374999999</v>
      </c>
      <c r="U1946">
        <f t="shared" si="184"/>
        <v>30</v>
      </c>
      <c r="V1946" t="str" cm="1">
        <f t="array" ref="V1946">_xlfn.IFS(U1946&lt;=10,"Less than 10 days",AND(U1946&gt;10,U1946&lt;=20),"11 to 20 days",AND(U1946&gt;20,U1946&lt;=25),"21 to 25 days",U1946&gt;=51,"Greater than 40 days",AND(U1946&gt;25,U1946&lt;=30),"26 to 30 days",AND(U1946&gt;30,U1946&lt;=40),"31 to 40 days",AND(U1946&gt;40,U1946&lt;=50),"41 to 50 days")</f>
        <v>26 to 30 days</v>
      </c>
      <c r="W1946" t="str" cm="1">
        <f t="array" ref="W1946">_xlfn.IFNA(_xlfn.IFS(AND(U1946&gt;=25,U1946&lt;28),"26-27 days",AND(U1946&gt;27,U1946&lt;29),"28 to 29 days",U1946=30, "30 days"),"Not Needed")</f>
        <v>30 days</v>
      </c>
      <c r="X1946">
        <f t="shared" si="185"/>
        <v>2014</v>
      </c>
    </row>
    <row r="1947" spans="1:24" ht="4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 t="shared" si="180"/>
        <v>348</v>
      </c>
      <c r="R1947">
        <f t="shared" si="181"/>
        <v>511.79</v>
      </c>
      <c r="S1947" s="15">
        <f t="shared" si="182"/>
        <v>42157.251828703709</v>
      </c>
      <c r="T1947" s="15">
        <f t="shared" si="183"/>
        <v>42197.251828703709</v>
      </c>
      <c r="U1947">
        <f t="shared" si="184"/>
        <v>40</v>
      </c>
      <c r="V1947" t="str" cm="1">
        <f t="array" ref="V1947">_xlfn.IFS(U1947&lt;=10,"Less than 10 days",AND(U1947&gt;10,U1947&lt;=20),"11 to 20 days",AND(U1947&gt;20,U1947&lt;=25),"21 to 25 days",U1947&gt;=51,"Greater than 40 days",AND(U1947&gt;25,U1947&lt;=30),"26 to 30 days",AND(U1947&gt;30,U1947&lt;=40),"31 to 40 days",AND(U1947&gt;40,U1947&lt;=50),"41 to 50 days")</f>
        <v>31 to 40 days</v>
      </c>
      <c r="W1947" t="str" cm="1">
        <f t="array" ref="W1947">_xlfn.IFNA(_xlfn.IFS(AND(U1947&gt;=25,U1947&lt;28),"26-27 days",AND(U1947&gt;27,U1947&lt;29),"28 to 29 days",U1947=30, "30 days"),"Not Needed")</f>
        <v>Not Needed</v>
      </c>
      <c r="X1947">
        <f t="shared" si="185"/>
        <v>2015</v>
      </c>
    </row>
    <row r="1948" spans="1:24" ht="58">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 t="shared" si="180"/>
        <v>150</v>
      </c>
      <c r="R1948">
        <f t="shared" si="181"/>
        <v>160.44</v>
      </c>
      <c r="S1948" s="15">
        <f t="shared" si="182"/>
        <v>41689.150011574071</v>
      </c>
      <c r="T1948" s="15">
        <f t="shared" si="183"/>
        <v>41749.108344907407</v>
      </c>
      <c r="U1948">
        <f t="shared" si="184"/>
        <v>60</v>
      </c>
      <c r="V1948" t="str" cm="1">
        <f t="array" ref="V1948">_xlfn.IFS(U1948&lt;=10,"Less than 10 days",AND(U1948&gt;10,U1948&lt;=20),"11 to 20 days",AND(U1948&gt;20,U1948&lt;=25),"21 to 25 days",U1948&gt;=51,"Greater than 40 days",AND(U1948&gt;25,U1948&lt;=30),"26 to 30 days",AND(U1948&gt;30,U1948&lt;=40),"31 to 40 days",AND(U1948&gt;40,U1948&lt;=50),"41 to 50 days")</f>
        <v>Greater than 40 days</v>
      </c>
      <c r="W1948" t="str" cm="1">
        <f t="array" ref="W1948">_xlfn.IFNA(_xlfn.IFS(AND(U1948&gt;=25,U1948&lt;28),"26-27 days",AND(U1948&gt;27,U1948&lt;29),"28 to 29 days",U1948=30, "30 days"),"Not Needed")</f>
        <v>Not Needed</v>
      </c>
      <c r="X1948">
        <f t="shared" si="185"/>
        <v>2014</v>
      </c>
    </row>
    <row r="1949" spans="1:24" ht="58">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 t="shared" si="180"/>
        <v>101</v>
      </c>
      <c r="R1949">
        <f t="shared" si="181"/>
        <v>35</v>
      </c>
      <c r="S1949" s="15">
        <f t="shared" si="182"/>
        <v>40102.918055555558</v>
      </c>
      <c r="T1949" s="15">
        <f t="shared" si="183"/>
        <v>40140.249305555553</v>
      </c>
      <c r="U1949">
        <f t="shared" si="184"/>
        <v>38</v>
      </c>
      <c r="V1949" t="str" cm="1">
        <f t="array" ref="V1949">_xlfn.IFS(U1949&lt;=10,"Less than 10 days",AND(U1949&gt;10,U1949&lt;=20),"11 to 20 days",AND(U1949&gt;20,U1949&lt;=25),"21 to 25 days",U1949&gt;=51,"Greater than 40 days",AND(U1949&gt;25,U1949&lt;=30),"26 to 30 days",AND(U1949&gt;30,U1949&lt;=40),"31 to 40 days",AND(U1949&gt;40,U1949&lt;=50),"41 to 50 days")</f>
        <v>31 to 40 days</v>
      </c>
      <c r="W1949" t="str" cm="1">
        <f t="array" ref="W1949">_xlfn.IFNA(_xlfn.IFS(AND(U1949&gt;=25,U1949&lt;28),"26-27 days",AND(U1949&gt;27,U1949&lt;29),"28 to 29 days",U1949=30, "30 days"),"Not Needed")</f>
        <v>Not Needed</v>
      </c>
      <c r="X1949">
        <f t="shared" si="185"/>
        <v>2009</v>
      </c>
    </row>
    <row r="1950" spans="1:24" ht="29">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 t="shared" si="180"/>
        <v>800</v>
      </c>
      <c r="R1950">
        <f t="shared" si="181"/>
        <v>188.51</v>
      </c>
      <c r="S1950" s="15">
        <f t="shared" si="182"/>
        <v>42473.604270833333</v>
      </c>
      <c r="T1950" s="15">
        <f t="shared" si="183"/>
        <v>42527.709722222222</v>
      </c>
      <c r="U1950">
        <f t="shared" si="184"/>
        <v>54</v>
      </c>
      <c r="V1950" t="str" cm="1">
        <f t="array" ref="V1950">_xlfn.IFS(U1950&lt;=10,"Less than 10 days",AND(U1950&gt;10,U1950&lt;=20),"11 to 20 days",AND(U1950&gt;20,U1950&lt;=25),"21 to 25 days",U1950&gt;=51,"Greater than 40 days",AND(U1950&gt;25,U1950&lt;=30),"26 to 30 days",AND(U1950&gt;30,U1950&lt;=40),"31 to 40 days",AND(U1950&gt;40,U1950&lt;=50),"41 to 50 days")</f>
        <v>Greater than 40 days</v>
      </c>
      <c r="W1950" t="str" cm="1">
        <f t="array" ref="W1950">_xlfn.IFNA(_xlfn.IFS(AND(U1950&gt;=25,U1950&lt;28),"26-27 days",AND(U1950&gt;27,U1950&lt;29),"28 to 29 days",U1950=30, "30 days"),"Not Needed")</f>
        <v>Not Needed</v>
      </c>
      <c r="X1950">
        <f t="shared" si="185"/>
        <v>2016</v>
      </c>
    </row>
    <row r="1951" spans="1:24" ht="4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 t="shared" si="180"/>
        <v>106</v>
      </c>
      <c r="R1951">
        <f t="shared" si="181"/>
        <v>56.2</v>
      </c>
      <c r="S1951" s="15">
        <f t="shared" si="182"/>
        <v>41800.423043981478</v>
      </c>
      <c r="T1951" s="15">
        <f t="shared" si="183"/>
        <v>41830.423043981478</v>
      </c>
      <c r="U1951">
        <f t="shared" si="184"/>
        <v>30</v>
      </c>
      <c r="V1951" t="str" cm="1">
        <f t="array" ref="V1951">_xlfn.IFS(U1951&lt;=10,"Less than 10 days",AND(U1951&gt;10,U1951&lt;=20),"11 to 20 days",AND(U1951&gt;20,U1951&lt;=25),"21 to 25 days",U1951&gt;=51,"Greater than 40 days",AND(U1951&gt;25,U1951&lt;=30),"26 to 30 days",AND(U1951&gt;30,U1951&lt;=40),"31 to 40 days",AND(U1951&gt;40,U1951&lt;=50),"41 to 50 days")</f>
        <v>26 to 30 days</v>
      </c>
      <c r="W1951" t="str" cm="1">
        <f t="array" ref="W1951">_xlfn.IFNA(_xlfn.IFS(AND(U1951&gt;=25,U1951&lt;28),"26-27 days",AND(U1951&gt;27,U1951&lt;29),"28 to 29 days",U1951=30, "30 days"),"Not Needed")</f>
        <v>30 days</v>
      </c>
      <c r="X1951">
        <f t="shared" si="185"/>
        <v>2014</v>
      </c>
    </row>
    <row r="1952" spans="1:24" ht="4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 t="shared" si="180"/>
        <v>201</v>
      </c>
      <c r="R1952">
        <f t="shared" si="181"/>
        <v>51.31</v>
      </c>
      <c r="S1952" s="15">
        <f t="shared" si="182"/>
        <v>40624.181400462963</v>
      </c>
      <c r="T1952" s="15">
        <f t="shared" si="183"/>
        <v>40655.181400462963</v>
      </c>
      <c r="U1952">
        <f t="shared" si="184"/>
        <v>31</v>
      </c>
      <c r="V1952" t="str" cm="1">
        <f t="array" ref="V1952">_xlfn.IFS(U1952&lt;=10,"Less than 10 days",AND(U1952&gt;10,U1952&lt;=20),"11 to 20 days",AND(U1952&gt;20,U1952&lt;=25),"21 to 25 days",U1952&gt;=51,"Greater than 40 days",AND(U1952&gt;25,U1952&lt;=30),"26 to 30 days",AND(U1952&gt;30,U1952&lt;=40),"31 to 40 days",AND(U1952&gt;40,U1952&lt;=50),"41 to 50 days")</f>
        <v>31 to 40 days</v>
      </c>
      <c r="W1952" t="str" cm="1">
        <f t="array" ref="W1952">_xlfn.IFNA(_xlfn.IFS(AND(U1952&gt;=25,U1952&lt;28),"26-27 days",AND(U1952&gt;27,U1952&lt;29),"28 to 29 days",U1952=30, "30 days"),"Not Needed")</f>
        <v>Not Needed</v>
      </c>
      <c r="X1952">
        <f t="shared" si="185"/>
        <v>2011</v>
      </c>
    </row>
    <row r="1953" spans="1:24" ht="4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 t="shared" si="180"/>
        <v>212</v>
      </c>
      <c r="R1953">
        <f t="shared" si="181"/>
        <v>127.36</v>
      </c>
      <c r="S1953" s="15">
        <f t="shared" si="182"/>
        <v>42651.420567129629</v>
      </c>
      <c r="T1953" s="15">
        <f t="shared" si="183"/>
        <v>42681.462233796294</v>
      </c>
      <c r="U1953">
        <f t="shared" si="184"/>
        <v>30</v>
      </c>
      <c r="V1953" t="str" cm="1">
        <f t="array" ref="V1953">_xlfn.IFS(U1953&lt;=10,"Less than 10 days",AND(U1953&gt;10,U1953&lt;=20),"11 to 20 days",AND(U1953&gt;20,U1953&lt;=25),"21 to 25 days",U1953&gt;=51,"Greater than 40 days",AND(U1953&gt;25,U1953&lt;=30),"26 to 30 days",AND(U1953&gt;30,U1953&lt;=40),"31 to 40 days",AND(U1953&gt;40,U1953&lt;=50),"41 to 50 days")</f>
        <v>26 to 30 days</v>
      </c>
      <c r="W1953" t="str" cm="1">
        <f t="array" ref="W1953">_xlfn.IFNA(_xlfn.IFS(AND(U1953&gt;=25,U1953&lt;28),"26-27 days",AND(U1953&gt;27,U1953&lt;29),"28 to 29 days",U1953=30, "30 days"),"Not Needed")</f>
        <v>30 days</v>
      </c>
      <c r="X1953">
        <f t="shared" si="185"/>
        <v>2016</v>
      </c>
    </row>
    <row r="1954" spans="1:24" ht="4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 t="shared" si="180"/>
        <v>198</v>
      </c>
      <c r="R1954">
        <f t="shared" si="181"/>
        <v>101.86</v>
      </c>
      <c r="S1954" s="15">
        <f t="shared" si="182"/>
        <v>41526.60665509259</v>
      </c>
      <c r="T1954" s="15">
        <f t="shared" si="183"/>
        <v>41563.60665509259</v>
      </c>
      <c r="U1954">
        <f t="shared" si="184"/>
        <v>37</v>
      </c>
      <c r="V1954" t="str" cm="1">
        <f t="array" ref="V1954">_xlfn.IFS(U1954&lt;=10,"Less than 10 days",AND(U1954&gt;10,U1954&lt;=20),"11 to 20 days",AND(U1954&gt;20,U1954&lt;=25),"21 to 25 days",U1954&gt;=51,"Greater than 40 days",AND(U1954&gt;25,U1954&lt;=30),"26 to 30 days",AND(U1954&gt;30,U1954&lt;=40),"31 to 40 days",AND(U1954&gt;40,U1954&lt;=50),"41 to 50 days")</f>
        <v>31 to 40 days</v>
      </c>
      <c r="W1954" t="str" cm="1">
        <f t="array" ref="W1954">_xlfn.IFNA(_xlfn.IFS(AND(U1954&gt;=25,U1954&lt;28),"26-27 days",AND(U1954&gt;27,U1954&lt;29),"28 to 29 days",U1954=30, "30 days"),"Not Needed")</f>
        <v>Not Needed</v>
      </c>
      <c r="X1954">
        <f t="shared" si="185"/>
        <v>2013</v>
      </c>
    </row>
    <row r="1955" spans="1:24" ht="4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 t="shared" si="180"/>
        <v>226</v>
      </c>
      <c r="R1955">
        <f t="shared" si="181"/>
        <v>230.56</v>
      </c>
      <c r="S1955" s="15">
        <f t="shared" si="182"/>
        <v>40941.199826388889</v>
      </c>
      <c r="T1955" s="15">
        <f t="shared" si="183"/>
        <v>40970.125</v>
      </c>
      <c r="U1955">
        <f t="shared" si="184"/>
        <v>29</v>
      </c>
      <c r="V1955" t="str" cm="1">
        <f t="array" ref="V1955">_xlfn.IFS(U1955&lt;=10,"Less than 10 days",AND(U1955&gt;10,U1955&lt;=20),"11 to 20 days",AND(U1955&gt;20,U1955&lt;=25),"21 to 25 days",U1955&gt;=51,"Greater than 40 days",AND(U1955&gt;25,U1955&lt;=30),"26 to 30 days",AND(U1955&gt;30,U1955&lt;=40),"31 to 40 days",AND(U1955&gt;40,U1955&lt;=50),"41 to 50 days")</f>
        <v>26 to 30 days</v>
      </c>
      <c r="W1955" t="str" cm="1">
        <f t="array" ref="W1955">_xlfn.IFNA(_xlfn.IFS(AND(U1955&gt;=25,U1955&lt;28),"26-27 days",AND(U1955&gt;27,U1955&lt;29),"28 to 29 days",U1955=30, "30 days"),"Not Needed")</f>
        <v>Not Needed</v>
      </c>
      <c r="X1955">
        <f t="shared" si="185"/>
        <v>2012</v>
      </c>
    </row>
    <row r="1956" spans="1:24" ht="29">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 t="shared" si="180"/>
        <v>699</v>
      </c>
      <c r="R1956">
        <f t="shared" si="181"/>
        <v>842.11</v>
      </c>
      <c r="S1956" s="15">
        <f t="shared" si="182"/>
        <v>42394.580740740741</v>
      </c>
      <c r="T1956" s="15">
        <f t="shared" si="183"/>
        <v>42441.208333333328</v>
      </c>
      <c r="U1956">
        <f t="shared" si="184"/>
        <v>47</v>
      </c>
      <c r="V1956" t="str" cm="1">
        <f t="array" ref="V1956">_xlfn.IFS(U1956&lt;=10,"Less than 10 days",AND(U1956&gt;10,U1956&lt;=20),"11 to 20 days",AND(U1956&gt;20,U1956&lt;=25),"21 to 25 days",U1956&gt;=51,"Greater than 40 days",AND(U1956&gt;25,U1956&lt;=30),"26 to 30 days",AND(U1956&gt;30,U1956&lt;=40),"31 to 40 days",AND(U1956&gt;40,U1956&lt;=50),"41 to 50 days")</f>
        <v>41 to 50 days</v>
      </c>
      <c r="W1956" t="str" cm="1">
        <f t="array" ref="W1956">_xlfn.IFNA(_xlfn.IFS(AND(U1956&gt;=25,U1956&lt;28),"26-27 days",AND(U1956&gt;27,U1956&lt;29),"28 to 29 days",U1956=30, "30 days"),"Not Needed")</f>
        <v>Not Needed</v>
      </c>
      <c r="X1956">
        <f t="shared" si="185"/>
        <v>2016</v>
      </c>
    </row>
    <row r="1957" spans="1:24" ht="58">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 t="shared" si="180"/>
        <v>399</v>
      </c>
      <c r="R1957">
        <f t="shared" si="181"/>
        <v>577.28</v>
      </c>
      <c r="S1957" s="15">
        <f t="shared" si="182"/>
        <v>41020.271770833337</v>
      </c>
      <c r="T1957" s="15">
        <f t="shared" si="183"/>
        <v>41052.791666666664</v>
      </c>
      <c r="U1957">
        <f t="shared" si="184"/>
        <v>32</v>
      </c>
      <c r="V1957" t="str" cm="1">
        <f t="array" ref="V1957">_xlfn.IFS(U1957&lt;=10,"Less than 10 days",AND(U1957&gt;10,U1957&lt;=20),"11 to 20 days",AND(U1957&gt;20,U1957&lt;=25),"21 to 25 days",U1957&gt;=51,"Greater than 40 days",AND(U1957&gt;25,U1957&lt;=30),"26 to 30 days",AND(U1957&gt;30,U1957&lt;=40),"31 to 40 days",AND(U1957&gt;40,U1957&lt;=50),"41 to 50 days")</f>
        <v>31 to 40 days</v>
      </c>
      <c r="W1957" t="str" cm="1">
        <f t="array" ref="W1957">_xlfn.IFNA(_xlfn.IFS(AND(U1957&gt;=25,U1957&lt;28),"26-27 days",AND(U1957&gt;27,U1957&lt;29),"28 to 29 days",U1957=30, "30 days"),"Not Needed")</f>
        <v>Not Needed</v>
      </c>
      <c r="X1957">
        <f t="shared" si="185"/>
        <v>2012</v>
      </c>
    </row>
    <row r="1958" spans="1:24" ht="4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 t="shared" si="180"/>
        <v>294</v>
      </c>
      <c r="R1958">
        <f t="shared" si="181"/>
        <v>483.34</v>
      </c>
      <c r="S1958" s="15">
        <f t="shared" si="182"/>
        <v>42067.923668981486</v>
      </c>
      <c r="T1958" s="15">
        <f t="shared" si="183"/>
        <v>42112.882002314815</v>
      </c>
      <c r="U1958">
        <f t="shared" si="184"/>
        <v>45</v>
      </c>
      <c r="V1958" t="str" cm="1">
        <f t="array" ref="V1958">_xlfn.IFS(U1958&lt;=10,"Less than 10 days",AND(U1958&gt;10,U1958&lt;=20),"11 to 20 days",AND(U1958&gt;20,U1958&lt;=25),"21 to 25 days",U1958&gt;=51,"Greater than 40 days",AND(U1958&gt;25,U1958&lt;=30),"26 to 30 days",AND(U1958&gt;30,U1958&lt;=40),"31 to 40 days",AND(U1958&gt;40,U1958&lt;=50),"41 to 50 days")</f>
        <v>41 to 50 days</v>
      </c>
      <c r="W1958" t="str" cm="1">
        <f t="array" ref="W1958">_xlfn.IFNA(_xlfn.IFS(AND(U1958&gt;=25,U1958&lt;28),"26-27 days",AND(U1958&gt;27,U1958&lt;29),"28 to 29 days",U1958=30, "30 days"),"Not Needed")</f>
        <v>Not Needed</v>
      </c>
      <c r="X1958">
        <f t="shared" si="185"/>
        <v>2015</v>
      </c>
    </row>
    <row r="1959" spans="1:24" ht="29">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 t="shared" ref="Q1959:Q2022" si="186">ROUND(E1959/D1959*100,0)</f>
        <v>168</v>
      </c>
      <c r="R1959">
        <f t="shared" si="181"/>
        <v>76.14</v>
      </c>
      <c r="S1959" s="15">
        <f t="shared" si="182"/>
        <v>41179.098530092589</v>
      </c>
      <c r="T1959" s="15">
        <f t="shared" si="183"/>
        <v>41209.098530092589</v>
      </c>
      <c r="U1959">
        <f t="shared" si="184"/>
        <v>30</v>
      </c>
      <c r="V1959" t="str" cm="1">
        <f t="array" ref="V1959">_xlfn.IFS(U1959&lt;=10,"Less than 10 days",AND(U1959&gt;10,U1959&lt;=20),"11 to 20 days",AND(U1959&gt;20,U1959&lt;=25),"21 to 25 days",U1959&gt;=51,"Greater than 40 days",AND(U1959&gt;25,U1959&lt;=30),"26 to 30 days",AND(U1959&gt;30,U1959&lt;=40),"31 to 40 days",AND(U1959&gt;40,U1959&lt;=50),"41 to 50 days")</f>
        <v>26 to 30 days</v>
      </c>
      <c r="W1959" t="str" cm="1">
        <f t="array" ref="W1959">_xlfn.IFNA(_xlfn.IFS(AND(U1959&gt;=25,U1959&lt;28),"26-27 days",AND(U1959&gt;27,U1959&lt;29),"28 to 29 days",U1959=30, "30 days"),"Not Needed")</f>
        <v>30 days</v>
      </c>
      <c r="X1959">
        <f t="shared" si="185"/>
        <v>2012</v>
      </c>
    </row>
    <row r="1960" spans="1:24" ht="4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 t="shared" si="186"/>
        <v>1436</v>
      </c>
      <c r="R1960">
        <f t="shared" si="181"/>
        <v>74.11</v>
      </c>
      <c r="S1960" s="15">
        <f t="shared" si="182"/>
        <v>41326.987974537034</v>
      </c>
      <c r="T1960" s="15">
        <f t="shared" si="183"/>
        <v>41356.94630787037</v>
      </c>
      <c r="U1960">
        <f t="shared" si="184"/>
        <v>30</v>
      </c>
      <c r="V1960" t="str" cm="1">
        <f t="array" ref="V1960">_xlfn.IFS(U1960&lt;=10,"Less than 10 days",AND(U1960&gt;10,U1960&lt;=20),"11 to 20 days",AND(U1960&gt;20,U1960&lt;=25),"21 to 25 days",U1960&gt;=51,"Greater than 40 days",AND(U1960&gt;25,U1960&lt;=30),"26 to 30 days",AND(U1960&gt;30,U1960&lt;=40),"31 to 40 days",AND(U1960&gt;40,U1960&lt;=50),"41 to 50 days")</f>
        <v>26 to 30 days</v>
      </c>
      <c r="W1960" t="str" cm="1">
        <f t="array" ref="W1960">_xlfn.IFNA(_xlfn.IFS(AND(U1960&gt;=25,U1960&lt;28),"26-27 days",AND(U1960&gt;27,U1960&lt;29),"28 to 29 days",U1960=30, "30 days"),"Not Needed")</f>
        <v>30 days</v>
      </c>
      <c r="X1960">
        <f t="shared" si="185"/>
        <v>2013</v>
      </c>
    </row>
    <row r="1961" spans="1:24" ht="58">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 t="shared" si="186"/>
        <v>157</v>
      </c>
      <c r="R1961">
        <f t="shared" si="181"/>
        <v>36.97</v>
      </c>
      <c r="S1961" s="15">
        <f t="shared" si="182"/>
        <v>41871.845601851855</v>
      </c>
      <c r="T1961" s="15">
        <f t="shared" si="183"/>
        <v>41913</v>
      </c>
      <c r="U1961">
        <f t="shared" si="184"/>
        <v>42</v>
      </c>
      <c r="V1961" t="str" cm="1">
        <f t="array" ref="V1961">_xlfn.IFS(U1961&lt;=10,"Less than 10 days",AND(U1961&gt;10,U1961&lt;=20),"11 to 20 days",AND(U1961&gt;20,U1961&lt;=25),"21 to 25 days",U1961&gt;=51,"Greater than 40 days",AND(U1961&gt;25,U1961&lt;=30),"26 to 30 days",AND(U1961&gt;30,U1961&lt;=40),"31 to 40 days",AND(U1961&gt;40,U1961&lt;=50),"41 to 50 days")</f>
        <v>41 to 50 days</v>
      </c>
      <c r="W1961" t="str" cm="1">
        <f t="array" ref="W1961">_xlfn.IFNA(_xlfn.IFS(AND(U1961&gt;=25,U1961&lt;28),"26-27 days",AND(U1961&gt;27,U1961&lt;29),"28 to 29 days",U1961=30, "30 days"),"Not Needed")</f>
        <v>Not Needed</v>
      </c>
      <c r="X1961">
        <f t="shared" si="185"/>
        <v>2014</v>
      </c>
    </row>
    <row r="1962" spans="1:24" ht="4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 t="shared" si="186"/>
        <v>118</v>
      </c>
      <c r="R1962">
        <f t="shared" si="181"/>
        <v>2500.9699999999998</v>
      </c>
      <c r="S1962" s="15">
        <f t="shared" si="182"/>
        <v>41964.362743055557</v>
      </c>
      <c r="T1962" s="15">
        <f t="shared" si="183"/>
        <v>41994.362743055557</v>
      </c>
      <c r="U1962">
        <f t="shared" si="184"/>
        <v>30</v>
      </c>
      <c r="V1962" t="str" cm="1">
        <f t="array" ref="V1962">_xlfn.IFS(U1962&lt;=10,"Less than 10 days",AND(U1962&gt;10,U1962&lt;=20),"11 to 20 days",AND(U1962&gt;20,U1962&lt;=25),"21 to 25 days",U1962&gt;=51,"Greater than 40 days",AND(U1962&gt;25,U1962&lt;=30),"26 to 30 days",AND(U1962&gt;30,U1962&lt;=40),"31 to 40 days",AND(U1962&gt;40,U1962&lt;=50),"41 to 50 days")</f>
        <v>26 to 30 days</v>
      </c>
      <c r="W1962" t="str" cm="1">
        <f t="array" ref="W1962">_xlfn.IFNA(_xlfn.IFS(AND(U1962&gt;=25,U1962&lt;28),"26-27 days",AND(U1962&gt;27,U1962&lt;29),"28 to 29 days",U1962=30, "30 days"),"Not Needed")</f>
        <v>30 days</v>
      </c>
      <c r="X1962">
        <f t="shared" si="185"/>
        <v>2014</v>
      </c>
    </row>
    <row r="1963" spans="1:24" ht="4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 t="shared" si="186"/>
        <v>1105</v>
      </c>
      <c r="R1963">
        <f t="shared" si="181"/>
        <v>67.69</v>
      </c>
      <c r="S1963" s="15">
        <f t="shared" si="182"/>
        <v>41148.194641203707</v>
      </c>
      <c r="T1963" s="15">
        <f t="shared" si="183"/>
        <v>41188.165972222225</v>
      </c>
      <c r="U1963">
        <f t="shared" si="184"/>
        <v>40</v>
      </c>
      <c r="V1963" t="str" cm="1">
        <f t="array" ref="V1963">_xlfn.IFS(U1963&lt;=10,"Less than 10 days",AND(U1963&gt;10,U1963&lt;=20),"11 to 20 days",AND(U1963&gt;20,U1963&lt;=25),"21 to 25 days",U1963&gt;=51,"Greater than 40 days",AND(U1963&gt;25,U1963&lt;=30),"26 to 30 days",AND(U1963&gt;30,U1963&lt;=40),"31 to 40 days",AND(U1963&gt;40,U1963&lt;=50),"41 to 50 days")</f>
        <v>31 to 40 days</v>
      </c>
      <c r="W1963" t="str" cm="1">
        <f t="array" ref="W1963">_xlfn.IFNA(_xlfn.IFS(AND(U1963&gt;=25,U1963&lt;28),"26-27 days",AND(U1963&gt;27,U1963&lt;29),"28 to 29 days",U1963=30, "30 days"),"Not Needed")</f>
        <v>Not Needed</v>
      </c>
      <c r="X1963">
        <f t="shared" si="185"/>
        <v>2012</v>
      </c>
    </row>
    <row r="1964" spans="1:24" ht="4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 t="shared" si="186"/>
        <v>193</v>
      </c>
      <c r="R1964">
        <f t="shared" si="181"/>
        <v>63.05</v>
      </c>
      <c r="S1964" s="15">
        <f t="shared" si="182"/>
        <v>41742.780509259261</v>
      </c>
      <c r="T1964" s="15">
        <f t="shared" si="183"/>
        <v>41772.780509259261</v>
      </c>
      <c r="U1964">
        <f t="shared" si="184"/>
        <v>30</v>
      </c>
      <c r="V1964" t="str" cm="1">
        <f t="array" ref="V1964">_xlfn.IFS(U1964&lt;=10,"Less than 10 days",AND(U1964&gt;10,U1964&lt;=20),"11 to 20 days",AND(U1964&gt;20,U1964&lt;=25),"21 to 25 days",U1964&gt;=51,"Greater than 40 days",AND(U1964&gt;25,U1964&lt;=30),"26 to 30 days",AND(U1964&gt;30,U1964&lt;=40),"31 to 40 days",AND(U1964&gt;40,U1964&lt;=50),"41 to 50 days")</f>
        <v>26 to 30 days</v>
      </c>
      <c r="W1964" t="str" cm="1">
        <f t="array" ref="W1964">_xlfn.IFNA(_xlfn.IFS(AND(U1964&gt;=25,U1964&lt;28),"26-27 days",AND(U1964&gt;27,U1964&lt;29),"28 to 29 days",U1964=30, "30 days"),"Not Needed")</f>
        <v>30 days</v>
      </c>
      <c r="X1964">
        <f t="shared" si="185"/>
        <v>2014</v>
      </c>
    </row>
    <row r="1965" spans="1:24" ht="58">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 t="shared" si="186"/>
        <v>127</v>
      </c>
      <c r="R1965">
        <f t="shared" si="181"/>
        <v>117.6</v>
      </c>
      <c r="S1965" s="15">
        <f t="shared" si="182"/>
        <v>41863.429791666669</v>
      </c>
      <c r="T1965" s="15">
        <f t="shared" si="183"/>
        <v>41898.429791666669</v>
      </c>
      <c r="U1965">
        <f t="shared" si="184"/>
        <v>35</v>
      </c>
      <c r="V1965" t="str" cm="1">
        <f t="array" ref="V1965">_xlfn.IFS(U1965&lt;=10,"Less than 10 days",AND(U1965&gt;10,U1965&lt;=20),"11 to 20 days",AND(U1965&gt;20,U1965&lt;=25),"21 to 25 days",U1965&gt;=51,"Greater than 40 days",AND(U1965&gt;25,U1965&lt;=30),"26 to 30 days",AND(U1965&gt;30,U1965&lt;=40),"31 to 40 days",AND(U1965&gt;40,U1965&lt;=50),"41 to 50 days")</f>
        <v>31 to 40 days</v>
      </c>
      <c r="W1965" t="str" cm="1">
        <f t="array" ref="W1965">_xlfn.IFNA(_xlfn.IFS(AND(U1965&gt;=25,U1965&lt;28),"26-27 days",AND(U1965&gt;27,U1965&lt;29),"28 to 29 days",U1965=30, "30 days"),"Not Needed")</f>
        <v>Not Needed</v>
      </c>
      <c r="X1965">
        <f t="shared" si="185"/>
        <v>2014</v>
      </c>
    </row>
    <row r="1966" spans="1:24" ht="4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 t="shared" si="186"/>
        <v>260</v>
      </c>
      <c r="R1966">
        <f t="shared" si="181"/>
        <v>180.75</v>
      </c>
      <c r="S1966" s="15">
        <f t="shared" si="182"/>
        <v>42452.272824074069</v>
      </c>
      <c r="T1966" s="15">
        <f t="shared" si="183"/>
        <v>42482.272824074069</v>
      </c>
      <c r="U1966">
        <f t="shared" si="184"/>
        <v>30</v>
      </c>
      <c r="V1966" t="str" cm="1">
        <f t="array" ref="V1966">_xlfn.IFS(U1966&lt;=10,"Less than 10 days",AND(U1966&gt;10,U1966&lt;=20),"11 to 20 days",AND(U1966&gt;20,U1966&lt;=25),"21 to 25 days",U1966&gt;=51,"Greater than 40 days",AND(U1966&gt;25,U1966&lt;=30),"26 to 30 days",AND(U1966&gt;30,U1966&lt;=40),"31 to 40 days",AND(U1966&gt;40,U1966&lt;=50),"41 to 50 days")</f>
        <v>26 to 30 days</v>
      </c>
      <c r="W1966" t="str" cm="1">
        <f t="array" ref="W1966">_xlfn.IFNA(_xlfn.IFS(AND(U1966&gt;=25,U1966&lt;28),"26-27 days",AND(U1966&gt;27,U1966&lt;29),"28 to 29 days",U1966=30, "30 days"),"Not Needed")</f>
        <v>30 days</v>
      </c>
      <c r="X1966">
        <f t="shared" si="185"/>
        <v>2016</v>
      </c>
    </row>
    <row r="1967" spans="1:24" ht="4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 t="shared" si="186"/>
        <v>262</v>
      </c>
      <c r="R1967">
        <f t="shared" si="181"/>
        <v>127.32</v>
      </c>
      <c r="S1967" s="15">
        <f t="shared" si="182"/>
        <v>40898.089236111111</v>
      </c>
      <c r="T1967" s="15">
        <f t="shared" si="183"/>
        <v>40920.041666666664</v>
      </c>
      <c r="U1967">
        <f t="shared" si="184"/>
        <v>22</v>
      </c>
      <c r="V1967" t="str" cm="1">
        <f t="array" ref="V1967">_xlfn.IFS(U1967&lt;=10,"Less than 10 days",AND(U1967&gt;10,U1967&lt;=20),"11 to 20 days",AND(U1967&gt;20,U1967&lt;=25),"21 to 25 days",U1967&gt;=51,"Greater than 40 days",AND(U1967&gt;25,U1967&lt;=30),"26 to 30 days",AND(U1967&gt;30,U1967&lt;=40),"31 to 40 days",AND(U1967&gt;40,U1967&lt;=50),"41 to 50 days")</f>
        <v>21 to 25 days</v>
      </c>
      <c r="W1967" t="str" cm="1">
        <f t="array" ref="W1967">_xlfn.IFNA(_xlfn.IFS(AND(U1967&gt;=25,U1967&lt;28),"26-27 days",AND(U1967&gt;27,U1967&lt;29),"28 to 29 days",U1967=30, "30 days"),"Not Needed")</f>
        <v>Not Needed</v>
      </c>
      <c r="X1967">
        <f t="shared" si="185"/>
        <v>2011</v>
      </c>
    </row>
    <row r="1968" spans="1:24" ht="4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 t="shared" si="186"/>
        <v>207</v>
      </c>
      <c r="R1968">
        <f t="shared" si="181"/>
        <v>136.63999999999999</v>
      </c>
      <c r="S1968" s="15">
        <f t="shared" si="182"/>
        <v>41835.540486111109</v>
      </c>
      <c r="T1968" s="15">
        <f t="shared" si="183"/>
        <v>41865.540486111109</v>
      </c>
      <c r="U1968">
        <f t="shared" si="184"/>
        <v>30</v>
      </c>
      <c r="V1968" t="str" cm="1">
        <f t="array" ref="V1968">_xlfn.IFS(U1968&lt;=10,"Less than 10 days",AND(U1968&gt;10,U1968&lt;=20),"11 to 20 days",AND(U1968&gt;20,U1968&lt;=25),"21 to 25 days",U1968&gt;=51,"Greater than 40 days",AND(U1968&gt;25,U1968&lt;=30),"26 to 30 days",AND(U1968&gt;30,U1968&lt;=40),"31 to 40 days",AND(U1968&gt;40,U1968&lt;=50),"41 to 50 days")</f>
        <v>26 to 30 days</v>
      </c>
      <c r="W1968" t="str" cm="1">
        <f t="array" ref="W1968">_xlfn.IFNA(_xlfn.IFS(AND(U1968&gt;=25,U1968&lt;28),"26-27 days",AND(U1968&gt;27,U1968&lt;29),"28 to 29 days",U1968=30, "30 days"),"Not Needed")</f>
        <v>30 days</v>
      </c>
      <c r="X1968">
        <f t="shared" si="185"/>
        <v>2014</v>
      </c>
    </row>
    <row r="1969" spans="1:24" ht="4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 t="shared" si="186"/>
        <v>370</v>
      </c>
      <c r="R1969">
        <f t="shared" si="181"/>
        <v>182.78</v>
      </c>
      <c r="S1969" s="15">
        <f t="shared" si="182"/>
        <v>41730.663530092592</v>
      </c>
      <c r="T1969" s="15">
        <f t="shared" si="183"/>
        <v>41760.663530092592</v>
      </c>
      <c r="U1969">
        <f t="shared" si="184"/>
        <v>30</v>
      </c>
      <c r="V1969" t="str" cm="1">
        <f t="array" ref="V1969">_xlfn.IFS(U1969&lt;=10,"Less than 10 days",AND(U1969&gt;10,U1969&lt;=20),"11 to 20 days",AND(U1969&gt;20,U1969&lt;=25),"21 to 25 days",U1969&gt;=51,"Greater than 40 days",AND(U1969&gt;25,U1969&lt;=30),"26 to 30 days",AND(U1969&gt;30,U1969&lt;=40),"31 to 40 days",AND(U1969&gt;40,U1969&lt;=50),"41 to 50 days")</f>
        <v>26 to 30 days</v>
      </c>
      <c r="W1969" t="str" cm="1">
        <f t="array" ref="W1969">_xlfn.IFNA(_xlfn.IFS(AND(U1969&gt;=25,U1969&lt;28),"26-27 days",AND(U1969&gt;27,U1969&lt;29),"28 to 29 days",U1969=30, "30 days"),"Not Needed")</f>
        <v>30 days</v>
      </c>
      <c r="X1969">
        <f t="shared" si="185"/>
        <v>2014</v>
      </c>
    </row>
    <row r="1970" spans="1:24" ht="29">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 t="shared" si="186"/>
        <v>285</v>
      </c>
      <c r="R1970">
        <f t="shared" si="181"/>
        <v>279.38</v>
      </c>
      <c r="S1970" s="15">
        <f t="shared" si="182"/>
        <v>42676.586979166663</v>
      </c>
      <c r="T1970" s="15">
        <f t="shared" si="183"/>
        <v>42707.628645833334</v>
      </c>
      <c r="U1970">
        <f t="shared" si="184"/>
        <v>31</v>
      </c>
      <c r="V1970" t="str" cm="1">
        <f t="array" ref="V1970">_xlfn.IFS(U1970&lt;=10,"Less than 10 days",AND(U1970&gt;10,U1970&lt;=20),"11 to 20 days",AND(U1970&gt;20,U1970&lt;=25),"21 to 25 days",U1970&gt;=51,"Greater than 40 days",AND(U1970&gt;25,U1970&lt;=30),"26 to 30 days",AND(U1970&gt;30,U1970&lt;=40),"31 to 40 days",AND(U1970&gt;40,U1970&lt;=50),"41 to 50 days")</f>
        <v>31 to 40 days</v>
      </c>
      <c r="W1970" t="str" cm="1">
        <f t="array" ref="W1970">_xlfn.IFNA(_xlfn.IFS(AND(U1970&gt;=25,U1970&lt;28),"26-27 days",AND(U1970&gt;27,U1970&lt;29),"28 to 29 days",U1970=30, "30 days"),"Not Needed")</f>
        <v>Not Needed</v>
      </c>
      <c r="X1970">
        <f t="shared" si="185"/>
        <v>2016</v>
      </c>
    </row>
    <row r="1971" spans="1:24" ht="4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 t="shared" si="186"/>
        <v>579</v>
      </c>
      <c r="R1971">
        <f t="shared" si="181"/>
        <v>61.38</v>
      </c>
      <c r="S1971" s="15">
        <f t="shared" si="182"/>
        <v>42557.792453703703</v>
      </c>
      <c r="T1971" s="15">
        <f t="shared" si="183"/>
        <v>42587.792453703703</v>
      </c>
      <c r="U1971">
        <f t="shared" si="184"/>
        <v>30</v>
      </c>
      <c r="V1971" t="str" cm="1">
        <f t="array" ref="V1971">_xlfn.IFS(U1971&lt;=10,"Less than 10 days",AND(U1971&gt;10,U1971&lt;=20),"11 to 20 days",AND(U1971&gt;20,U1971&lt;=25),"21 to 25 days",U1971&gt;=51,"Greater than 40 days",AND(U1971&gt;25,U1971&lt;=30),"26 to 30 days",AND(U1971&gt;30,U1971&lt;=40),"31 to 40 days",AND(U1971&gt;40,U1971&lt;=50),"41 to 50 days")</f>
        <v>26 to 30 days</v>
      </c>
      <c r="W1971" t="str" cm="1">
        <f t="array" ref="W1971">_xlfn.IFNA(_xlfn.IFS(AND(U1971&gt;=25,U1971&lt;28),"26-27 days",AND(U1971&gt;27,U1971&lt;29),"28 to 29 days",U1971=30, "30 days"),"Not Needed")</f>
        <v>30 days</v>
      </c>
      <c r="X1971">
        <f t="shared" si="185"/>
        <v>2016</v>
      </c>
    </row>
    <row r="1972" spans="1:24" ht="4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 t="shared" si="186"/>
        <v>1132</v>
      </c>
      <c r="R1972">
        <f t="shared" si="181"/>
        <v>80.73</v>
      </c>
      <c r="S1972" s="15">
        <f t="shared" si="182"/>
        <v>41324.193298611113</v>
      </c>
      <c r="T1972" s="15">
        <f t="shared" si="183"/>
        <v>41384.151631944449</v>
      </c>
      <c r="U1972">
        <f t="shared" si="184"/>
        <v>60</v>
      </c>
      <c r="V1972" t="str" cm="1">
        <f t="array" ref="V1972">_xlfn.IFS(U1972&lt;=10,"Less than 10 days",AND(U1972&gt;10,U1972&lt;=20),"11 to 20 days",AND(U1972&gt;20,U1972&lt;=25),"21 to 25 days",U1972&gt;=51,"Greater than 40 days",AND(U1972&gt;25,U1972&lt;=30),"26 to 30 days",AND(U1972&gt;30,U1972&lt;=40),"31 to 40 days",AND(U1972&gt;40,U1972&lt;=50),"41 to 50 days")</f>
        <v>Greater than 40 days</v>
      </c>
      <c r="W1972" t="str" cm="1">
        <f t="array" ref="W1972">_xlfn.IFNA(_xlfn.IFS(AND(U1972&gt;=25,U1972&lt;28),"26-27 days",AND(U1972&gt;27,U1972&lt;29),"28 to 29 days",U1972=30, "30 days"),"Not Needed")</f>
        <v>Not Needed</v>
      </c>
      <c r="X1972">
        <f t="shared" si="185"/>
        <v>2013</v>
      </c>
    </row>
    <row r="1973" spans="1:24" ht="4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 t="shared" si="186"/>
        <v>263</v>
      </c>
      <c r="R1973">
        <f t="shared" si="181"/>
        <v>272.36</v>
      </c>
      <c r="S1973" s="15">
        <f t="shared" si="182"/>
        <v>41561.500706018516</v>
      </c>
      <c r="T1973" s="15">
        <f t="shared" si="183"/>
        <v>41593.166666666664</v>
      </c>
      <c r="U1973">
        <f t="shared" si="184"/>
        <v>32</v>
      </c>
      <c r="V1973" t="str" cm="1">
        <f t="array" ref="V1973">_xlfn.IFS(U1973&lt;=10,"Less than 10 days",AND(U1973&gt;10,U1973&lt;=20),"11 to 20 days",AND(U1973&gt;20,U1973&lt;=25),"21 to 25 days",U1973&gt;=51,"Greater than 40 days",AND(U1973&gt;25,U1973&lt;=30),"26 to 30 days",AND(U1973&gt;30,U1973&lt;=40),"31 to 40 days",AND(U1973&gt;40,U1973&lt;=50),"41 to 50 days")</f>
        <v>31 to 40 days</v>
      </c>
      <c r="W1973" t="str" cm="1">
        <f t="array" ref="W1973">_xlfn.IFNA(_xlfn.IFS(AND(U1973&gt;=25,U1973&lt;28),"26-27 days",AND(U1973&gt;27,U1973&lt;29),"28 to 29 days",U1973=30, "30 days"),"Not Needed")</f>
        <v>Not Needed</v>
      </c>
      <c r="X1973">
        <f t="shared" si="185"/>
        <v>2013</v>
      </c>
    </row>
    <row r="1974" spans="1:24" ht="4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 t="shared" si="186"/>
        <v>674</v>
      </c>
      <c r="R1974">
        <f t="shared" si="181"/>
        <v>70.849999999999994</v>
      </c>
      <c r="S1974" s="15">
        <f t="shared" si="182"/>
        <v>41201.012083333335</v>
      </c>
      <c r="T1974" s="15">
        <f t="shared" si="183"/>
        <v>41231.053749999999</v>
      </c>
      <c r="U1974">
        <f t="shared" si="184"/>
        <v>30</v>
      </c>
      <c r="V1974" t="str" cm="1">
        <f t="array" ref="V1974">_xlfn.IFS(U1974&lt;=10,"Less than 10 days",AND(U1974&gt;10,U1974&lt;=20),"11 to 20 days",AND(U1974&gt;20,U1974&lt;=25),"21 to 25 days",U1974&gt;=51,"Greater than 40 days",AND(U1974&gt;25,U1974&lt;=30),"26 to 30 days",AND(U1974&gt;30,U1974&lt;=40),"31 to 40 days",AND(U1974&gt;40,U1974&lt;=50),"41 to 50 days")</f>
        <v>26 to 30 days</v>
      </c>
      <c r="W1974" t="str" cm="1">
        <f t="array" ref="W1974">_xlfn.IFNA(_xlfn.IFS(AND(U1974&gt;=25,U1974&lt;28),"26-27 days",AND(U1974&gt;27,U1974&lt;29),"28 to 29 days",U1974=30, "30 days"),"Not Needed")</f>
        <v>30 days</v>
      </c>
      <c r="X1974">
        <f t="shared" si="185"/>
        <v>2012</v>
      </c>
    </row>
    <row r="1975" spans="1:24" ht="4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 t="shared" si="186"/>
        <v>257</v>
      </c>
      <c r="R1975">
        <f t="shared" si="181"/>
        <v>247.94</v>
      </c>
      <c r="S1975" s="15">
        <f t="shared" si="182"/>
        <v>42549.722962962958</v>
      </c>
      <c r="T1975" s="15">
        <f t="shared" si="183"/>
        <v>42588.291666666672</v>
      </c>
      <c r="U1975">
        <f t="shared" si="184"/>
        <v>39</v>
      </c>
      <c r="V1975" t="str" cm="1">
        <f t="array" ref="V1975">_xlfn.IFS(U1975&lt;=10,"Less than 10 days",AND(U1975&gt;10,U1975&lt;=20),"11 to 20 days",AND(U1975&gt;20,U1975&lt;=25),"21 to 25 days",U1975&gt;=51,"Greater than 40 days",AND(U1975&gt;25,U1975&lt;=30),"26 to 30 days",AND(U1975&gt;30,U1975&lt;=40),"31 to 40 days",AND(U1975&gt;40,U1975&lt;=50),"41 to 50 days")</f>
        <v>31 to 40 days</v>
      </c>
      <c r="W1975" t="str" cm="1">
        <f t="array" ref="W1975">_xlfn.IFNA(_xlfn.IFS(AND(U1975&gt;=25,U1975&lt;28),"26-27 days",AND(U1975&gt;27,U1975&lt;29),"28 to 29 days",U1975=30, "30 days"),"Not Needed")</f>
        <v>Not Needed</v>
      </c>
      <c r="X1975">
        <f t="shared" si="185"/>
        <v>2016</v>
      </c>
    </row>
    <row r="1976" spans="1:24" ht="4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 t="shared" si="186"/>
        <v>375</v>
      </c>
      <c r="R1976">
        <f t="shared" si="181"/>
        <v>186.81</v>
      </c>
      <c r="S1976" s="15">
        <f t="shared" si="182"/>
        <v>41445.334131944444</v>
      </c>
      <c r="T1976" s="15">
        <f t="shared" si="183"/>
        <v>41505.334131944444</v>
      </c>
      <c r="U1976">
        <f t="shared" si="184"/>
        <v>60</v>
      </c>
      <c r="V1976" t="str" cm="1">
        <f t="array" ref="V1976">_xlfn.IFS(U1976&lt;=10,"Less than 10 days",AND(U1976&gt;10,U1976&lt;=20),"11 to 20 days",AND(U1976&gt;20,U1976&lt;=25),"21 to 25 days",U1976&gt;=51,"Greater than 40 days",AND(U1976&gt;25,U1976&lt;=30),"26 to 30 days",AND(U1976&gt;30,U1976&lt;=40),"31 to 40 days",AND(U1976&gt;40,U1976&lt;=50),"41 to 50 days")</f>
        <v>Greater than 40 days</v>
      </c>
      <c r="W1976" t="str" cm="1">
        <f t="array" ref="W1976">_xlfn.IFNA(_xlfn.IFS(AND(U1976&gt;=25,U1976&lt;28),"26-27 days",AND(U1976&gt;27,U1976&lt;29),"28 to 29 days",U1976=30, "30 days"),"Not Needed")</f>
        <v>Not Needed</v>
      </c>
      <c r="X1976">
        <f t="shared" si="185"/>
        <v>2013</v>
      </c>
    </row>
    <row r="1977" spans="1:24" ht="29">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 t="shared" si="186"/>
        <v>209</v>
      </c>
      <c r="R1977">
        <f t="shared" si="181"/>
        <v>131.99</v>
      </c>
      <c r="S1977" s="15">
        <f t="shared" si="182"/>
        <v>41313.755219907405</v>
      </c>
      <c r="T1977" s="15">
        <f t="shared" si="183"/>
        <v>41343.755219907405</v>
      </c>
      <c r="U1977">
        <f t="shared" si="184"/>
        <v>30</v>
      </c>
      <c r="V1977" t="str" cm="1">
        <f t="array" ref="V1977">_xlfn.IFS(U1977&lt;=10,"Less than 10 days",AND(U1977&gt;10,U1977&lt;=20),"11 to 20 days",AND(U1977&gt;20,U1977&lt;=25),"21 to 25 days",U1977&gt;=51,"Greater than 40 days",AND(U1977&gt;25,U1977&lt;=30),"26 to 30 days",AND(U1977&gt;30,U1977&lt;=40),"31 to 40 days",AND(U1977&gt;40,U1977&lt;=50),"41 to 50 days")</f>
        <v>26 to 30 days</v>
      </c>
      <c r="W1977" t="str" cm="1">
        <f t="array" ref="W1977">_xlfn.IFNA(_xlfn.IFS(AND(U1977&gt;=25,U1977&lt;28),"26-27 days",AND(U1977&gt;27,U1977&lt;29),"28 to 29 days",U1977=30, "30 days"),"Not Needed")</f>
        <v>30 days</v>
      </c>
      <c r="X1977">
        <f t="shared" si="185"/>
        <v>2013</v>
      </c>
    </row>
    <row r="1978" spans="1:24" ht="29">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 t="shared" si="186"/>
        <v>347</v>
      </c>
      <c r="R1978">
        <f t="shared" si="181"/>
        <v>29.31</v>
      </c>
      <c r="S1978" s="15">
        <f t="shared" si="182"/>
        <v>41438.899594907409</v>
      </c>
      <c r="T1978" s="15">
        <f t="shared" si="183"/>
        <v>41468.899594907409</v>
      </c>
      <c r="U1978">
        <f t="shared" si="184"/>
        <v>30</v>
      </c>
      <c r="V1978" t="str" cm="1">
        <f t="array" ref="V1978">_xlfn.IFS(U1978&lt;=10,"Less than 10 days",AND(U1978&gt;10,U1978&lt;=20),"11 to 20 days",AND(U1978&gt;20,U1978&lt;=25),"21 to 25 days",U1978&gt;=51,"Greater than 40 days",AND(U1978&gt;25,U1978&lt;=30),"26 to 30 days",AND(U1978&gt;30,U1978&lt;=40),"31 to 40 days",AND(U1978&gt;40,U1978&lt;=50),"41 to 50 days")</f>
        <v>26 to 30 days</v>
      </c>
      <c r="W1978" t="str" cm="1">
        <f t="array" ref="W1978">_xlfn.IFNA(_xlfn.IFS(AND(U1978&gt;=25,U1978&lt;28),"26-27 days",AND(U1978&gt;27,U1978&lt;29),"28 to 29 days",U1978=30, "30 days"),"Not Needed")</f>
        <v>30 days</v>
      </c>
      <c r="X1978">
        <f t="shared" si="185"/>
        <v>2013</v>
      </c>
    </row>
    <row r="1979" spans="1:24" ht="4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 t="shared" si="186"/>
        <v>402</v>
      </c>
      <c r="R1979">
        <f t="shared" si="181"/>
        <v>245.02</v>
      </c>
      <c r="S1979" s="15">
        <f t="shared" si="182"/>
        <v>42311.216898148152</v>
      </c>
      <c r="T1979" s="15">
        <f t="shared" si="183"/>
        <v>42357.332638888889</v>
      </c>
      <c r="U1979">
        <f t="shared" si="184"/>
        <v>46</v>
      </c>
      <c r="V1979" t="str" cm="1">
        <f t="array" ref="V1979">_xlfn.IFS(U1979&lt;=10,"Less than 10 days",AND(U1979&gt;10,U1979&lt;=20),"11 to 20 days",AND(U1979&gt;20,U1979&lt;=25),"21 to 25 days",U1979&gt;=51,"Greater than 40 days",AND(U1979&gt;25,U1979&lt;=30),"26 to 30 days",AND(U1979&gt;30,U1979&lt;=40),"31 to 40 days",AND(U1979&gt;40,U1979&lt;=50),"41 to 50 days")</f>
        <v>41 to 50 days</v>
      </c>
      <c r="W1979" t="str" cm="1">
        <f t="array" ref="W1979">_xlfn.IFNA(_xlfn.IFS(AND(U1979&gt;=25,U1979&lt;28),"26-27 days",AND(U1979&gt;27,U1979&lt;29),"28 to 29 days",U1979=30, "30 days"),"Not Needed")</f>
        <v>Not Needed</v>
      </c>
      <c r="X1979">
        <f t="shared" si="185"/>
        <v>2015</v>
      </c>
    </row>
    <row r="1980" spans="1:24" ht="4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 t="shared" si="186"/>
        <v>1027</v>
      </c>
      <c r="R1980">
        <f t="shared" si="181"/>
        <v>1323.25</v>
      </c>
      <c r="S1980" s="15">
        <f t="shared" si="182"/>
        <v>41039.225601851853</v>
      </c>
      <c r="T1980" s="15">
        <f t="shared" si="183"/>
        <v>41072.291666666664</v>
      </c>
      <c r="U1980">
        <f t="shared" si="184"/>
        <v>33</v>
      </c>
      <c r="V1980" t="str" cm="1">
        <f t="array" ref="V1980">_xlfn.IFS(U1980&lt;=10,"Less than 10 days",AND(U1980&gt;10,U1980&lt;=20),"11 to 20 days",AND(U1980&gt;20,U1980&lt;=25),"21 to 25 days",U1980&gt;=51,"Greater than 40 days",AND(U1980&gt;25,U1980&lt;=30),"26 to 30 days",AND(U1980&gt;30,U1980&lt;=40),"31 to 40 days",AND(U1980&gt;40,U1980&lt;=50),"41 to 50 days")</f>
        <v>31 to 40 days</v>
      </c>
      <c r="W1980" t="str" cm="1">
        <f t="array" ref="W1980">_xlfn.IFNA(_xlfn.IFS(AND(U1980&gt;=25,U1980&lt;28),"26-27 days",AND(U1980&gt;27,U1980&lt;29),"28 to 29 days",U1980=30, "30 days"),"Not Needed")</f>
        <v>Not Needed</v>
      </c>
      <c r="X1980">
        <f t="shared" si="185"/>
        <v>2012</v>
      </c>
    </row>
    <row r="1981" spans="1:24" ht="4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 t="shared" si="186"/>
        <v>115</v>
      </c>
      <c r="R1981">
        <f t="shared" si="181"/>
        <v>282.66000000000003</v>
      </c>
      <c r="S1981" s="15">
        <f t="shared" si="182"/>
        <v>42290.460023148145</v>
      </c>
      <c r="T1981" s="15">
        <f t="shared" si="183"/>
        <v>42327.207638888889</v>
      </c>
      <c r="U1981">
        <f t="shared" si="184"/>
        <v>37</v>
      </c>
      <c r="V1981" t="str" cm="1">
        <f t="array" ref="V1981">_xlfn.IFS(U1981&lt;=10,"Less than 10 days",AND(U1981&gt;10,U1981&lt;=20),"11 to 20 days",AND(U1981&gt;20,U1981&lt;=25),"21 to 25 days",U1981&gt;=51,"Greater than 40 days",AND(U1981&gt;25,U1981&lt;=30),"26 to 30 days",AND(U1981&gt;30,U1981&lt;=40),"31 to 40 days",AND(U1981&gt;40,U1981&lt;=50),"41 to 50 days")</f>
        <v>31 to 40 days</v>
      </c>
      <c r="W1981" t="str" cm="1">
        <f t="array" ref="W1981">_xlfn.IFNA(_xlfn.IFS(AND(U1981&gt;=25,U1981&lt;28),"26-27 days",AND(U1981&gt;27,U1981&lt;29),"28 to 29 days",U1981=30, "30 days"),"Not Needed")</f>
        <v>Not Needed</v>
      </c>
      <c r="X1981">
        <f t="shared" si="185"/>
        <v>2015</v>
      </c>
    </row>
    <row r="1982" spans="1:24" ht="29">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 t="shared" si="186"/>
        <v>355</v>
      </c>
      <c r="R1982">
        <f t="shared" si="181"/>
        <v>91.21</v>
      </c>
      <c r="S1982" s="15">
        <f t="shared" si="182"/>
        <v>42423.542384259257</v>
      </c>
      <c r="T1982" s="15">
        <f t="shared" si="183"/>
        <v>42463.500717592593</v>
      </c>
      <c r="U1982">
        <f t="shared" si="184"/>
        <v>40</v>
      </c>
      <c r="V1982" t="str" cm="1">
        <f t="array" ref="V1982">_xlfn.IFS(U1982&lt;=10,"Less than 10 days",AND(U1982&gt;10,U1982&lt;=20),"11 to 20 days",AND(U1982&gt;20,U1982&lt;=25),"21 to 25 days",U1982&gt;=51,"Greater than 40 days",AND(U1982&gt;25,U1982&lt;=30),"26 to 30 days",AND(U1982&gt;30,U1982&lt;=40),"31 to 40 days",AND(U1982&gt;40,U1982&lt;=50),"41 to 50 days")</f>
        <v>31 to 40 days</v>
      </c>
      <c r="W1982" t="str" cm="1">
        <f t="array" ref="W1982">_xlfn.IFNA(_xlfn.IFS(AND(U1982&gt;=25,U1982&lt;28),"26-27 days",AND(U1982&gt;27,U1982&lt;29),"28 to 29 days",U1982=30, "30 days"),"Not Needed")</f>
        <v>Not Needed</v>
      </c>
      <c r="X1982">
        <f t="shared" si="185"/>
        <v>2016</v>
      </c>
    </row>
    <row r="1983" spans="1:24" ht="4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 t="shared" si="186"/>
        <v>5</v>
      </c>
      <c r="R1983">
        <f t="shared" si="181"/>
        <v>31.75</v>
      </c>
      <c r="S1983" s="15">
        <f t="shared" si="182"/>
        <v>41799.725289351853</v>
      </c>
      <c r="T1983" s="15">
        <f t="shared" si="183"/>
        <v>41829.725289351853</v>
      </c>
      <c r="U1983">
        <f t="shared" si="184"/>
        <v>30</v>
      </c>
      <c r="V1983" t="str" cm="1">
        <f t="array" ref="V1983">_xlfn.IFS(U1983&lt;=10,"Less than 10 days",AND(U1983&gt;10,U1983&lt;=20),"11 to 20 days",AND(U1983&gt;20,U1983&lt;=25),"21 to 25 days",U1983&gt;=51,"Greater than 40 days",AND(U1983&gt;25,U1983&lt;=30),"26 to 30 days",AND(U1983&gt;30,U1983&lt;=40),"31 to 40 days",AND(U1983&gt;40,U1983&lt;=50),"41 to 50 days")</f>
        <v>26 to 30 days</v>
      </c>
      <c r="W1983" t="str" cm="1">
        <f t="array" ref="W1983">_xlfn.IFNA(_xlfn.IFS(AND(U1983&gt;=25,U1983&lt;28),"26-27 days",AND(U1983&gt;27,U1983&lt;29),"28 to 29 days",U1983=30, "30 days"),"Not Needed")</f>
        <v>30 days</v>
      </c>
      <c r="X1983">
        <f t="shared" si="185"/>
        <v>2014</v>
      </c>
    </row>
    <row r="1984" spans="1:24" ht="4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 t="shared" si="186"/>
        <v>0</v>
      </c>
      <c r="R1984">
        <f t="shared" si="181"/>
        <v>0</v>
      </c>
      <c r="S1984" s="15">
        <f t="shared" si="182"/>
        <v>42678.586655092593</v>
      </c>
      <c r="T1984" s="15">
        <f t="shared" si="183"/>
        <v>42708.628321759257</v>
      </c>
      <c r="U1984">
        <f t="shared" si="184"/>
        <v>30</v>
      </c>
      <c r="V1984" t="str" cm="1">
        <f t="array" ref="V1984">_xlfn.IFS(U1984&lt;=10,"Less than 10 days",AND(U1984&gt;10,U1984&lt;=20),"11 to 20 days",AND(U1984&gt;20,U1984&lt;=25),"21 to 25 days",U1984&gt;=51,"Greater than 40 days",AND(U1984&gt;25,U1984&lt;=30),"26 to 30 days",AND(U1984&gt;30,U1984&lt;=40),"31 to 40 days",AND(U1984&gt;40,U1984&lt;=50),"41 to 50 days")</f>
        <v>26 to 30 days</v>
      </c>
      <c r="W1984" t="str" cm="1">
        <f t="array" ref="W1984">_xlfn.IFNA(_xlfn.IFS(AND(U1984&gt;=25,U1984&lt;28),"26-27 days",AND(U1984&gt;27,U1984&lt;29),"28 to 29 days",U1984=30, "30 days"),"Not Needed")</f>
        <v>30 days</v>
      </c>
      <c r="X1984">
        <f t="shared" si="185"/>
        <v>2016</v>
      </c>
    </row>
    <row r="1985" spans="1:24" ht="4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 t="shared" si="186"/>
        <v>4</v>
      </c>
      <c r="R1985">
        <f t="shared" si="181"/>
        <v>88.69</v>
      </c>
      <c r="S1985" s="15">
        <f t="shared" si="182"/>
        <v>42593.011782407411</v>
      </c>
      <c r="T1985" s="15">
        <f t="shared" si="183"/>
        <v>42615.291666666672</v>
      </c>
      <c r="U1985">
        <f t="shared" si="184"/>
        <v>22</v>
      </c>
      <c r="V1985" t="str" cm="1">
        <f t="array" ref="V1985">_xlfn.IFS(U1985&lt;=10,"Less than 10 days",AND(U1985&gt;10,U1985&lt;=20),"11 to 20 days",AND(U1985&gt;20,U1985&lt;=25),"21 to 25 days",U1985&gt;=51,"Greater than 40 days",AND(U1985&gt;25,U1985&lt;=30),"26 to 30 days",AND(U1985&gt;30,U1985&lt;=40),"31 to 40 days",AND(U1985&gt;40,U1985&lt;=50),"41 to 50 days")</f>
        <v>21 to 25 days</v>
      </c>
      <c r="W1985" t="str" cm="1">
        <f t="array" ref="W1985">_xlfn.IFNA(_xlfn.IFS(AND(U1985&gt;=25,U1985&lt;28),"26-27 days",AND(U1985&gt;27,U1985&lt;29),"28 to 29 days",U1985=30, "30 days"),"Not Needed")</f>
        <v>Not Needed</v>
      </c>
      <c r="X1985">
        <f t="shared" si="185"/>
        <v>2016</v>
      </c>
    </row>
    <row r="1986" spans="1:24" ht="58">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 t="shared" si="186"/>
        <v>21</v>
      </c>
      <c r="R1986">
        <f t="shared" si="181"/>
        <v>453.14</v>
      </c>
      <c r="S1986" s="15">
        <f t="shared" si="182"/>
        <v>41913.790289351848</v>
      </c>
      <c r="T1986" s="15">
        <f t="shared" si="183"/>
        <v>41973.831956018519</v>
      </c>
      <c r="U1986">
        <f t="shared" si="184"/>
        <v>60</v>
      </c>
      <c r="V1986" t="str" cm="1">
        <f t="array" ref="V1986">_xlfn.IFS(U1986&lt;=10,"Less than 10 days",AND(U1986&gt;10,U1986&lt;=20),"11 to 20 days",AND(U1986&gt;20,U1986&lt;=25),"21 to 25 days",U1986&gt;=51,"Greater than 40 days",AND(U1986&gt;25,U1986&lt;=30),"26 to 30 days",AND(U1986&gt;30,U1986&lt;=40),"31 to 40 days",AND(U1986&gt;40,U1986&lt;=50),"41 to 50 days")</f>
        <v>Greater than 40 days</v>
      </c>
      <c r="W1986" t="str" cm="1">
        <f t="array" ref="W1986">_xlfn.IFNA(_xlfn.IFS(AND(U1986&gt;=25,U1986&lt;28),"26-27 days",AND(U1986&gt;27,U1986&lt;29),"28 to 29 days",U1986=30, "30 days"),"Not Needed")</f>
        <v>Not Needed</v>
      </c>
      <c r="X1986">
        <f t="shared" si="185"/>
        <v>2014</v>
      </c>
    </row>
    <row r="1987" spans="1:24" ht="4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 t="shared" si="186"/>
        <v>3</v>
      </c>
      <c r="R1987">
        <f t="shared" ref="R1987:R2050" si="187">IFERROR(ROUND(E1987/L1987,2),0)</f>
        <v>12.75</v>
      </c>
      <c r="S1987" s="15">
        <f t="shared" ref="S1987:S2050" si="188">(((J1987/60)/60)/24)+DATE(1970,1,1)</f>
        <v>42555.698738425926</v>
      </c>
      <c r="T1987" s="15">
        <f t="shared" ref="T1987:T2050" si="189">(((I1987/60)/60)/24)+DATE(1970,1,1)</f>
        <v>42584.958333333328</v>
      </c>
      <c r="U1987">
        <f t="shared" ref="U1987:U2050" si="190">_xlfn.DAYS(T1987,S1987)</f>
        <v>29</v>
      </c>
      <c r="V1987" t="str" cm="1">
        <f t="array" ref="V1987">_xlfn.IFS(U1987&lt;=10,"Less than 10 days",AND(U1987&gt;10,U1987&lt;=20),"11 to 20 days",AND(U1987&gt;20,U1987&lt;=25),"21 to 25 days",U1987&gt;=51,"Greater than 40 days",AND(U1987&gt;25,U1987&lt;=30),"26 to 30 days",AND(U1987&gt;30,U1987&lt;=40),"31 to 40 days",AND(U1987&gt;40,U1987&lt;=50),"41 to 50 days")</f>
        <v>26 to 30 days</v>
      </c>
      <c r="W1987" t="str" cm="1">
        <f t="array" ref="W1987">_xlfn.IFNA(_xlfn.IFS(AND(U1987&gt;=25,U1987&lt;28),"26-27 days",AND(U1987&gt;27,U1987&lt;29),"28 to 29 days",U1987=30, "30 days"),"Not Needed")</f>
        <v>Not Needed</v>
      </c>
      <c r="X1987">
        <f t="shared" ref="X1987:X2050" si="191">YEAR(S1987)</f>
        <v>2016</v>
      </c>
    </row>
    <row r="1988" spans="1:24" ht="4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 t="shared" si="186"/>
        <v>0</v>
      </c>
      <c r="R1988">
        <f t="shared" si="187"/>
        <v>1</v>
      </c>
      <c r="S1988" s="15">
        <f t="shared" si="188"/>
        <v>42413.433831018512</v>
      </c>
      <c r="T1988" s="15">
        <f t="shared" si="189"/>
        <v>42443.392164351855</v>
      </c>
      <c r="U1988">
        <f t="shared" si="190"/>
        <v>30</v>
      </c>
      <c r="V1988" t="str" cm="1">
        <f t="array" ref="V1988">_xlfn.IFS(U1988&lt;=10,"Less than 10 days",AND(U1988&gt;10,U1988&lt;=20),"11 to 20 days",AND(U1988&gt;20,U1988&lt;=25),"21 to 25 days",U1988&gt;=51,"Greater than 40 days",AND(U1988&gt;25,U1988&lt;=30),"26 to 30 days",AND(U1988&gt;30,U1988&lt;=40),"31 to 40 days",AND(U1988&gt;40,U1988&lt;=50),"41 to 50 days")</f>
        <v>26 to 30 days</v>
      </c>
      <c r="W1988" t="str" cm="1">
        <f t="array" ref="W1988">_xlfn.IFNA(_xlfn.IFS(AND(U1988&gt;=25,U1988&lt;28),"26-27 days",AND(U1988&gt;27,U1988&lt;29),"28 to 29 days",U1988=30, "30 days"),"Not Needed")</f>
        <v>30 days</v>
      </c>
      <c r="X1988">
        <f t="shared" si="191"/>
        <v>2016</v>
      </c>
    </row>
    <row r="1989" spans="1:24" ht="29">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 t="shared" si="186"/>
        <v>42</v>
      </c>
      <c r="R1989">
        <f t="shared" si="187"/>
        <v>83.43</v>
      </c>
      <c r="S1989" s="15">
        <f t="shared" si="188"/>
        <v>42034.639768518522</v>
      </c>
      <c r="T1989" s="15">
        <f t="shared" si="189"/>
        <v>42064.639768518522</v>
      </c>
      <c r="U1989">
        <f t="shared" si="190"/>
        <v>30</v>
      </c>
      <c r="V1989" t="str" cm="1">
        <f t="array" ref="V1989">_xlfn.IFS(U1989&lt;=10,"Less than 10 days",AND(U1989&gt;10,U1989&lt;=20),"11 to 20 days",AND(U1989&gt;20,U1989&lt;=25),"21 to 25 days",U1989&gt;=51,"Greater than 40 days",AND(U1989&gt;25,U1989&lt;=30),"26 to 30 days",AND(U1989&gt;30,U1989&lt;=40),"31 to 40 days",AND(U1989&gt;40,U1989&lt;=50),"41 to 50 days")</f>
        <v>26 to 30 days</v>
      </c>
      <c r="W1989" t="str" cm="1">
        <f t="array" ref="W1989">_xlfn.IFNA(_xlfn.IFS(AND(U1989&gt;=25,U1989&lt;28),"26-27 days",AND(U1989&gt;27,U1989&lt;29),"28 to 29 days",U1989=30, "30 days"),"Not Needed")</f>
        <v>30 days</v>
      </c>
      <c r="X1989">
        <f t="shared" si="191"/>
        <v>2015</v>
      </c>
    </row>
    <row r="1990" spans="1:24">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 t="shared" si="186"/>
        <v>0</v>
      </c>
      <c r="R1990">
        <f t="shared" si="187"/>
        <v>25</v>
      </c>
      <c r="S1990" s="15">
        <f t="shared" si="188"/>
        <v>42206.763217592597</v>
      </c>
      <c r="T1990" s="15">
        <f t="shared" si="189"/>
        <v>42236.763217592597</v>
      </c>
      <c r="U1990">
        <f t="shared" si="190"/>
        <v>30</v>
      </c>
      <c r="V1990" t="str" cm="1">
        <f t="array" ref="V1990">_xlfn.IFS(U1990&lt;=10,"Less than 10 days",AND(U1990&gt;10,U1990&lt;=20),"11 to 20 days",AND(U1990&gt;20,U1990&lt;=25),"21 to 25 days",U1990&gt;=51,"Greater than 40 days",AND(U1990&gt;25,U1990&lt;=30),"26 to 30 days",AND(U1990&gt;30,U1990&lt;=40),"31 to 40 days",AND(U1990&gt;40,U1990&lt;=50),"41 to 50 days")</f>
        <v>26 to 30 days</v>
      </c>
      <c r="W1990" t="str" cm="1">
        <f t="array" ref="W1990">_xlfn.IFNA(_xlfn.IFS(AND(U1990&gt;=25,U1990&lt;28),"26-27 days",AND(U1990&gt;27,U1990&lt;29),"28 to 29 days",U1990=30, "30 days"),"Not Needed")</f>
        <v>30 days</v>
      </c>
      <c r="X1990">
        <f t="shared" si="191"/>
        <v>2015</v>
      </c>
    </row>
    <row r="1991" spans="1:24" ht="4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 t="shared" si="186"/>
        <v>1</v>
      </c>
      <c r="R1991">
        <f t="shared" si="187"/>
        <v>50</v>
      </c>
      <c r="S1991" s="15">
        <f t="shared" si="188"/>
        <v>42685.680648148147</v>
      </c>
      <c r="T1991" s="15">
        <f t="shared" si="189"/>
        <v>42715.680648148147</v>
      </c>
      <c r="U1991">
        <f t="shared" si="190"/>
        <v>30</v>
      </c>
      <c r="V1991" t="str" cm="1">
        <f t="array" ref="V1991">_xlfn.IFS(U1991&lt;=10,"Less than 10 days",AND(U1991&gt;10,U1991&lt;=20),"11 to 20 days",AND(U1991&gt;20,U1991&lt;=25),"21 to 25 days",U1991&gt;=51,"Greater than 40 days",AND(U1991&gt;25,U1991&lt;=30),"26 to 30 days",AND(U1991&gt;30,U1991&lt;=40),"31 to 40 days",AND(U1991&gt;40,U1991&lt;=50),"41 to 50 days")</f>
        <v>26 to 30 days</v>
      </c>
      <c r="W1991" t="str" cm="1">
        <f t="array" ref="W1991">_xlfn.IFNA(_xlfn.IFS(AND(U1991&gt;=25,U1991&lt;28),"26-27 days",AND(U1991&gt;27,U1991&lt;29),"28 to 29 days",U1991=30, "30 days"),"Not Needed")</f>
        <v>30 days</v>
      </c>
      <c r="X1991">
        <f t="shared" si="191"/>
        <v>2016</v>
      </c>
    </row>
    <row r="1992" spans="1:24" ht="4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 t="shared" si="186"/>
        <v>17</v>
      </c>
      <c r="R1992">
        <f t="shared" si="187"/>
        <v>101.8</v>
      </c>
      <c r="S1992" s="15">
        <f t="shared" si="188"/>
        <v>42398.195972222224</v>
      </c>
      <c r="T1992" s="15">
        <f t="shared" si="189"/>
        <v>42413.195972222224</v>
      </c>
      <c r="U1992">
        <f t="shared" si="190"/>
        <v>15</v>
      </c>
      <c r="V1992" t="str" cm="1">
        <f t="array" ref="V1992">_xlfn.IFS(U1992&lt;=10,"Less than 10 days",AND(U1992&gt;10,U1992&lt;=20),"11 to 20 days",AND(U1992&gt;20,U1992&lt;=25),"21 to 25 days",U1992&gt;=51,"Greater than 40 days",AND(U1992&gt;25,U1992&lt;=30),"26 to 30 days",AND(U1992&gt;30,U1992&lt;=40),"31 to 40 days",AND(U1992&gt;40,U1992&lt;=50),"41 to 50 days")</f>
        <v>11 to 20 days</v>
      </c>
      <c r="W1992" t="str" cm="1">
        <f t="array" ref="W1992">_xlfn.IFNA(_xlfn.IFS(AND(U1992&gt;=25,U1992&lt;28),"26-27 days",AND(U1992&gt;27,U1992&lt;29),"28 to 29 days",U1992=30, "30 days"),"Not Needed")</f>
        <v>Not Needed</v>
      </c>
      <c r="X1992">
        <f t="shared" si="191"/>
        <v>2016</v>
      </c>
    </row>
    <row r="1993" spans="1:24" ht="29">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 t="shared" si="186"/>
        <v>7</v>
      </c>
      <c r="R1993">
        <f t="shared" si="187"/>
        <v>46.67</v>
      </c>
      <c r="S1993" s="15">
        <f t="shared" si="188"/>
        <v>42167.89335648148</v>
      </c>
      <c r="T1993" s="15">
        <f t="shared" si="189"/>
        <v>42188.89335648148</v>
      </c>
      <c r="U1993">
        <f t="shared" si="190"/>
        <v>21</v>
      </c>
      <c r="V1993" t="str" cm="1">
        <f t="array" ref="V1993">_xlfn.IFS(U1993&lt;=10,"Less than 10 days",AND(U1993&gt;10,U1993&lt;=20),"11 to 20 days",AND(U1993&gt;20,U1993&lt;=25),"21 to 25 days",U1993&gt;=51,"Greater than 40 days",AND(U1993&gt;25,U1993&lt;=30),"26 to 30 days",AND(U1993&gt;30,U1993&lt;=40),"31 to 40 days",AND(U1993&gt;40,U1993&lt;=50),"41 to 50 days")</f>
        <v>21 to 25 days</v>
      </c>
      <c r="W1993" t="str" cm="1">
        <f t="array" ref="W1993">_xlfn.IFNA(_xlfn.IFS(AND(U1993&gt;=25,U1993&lt;28),"26-27 days",AND(U1993&gt;27,U1993&lt;29),"28 to 29 days",U1993=30, "30 days"),"Not Needed")</f>
        <v>Not Needed</v>
      </c>
      <c r="X1993">
        <f t="shared" si="191"/>
        <v>2015</v>
      </c>
    </row>
    <row r="1994" spans="1:24" ht="29">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 t="shared" si="186"/>
        <v>0</v>
      </c>
      <c r="R1994">
        <f t="shared" si="187"/>
        <v>1</v>
      </c>
      <c r="S1994" s="15">
        <f t="shared" si="188"/>
        <v>42023.143414351856</v>
      </c>
      <c r="T1994" s="15">
        <f t="shared" si="189"/>
        <v>42053.143414351856</v>
      </c>
      <c r="U1994">
        <f t="shared" si="190"/>
        <v>30</v>
      </c>
      <c r="V1994" t="str" cm="1">
        <f t="array" ref="V1994">_xlfn.IFS(U1994&lt;=10,"Less than 10 days",AND(U1994&gt;10,U1994&lt;=20),"11 to 20 days",AND(U1994&gt;20,U1994&lt;=25),"21 to 25 days",U1994&gt;=51,"Greater than 40 days",AND(U1994&gt;25,U1994&lt;=30),"26 to 30 days",AND(U1994&gt;30,U1994&lt;=40),"31 to 40 days",AND(U1994&gt;40,U1994&lt;=50),"41 to 50 days")</f>
        <v>26 to 30 days</v>
      </c>
      <c r="W1994" t="str" cm="1">
        <f t="array" ref="W1994">_xlfn.IFNA(_xlfn.IFS(AND(U1994&gt;=25,U1994&lt;28),"26-27 days",AND(U1994&gt;27,U1994&lt;29),"28 to 29 days",U1994=30, "30 days"),"Not Needed")</f>
        <v>30 days</v>
      </c>
      <c r="X1994">
        <f t="shared" si="191"/>
        <v>2015</v>
      </c>
    </row>
    <row r="1995" spans="1:24" ht="4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 t="shared" si="186"/>
        <v>0</v>
      </c>
      <c r="R1995">
        <f t="shared" si="187"/>
        <v>0</v>
      </c>
      <c r="S1995" s="15">
        <f t="shared" si="188"/>
        <v>42329.58839120371</v>
      </c>
      <c r="T1995" s="15">
        <f t="shared" si="189"/>
        <v>42359.58839120371</v>
      </c>
      <c r="U1995">
        <f t="shared" si="190"/>
        <v>30</v>
      </c>
      <c r="V1995" t="str" cm="1">
        <f t="array" ref="V1995">_xlfn.IFS(U1995&lt;=10,"Less than 10 days",AND(U1995&gt;10,U1995&lt;=20),"11 to 20 days",AND(U1995&gt;20,U1995&lt;=25),"21 to 25 days",U1995&gt;=51,"Greater than 40 days",AND(U1995&gt;25,U1995&lt;=30),"26 to 30 days",AND(U1995&gt;30,U1995&lt;=40),"31 to 40 days",AND(U1995&gt;40,U1995&lt;=50),"41 to 50 days")</f>
        <v>26 to 30 days</v>
      </c>
      <c r="W1995" t="str" cm="1">
        <f t="array" ref="W1995">_xlfn.IFNA(_xlfn.IFS(AND(U1995&gt;=25,U1995&lt;28),"26-27 days",AND(U1995&gt;27,U1995&lt;29),"28 to 29 days",U1995=30, "30 days"),"Not Needed")</f>
        <v>30 days</v>
      </c>
      <c r="X1995">
        <f t="shared" si="191"/>
        <v>2015</v>
      </c>
    </row>
    <row r="1996" spans="1:24" ht="58">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 t="shared" si="186"/>
        <v>0</v>
      </c>
      <c r="R1996">
        <f t="shared" si="187"/>
        <v>0</v>
      </c>
      <c r="S1996" s="15">
        <f t="shared" si="188"/>
        <v>42651.006273148145</v>
      </c>
      <c r="T1996" s="15">
        <f t="shared" si="189"/>
        <v>42711.047939814816</v>
      </c>
      <c r="U1996">
        <f t="shared" si="190"/>
        <v>60</v>
      </c>
      <c r="V1996" t="str" cm="1">
        <f t="array" ref="V1996">_xlfn.IFS(U1996&lt;=10,"Less than 10 days",AND(U1996&gt;10,U1996&lt;=20),"11 to 20 days",AND(U1996&gt;20,U1996&lt;=25),"21 to 25 days",U1996&gt;=51,"Greater than 40 days",AND(U1996&gt;25,U1996&lt;=30),"26 to 30 days",AND(U1996&gt;30,U1996&lt;=40),"31 to 40 days",AND(U1996&gt;40,U1996&lt;=50),"41 to 50 days")</f>
        <v>Greater than 40 days</v>
      </c>
      <c r="W1996" t="str" cm="1">
        <f t="array" ref="W1996">_xlfn.IFNA(_xlfn.IFS(AND(U1996&gt;=25,U1996&lt;28),"26-27 days",AND(U1996&gt;27,U1996&lt;29),"28 to 29 days",U1996=30, "30 days"),"Not Needed")</f>
        <v>Not Needed</v>
      </c>
      <c r="X1996">
        <f t="shared" si="191"/>
        <v>2016</v>
      </c>
    </row>
    <row r="1997" spans="1:24" ht="4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 t="shared" si="186"/>
        <v>8</v>
      </c>
      <c r="R1997">
        <f t="shared" si="187"/>
        <v>26</v>
      </c>
      <c r="S1997" s="15">
        <f t="shared" si="188"/>
        <v>42181.902037037042</v>
      </c>
      <c r="T1997" s="15">
        <f t="shared" si="189"/>
        <v>42201.902037037042</v>
      </c>
      <c r="U1997">
        <f t="shared" si="190"/>
        <v>20</v>
      </c>
      <c r="V1997" t="str" cm="1">
        <f t="array" ref="V1997">_xlfn.IFS(U1997&lt;=10,"Less than 10 days",AND(U1997&gt;10,U1997&lt;=20),"11 to 20 days",AND(U1997&gt;20,U1997&lt;=25),"21 to 25 days",U1997&gt;=51,"Greater than 40 days",AND(U1997&gt;25,U1997&lt;=30),"26 to 30 days",AND(U1997&gt;30,U1997&lt;=40),"31 to 40 days",AND(U1997&gt;40,U1997&lt;=50),"41 to 50 days")</f>
        <v>11 to 20 days</v>
      </c>
      <c r="W1997" t="str" cm="1">
        <f t="array" ref="W1997">_xlfn.IFNA(_xlfn.IFS(AND(U1997&gt;=25,U1997&lt;28),"26-27 days",AND(U1997&gt;27,U1997&lt;29),"28 to 29 days",U1997=30, "30 days"),"Not Needed")</f>
        <v>Not Needed</v>
      </c>
      <c r="X1997">
        <f t="shared" si="191"/>
        <v>2015</v>
      </c>
    </row>
    <row r="1998" spans="1:24" ht="58">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 t="shared" si="186"/>
        <v>0</v>
      </c>
      <c r="R1998">
        <f t="shared" si="187"/>
        <v>0</v>
      </c>
      <c r="S1998" s="15">
        <f t="shared" si="188"/>
        <v>41800.819571759261</v>
      </c>
      <c r="T1998" s="15">
        <f t="shared" si="189"/>
        <v>41830.819571759261</v>
      </c>
      <c r="U1998">
        <f t="shared" si="190"/>
        <v>30</v>
      </c>
      <c r="V1998" t="str" cm="1">
        <f t="array" ref="V1998">_xlfn.IFS(U1998&lt;=10,"Less than 10 days",AND(U1998&gt;10,U1998&lt;=20),"11 to 20 days",AND(U1998&gt;20,U1998&lt;=25),"21 to 25 days",U1998&gt;=51,"Greater than 40 days",AND(U1998&gt;25,U1998&lt;=30),"26 to 30 days",AND(U1998&gt;30,U1998&lt;=40),"31 to 40 days",AND(U1998&gt;40,U1998&lt;=50),"41 to 50 days")</f>
        <v>26 to 30 days</v>
      </c>
      <c r="W1998" t="str" cm="1">
        <f t="array" ref="W1998">_xlfn.IFNA(_xlfn.IFS(AND(U1998&gt;=25,U1998&lt;28),"26-27 days",AND(U1998&gt;27,U1998&lt;29),"28 to 29 days",U1998=30, "30 days"),"Not Needed")</f>
        <v>30 days</v>
      </c>
      <c r="X1998">
        <f t="shared" si="191"/>
        <v>2014</v>
      </c>
    </row>
    <row r="1999" spans="1:24" ht="4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 t="shared" si="186"/>
        <v>0</v>
      </c>
      <c r="R1999">
        <f t="shared" si="187"/>
        <v>0</v>
      </c>
      <c r="S1999" s="15">
        <f t="shared" si="188"/>
        <v>41847.930694444447</v>
      </c>
      <c r="T1999" s="15">
        <f t="shared" si="189"/>
        <v>41877.930694444447</v>
      </c>
      <c r="U1999">
        <f t="shared" si="190"/>
        <v>30</v>
      </c>
      <c r="V1999" t="str" cm="1">
        <f t="array" ref="V1999">_xlfn.IFS(U1999&lt;=10,"Less than 10 days",AND(U1999&gt;10,U1999&lt;=20),"11 to 20 days",AND(U1999&gt;20,U1999&lt;=25),"21 to 25 days",U1999&gt;=51,"Greater than 40 days",AND(U1999&gt;25,U1999&lt;=30),"26 to 30 days",AND(U1999&gt;30,U1999&lt;=40),"31 to 40 days",AND(U1999&gt;40,U1999&lt;=50),"41 to 50 days")</f>
        <v>26 to 30 days</v>
      </c>
      <c r="W1999" t="str" cm="1">
        <f t="array" ref="W1999">_xlfn.IFNA(_xlfn.IFS(AND(U1999&gt;=25,U1999&lt;28),"26-27 days",AND(U1999&gt;27,U1999&lt;29),"28 to 29 days",U1999=30, "30 days"),"Not Needed")</f>
        <v>30 days</v>
      </c>
      <c r="X1999">
        <f t="shared" si="191"/>
        <v>2014</v>
      </c>
    </row>
    <row r="2000" spans="1:24" ht="58">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 t="shared" si="186"/>
        <v>26</v>
      </c>
      <c r="R2000">
        <f t="shared" si="187"/>
        <v>218.33</v>
      </c>
      <c r="S2000" s="15">
        <f t="shared" si="188"/>
        <v>41807.118495370371</v>
      </c>
      <c r="T2000" s="15">
        <f t="shared" si="189"/>
        <v>41852.118495370371</v>
      </c>
      <c r="U2000">
        <f t="shared" si="190"/>
        <v>45</v>
      </c>
      <c r="V2000" t="str" cm="1">
        <f t="array" ref="V2000">_xlfn.IFS(U2000&lt;=10,"Less than 10 days",AND(U2000&gt;10,U2000&lt;=20),"11 to 20 days",AND(U2000&gt;20,U2000&lt;=25),"21 to 25 days",U2000&gt;=51,"Greater than 40 days",AND(U2000&gt;25,U2000&lt;=30),"26 to 30 days",AND(U2000&gt;30,U2000&lt;=40),"31 to 40 days",AND(U2000&gt;40,U2000&lt;=50),"41 to 50 days")</f>
        <v>41 to 50 days</v>
      </c>
      <c r="W2000" t="str" cm="1">
        <f t="array" ref="W2000">_xlfn.IFNA(_xlfn.IFS(AND(U2000&gt;=25,U2000&lt;28),"26-27 days",AND(U2000&gt;27,U2000&lt;29),"28 to 29 days",U2000=30, "30 days"),"Not Needed")</f>
        <v>Not Needed</v>
      </c>
      <c r="X2000">
        <f t="shared" si="191"/>
        <v>2014</v>
      </c>
    </row>
    <row r="2001" spans="1:24" ht="4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 t="shared" si="186"/>
        <v>1</v>
      </c>
      <c r="R2001">
        <f t="shared" si="187"/>
        <v>33.71</v>
      </c>
      <c r="S2001" s="15">
        <f t="shared" si="188"/>
        <v>41926.482731481483</v>
      </c>
      <c r="T2001" s="15">
        <f t="shared" si="189"/>
        <v>41956.524398148147</v>
      </c>
      <c r="U2001">
        <f t="shared" si="190"/>
        <v>30</v>
      </c>
      <c r="V2001" t="str" cm="1">
        <f t="array" ref="V2001">_xlfn.IFS(U2001&lt;=10,"Less than 10 days",AND(U2001&gt;10,U2001&lt;=20),"11 to 20 days",AND(U2001&gt;20,U2001&lt;=25),"21 to 25 days",U2001&gt;=51,"Greater than 40 days",AND(U2001&gt;25,U2001&lt;=30),"26 to 30 days",AND(U2001&gt;30,U2001&lt;=40),"31 to 40 days",AND(U2001&gt;40,U2001&lt;=50),"41 to 50 days")</f>
        <v>26 to 30 days</v>
      </c>
      <c r="W2001" t="str" cm="1">
        <f t="array" ref="W2001">_xlfn.IFNA(_xlfn.IFS(AND(U2001&gt;=25,U2001&lt;28),"26-27 days",AND(U2001&gt;27,U2001&lt;29),"28 to 29 days",U2001=30, "30 days"),"Not Needed")</f>
        <v>30 days</v>
      </c>
      <c r="X2001">
        <f t="shared" si="191"/>
        <v>2014</v>
      </c>
    </row>
    <row r="2002" spans="1:24" ht="4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 t="shared" si="186"/>
        <v>13</v>
      </c>
      <c r="R2002">
        <f t="shared" si="187"/>
        <v>25</v>
      </c>
      <c r="S2002" s="15">
        <f t="shared" si="188"/>
        <v>42345.951539351852</v>
      </c>
      <c r="T2002" s="15">
        <f t="shared" si="189"/>
        <v>42375.951539351852</v>
      </c>
      <c r="U2002">
        <f t="shared" si="190"/>
        <v>30</v>
      </c>
      <c r="V2002" t="str" cm="1">
        <f t="array" ref="V2002">_xlfn.IFS(U2002&lt;=10,"Less than 10 days",AND(U2002&gt;10,U2002&lt;=20),"11 to 20 days",AND(U2002&gt;20,U2002&lt;=25),"21 to 25 days",U2002&gt;=51,"Greater than 40 days",AND(U2002&gt;25,U2002&lt;=30),"26 to 30 days",AND(U2002&gt;30,U2002&lt;=40),"31 to 40 days",AND(U2002&gt;40,U2002&lt;=50),"41 to 50 days")</f>
        <v>26 to 30 days</v>
      </c>
      <c r="W2002" t="str" cm="1">
        <f t="array" ref="W2002">_xlfn.IFNA(_xlfn.IFS(AND(U2002&gt;=25,U2002&lt;28),"26-27 days",AND(U2002&gt;27,U2002&lt;29),"28 to 29 days",U2002=30, "30 days"),"Not Needed")</f>
        <v>30 days</v>
      </c>
      <c r="X2002">
        <f t="shared" si="191"/>
        <v>2015</v>
      </c>
    </row>
    <row r="2003" spans="1:24" ht="4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 t="shared" si="186"/>
        <v>382</v>
      </c>
      <c r="R2003">
        <f t="shared" si="187"/>
        <v>128.38999999999999</v>
      </c>
      <c r="S2003" s="15">
        <f t="shared" si="188"/>
        <v>42136.209675925929</v>
      </c>
      <c r="T2003" s="15">
        <f t="shared" si="189"/>
        <v>42167.833333333328</v>
      </c>
      <c r="U2003">
        <f t="shared" si="190"/>
        <v>31</v>
      </c>
      <c r="V2003" t="str" cm="1">
        <f t="array" ref="V2003">_xlfn.IFS(U2003&lt;=10,"Less than 10 days",AND(U2003&gt;10,U2003&lt;=20),"11 to 20 days",AND(U2003&gt;20,U2003&lt;=25),"21 to 25 days",U2003&gt;=51,"Greater than 40 days",AND(U2003&gt;25,U2003&lt;=30),"26 to 30 days",AND(U2003&gt;30,U2003&lt;=40),"31 to 40 days",AND(U2003&gt;40,U2003&lt;=50),"41 to 50 days")</f>
        <v>31 to 40 days</v>
      </c>
      <c r="W2003" t="str" cm="1">
        <f t="array" ref="W2003">_xlfn.IFNA(_xlfn.IFS(AND(U2003&gt;=25,U2003&lt;28),"26-27 days",AND(U2003&gt;27,U2003&lt;29),"28 to 29 days",U2003=30, "30 days"),"Not Needed")</f>
        <v>Not Needed</v>
      </c>
      <c r="X2003">
        <f t="shared" si="191"/>
        <v>2015</v>
      </c>
    </row>
    <row r="2004" spans="1:24" ht="4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 t="shared" si="186"/>
        <v>217</v>
      </c>
      <c r="R2004">
        <f t="shared" si="187"/>
        <v>78.83</v>
      </c>
      <c r="S2004" s="15">
        <f t="shared" si="188"/>
        <v>42728.71230324074</v>
      </c>
      <c r="T2004" s="15">
        <f t="shared" si="189"/>
        <v>42758.71230324074</v>
      </c>
      <c r="U2004">
        <f t="shared" si="190"/>
        <v>30</v>
      </c>
      <c r="V2004" t="str" cm="1">
        <f t="array" ref="V2004">_xlfn.IFS(U2004&lt;=10,"Less than 10 days",AND(U2004&gt;10,U2004&lt;=20),"11 to 20 days",AND(U2004&gt;20,U2004&lt;=25),"21 to 25 days",U2004&gt;=51,"Greater than 40 days",AND(U2004&gt;25,U2004&lt;=30),"26 to 30 days",AND(U2004&gt;30,U2004&lt;=40),"31 to 40 days",AND(U2004&gt;40,U2004&lt;=50),"41 to 50 days")</f>
        <v>26 to 30 days</v>
      </c>
      <c r="W2004" t="str" cm="1">
        <f t="array" ref="W2004">_xlfn.IFNA(_xlfn.IFS(AND(U2004&gt;=25,U2004&lt;28),"26-27 days",AND(U2004&gt;27,U2004&lt;29),"28 to 29 days",U2004=30, "30 days"),"Not Needed")</f>
        <v>30 days</v>
      </c>
      <c r="X2004">
        <f t="shared" si="191"/>
        <v>2016</v>
      </c>
    </row>
    <row r="2005" spans="1:24" ht="58">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 t="shared" si="186"/>
        <v>312</v>
      </c>
      <c r="R2005">
        <f t="shared" si="187"/>
        <v>91.76</v>
      </c>
      <c r="S2005" s="15">
        <f t="shared" si="188"/>
        <v>40347.125601851854</v>
      </c>
      <c r="T2005" s="15">
        <f t="shared" si="189"/>
        <v>40361.958333333336</v>
      </c>
      <c r="U2005">
        <f t="shared" si="190"/>
        <v>14</v>
      </c>
      <c r="V2005" t="str" cm="1">
        <f t="array" ref="V2005">_xlfn.IFS(U2005&lt;=10,"Less than 10 days",AND(U2005&gt;10,U2005&lt;=20),"11 to 20 days",AND(U2005&gt;20,U2005&lt;=25),"21 to 25 days",U2005&gt;=51,"Greater than 40 days",AND(U2005&gt;25,U2005&lt;=30),"26 to 30 days",AND(U2005&gt;30,U2005&lt;=40),"31 to 40 days",AND(U2005&gt;40,U2005&lt;=50),"41 to 50 days")</f>
        <v>11 to 20 days</v>
      </c>
      <c r="W2005" t="str" cm="1">
        <f t="array" ref="W2005">_xlfn.IFNA(_xlfn.IFS(AND(U2005&gt;=25,U2005&lt;28),"26-27 days",AND(U2005&gt;27,U2005&lt;29),"28 to 29 days",U2005=30, "30 days"),"Not Needed")</f>
        <v>Not Needed</v>
      </c>
      <c r="X2005">
        <f t="shared" si="191"/>
        <v>2010</v>
      </c>
    </row>
    <row r="2006" spans="1:24" ht="4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 t="shared" si="186"/>
        <v>234</v>
      </c>
      <c r="R2006">
        <f t="shared" si="187"/>
        <v>331.1</v>
      </c>
      <c r="S2006" s="15">
        <f t="shared" si="188"/>
        <v>41800.604895833334</v>
      </c>
      <c r="T2006" s="15">
        <f t="shared" si="189"/>
        <v>41830.604895833334</v>
      </c>
      <c r="U2006">
        <f t="shared" si="190"/>
        <v>30</v>
      </c>
      <c r="V2006" t="str" cm="1">
        <f t="array" ref="V2006">_xlfn.IFS(U2006&lt;=10,"Less than 10 days",AND(U2006&gt;10,U2006&lt;=20),"11 to 20 days",AND(U2006&gt;20,U2006&lt;=25),"21 to 25 days",U2006&gt;=51,"Greater than 40 days",AND(U2006&gt;25,U2006&lt;=30),"26 to 30 days",AND(U2006&gt;30,U2006&lt;=40),"31 to 40 days",AND(U2006&gt;40,U2006&lt;=50),"41 to 50 days")</f>
        <v>26 to 30 days</v>
      </c>
      <c r="W2006" t="str" cm="1">
        <f t="array" ref="W2006">_xlfn.IFNA(_xlfn.IFS(AND(U2006&gt;=25,U2006&lt;28),"26-27 days",AND(U2006&gt;27,U2006&lt;29),"28 to 29 days",U2006=30, "30 days"),"Not Needed")</f>
        <v>30 days</v>
      </c>
      <c r="X2006">
        <f t="shared" si="191"/>
        <v>2014</v>
      </c>
    </row>
    <row r="2007" spans="1:24" ht="4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 t="shared" si="186"/>
        <v>124</v>
      </c>
      <c r="R2007">
        <f t="shared" si="187"/>
        <v>194.26</v>
      </c>
      <c r="S2007" s="15">
        <f t="shared" si="188"/>
        <v>41535.812708333331</v>
      </c>
      <c r="T2007" s="15">
        <f t="shared" si="189"/>
        <v>41563.165972222225</v>
      </c>
      <c r="U2007">
        <f t="shared" si="190"/>
        <v>28</v>
      </c>
      <c r="V2007" t="str" cm="1">
        <f t="array" ref="V2007">_xlfn.IFS(U2007&lt;=10,"Less than 10 days",AND(U2007&gt;10,U2007&lt;=20),"11 to 20 days",AND(U2007&gt;20,U2007&lt;=25),"21 to 25 days",U2007&gt;=51,"Greater than 40 days",AND(U2007&gt;25,U2007&lt;=30),"26 to 30 days",AND(U2007&gt;30,U2007&lt;=40),"31 to 40 days",AND(U2007&gt;40,U2007&lt;=50),"41 to 50 days")</f>
        <v>26 to 30 days</v>
      </c>
      <c r="W2007" t="str" cm="1">
        <f t="array" ref="W2007">_xlfn.IFNA(_xlfn.IFS(AND(U2007&gt;=25,U2007&lt;28),"26-27 days",AND(U2007&gt;27,U2007&lt;29),"28 to 29 days",U2007=30, "30 days"),"Not Needed")</f>
        <v>28 to 29 days</v>
      </c>
      <c r="X2007">
        <f t="shared" si="191"/>
        <v>2013</v>
      </c>
    </row>
    <row r="2008" spans="1:24" ht="58">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 t="shared" si="186"/>
        <v>248</v>
      </c>
      <c r="R2008">
        <f t="shared" si="187"/>
        <v>408.98</v>
      </c>
      <c r="S2008" s="15">
        <f t="shared" si="188"/>
        <v>41941.500520833331</v>
      </c>
      <c r="T2008" s="15">
        <f t="shared" si="189"/>
        <v>41976.542187500003</v>
      </c>
      <c r="U2008">
        <f t="shared" si="190"/>
        <v>35</v>
      </c>
      <c r="V2008" t="str" cm="1">
        <f t="array" ref="V2008">_xlfn.IFS(U2008&lt;=10,"Less than 10 days",AND(U2008&gt;10,U2008&lt;=20),"11 to 20 days",AND(U2008&gt;20,U2008&lt;=25),"21 to 25 days",U2008&gt;=51,"Greater than 40 days",AND(U2008&gt;25,U2008&lt;=30),"26 to 30 days",AND(U2008&gt;30,U2008&lt;=40),"31 to 40 days",AND(U2008&gt;40,U2008&lt;=50),"41 to 50 days")</f>
        <v>31 to 40 days</v>
      </c>
      <c r="W2008" t="str" cm="1">
        <f t="array" ref="W2008">_xlfn.IFNA(_xlfn.IFS(AND(U2008&gt;=25,U2008&lt;28),"26-27 days",AND(U2008&gt;27,U2008&lt;29),"28 to 29 days",U2008=30, "30 days"),"Not Needed")</f>
        <v>Not Needed</v>
      </c>
      <c r="X2008">
        <f t="shared" si="191"/>
        <v>2014</v>
      </c>
    </row>
    <row r="2009" spans="1:24" ht="58">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 t="shared" si="186"/>
        <v>116</v>
      </c>
      <c r="R2009">
        <f t="shared" si="187"/>
        <v>84.46</v>
      </c>
      <c r="S2009" s="15">
        <f t="shared" si="188"/>
        <v>40347.837800925925</v>
      </c>
      <c r="T2009" s="15">
        <f t="shared" si="189"/>
        <v>40414.166666666664</v>
      </c>
      <c r="U2009">
        <f t="shared" si="190"/>
        <v>67</v>
      </c>
      <c r="V2009" t="str" cm="1">
        <f t="array" ref="V2009">_xlfn.IFS(U2009&lt;=10,"Less than 10 days",AND(U2009&gt;10,U2009&lt;=20),"11 to 20 days",AND(U2009&gt;20,U2009&lt;=25),"21 to 25 days",U2009&gt;=51,"Greater than 40 days",AND(U2009&gt;25,U2009&lt;=30),"26 to 30 days",AND(U2009&gt;30,U2009&lt;=40),"31 to 40 days",AND(U2009&gt;40,U2009&lt;=50),"41 to 50 days")</f>
        <v>Greater than 40 days</v>
      </c>
      <c r="W2009" t="str" cm="1">
        <f t="array" ref="W2009">_xlfn.IFNA(_xlfn.IFS(AND(U2009&gt;=25,U2009&lt;28),"26-27 days",AND(U2009&gt;27,U2009&lt;29),"28 to 29 days",U2009=30, "30 days"),"Not Needed")</f>
        <v>Not Needed</v>
      </c>
      <c r="X2009">
        <f t="shared" si="191"/>
        <v>2010</v>
      </c>
    </row>
    <row r="2010" spans="1:24" ht="58">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 t="shared" si="186"/>
        <v>117</v>
      </c>
      <c r="R2010">
        <f t="shared" si="187"/>
        <v>44.85</v>
      </c>
      <c r="S2010" s="15">
        <f t="shared" si="188"/>
        <v>40761.604421296295</v>
      </c>
      <c r="T2010" s="15">
        <f t="shared" si="189"/>
        <v>40805.604421296295</v>
      </c>
      <c r="U2010">
        <f t="shared" si="190"/>
        <v>44</v>
      </c>
      <c r="V2010" t="str" cm="1">
        <f t="array" ref="V2010">_xlfn.IFS(U2010&lt;=10,"Less than 10 days",AND(U2010&gt;10,U2010&lt;=20),"11 to 20 days",AND(U2010&gt;20,U2010&lt;=25),"21 to 25 days",U2010&gt;=51,"Greater than 40 days",AND(U2010&gt;25,U2010&lt;=30),"26 to 30 days",AND(U2010&gt;30,U2010&lt;=40),"31 to 40 days",AND(U2010&gt;40,U2010&lt;=50),"41 to 50 days")</f>
        <v>41 to 50 days</v>
      </c>
      <c r="W2010" t="str" cm="1">
        <f t="array" ref="W2010">_xlfn.IFNA(_xlfn.IFS(AND(U2010&gt;=25,U2010&lt;28),"26-27 days",AND(U2010&gt;27,U2010&lt;29),"28 to 29 days",U2010=30, "30 days"),"Not Needed")</f>
        <v>Not Needed</v>
      </c>
      <c r="X2010">
        <f t="shared" si="191"/>
        <v>2011</v>
      </c>
    </row>
    <row r="2011" spans="1:24" ht="4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 t="shared" si="186"/>
        <v>305</v>
      </c>
      <c r="R2011">
        <f t="shared" si="187"/>
        <v>383.36</v>
      </c>
      <c r="S2011" s="15">
        <f t="shared" si="188"/>
        <v>42661.323414351849</v>
      </c>
      <c r="T2011" s="15">
        <f t="shared" si="189"/>
        <v>42697.365081018521</v>
      </c>
      <c r="U2011">
        <f t="shared" si="190"/>
        <v>36</v>
      </c>
      <c r="V2011" t="str" cm="1">
        <f t="array" ref="V2011">_xlfn.IFS(U2011&lt;=10,"Less than 10 days",AND(U2011&gt;10,U2011&lt;=20),"11 to 20 days",AND(U2011&gt;20,U2011&lt;=25),"21 to 25 days",U2011&gt;=51,"Greater than 40 days",AND(U2011&gt;25,U2011&lt;=30),"26 to 30 days",AND(U2011&gt;30,U2011&lt;=40),"31 to 40 days",AND(U2011&gt;40,U2011&lt;=50),"41 to 50 days")</f>
        <v>31 to 40 days</v>
      </c>
      <c r="W2011" t="str" cm="1">
        <f t="array" ref="W2011">_xlfn.IFNA(_xlfn.IFS(AND(U2011&gt;=25,U2011&lt;28),"26-27 days",AND(U2011&gt;27,U2011&lt;29),"28 to 29 days",U2011=30, "30 days"),"Not Needed")</f>
        <v>Not Needed</v>
      </c>
      <c r="X2011">
        <f t="shared" si="191"/>
        <v>2016</v>
      </c>
    </row>
    <row r="2012" spans="1:24" ht="29">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 t="shared" si="186"/>
        <v>320</v>
      </c>
      <c r="R2012">
        <f t="shared" si="187"/>
        <v>55.28</v>
      </c>
      <c r="S2012" s="15">
        <f t="shared" si="188"/>
        <v>42570.996423611112</v>
      </c>
      <c r="T2012" s="15">
        <f t="shared" si="189"/>
        <v>42600.996423611112</v>
      </c>
      <c r="U2012">
        <f t="shared" si="190"/>
        <v>30</v>
      </c>
      <c r="V2012" t="str" cm="1">
        <f t="array" ref="V2012">_xlfn.IFS(U2012&lt;=10,"Less than 10 days",AND(U2012&gt;10,U2012&lt;=20),"11 to 20 days",AND(U2012&gt;20,U2012&lt;=25),"21 to 25 days",U2012&gt;=51,"Greater than 40 days",AND(U2012&gt;25,U2012&lt;=30),"26 to 30 days",AND(U2012&gt;30,U2012&lt;=40),"31 to 40 days",AND(U2012&gt;40,U2012&lt;=50),"41 to 50 days")</f>
        <v>26 to 30 days</v>
      </c>
      <c r="W2012" t="str" cm="1">
        <f t="array" ref="W2012">_xlfn.IFNA(_xlfn.IFS(AND(U2012&gt;=25,U2012&lt;28),"26-27 days",AND(U2012&gt;27,U2012&lt;29),"28 to 29 days",U2012=30, "30 days"),"Not Needed")</f>
        <v>30 days</v>
      </c>
      <c r="X2012">
        <f t="shared" si="191"/>
        <v>2016</v>
      </c>
    </row>
    <row r="2013" spans="1:24" ht="4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 t="shared" si="186"/>
        <v>820</v>
      </c>
      <c r="R2013">
        <f t="shared" si="187"/>
        <v>422.02</v>
      </c>
      <c r="S2013" s="15">
        <f t="shared" si="188"/>
        <v>42347.358483796299</v>
      </c>
      <c r="T2013" s="15">
        <f t="shared" si="189"/>
        <v>42380.958333333328</v>
      </c>
      <c r="U2013">
        <f t="shared" si="190"/>
        <v>33</v>
      </c>
      <c r="V2013" t="str" cm="1">
        <f t="array" ref="V2013">_xlfn.IFS(U2013&lt;=10,"Less than 10 days",AND(U2013&gt;10,U2013&lt;=20),"11 to 20 days",AND(U2013&gt;20,U2013&lt;=25),"21 to 25 days",U2013&gt;=51,"Greater than 40 days",AND(U2013&gt;25,U2013&lt;=30),"26 to 30 days",AND(U2013&gt;30,U2013&lt;=40),"31 to 40 days",AND(U2013&gt;40,U2013&lt;=50),"41 to 50 days")</f>
        <v>31 to 40 days</v>
      </c>
      <c r="W2013" t="str" cm="1">
        <f t="array" ref="W2013">_xlfn.IFNA(_xlfn.IFS(AND(U2013&gt;=25,U2013&lt;28),"26-27 days",AND(U2013&gt;27,U2013&lt;29),"28 to 29 days",U2013=30, "30 days"),"Not Needed")</f>
        <v>Not Needed</v>
      </c>
      <c r="X2013">
        <f t="shared" si="191"/>
        <v>2015</v>
      </c>
    </row>
    <row r="2014" spans="1:24" ht="4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 t="shared" si="186"/>
        <v>235</v>
      </c>
      <c r="R2014">
        <f t="shared" si="187"/>
        <v>64.180000000000007</v>
      </c>
      <c r="S2014" s="15">
        <f t="shared" si="188"/>
        <v>42010.822233796294</v>
      </c>
      <c r="T2014" s="15">
        <f t="shared" si="189"/>
        <v>42040.822233796294</v>
      </c>
      <c r="U2014">
        <f t="shared" si="190"/>
        <v>30</v>
      </c>
      <c r="V2014" t="str" cm="1">
        <f t="array" ref="V2014">_xlfn.IFS(U2014&lt;=10,"Less than 10 days",AND(U2014&gt;10,U2014&lt;=20),"11 to 20 days",AND(U2014&gt;20,U2014&lt;=25),"21 to 25 days",U2014&gt;=51,"Greater than 40 days",AND(U2014&gt;25,U2014&lt;=30),"26 to 30 days",AND(U2014&gt;30,U2014&lt;=40),"31 to 40 days",AND(U2014&gt;40,U2014&lt;=50),"41 to 50 days")</f>
        <v>26 to 30 days</v>
      </c>
      <c r="W2014" t="str" cm="1">
        <f t="array" ref="W2014">_xlfn.IFNA(_xlfn.IFS(AND(U2014&gt;=25,U2014&lt;28),"26-27 days",AND(U2014&gt;27,U2014&lt;29),"28 to 29 days",U2014=30, "30 days"),"Not Needed")</f>
        <v>30 days</v>
      </c>
      <c r="X2014">
        <f t="shared" si="191"/>
        <v>2015</v>
      </c>
    </row>
    <row r="2015" spans="1:24" ht="58">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 t="shared" si="186"/>
        <v>495</v>
      </c>
      <c r="R2015">
        <f t="shared" si="187"/>
        <v>173.58</v>
      </c>
      <c r="S2015" s="15">
        <f t="shared" si="188"/>
        <v>42499.960810185185</v>
      </c>
      <c r="T2015" s="15">
        <f t="shared" si="189"/>
        <v>42559.960810185185</v>
      </c>
      <c r="U2015">
        <f t="shared" si="190"/>
        <v>60</v>
      </c>
      <c r="V2015" t="str" cm="1">
        <f t="array" ref="V2015">_xlfn.IFS(U2015&lt;=10,"Less than 10 days",AND(U2015&gt;10,U2015&lt;=20),"11 to 20 days",AND(U2015&gt;20,U2015&lt;=25),"21 to 25 days",U2015&gt;=51,"Greater than 40 days",AND(U2015&gt;25,U2015&lt;=30),"26 to 30 days",AND(U2015&gt;30,U2015&lt;=40),"31 to 40 days",AND(U2015&gt;40,U2015&lt;=50),"41 to 50 days")</f>
        <v>Greater than 40 days</v>
      </c>
      <c r="W2015" t="str" cm="1">
        <f t="array" ref="W2015">_xlfn.IFNA(_xlfn.IFS(AND(U2015&gt;=25,U2015&lt;28),"26-27 days",AND(U2015&gt;27,U2015&lt;29),"28 to 29 days",U2015=30, "30 days"),"Not Needed")</f>
        <v>Not Needed</v>
      </c>
      <c r="X2015">
        <f t="shared" si="191"/>
        <v>2016</v>
      </c>
    </row>
    <row r="2016" spans="1:24" ht="4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 t="shared" si="186"/>
        <v>7814</v>
      </c>
      <c r="R2016">
        <f t="shared" si="187"/>
        <v>88.6</v>
      </c>
      <c r="S2016" s="15">
        <f t="shared" si="188"/>
        <v>41324.214571759258</v>
      </c>
      <c r="T2016" s="15">
        <f t="shared" si="189"/>
        <v>41358.172905092593</v>
      </c>
      <c r="U2016">
        <f t="shared" si="190"/>
        <v>34</v>
      </c>
      <c r="V2016" t="str" cm="1">
        <f t="array" ref="V2016">_xlfn.IFS(U2016&lt;=10,"Less than 10 days",AND(U2016&gt;10,U2016&lt;=20),"11 to 20 days",AND(U2016&gt;20,U2016&lt;=25),"21 to 25 days",U2016&gt;=51,"Greater than 40 days",AND(U2016&gt;25,U2016&lt;=30),"26 to 30 days",AND(U2016&gt;30,U2016&lt;=40),"31 to 40 days",AND(U2016&gt;40,U2016&lt;=50),"41 to 50 days")</f>
        <v>31 to 40 days</v>
      </c>
      <c r="W2016" t="str" cm="1">
        <f t="array" ref="W2016">_xlfn.IFNA(_xlfn.IFS(AND(U2016&gt;=25,U2016&lt;28),"26-27 days",AND(U2016&gt;27,U2016&lt;29),"28 to 29 days",U2016=30, "30 days"),"Not Needed")</f>
        <v>Not Needed</v>
      </c>
      <c r="X2016">
        <f t="shared" si="191"/>
        <v>2013</v>
      </c>
    </row>
    <row r="2017" spans="1:24" ht="4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 t="shared" si="186"/>
        <v>113</v>
      </c>
      <c r="R2017">
        <f t="shared" si="187"/>
        <v>50.22</v>
      </c>
      <c r="S2017" s="15">
        <f t="shared" si="188"/>
        <v>40765.876886574071</v>
      </c>
      <c r="T2017" s="15">
        <f t="shared" si="189"/>
        <v>40795.876886574071</v>
      </c>
      <c r="U2017">
        <f t="shared" si="190"/>
        <v>30</v>
      </c>
      <c r="V2017" t="str" cm="1">
        <f t="array" ref="V2017">_xlfn.IFS(U2017&lt;=10,"Less than 10 days",AND(U2017&gt;10,U2017&lt;=20),"11 to 20 days",AND(U2017&gt;20,U2017&lt;=25),"21 to 25 days",U2017&gt;=51,"Greater than 40 days",AND(U2017&gt;25,U2017&lt;=30),"26 to 30 days",AND(U2017&gt;30,U2017&lt;=40),"31 to 40 days",AND(U2017&gt;40,U2017&lt;=50),"41 to 50 days")</f>
        <v>26 to 30 days</v>
      </c>
      <c r="W2017" t="str" cm="1">
        <f t="array" ref="W2017">_xlfn.IFNA(_xlfn.IFS(AND(U2017&gt;=25,U2017&lt;28),"26-27 days",AND(U2017&gt;27,U2017&lt;29),"28 to 29 days",U2017=30, "30 days"),"Not Needed")</f>
        <v>30 days</v>
      </c>
      <c r="X2017">
        <f t="shared" si="191"/>
        <v>2011</v>
      </c>
    </row>
    <row r="2018" spans="1:24" ht="29">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 t="shared" si="186"/>
        <v>922</v>
      </c>
      <c r="R2018">
        <f t="shared" si="187"/>
        <v>192.39</v>
      </c>
      <c r="S2018" s="15">
        <f t="shared" si="188"/>
        <v>41312.88077546296</v>
      </c>
      <c r="T2018" s="15">
        <f t="shared" si="189"/>
        <v>41342.88077546296</v>
      </c>
      <c r="U2018">
        <f t="shared" si="190"/>
        <v>30</v>
      </c>
      <c r="V2018" t="str" cm="1">
        <f t="array" ref="V2018">_xlfn.IFS(U2018&lt;=10,"Less than 10 days",AND(U2018&gt;10,U2018&lt;=20),"11 to 20 days",AND(U2018&gt;20,U2018&lt;=25),"21 to 25 days",U2018&gt;=51,"Greater than 40 days",AND(U2018&gt;25,U2018&lt;=30),"26 to 30 days",AND(U2018&gt;30,U2018&lt;=40),"31 to 40 days",AND(U2018&gt;40,U2018&lt;=50),"41 to 50 days")</f>
        <v>26 to 30 days</v>
      </c>
      <c r="W2018" t="str" cm="1">
        <f t="array" ref="W2018">_xlfn.IFNA(_xlfn.IFS(AND(U2018&gt;=25,U2018&lt;28),"26-27 days",AND(U2018&gt;27,U2018&lt;29),"28 to 29 days",U2018=30, "30 days"),"Not Needed")</f>
        <v>30 days</v>
      </c>
      <c r="X2018">
        <f t="shared" si="191"/>
        <v>2013</v>
      </c>
    </row>
    <row r="2019" spans="1:24" ht="4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 t="shared" si="186"/>
        <v>125</v>
      </c>
      <c r="R2019">
        <f t="shared" si="187"/>
        <v>73.42</v>
      </c>
      <c r="S2019" s="15">
        <f t="shared" si="188"/>
        <v>40961.057349537034</v>
      </c>
      <c r="T2019" s="15">
        <f t="shared" si="189"/>
        <v>40992.166666666664</v>
      </c>
      <c r="U2019">
        <f t="shared" si="190"/>
        <v>31</v>
      </c>
      <c r="V2019" t="str" cm="1">
        <f t="array" ref="V2019">_xlfn.IFS(U2019&lt;=10,"Less than 10 days",AND(U2019&gt;10,U2019&lt;=20),"11 to 20 days",AND(U2019&gt;20,U2019&lt;=25),"21 to 25 days",U2019&gt;=51,"Greater than 40 days",AND(U2019&gt;25,U2019&lt;=30),"26 to 30 days",AND(U2019&gt;30,U2019&lt;=40),"31 to 40 days",AND(U2019&gt;40,U2019&lt;=50),"41 to 50 days")</f>
        <v>31 to 40 days</v>
      </c>
      <c r="W2019" t="str" cm="1">
        <f t="array" ref="W2019">_xlfn.IFNA(_xlfn.IFS(AND(U2019&gt;=25,U2019&lt;28),"26-27 days",AND(U2019&gt;27,U2019&lt;29),"28 to 29 days",U2019=30, "30 days"),"Not Needed")</f>
        <v>Not Needed</v>
      </c>
      <c r="X2019">
        <f t="shared" si="191"/>
        <v>2012</v>
      </c>
    </row>
    <row r="2020" spans="1:24" ht="4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 t="shared" si="186"/>
        <v>102</v>
      </c>
      <c r="R2020">
        <f t="shared" si="187"/>
        <v>147.68</v>
      </c>
      <c r="S2020" s="15">
        <f t="shared" si="188"/>
        <v>42199.365844907406</v>
      </c>
      <c r="T2020" s="15">
        <f t="shared" si="189"/>
        <v>42229.365844907406</v>
      </c>
      <c r="U2020">
        <f t="shared" si="190"/>
        <v>30</v>
      </c>
      <c r="V2020" t="str" cm="1">
        <f t="array" ref="V2020">_xlfn.IFS(U2020&lt;=10,"Less than 10 days",AND(U2020&gt;10,U2020&lt;=20),"11 to 20 days",AND(U2020&gt;20,U2020&lt;=25),"21 to 25 days",U2020&gt;=51,"Greater than 40 days",AND(U2020&gt;25,U2020&lt;=30),"26 to 30 days",AND(U2020&gt;30,U2020&lt;=40),"31 to 40 days",AND(U2020&gt;40,U2020&lt;=50),"41 to 50 days")</f>
        <v>26 to 30 days</v>
      </c>
      <c r="W2020" t="str" cm="1">
        <f t="array" ref="W2020">_xlfn.IFNA(_xlfn.IFS(AND(U2020&gt;=25,U2020&lt;28),"26-27 days",AND(U2020&gt;27,U2020&lt;29),"28 to 29 days",U2020=30, "30 days"),"Not Needed")</f>
        <v>30 days</v>
      </c>
      <c r="X2020">
        <f t="shared" si="191"/>
        <v>2015</v>
      </c>
    </row>
    <row r="2021" spans="1:24" ht="58">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 t="shared" si="186"/>
        <v>485</v>
      </c>
      <c r="R2021">
        <f t="shared" si="187"/>
        <v>108.97</v>
      </c>
      <c r="S2021" s="15">
        <f t="shared" si="188"/>
        <v>42605.70857638889</v>
      </c>
      <c r="T2021" s="15">
        <f t="shared" si="189"/>
        <v>42635.70857638889</v>
      </c>
      <c r="U2021">
        <f t="shared" si="190"/>
        <v>30</v>
      </c>
      <c r="V2021" t="str" cm="1">
        <f t="array" ref="V2021">_xlfn.IFS(U2021&lt;=10,"Less than 10 days",AND(U2021&gt;10,U2021&lt;=20),"11 to 20 days",AND(U2021&gt;20,U2021&lt;=25),"21 to 25 days",U2021&gt;=51,"Greater than 40 days",AND(U2021&gt;25,U2021&lt;=30),"26 to 30 days",AND(U2021&gt;30,U2021&lt;=40),"31 to 40 days",AND(U2021&gt;40,U2021&lt;=50),"41 to 50 days")</f>
        <v>26 to 30 days</v>
      </c>
      <c r="W2021" t="str" cm="1">
        <f t="array" ref="W2021">_xlfn.IFNA(_xlfn.IFS(AND(U2021&gt;=25,U2021&lt;28),"26-27 days",AND(U2021&gt;27,U2021&lt;29),"28 to 29 days",U2021=30, "30 days"),"Not Needed")</f>
        <v>30 days</v>
      </c>
      <c r="X2021">
        <f t="shared" si="191"/>
        <v>2016</v>
      </c>
    </row>
    <row r="2022" spans="1:24" ht="4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 t="shared" si="186"/>
        <v>192</v>
      </c>
      <c r="R2022">
        <f t="shared" si="187"/>
        <v>23.65</v>
      </c>
      <c r="S2022" s="15">
        <f t="shared" si="188"/>
        <v>41737.097499999996</v>
      </c>
      <c r="T2022" s="15">
        <f t="shared" si="189"/>
        <v>41773.961111111108</v>
      </c>
      <c r="U2022">
        <f t="shared" si="190"/>
        <v>36</v>
      </c>
      <c r="V2022" t="str" cm="1">
        <f t="array" ref="V2022">_xlfn.IFS(U2022&lt;=10,"Less than 10 days",AND(U2022&gt;10,U2022&lt;=20),"11 to 20 days",AND(U2022&gt;20,U2022&lt;=25),"21 to 25 days",U2022&gt;=51,"Greater than 40 days",AND(U2022&gt;25,U2022&lt;=30),"26 to 30 days",AND(U2022&gt;30,U2022&lt;=40),"31 to 40 days",AND(U2022&gt;40,U2022&lt;=50),"41 to 50 days")</f>
        <v>31 to 40 days</v>
      </c>
      <c r="W2022" t="str" cm="1">
        <f t="array" ref="W2022">_xlfn.IFNA(_xlfn.IFS(AND(U2022&gt;=25,U2022&lt;28),"26-27 days",AND(U2022&gt;27,U2022&lt;29),"28 to 29 days",U2022=30, "30 days"),"Not Needed")</f>
        <v>Not Needed</v>
      </c>
      <c r="X2022">
        <f t="shared" si="191"/>
        <v>2014</v>
      </c>
    </row>
    <row r="2023" spans="1:24" ht="4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 t="shared" ref="Q2023:Q2086" si="192">ROUND(E2023/D2023*100,0)</f>
        <v>281</v>
      </c>
      <c r="R2023">
        <f t="shared" si="187"/>
        <v>147.94999999999999</v>
      </c>
      <c r="S2023" s="15">
        <f t="shared" si="188"/>
        <v>41861.070567129631</v>
      </c>
      <c r="T2023" s="15">
        <f t="shared" si="189"/>
        <v>41906.070567129631</v>
      </c>
      <c r="U2023">
        <f t="shared" si="190"/>
        <v>45</v>
      </c>
      <c r="V2023" t="str" cm="1">
        <f t="array" ref="V2023">_xlfn.IFS(U2023&lt;=10,"Less than 10 days",AND(U2023&gt;10,U2023&lt;=20),"11 to 20 days",AND(U2023&gt;20,U2023&lt;=25),"21 to 25 days",U2023&gt;=51,"Greater than 40 days",AND(U2023&gt;25,U2023&lt;=30),"26 to 30 days",AND(U2023&gt;30,U2023&lt;=40),"31 to 40 days",AND(U2023&gt;40,U2023&lt;=50),"41 to 50 days")</f>
        <v>41 to 50 days</v>
      </c>
      <c r="W2023" t="str" cm="1">
        <f t="array" ref="W2023">_xlfn.IFNA(_xlfn.IFS(AND(U2023&gt;=25,U2023&lt;28),"26-27 days",AND(U2023&gt;27,U2023&lt;29),"28 to 29 days",U2023=30, "30 days"),"Not Needed")</f>
        <v>Not Needed</v>
      </c>
      <c r="X2023">
        <f t="shared" si="191"/>
        <v>2014</v>
      </c>
    </row>
    <row r="2024" spans="1:24" ht="4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 t="shared" si="192"/>
        <v>125</v>
      </c>
      <c r="R2024">
        <f t="shared" si="187"/>
        <v>385.04</v>
      </c>
      <c r="S2024" s="15">
        <f t="shared" si="188"/>
        <v>42502.569120370375</v>
      </c>
      <c r="T2024" s="15">
        <f t="shared" si="189"/>
        <v>42532.569120370375</v>
      </c>
      <c r="U2024">
        <f t="shared" si="190"/>
        <v>30</v>
      </c>
      <c r="V2024" t="str" cm="1">
        <f t="array" ref="V2024">_xlfn.IFS(U2024&lt;=10,"Less than 10 days",AND(U2024&gt;10,U2024&lt;=20),"11 to 20 days",AND(U2024&gt;20,U2024&lt;=25),"21 to 25 days",U2024&gt;=51,"Greater than 40 days",AND(U2024&gt;25,U2024&lt;=30),"26 to 30 days",AND(U2024&gt;30,U2024&lt;=40),"31 to 40 days",AND(U2024&gt;40,U2024&lt;=50),"41 to 50 days")</f>
        <v>26 to 30 days</v>
      </c>
      <c r="W2024" t="str" cm="1">
        <f t="array" ref="W2024">_xlfn.IFNA(_xlfn.IFS(AND(U2024&gt;=25,U2024&lt;28),"26-27 days",AND(U2024&gt;27,U2024&lt;29),"28 to 29 days",U2024=30, "30 days"),"Not Needed")</f>
        <v>30 days</v>
      </c>
      <c r="X2024">
        <f t="shared" si="191"/>
        <v>2016</v>
      </c>
    </row>
    <row r="2025" spans="1:24" ht="58">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 t="shared" si="192"/>
        <v>161</v>
      </c>
      <c r="R2025">
        <f t="shared" si="187"/>
        <v>457.39</v>
      </c>
      <c r="S2025" s="15">
        <f t="shared" si="188"/>
        <v>42136.420752314814</v>
      </c>
      <c r="T2025" s="15">
        <f t="shared" si="189"/>
        <v>42166.420752314814</v>
      </c>
      <c r="U2025">
        <f t="shared" si="190"/>
        <v>30</v>
      </c>
      <c r="V2025" t="str" cm="1">
        <f t="array" ref="V2025">_xlfn.IFS(U2025&lt;=10,"Less than 10 days",AND(U2025&gt;10,U2025&lt;=20),"11 to 20 days",AND(U2025&gt;20,U2025&lt;=25),"21 to 25 days",U2025&gt;=51,"Greater than 40 days",AND(U2025&gt;25,U2025&lt;=30),"26 to 30 days",AND(U2025&gt;30,U2025&lt;=40),"31 to 40 days",AND(U2025&gt;40,U2025&lt;=50),"41 to 50 days")</f>
        <v>26 to 30 days</v>
      </c>
      <c r="W2025" t="str" cm="1">
        <f t="array" ref="W2025">_xlfn.IFNA(_xlfn.IFS(AND(U2025&gt;=25,U2025&lt;28),"26-27 days",AND(U2025&gt;27,U2025&lt;29),"28 to 29 days",U2025=30, "30 days"),"Not Needed")</f>
        <v>30 days</v>
      </c>
      <c r="X2025">
        <f t="shared" si="191"/>
        <v>2015</v>
      </c>
    </row>
    <row r="2026" spans="1:24" ht="4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 t="shared" si="192"/>
        <v>585</v>
      </c>
      <c r="R2026">
        <f t="shared" si="187"/>
        <v>222.99</v>
      </c>
      <c r="S2026" s="15">
        <f t="shared" si="188"/>
        <v>41099.966944444444</v>
      </c>
      <c r="T2026" s="15">
        <f t="shared" si="189"/>
        <v>41134.125</v>
      </c>
      <c r="U2026">
        <f t="shared" si="190"/>
        <v>35</v>
      </c>
      <c r="V2026" t="str" cm="1">
        <f t="array" ref="V2026">_xlfn.IFS(U2026&lt;=10,"Less than 10 days",AND(U2026&gt;10,U2026&lt;=20),"11 to 20 days",AND(U2026&gt;20,U2026&lt;=25),"21 to 25 days",U2026&gt;=51,"Greater than 40 days",AND(U2026&gt;25,U2026&lt;=30),"26 to 30 days",AND(U2026&gt;30,U2026&lt;=40),"31 to 40 days",AND(U2026&gt;40,U2026&lt;=50),"41 to 50 days")</f>
        <v>31 to 40 days</v>
      </c>
      <c r="W2026" t="str" cm="1">
        <f t="array" ref="W2026">_xlfn.IFNA(_xlfn.IFS(AND(U2026&gt;=25,U2026&lt;28),"26-27 days",AND(U2026&gt;27,U2026&lt;29),"28 to 29 days",U2026=30, "30 days"),"Not Needed")</f>
        <v>Not Needed</v>
      </c>
      <c r="X2026">
        <f t="shared" si="191"/>
        <v>2012</v>
      </c>
    </row>
    <row r="2027" spans="1:24" ht="4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 t="shared" si="192"/>
        <v>201</v>
      </c>
      <c r="R2027">
        <f t="shared" si="187"/>
        <v>220.74</v>
      </c>
      <c r="S2027" s="15">
        <f t="shared" si="188"/>
        <v>42136.184560185182</v>
      </c>
      <c r="T2027" s="15">
        <f t="shared" si="189"/>
        <v>42166.184560185182</v>
      </c>
      <c r="U2027">
        <f t="shared" si="190"/>
        <v>30</v>
      </c>
      <c r="V2027" t="str" cm="1">
        <f t="array" ref="V2027">_xlfn.IFS(U2027&lt;=10,"Less than 10 days",AND(U2027&gt;10,U2027&lt;=20),"11 to 20 days",AND(U2027&gt;20,U2027&lt;=25),"21 to 25 days",U2027&gt;=51,"Greater than 40 days",AND(U2027&gt;25,U2027&lt;=30),"26 to 30 days",AND(U2027&gt;30,U2027&lt;=40),"31 to 40 days",AND(U2027&gt;40,U2027&lt;=50),"41 to 50 days")</f>
        <v>26 to 30 days</v>
      </c>
      <c r="W2027" t="str" cm="1">
        <f t="array" ref="W2027">_xlfn.IFNA(_xlfn.IFS(AND(U2027&gt;=25,U2027&lt;28),"26-27 days",AND(U2027&gt;27,U2027&lt;29),"28 to 29 days",U2027=30, "30 days"),"Not Needed")</f>
        <v>30 days</v>
      </c>
      <c r="X2027">
        <f t="shared" si="191"/>
        <v>2015</v>
      </c>
    </row>
    <row r="2028" spans="1:24" ht="29">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 t="shared" si="192"/>
        <v>133</v>
      </c>
      <c r="R2028">
        <f t="shared" si="187"/>
        <v>73.5</v>
      </c>
      <c r="S2028" s="15">
        <f t="shared" si="188"/>
        <v>41704.735937500001</v>
      </c>
      <c r="T2028" s="15">
        <f t="shared" si="189"/>
        <v>41750.165972222225</v>
      </c>
      <c r="U2028">
        <f t="shared" si="190"/>
        <v>46</v>
      </c>
      <c r="V2028" t="str" cm="1">
        <f t="array" ref="V2028">_xlfn.IFS(U2028&lt;=10,"Less than 10 days",AND(U2028&gt;10,U2028&lt;=20),"11 to 20 days",AND(U2028&gt;20,U2028&lt;=25),"21 to 25 days",U2028&gt;=51,"Greater than 40 days",AND(U2028&gt;25,U2028&lt;=30),"26 to 30 days",AND(U2028&gt;30,U2028&lt;=40),"31 to 40 days",AND(U2028&gt;40,U2028&lt;=50),"41 to 50 days")</f>
        <v>41 to 50 days</v>
      </c>
      <c r="W2028" t="str" cm="1">
        <f t="array" ref="W2028">_xlfn.IFNA(_xlfn.IFS(AND(U2028&gt;=25,U2028&lt;28),"26-27 days",AND(U2028&gt;27,U2028&lt;29),"28 to 29 days",U2028=30, "30 days"),"Not Needed")</f>
        <v>Not Needed</v>
      </c>
      <c r="X2028">
        <f t="shared" si="191"/>
        <v>2014</v>
      </c>
    </row>
    <row r="2029" spans="1:24" ht="4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 t="shared" si="192"/>
        <v>120</v>
      </c>
      <c r="R2029">
        <f t="shared" si="187"/>
        <v>223.1</v>
      </c>
      <c r="S2029" s="15">
        <f t="shared" si="188"/>
        <v>42048.813877314817</v>
      </c>
      <c r="T2029" s="15">
        <f t="shared" si="189"/>
        <v>42093.772210648152</v>
      </c>
      <c r="U2029">
        <f t="shared" si="190"/>
        <v>45</v>
      </c>
      <c r="V2029" t="str" cm="1">
        <f t="array" ref="V2029">_xlfn.IFS(U2029&lt;=10,"Less than 10 days",AND(U2029&gt;10,U2029&lt;=20),"11 to 20 days",AND(U2029&gt;20,U2029&lt;=25),"21 to 25 days",U2029&gt;=51,"Greater than 40 days",AND(U2029&gt;25,U2029&lt;=30),"26 to 30 days",AND(U2029&gt;30,U2029&lt;=40),"31 to 40 days",AND(U2029&gt;40,U2029&lt;=50),"41 to 50 days")</f>
        <v>41 to 50 days</v>
      </c>
      <c r="W2029" t="str" cm="1">
        <f t="array" ref="W2029">_xlfn.IFNA(_xlfn.IFS(AND(U2029&gt;=25,U2029&lt;28),"26-27 days",AND(U2029&gt;27,U2029&lt;29),"28 to 29 days",U2029=30, "30 days"),"Not Needed")</f>
        <v>Not Needed</v>
      </c>
      <c r="X2029">
        <f t="shared" si="191"/>
        <v>2015</v>
      </c>
    </row>
    <row r="2030" spans="1:24" ht="29">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 t="shared" si="192"/>
        <v>126</v>
      </c>
      <c r="R2030">
        <f t="shared" si="187"/>
        <v>47.91</v>
      </c>
      <c r="S2030" s="15">
        <f t="shared" si="188"/>
        <v>40215.919050925928</v>
      </c>
      <c r="T2030" s="15">
        <f t="shared" si="189"/>
        <v>40252.913194444445</v>
      </c>
      <c r="U2030">
        <f t="shared" si="190"/>
        <v>37</v>
      </c>
      <c r="V2030" t="str" cm="1">
        <f t="array" ref="V2030">_xlfn.IFS(U2030&lt;=10,"Less than 10 days",AND(U2030&gt;10,U2030&lt;=20),"11 to 20 days",AND(U2030&gt;20,U2030&lt;=25),"21 to 25 days",U2030&gt;=51,"Greater than 40 days",AND(U2030&gt;25,U2030&lt;=30),"26 to 30 days",AND(U2030&gt;30,U2030&lt;=40),"31 to 40 days",AND(U2030&gt;40,U2030&lt;=50),"41 to 50 days")</f>
        <v>31 to 40 days</v>
      </c>
      <c r="W2030" t="str" cm="1">
        <f t="array" ref="W2030">_xlfn.IFNA(_xlfn.IFS(AND(U2030&gt;=25,U2030&lt;28),"26-27 days",AND(U2030&gt;27,U2030&lt;29),"28 to 29 days",U2030=30, "30 days"),"Not Needed")</f>
        <v>Not Needed</v>
      </c>
      <c r="X2030">
        <f t="shared" si="191"/>
        <v>2010</v>
      </c>
    </row>
    <row r="2031" spans="1:24" ht="4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 t="shared" si="192"/>
        <v>361</v>
      </c>
      <c r="R2031">
        <f t="shared" si="187"/>
        <v>96.06</v>
      </c>
      <c r="S2031" s="15">
        <f t="shared" si="188"/>
        <v>41848.021770833337</v>
      </c>
      <c r="T2031" s="15">
        <f t="shared" si="189"/>
        <v>41878.021770833337</v>
      </c>
      <c r="U2031">
        <f t="shared" si="190"/>
        <v>30</v>
      </c>
      <c r="V2031" t="str" cm="1">
        <f t="array" ref="V2031">_xlfn.IFS(U2031&lt;=10,"Less than 10 days",AND(U2031&gt;10,U2031&lt;=20),"11 to 20 days",AND(U2031&gt;20,U2031&lt;=25),"21 to 25 days",U2031&gt;=51,"Greater than 40 days",AND(U2031&gt;25,U2031&lt;=30),"26 to 30 days",AND(U2031&gt;30,U2031&lt;=40),"31 to 40 days",AND(U2031&gt;40,U2031&lt;=50),"41 to 50 days")</f>
        <v>26 to 30 days</v>
      </c>
      <c r="W2031" t="str" cm="1">
        <f t="array" ref="W2031">_xlfn.IFNA(_xlfn.IFS(AND(U2031&gt;=25,U2031&lt;28),"26-27 days",AND(U2031&gt;27,U2031&lt;29),"28 to 29 days",U2031=30, "30 days"),"Not Needed")</f>
        <v>30 days</v>
      </c>
      <c r="X2031">
        <f t="shared" si="191"/>
        <v>2014</v>
      </c>
    </row>
    <row r="2032" spans="1:24" ht="4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 t="shared" si="192"/>
        <v>226</v>
      </c>
      <c r="R2032">
        <f t="shared" si="187"/>
        <v>118.61</v>
      </c>
      <c r="S2032" s="15">
        <f t="shared" si="188"/>
        <v>41212.996481481481</v>
      </c>
      <c r="T2032" s="15">
        <f t="shared" si="189"/>
        <v>41242.996481481481</v>
      </c>
      <c r="U2032">
        <f t="shared" si="190"/>
        <v>30</v>
      </c>
      <c r="V2032" t="str" cm="1">
        <f t="array" ref="V2032">_xlfn.IFS(U2032&lt;=10,"Less than 10 days",AND(U2032&gt;10,U2032&lt;=20),"11 to 20 days",AND(U2032&gt;20,U2032&lt;=25),"21 to 25 days",U2032&gt;=51,"Greater than 40 days",AND(U2032&gt;25,U2032&lt;=30),"26 to 30 days",AND(U2032&gt;30,U2032&lt;=40),"31 to 40 days",AND(U2032&gt;40,U2032&lt;=50),"41 to 50 days")</f>
        <v>26 to 30 days</v>
      </c>
      <c r="W2032" t="str" cm="1">
        <f t="array" ref="W2032">_xlfn.IFNA(_xlfn.IFS(AND(U2032&gt;=25,U2032&lt;28),"26-27 days",AND(U2032&gt;27,U2032&lt;29),"28 to 29 days",U2032=30, "30 days"),"Not Needed")</f>
        <v>30 days</v>
      </c>
      <c r="X2032">
        <f t="shared" si="191"/>
        <v>2012</v>
      </c>
    </row>
    <row r="2033" spans="1:24" ht="4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 t="shared" si="192"/>
        <v>120</v>
      </c>
      <c r="R2033">
        <f t="shared" si="187"/>
        <v>118.45</v>
      </c>
      <c r="S2033" s="15">
        <f t="shared" si="188"/>
        <v>41975.329317129625</v>
      </c>
      <c r="T2033" s="15">
        <f t="shared" si="189"/>
        <v>42013.041666666672</v>
      </c>
      <c r="U2033">
        <f t="shared" si="190"/>
        <v>38</v>
      </c>
      <c r="V2033" t="str" cm="1">
        <f t="array" ref="V2033">_xlfn.IFS(U2033&lt;=10,"Less than 10 days",AND(U2033&gt;10,U2033&lt;=20),"11 to 20 days",AND(U2033&gt;20,U2033&lt;=25),"21 to 25 days",U2033&gt;=51,"Greater than 40 days",AND(U2033&gt;25,U2033&lt;=30),"26 to 30 days",AND(U2033&gt;30,U2033&lt;=40),"31 to 40 days",AND(U2033&gt;40,U2033&lt;=50),"41 to 50 days")</f>
        <v>31 to 40 days</v>
      </c>
      <c r="W2033" t="str" cm="1">
        <f t="array" ref="W2033">_xlfn.IFNA(_xlfn.IFS(AND(U2033&gt;=25,U2033&lt;28),"26-27 days",AND(U2033&gt;27,U2033&lt;29),"28 to 29 days",U2033=30, "30 days"),"Not Needed")</f>
        <v>Not Needed</v>
      </c>
      <c r="X2033">
        <f t="shared" si="191"/>
        <v>2014</v>
      </c>
    </row>
    <row r="2034" spans="1:24" ht="4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 t="shared" si="192"/>
        <v>304</v>
      </c>
      <c r="R2034">
        <f t="shared" si="187"/>
        <v>143.21</v>
      </c>
      <c r="S2034" s="15">
        <f t="shared" si="188"/>
        <v>42689.565671296295</v>
      </c>
      <c r="T2034" s="15">
        <f t="shared" si="189"/>
        <v>42719.208333333328</v>
      </c>
      <c r="U2034">
        <f t="shared" si="190"/>
        <v>30</v>
      </c>
      <c r="V2034" t="str" cm="1">
        <f t="array" ref="V2034">_xlfn.IFS(U2034&lt;=10,"Less than 10 days",AND(U2034&gt;10,U2034&lt;=20),"11 to 20 days",AND(U2034&gt;20,U2034&lt;=25),"21 to 25 days",U2034&gt;=51,"Greater than 40 days",AND(U2034&gt;25,U2034&lt;=30),"26 to 30 days",AND(U2034&gt;30,U2034&lt;=40),"31 to 40 days",AND(U2034&gt;40,U2034&lt;=50),"41 to 50 days")</f>
        <v>26 to 30 days</v>
      </c>
      <c r="W2034" t="str" cm="1">
        <f t="array" ref="W2034">_xlfn.IFNA(_xlfn.IFS(AND(U2034&gt;=25,U2034&lt;28),"26-27 days",AND(U2034&gt;27,U2034&lt;29),"28 to 29 days",U2034=30, "30 days"),"Not Needed")</f>
        <v>30 days</v>
      </c>
      <c r="X2034">
        <f t="shared" si="191"/>
        <v>2016</v>
      </c>
    </row>
    <row r="2035" spans="1:24" ht="58">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 t="shared" si="192"/>
        <v>179</v>
      </c>
      <c r="R2035">
        <f t="shared" si="187"/>
        <v>282.72000000000003</v>
      </c>
      <c r="S2035" s="15">
        <f t="shared" si="188"/>
        <v>41725.082384259258</v>
      </c>
      <c r="T2035" s="15">
        <f t="shared" si="189"/>
        <v>41755.082384259258</v>
      </c>
      <c r="U2035">
        <f t="shared" si="190"/>
        <v>30</v>
      </c>
      <c r="V2035" t="str" cm="1">
        <f t="array" ref="V2035">_xlfn.IFS(U2035&lt;=10,"Less than 10 days",AND(U2035&gt;10,U2035&lt;=20),"11 to 20 days",AND(U2035&gt;20,U2035&lt;=25),"21 to 25 days",U2035&gt;=51,"Greater than 40 days",AND(U2035&gt;25,U2035&lt;=30),"26 to 30 days",AND(U2035&gt;30,U2035&lt;=40),"31 to 40 days",AND(U2035&gt;40,U2035&lt;=50),"41 to 50 days")</f>
        <v>26 to 30 days</v>
      </c>
      <c r="W2035" t="str" cm="1">
        <f t="array" ref="W2035">_xlfn.IFNA(_xlfn.IFS(AND(U2035&gt;=25,U2035&lt;28),"26-27 days",AND(U2035&gt;27,U2035&lt;29),"28 to 29 days",U2035=30, "30 days"),"Not Needed")</f>
        <v>30 days</v>
      </c>
      <c r="X2035">
        <f t="shared" si="191"/>
        <v>2014</v>
      </c>
    </row>
    <row r="2036" spans="1:24" ht="58">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 t="shared" si="192"/>
        <v>387</v>
      </c>
      <c r="R2036">
        <f t="shared" si="187"/>
        <v>593.94000000000005</v>
      </c>
      <c r="S2036" s="15">
        <f t="shared" si="188"/>
        <v>42076.130011574074</v>
      </c>
      <c r="T2036" s="15">
        <f t="shared" si="189"/>
        <v>42131.290277777778</v>
      </c>
      <c r="U2036">
        <f t="shared" si="190"/>
        <v>55</v>
      </c>
      <c r="V2036" t="str" cm="1">
        <f t="array" ref="V2036">_xlfn.IFS(U2036&lt;=10,"Less than 10 days",AND(U2036&gt;10,U2036&lt;=20),"11 to 20 days",AND(U2036&gt;20,U2036&lt;=25),"21 to 25 days",U2036&gt;=51,"Greater than 40 days",AND(U2036&gt;25,U2036&lt;=30),"26 to 30 days",AND(U2036&gt;30,U2036&lt;=40),"31 to 40 days",AND(U2036&gt;40,U2036&lt;=50),"41 to 50 days")</f>
        <v>Greater than 40 days</v>
      </c>
      <c r="W2036" t="str" cm="1">
        <f t="array" ref="W2036">_xlfn.IFNA(_xlfn.IFS(AND(U2036&gt;=25,U2036&lt;28),"26-27 days",AND(U2036&gt;27,U2036&lt;29),"28 to 29 days",U2036=30, "30 days"),"Not Needed")</f>
        <v>Not Needed</v>
      </c>
      <c r="X2036">
        <f t="shared" si="191"/>
        <v>2015</v>
      </c>
    </row>
    <row r="2037" spans="1:24" ht="58">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 t="shared" si="192"/>
        <v>211</v>
      </c>
      <c r="R2037">
        <f t="shared" si="187"/>
        <v>262.16000000000003</v>
      </c>
      <c r="S2037" s="15">
        <f t="shared" si="188"/>
        <v>42311.625081018516</v>
      </c>
      <c r="T2037" s="15">
        <f t="shared" si="189"/>
        <v>42357.041666666672</v>
      </c>
      <c r="U2037">
        <f t="shared" si="190"/>
        <v>46</v>
      </c>
      <c r="V2037" t="str" cm="1">
        <f t="array" ref="V2037">_xlfn.IFS(U2037&lt;=10,"Less than 10 days",AND(U2037&gt;10,U2037&lt;=20),"11 to 20 days",AND(U2037&gt;20,U2037&lt;=25),"21 to 25 days",U2037&gt;=51,"Greater than 40 days",AND(U2037&gt;25,U2037&lt;=30),"26 to 30 days",AND(U2037&gt;30,U2037&lt;=40),"31 to 40 days",AND(U2037&gt;40,U2037&lt;=50),"41 to 50 days")</f>
        <v>41 to 50 days</v>
      </c>
      <c r="W2037" t="str" cm="1">
        <f t="array" ref="W2037">_xlfn.IFNA(_xlfn.IFS(AND(U2037&gt;=25,U2037&lt;28),"26-27 days",AND(U2037&gt;27,U2037&lt;29),"28 to 29 days",U2037=30, "30 days"),"Not Needed")</f>
        <v>Not Needed</v>
      </c>
      <c r="X2037">
        <f t="shared" si="191"/>
        <v>2015</v>
      </c>
    </row>
    <row r="2038" spans="1:24" ht="4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 t="shared" si="192"/>
        <v>132</v>
      </c>
      <c r="R2038">
        <f t="shared" si="187"/>
        <v>46.58</v>
      </c>
      <c r="S2038" s="15">
        <f t="shared" si="188"/>
        <v>41738.864803240744</v>
      </c>
      <c r="T2038" s="15">
        <f t="shared" si="189"/>
        <v>41768.864803240744</v>
      </c>
      <c r="U2038">
        <f t="shared" si="190"/>
        <v>30</v>
      </c>
      <c r="V2038" t="str" cm="1">
        <f t="array" ref="V2038">_xlfn.IFS(U2038&lt;=10,"Less than 10 days",AND(U2038&gt;10,U2038&lt;=20),"11 to 20 days",AND(U2038&gt;20,U2038&lt;=25),"21 to 25 days",U2038&gt;=51,"Greater than 40 days",AND(U2038&gt;25,U2038&lt;=30),"26 to 30 days",AND(U2038&gt;30,U2038&lt;=40),"31 to 40 days",AND(U2038&gt;40,U2038&lt;=50),"41 to 50 days")</f>
        <v>26 to 30 days</v>
      </c>
      <c r="W2038" t="str" cm="1">
        <f t="array" ref="W2038">_xlfn.IFNA(_xlfn.IFS(AND(U2038&gt;=25,U2038&lt;28),"26-27 days",AND(U2038&gt;27,U2038&lt;29),"28 to 29 days",U2038=30, "30 days"),"Not Needed")</f>
        <v>30 days</v>
      </c>
      <c r="X2038">
        <f t="shared" si="191"/>
        <v>2014</v>
      </c>
    </row>
    <row r="2039" spans="1:24" ht="4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 t="shared" si="192"/>
        <v>300</v>
      </c>
      <c r="R2039">
        <f t="shared" si="187"/>
        <v>70.040000000000006</v>
      </c>
      <c r="S2039" s="15">
        <f t="shared" si="188"/>
        <v>41578.210104166668</v>
      </c>
      <c r="T2039" s="15">
        <f t="shared" si="189"/>
        <v>41638.251770833333</v>
      </c>
      <c r="U2039">
        <f t="shared" si="190"/>
        <v>60</v>
      </c>
      <c r="V2039" t="str" cm="1">
        <f t="array" ref="V2039">_xlfn.IFS(U2039&lt;=10,"Less than 10 days",AND(U2039&gt;10,U2039&lt;=20),"11 to 20 days",AND(U2039&gt;20,U2039&lt;=25),"21 to 25 days",U2039&gt;=51,"Greater than 40 days",AND(U2039&gt;25,U2039&lt;=30),"26 to 30 days",AND(U2039&gt;30,U2039&lt;=40),"31 to 40 days",AND(U2039&gt;40,U2039&lt;=50),"41 to 50 days")</f>
        <v>Greater than 40 days</v>
      </c>
      <c r="W2039" t="str" cm="1">
        <f t="array" ref="W2039">_xlfn.IFNA(_xlfn.IFS(AND(U2039&gt;=25,U2039&lt;28),"26-27 days",AND(U2039&gt;27,U2039&lt;29),"28 to 29 days",U2039=30, "30 days"),"Not Needed")</f>
        <v>Not Needed</v>
      </c>
      <c r="X2039">
        <f t="shared" si="191"/>
        <v>2013</v>
      </c>
    </row>
    <row r="2040" spans="1:24" ht="4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 t="shared" si="192"/>
        <v>421</v>
      </c>
      <c r="R2040">
        <f t="shared" si="187"/>
        <v>164.91</v>
      </c>
      <c r="S2040" s="15">
        <f t="shared" si="188"/>
        <v>41424.27107638889</v>
      </c>
      <c r="T2040" s="15">
        <f t="shared" si="189"/>
        <v>41456.75</v>
      </c>
      <c r="U2040">
        <f t="shared" si="190"/>
        <v>32</v>
      </c>
      <c r="V2040" t="str" cm="1">
        <f t="array" ref="V2040">_xlfn.IFS(U2040&lt;=10,"Less than 10 days",AND(U2040&gt;10,U2040&lt;=20),"11 to 20 days",AND(U2040&gt;20,U2040&lt;=25),"21 to 25 days",U2040&gt;=51,"Greater than 40 days",AND(U2040&gt;25,U2040&lt;=30),"26 to 30 days",AND(U2040&gt;30,U2040&lt;=40),"31 to 40 days",AND(U2040&gt;40,U2040&lt;=50),"41 to 50 days")</f>
        <v>31 to 40 days</v>
      </c>
      <c r="W2040" t="str" cm="1">
        <f t="array" ref="W2040">_xlfn.IFNA(_xlfn.IFS(AND(U2040&gt;=25,U2040&lt;28),"26-27 days",AND(U2040&gt;27,U2040&lt;29),"28 to 29 days",U2040=30, "30 days"),"Not Needed")</f>
        <v>Not Needed</v>
      </c>
      <c r="X2040">
        <f t="shared" si="191"/>
        <v>2013</v>
      </c>
    </row>
    <row r="2041" spans="1:24" ht="4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 t="shared" si="192"/>
        <v>136</v>
      </c>
      <c r="R2041">
        <f t="shared" si="187"/>
        <v>449.26</v>
      </c>
      <c r="S2041" s="15">
        <f t="shared" si="188"/>
        <v>42675.438946759255</v>
      </c>
      <c r="T2041" s="15">
        <f t="shared" si="189"/>
        <v>42705.207638888889</v>
      </c>
      <c r="U2041">
        <f t="shared" si="190"/>
        <v>30</v>
      </c>
      <c r="V2041" t="str" cm="1">
        <f t="array" ref="V2041">_xlfn.IFS(U2041&lt;=10,"Less than 10 days",AND(U2041&gt;10,U2041&lt;=20),"11 to 20 days",AND(U2041&gt;20,U2041&lt;=25),"21 to 25 days",U2041&gt;=51,"Greater than 40 days",AND(U2041&gt;25,U2041&lt;=30),"26 to 30 days",AND(U2041&gt;30,U2041&lt;=40),"31 to 40 days",AND(U2041&gt;40,U2041&lt;=50),"41 to 50 days")</f>
        <v>26 to 30 days</v>
      </c>
      <c r="W2041" t="str" cm="1">
        <f t="array" ref="W2041">_xlfn.IFNA(_xlfn.IFS(AND(U2041&gt;=25,U2041&lt;28),"26-27 days",AND(U2041&gt;27,U2041&lt;29),"28 to 29 days",U2041=30, "30 days"),"Not Needed")</f>
        <v>30 days</v>
      </c>
      <c r="X2041">
        <f t="shared" si="191"/>
        <v>2016</v>
      </c>
    </row>
    <row r="2042" spans="1:24" ht="29">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 t="shared" si="192"/>
        <v>248</v>
      </c>
      <c r="R2042">
        <f t="shared" si="187"/>
        <v>27.47</v>
      </c>
      <c r="S2042" s="15">
        <f t="shared" si="188"/>
        <v>41578.927118055559</v>
      </c>
      <c r="T2042" s="15">
        <f t="shared" si="189"/>
        <v>41593.968784722223</v>
      </c>
      <c r="U2042">
        <f t="shared" si="190"/>
        <v>15</v>
      </c>
      <c r="V2042" t="str" cm="1">
        <f t="array" ref="V2042">_xlfn.IFS(U2042&lt;=10,"Less than 10 days",AND(U2042&gt;10,U2042&lt;=20),"11 to 20 days",AND(U2042&gt;20,U2042&lt;=25),"21 to 25 days",U2042&gt;=51,"Greater than 40 days",AND(U2042&gt;25,U2042&lt;=30),"26 to 30 days",AND(U2042&gt;30,U2042&lt;=40),"31 to 40 days",AND(U2042&gt;40,U2042&lt;=50),"41 to 50 days")</f>
        <v>11 to 20 days</v>
      </c>
      <c r="W2042" t="str" cm="1">
        <f t="array" ref="W2042">_xlfn.IFNA(_xlfn.IFS(AND(U2042&gt;=25,U2042&lt;28),"26-27 days",AND(U2042&gt;27,U2042&lt;29),"28 to 29 days",U2042=30, "30 days"),"Not Needed")</f>
        <v>Not Needed</v>
      </c>
      <c r="X2042">
        <f t="shared" si="191"/>
        <v>2013</v>
      </c>
    </row>
    <row r="2043" spans="1:24" ht="4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 t="shared" si="192"/>
        <v>182</v>
      </c>
      <c r="R2043">
        <f t="shared" si="187"/>
        <v>143.97999999999999</v>
      </c>
      <c r="S2043" s="15">
        <f t="shared" si="188"/>
        <v>42654.525775462964</v>
      </c>
      <c r="T2043" s="15">
        <f t="shared" si="189"/>
        <v>42684.567442129628</v>
      </c>
      <c r="U2043">
        <f t="shared" si="190"/>
        <v>30</v>
      </c>
      <c r="V2043" t="str" cm="1">
        <f t="array" ref="V2043">_xlfn.IFS(U2043&lt;=10,"Less than 10 days",AND(U2043&gt;10,U2043&lt;=20),"11 to 20 days",AND(U2043&gt;20,U2043&lt;=25),"21 to 25 days",U2043&gt;=51,"Greater than 40 days",AND(U2043&gt;25,U2043&lt;=30),"26 to 30 days",AND(U2043&gt;30,U2043&lt;=40),"31 to 40 days",AND(U2043&gt;40,U2043&lt;=50),"41 to 50 days")</f>
        <v>26 to 30 days</v>
      </c>
      <c r="W2043" t="str" cm="1">
        <f t="array" ref="W2043">_xlfn.IFNA(_xlfn.IFS(AND(U2043&gt;=25,U2043&lt;28),"26-27 days",AND(U2043&gt;27,U2043&lt;29),"28 to 29 days",U2043=30, "30 days"),"Not Needed")</f>
        <v>30 days</v>
      </c>
      <c r="X2043">
        <f t="shared" si="191"/>
        <v>2016</v>
      </c>
    </row>
    <row r="2044" spans="1:24" ht="4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 t="shared" si="192"/>
        <v>124</v>
      </c>
      <c r="R2044">
        <f t="shared" si="187"/>
        <v>88.24</v>
      </c>
      <c r="S2044" s="15">
        <f t="shared" si="188"/>
        <v>42331.708032407405</v>
      </c>
      <c r="T2044" s="15">
        <f t="shared" si="189"/>
        <v>42391.708032407405</v>
      </c>
      <c r="U2044">
        <f t="shared" si="190"/>
        <v>60</v>
      </c>
      <c r="V2044" t="str" cm="1">
        <f t="array" ref="V2044">_xlfn.IFS(U2044&lt;=10,"Less than 10 days",AND(U2044&gt;10,U2044&lt;=20),"11 to 20 days",AND(U2044&gt;20,U2044&lt;=25),"21 to 25 days",U2044&gt;=51,"Greater than 40 days",AND(U2044&gt;25,U2044&lt;=30),"26 to 30 days",AND(U2044&gt;30,U2044&lt;=40),"31 to 40 days",AND(U2044&gt;40,U2044&lt;=50),"41 to 50 days")</f>
        <v>Greater than 40 days</v>
      </c>
      <c r="W2044" t="str" cm="1">
        <f t="array" ref="W2044">_xlfn.IFNA(_xlfn.IFS(AND(U2044&gt;=25,U2044&lt;28),"26-27 days",AND(U2044&gt;27,U2044&lt;29),"28 to 29 days",U2044=30, "30 days"),"Not Needed")</f>
        <v>Not Needed</v>
      </c>
      <c r="X2044">
        <f t="shared" si="191"/>
        <v>2015</v>
      </c>
    </row>
    <row r="2045" spans="1:24" ht="4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 t="shared" si="192"/>
        <v>506</v>
      </c>
      <c r="R2045">
        <f t="shared" si="187"/>
        <v>36.33</v>
      </c>
      <c r="S2045" s="15">
        <f t="shared" si="188"/>
        <v>42661.176817129628</v>
      </c>
      <c r="T2045" s="15">
        <f t="shared" si="189"/>
        <v>42715.207638888889</v>
      </c>
      <c r="U2045">
        <f t="shared" si="190"/>
        <v>54</v>
      </c>
      <c r="V2045" t="str" cm="1">
        <f t="array" ref="V2045">_xlfn.IFS(U2045&lt;=10,"Less than 10 days",AND(U2045&gt;10,U2045&lt;=20),"11 to 20 days",AND(U2045&gt;20,U2045&lt;=25),"21 to 25 days",U2045&gt;=51,"Greater than 40 days",AND(U2045&gt;25,U2045&lt;=30),"26 to 30 days",AND(U2045&gt;30,U2045&lt;=40),"31 to 40 days",AND(U2045&gt;40,U2045&lt;=50),"41 to 50 days")</f>
        <v>Greater than 40 days</v>
      </c>
      <c r="W2045" t="str" cm="1">
        <f t="array" ref="W2045">_xlfn.IFNA(_xlfn.IFS(AND(U2045&gt;=25,U2045&lt;28),"26-27 days",AND(U2045&gt;27,U2045&lt;29),"28 to 29 days",U2045=30, "30 days"),"Not Needed")</f>
        <v>Not Needed</v>
      </c>
      <c r="X2045">
        <f t="shared" si="191"/>
        <v>2016</v>
      </c>
    </row>
    <row r="2046" spans="1:24" ht="4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 t="shared" si="192"/>
        <v>108</v>
      </c>
      <c r="R2046">
        <f t="shared" si="187"/>
        <v>90.18</v>
      </c>
      <c r="S2046" s="15">
        <f t="shared" si="188"/>
        <v>42138.684189814812</v>
      </c>
      <c r="T2046" s="15">
        <f t="shared" si="189"/>
        <v>42168.684189814812</v>
      </c>
      <c r="U2046">
        <f t="shared" si="190"/>
        <v>30</v>
      </c>
      <c r="V2046" t="str" cm="1">
        <f t="array" ref="V2046">_xlfn.IFS(U2046&lt;=10,"Less than 10 days",AND(U2046&gt;10,U2046&lt;=20),"11 to 20 days",AND(U2046&gt;20,U2046&lt;=25),"21 to 25 days",U2046&gt;=51,"Greater than 40 days",AND(U2046&gt;25,U2046&lt;=30),"26 to 30 days",AND(U2046&gt;30,U2046&lt;=40),"31 to 40 days",AND(U2046&gt;40,U2046&lt;=50),"41 to 50 days")</f>
        <v>26 to 30 days</v>
      </c>
      <c r="W2046" t="str" cm="1">
        <f t="array" ref="W2046">_xlfn.IFNA(_xlfn.IFS(AND(U2046&gt;=25,U2046&lt;28),"26-27 days",AND(U2046&gt;27,U2046&lt;29),"28 to 29 days",U2046=30, "30 days"),"Not Needed")</f>
        <v>30 days</v>
      </c>
      <c r="X2046">
        <f t="shared" si="191"/>
        <v>2015</v>
      </c>
    </row>
    <row r="2047" spans="1:24" ht="58">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 t="shared" si="192"/>
        <v>819</v>
      </c>
      <c r="R2047">
        <f t="shared" si="187"/>
        <v>152.62</v>
      </c>
      <c r="S2047" s="15">
        <f t="shared" si="188"/>
        <v>41069.088506944441</v>
      </c>
      <c r="T2047" s="15">
        <f t="shared" si="189"/>
        <v>41099.088506944441</v>
      </c>
      <c r="U2047">
        <f t="shared" si="190"/>
        <v>30</v>
      </c>
      <c r="V2047" t="str" cm="1">
        <f t="array" ref="V2047">_xlfn.IFS(U2047&lt;=10,"Less than 10 days",AND(U2047&gt;10,U2047&lt;=20),"11 to 20 days",AND(U2047&gt;20,U2047&lt;=25),"21 to 25 days",U2047&gt;=51,"Greater than 40 days",AND(U2047&gt;25,U2047&lt;=30),"26 to 30 days",AND(U2047&gt;30,U2047&lt;=40),"31 to 40 days",AND(U2047&gt;40,U2047&lt;=50),"41 to 50 days")</f>
        <v>26 to 30 days</v>
      </c>
      <c r="W2047" t="str" cm="1">
        <f t="array" ref="W2047">_xlfn.IFNA(_xlfn.IFS(AND(U2047&gt;=25,U2047&lt;28),"26-27 days",AND(U2047&gt;27,U2047&lt;29),"28 to 29 days",U2047=30, "30 days"),"Not Needed")</f>
        <v>30 days</v>
      </c>
      <c r="X2047">
        <f t="shared" si="191"/>
        <v>2012</v>
      </c>
    </row>
    <row r="2048" spans="1:24" ht="4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 t="shared" si="192"/>
        <v>121</v>
      </c>
      <c r="R2048">
        <f t="shared" si="187"/>
        <v>55.81</v>
      </c>
      <c r="S2048" s="15">
        <f t="shared" si="188"/>
        <v>41387.171805555554</v>
      </c>
      <c r="T2048" s="15">
        <f t="shared" si="189"/>
        <v>41417.171805555554</v>
      </c>
      <c r="U2048">
        <f t="shared" si="190"/>
        <v>30</v>
      </c>
      <c r="V2048" t="str" cm="1">
        <f t="array" ref="V2048">_xlfn.IFS(U2048&lt;=10,"Less than 10 days",AND(U2048&gt;10,U2048&lt;=20),"11 to 20 days",AND(U2048&gt;20,U2048&lt;=25),"21 to 25 days",U2048&gt;=51,"Greater than 40 days",AND(U2048&gt;25,U2048&lt;=30),"26 to 30 days",AND(U2048&gt;30,U2048&lt;=40),"31 to 40 days",AND(U2048&gt;40,U2048&lt;=50),"41 to 50 days")</f>
        <v>26 to 30 days</v>
      </c>
      <c r="W2048" t="str" cm="1">
        <f t="array" ref="W2048">_xlfn.IFNA(_xlfn.IFS(AND(U2048&gt;=25,U2048&lt;28),"26-27 days",AND(U2048&gt;27,U2048&lt;29),"28 to 29 days",U2048=30, "30 days"),"Not Needed")</f>
        <v>30 days</v>
      </c>
      <c r="X2048">
        <f t="shared" si="191"/>
        <v>2013</v>
      </c>
    </row>
    <row r="2049" spans="1:24" ht="4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 t="shared" si="192"/>
        <v>103</v>
      </c>
      <c r="R2049">
        <f t="shared" si="187"/>
        <v>227.85</v>
      </c>
      <c r="S2049" s="15">
        <f t="shared" si="188"/>
        <v>42081.903587962966</v>
      </c>
      <c r="T2049" s="15">
        <f t="shared" si="189"/>
        <v>42111</v>
      </c>
      <c r="U2049">
        <f t="shared" si="190"/>
        <v>30</v>
      </c>
      <c r="V2049" t="str" cm="1">
        <f t="array" ref="V2049">_xlfn.IFS(U2049&lt;=10,"Less than 10 days",AND(U2049&gt;10,U2049&lt;=20),"11 to 20 days",AND(U2049&gt;20,U2049&lt;=25),"21 to 25 days",U2049&gt;=51,"Greater than 40 days",AND(U2049&gt;25,U2049&lt;=30),"26 to 30 days",AND(U2049&gt;30,U2049&lt;=40),"31 to 40 days",AND(U2049&gt;40,U2049&lt;=50),"41 to 50 days")</f>
        <v>26 to 30 days</v>
      </c>
      <c r="W2049" t="str" cm="1">
        <f t="array" ref="W2049">_xlfn.IFNA(_xlfn.IFS(AND(U2049&gt;=25,U2049&lt;28),"26-27 days",AND(U2049&gt;27,U2049&lt;29),"28 to 29 days",U2049=30, "30 days"),"Not Needed")</f>
        <v>30 days</v>
      </c>
      <c r="X2049">
        <f t="shared" si="191"/>
        <v>2015</v>
      </c>
    </row>
    <row r="2050" spans="1:24" ht="4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 t="shared" si="192"/>
        <v>148</v>
      </c>
      <c r="R2050">
        <f t="shared" si="187"/>
        <v>91.83</v>
      </c>
      <c r="S2050" s="15">
        <f t="shared" si="188"/>
        <v>41387.651516203703</v>
      </c>
      <c r="T2050" s="15">
        <f t="shared" si="189"/>
        <v>41417.651516203703</v>
      </c>
      <c r="U2050">
        <f t="shared" si="190"/>
        <v>30</v>
      </c>
      <c r="V2050" t="str" cm="1">
        <f t="array" ref="V2050">_xlfn.IFS(U2050&lt;=10,"Less than 10 days",AND(U2050&gt;10,U2050&lt;=20),"11 to 20 days",AND(U2050&gt;20,U2050&lt;=25),"21 to 25 days",U2050&gt;=51,"Greater than 40 days",AND(U2050&gt;25,U2050&lt;=30),"26 to 30 days",AND(U2050&gt;30,U2050&lt;=40),"31 to 40 days",AND(U2050&gt;40,U2050&lt;=50),"41 to 50 days")</f>
        <v>26 to 30 days</v>
      </c>
      <c r="W2050" t="str" cm="1">
        <f t="array" ref="W2050">_xlfn.IFNA(_xlfn.IFS(AND(U2050&gt;=25,U2050&lt;28),"26-27 days",AND(U2050&gt;27,U2050&lt;29),"28 to 29 days",U2050=30, "30 days"),"Not Needed")</f>
        <v>30 days</v>
      </c>
      <c r="X2050">
        <f t="shared" si="191"/>
        <v>2013</v>
      </c>
    </row>
    <row r="2051" spans="1:24">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 t="shared" si="192"/>
        <v>120</v>
      </c>
      <c r="R2051">
        <f t="shared" ref="R2051:R2114" si="193">IFERROR(ROUND(E2051/L2051,2),0)</f>
        <v>80.989999999999995</v>
      </c>
      <c r="S2051" s="15">
        <f t="shared" ref="S2051:S2114" si="194">(((J2051/60)/60)/24)+DATE(1970,1,1)</f>
        <v>41575.527349537035</v>
      </c>
      <c r="T2051" s="15">
        <f t="shared" ref="T2051:T2114" si="195">(((I2051/60)/60)/24)+DATE(1970,1,1)</f>
        <v>41610.957638888889</v>
      </c>
      <c r="U2051">
        <f t="shared" ref="U2051:U2114" si="196">_xlfn.DAYS(T2051,S2051)</f>
        <v>35</v>
      </c>
      <c r="V2051" t="str" cm="1">
        <f t="array" ref="V2051">_xlfn.IFS(U2051&lt;=10,"Less than 10 days",AND(U2051&gt;10,U2051&lt;=20),"11 to 20 days",AND(U2051&gt;20,U2051&lt;=25),"21 to 25 days",U2051&gt;=51,"Greater than 40 days",AND(U2051&gt;25,U2051&lt;=30),"26 to 30 days",AND(U2051&gt;30,U2051&lt;=40),"31 to 40 days",AND(U2051&gt;40,U2051&lt;=50),"41 to 50 days")</f>
        <v>31 to 40 days</v>
      </c>
      <c r="W2051" t="str" cm="1">
        <f t="array" ref="W2051">_xlfn.IFNA(_xlfn.IFS(AND(U2051&gt;=25,U2051&lt;28),"26-27 days",AND(U2051&gt;27,U2051&lt;29),"28 to 29 days",U2051=30, "30 days"),"Not Needed")</f>
        <v>Not Needed</v>
      </c>
      <c r="X2051">
        <f t="shared" ref="X2051:X2114" si="197">YEAR(S2051)</f>
        <v>2013</v>
      </c>
    </row>
    <row r="2052" spans="1:24" ht="4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 t="shared" si="192"/>
        <v>473</v>
      </c>
      <c r="R2052">
        <f t="shared" si="193"/>
        <v>278.39</v>
      </c>
      <c r="S2052" s="15">
        <f t="shared" si="194"/>
        <v>42115.071504629625</v>
      </c>
      <c r="T2052" s="15">
        <f t="shared" si="195"/>
        <v>42155.071504629625</v>
      </c>
      <c r="U2052">
        <f t="shared" si="196"/>
        <v>40</v>
      </c>
      <c r="V2052" t="str" cm="1">
        <f t="array" ref="V2052">_xlfn.IFS(U2052&lt;=10,"Less than 10 days",AND(U2052&gt;10,U2052&lt;=20),"11 to 20 days",AND(U2052&gt;20,U2052&lt;=25),"21 to 25 days",U2052&gt;=51,"Greater than 40 days",AND(U2052&gt;25,U2052&lt;=30),"26 to 30 days",AND(U2052&gt;30,U2052&lt;=40),"31 to 40 days",AND(U2052&gt;40,U2052&lt;=50),"41 to 50 days")</f>
        <v>31 to 40 days</v>
      </c>
      <c r="W2052" t="str" cm="1">
        <f t="array" ref="W2052">_xlfn.IFNA(_xlfn.IFS(AND(U2052&gt;=25,U2052&lt;28),"26-27 days",AND(U2052&gt;27,U2052&lt;29),"28 to 29 days",U2052=30, "30 days"),"Not Needed")</f>
        <v>Not Needed</v>
      </c>
      <c r="X2052">
        <f t="shared" si="197"/>
        <v>2015</v>
      </c>
    </row>
    <row r="2053" spans="1:24" ht="58">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 t="shared" si="192"/>
        <v>130</v>
      </c>
      <c r="R2053">
        <f t="shared" si="193"/>
        <v>43.1</v>
      </c>
      <c r="S2053" s="15">
        <f t="shared" si="194"/>
        <v>41604.022418981483</v>
      </c>
      <c r="T2053" s="15">
        <f t="shared" si="195"/>
        <v>41634.022418981483</v>
      </c>
      <c r="U2053">
        <f t="shared" si="196"/>
        <v>30</v>
      </c>
      <c r="V2053" t="str" cm="1">
        <f t="array" ref="V2053">_xlfn.IFS(U2053&lt;=10,"Less than 10 days",AND(U2053&gt;10,U2053&lt;=20),"11 to 20 days",AND(U2053&gt;20,U2053&lt;=25),"21 to 25 days",U2053&gt;=51,"Greater than 40 days",AND(U2053&gt;25,U2053&lt;=30),"26 to 30 days",AND(U2053&gt;30,U2053&lt;=40),"31 to 40 days",AND(U2053&gt;40,U2053&lt;=50),"41 to 50 days")</f>
        <v>26 to 30 days</v>
      </c>
      <c r="W2053" t="str" cm="1">
        <f t="array" ref="W2053">_xlfn.IFNA(_xlfn.IFS(AND(U2053&gt;=25,U2053&lt;28),"26-27 days",AND(U2053&gt;27,U2053&lt;29),"28 to 29 days",U2053=30, "30 days"),"Not Needed")</f>
        <v>30 days</v>
      </c>
      <c r="X2053">
        <f t="shared" si="197"/>
        <v>2013</v>
      </c>
    </row>
    <row r="2054" spans="1:24" ht="4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 t="shared" si="192"/>
        <v>353</v>
      </c>
      <c r="R2054">
        <f t="shared" si="193"/>
        <v>326.29000000000002</v>
      </c>
      <c r="S2054" s="15">
        <f t="shared" si="194"/>
        <v>42375.08394675926</v>
      </c>
      <c r="T2054" s="15">
        <f t="shared" si="195"/>
        <v>42420.08394675926</v>
      </c>
      <c r="U2054">
        <f t="shared" si="196"/>
        <v>45</v>
      </c>
      <c r="V2054" t="str" cm="1">
        <f t="array" ref="V2054">_xlfn.IFS(U2054&lt;=10,"Less than 10 days",AND(U2054&gt;10,U2054&lt;=20),"11 to 20 days",AND(U2054&gt;20,U2054&lt;=25),"21 to 25 days",U2054&gt;=51,"Greater than 40 days",AND(U2054&gt;25,U2054&lt;=30),"26 to 30 days",AND(U2054&gt;30,U2054&lt;=40),"31 to 40 days",AND(U2054&gt;40,U2054&lt;=50),"41 to 50 days")</f>
        <v>41 to 50 days</v>
      </c>
      <c r="W2054" t="str" cm="1">
        <f t="array" ref="W2054">_xlfn.IFNA(_xlfn.IFS(AND(U2054&gt;=25,U2054&lt;28),"26-27 days",AND(U2054&gt;27,U2054&lt;29),"28 to 29 days",U2054=30, "30 days"),"Not Needed")</f>
        <v>Not Needed</v>
      </c>
      <c r="X2054">
        <f t="shared" si="197"/>
        <v>2016</v>
      </c>
    </row>
    <row r="2055" spans="1:24" ht="4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 t="shared" si="192"/>
        <v>101</v>
      </c>
      <c r="R2055">
        <f t="shared" si="193"/>
        <v>41.74</v>
      </c>
      <c r="S2055" s="15">
        <f t="shared" si="194"/>
        <v>42303.617488425924</v>
      </c>
      <c r="T2055" s="15">
        <f t="shared" si="195"/>
        <v>42333.659155092595</v>
      </c>
      <c r="U2055">
        <f t="shared" si="196"/>
        <v>30</v>
      </c>
      <c r="V2055" t="str" cm="1">
        <f t="array" ref="V2055">_xlfn.IFS(U2055&lt;=10,"Less than 10 days",AND(U2055&gt;10,U2055&lt;=20),"11 to 20 days",AND(U2055&gt;20,U2055&lt;=25),"21 to 25 days",U2055&gt;=51,"Greater than 40 days",AND(U2055&gt;25,U2055&lt;=30),"26 to 30 days",AND(U2055&gt;30,U2055&lt;=40),"31 to 40 days",AND(U2055&gt;40,U2055&lt;=50),"41 to 50 days")</f>
        <v>26 to 30 days</v>
      </c>
      <c r="W2055" t="str" cm="1">
        <f t="array" ref="W2055">_xlfn.IFNA(_xlfn.IFS(AND(U2055&gt;=25,U2055&lt;28),"26-27 days",AND(U2055&gt;27,U2055&lt;29),"28 to 29 days",U2055=30, "30 days"),"Not Needed")</f>
        <v>30 days</v>
      </c>
      <c r="X2055">
        <f t="shared" si="197"/>
        <v>2015</v>
      </c>
    </row>
    <row r="2056" spans="1:24" ht="4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 t="shared" si="192"/>
        <v>114</v>
      </c>
      <c r="R2056">
        <f t="shared" si="193"/>
        <v>64.02</v>
      </c>
      <c r="S2056" s="15">
        <f t="shared" si="194"/>
        <v>41731.520949074074</v>
      </c>
      <c r="T2056" s="15">
        <f t="shared" si="195"/>
        <v>41761.520949074074</v>
      </c>
      <c r="U2056">
        <f t="shared" si="196"/>
        <v>30</v>
      </c>
      <c r="V2056" t="str" cm="1">
        <f t="array" ref="V2056">_xlfn.IFS(U2056&lt;=10,"Less than 10 days",AND(U2056&gt;10,U2056&lt;=20),"11 to 20 days",AND(U2056&gt;20,U2056&lt;=25),"21 to 25 days",U2056&gt;=51,"Greater than 40 days",AND(U2056&gt;25,U2056&lt;=30),"26 to 30 days",AND(U2056&gt;30,U2056&lt;=40),"31 to 40 days",AND(U2056&gt;40,U2056&lt;=50),"41 to 50 days")</f>
        <v>26 to 30 days</v>
      </c>
      <c r="W2056" t="str" cm="1">
        <f t="array" ref="W2056">_xlfn.IFNA(_xlfn.IFS(AND(U2056&gt;=25,U2056&lt;28),"26-27 days",AND(U2056&gt;27,U2056&lt;29),"28 to 29 days",U2056=30, "30 days"),"Not Needed")</f>
        <v>30 days</v>
      </c>
      <c r="X2056">
        <f t="shared" si="197"/>
        <v>2014</v>
      </c>
    </row>
    <row r="2057" spans="1:24" ht="4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 t="shared" si="192"/>
        <v>167</v>
      </c>
      <c r="R2057">
        <f t="shared" si="193"/>
        <v>99.46</v>
      </c>
      <c r="S2057" s="15">
        <f t="shared" si="194"/>
        <v>41946.674108796295</v>
      </c>
      <c r="T2057" s="15">
        <f t="shared" si="195"/>
        <v>41976.166666666672</v>
      </c>
      <c r="U2057">
        <f t="shared" si="196"/>
        <v>30</v>
      </c>
      <c r="V2057" t="str" cm="1">
        <f t="array" ref="V2057">_xlfn.IFS(U2057&lt;=10,"Less than 10 days",AND(U2057&gt;10,U2057&lt;=20),"11 to 20 days",AND(U2057&gt;20,U2057&lt;=25),"21 to 25 days",U2057&gt;=51,"Greater than 40 days",AND(U2057&gt;25,U2057&lt;=30),"26 to 30 days",AND(U2057&gt;30,U2057&lt;=40),"31 to 40 days",AND(U2057&gt;40,U2057&lt;=50),"41 to 50 days")</f>
        <v>26 to 30 days</v>
      </c>
      <c r="W2057" t="str" cm="1">
        <f t="array" ref="W2057">_xlfn.IFNA(_xlfn.IFS(AND(U2057&gt;=25,U2057&lt;28),"26-27 days",AND(U2057&gt;27,U2057&lt;29),"28 to 29 days",U2057=30, "30 days"),"Not Needed")</f>
        <v>30 days</v>
      </c>
      <c r="X2057">
        <f t="shared" si="197"/>
        <v>2014</v>
      </c>
    </row>
    <row r="2058" spans="1:24" ht="4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 t="shared" si="192"/>
        <v>153</v>
      </c>
      <c r="R2058">
        <f t="shared" si="193"/>
        <v>138.49</v>
      </c>
      <c r="S2058" s="15">
        <f t="shared" si="194"/>
        <v>41351.76090277778</v>
      </c>
      <c r="T2058" s="15">
        <f t="shared" si="195"/>
        <v>41381.76090277778</v>
      </c>
      <c r="U2058">
        <f t="shared" si="196"/>
        <v>30</v>
      </c>
      <c r="V2058" t="str" cm="1">
        <f t="array" ref="V2058">_xlfn.IFS(U2058&lt;=10,"Less than 10 days",AND(U2058&gt;10,U2058&lt;=20),"11 to 20 days",AND(U2058&gt;20,U2058&lt;=25),"21 to 25 days",U2058&gt;=51,"Greater than 40 days",AND(U2058&gt;25,U2058&lt;=30),"26 to 30 days",AND(U2058&gt;30,U2058&lt;=40),"31 to 40 days",AND(U2058&gt;40,U2058&lt;=50),"41 to 50 days")</f>
        <v>26 to 30 days</v>
      </c>
      <c r="W2058" t="str" cm="1">
        <f t="array" ref="W2058">_xlfn.IFNA(_xlfn.IFS(AND(U2058&gt;=25,U2058&lt;28),"26-27 days",AND(U2058&gt;27,U2058&lt;29),"28 to 29 days",U2058=30, "30 days"),"Not Needed")</f>
        <v>30 days</v>
      </c>
      <c r="X2058">
        <f t="shared" si="197"/>
        <v>2013</v>
      </c>
    </row>
    <row r="2059" spans="1:24" ht="58">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 t="shared" si="192"/>
        <v>202</v>
      </c>
      <c r="R2059">
        <f t="shared" si="193"/>
        <v>45.55</v>
      </c>
      <c r="S2059" s="15">
        <f t="shared" si="194"/>
        <v>42396.494583333333</v>
      </c>
      <c r="T2059" s="15">
        <f t="shared" si="195"/>
        <v>42426.494583333333</v>
      </c>
      <c r="U2059">
        <f t="shared" si="196"/>
        <v>30</v>
      </c>
      <c r="V2059" t="str" cm="1">
        <f t="array" ref="V2059">_xlfn.IFS(U2059&lt;=10,"Less than 10 days",AND(U2059&gt;10,U2059&lt;=20),"11 to 20 days",AND(U2059&gt;20,U2059&lt;=25),"21 to 25 days",U2059&gt;=51,"Greater than 40 days",AND(U2059&gt;25,U2059&lt;=30),"26 to 30 days",AND(U2059&gt;30,U2059&lt;=40),"31 to 40 days",AND(U2059&gt;40,U2059&lt;=50),"41 to 50 days")</f>
        <v>26 to 30 days</v>
      </c>
      <c r="W2059" t="str" cm="1">
        <f t="array" ref="W2059">_xlfn.IFNA(_xlfn.IFS(AND(U2059&gt;=25,U2059&lt;28),"26-27 days",AND(U2059&gt;27,U2059&lt;29),"28 to 29 days",U2059=30, "30 days"),"Not Needed")</f>
        <v>30 days</v>
      </c>
      <c r="X2059">
        <f t="shared" si="197"/>
        <v>2016</v>
      </c>
    </row>
    <row r="2060" spans="1:24" ht="29">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 t="shared" si="192"/>
        <v>168</v>
      </c>
      <c r="R2060">
        <f t="shared" si="193"/>
        <v>10.51</v>
      </c>
      <c r="S2060" s="15">
        <f t="shared" si="194"/>
        <v>42026.370717592596</v>
      </c>
      <c r="T2060" s="15">
        <f t="shared" si="195"/>
        <v>42065.833333333328</v>
      </c>
      <c r="U2060">
        <f t="shared" si="196"/>
        <v>39</v>
      </c>
      <c r="V2060" t="str" cm="1">
        <f t="array" ref="V2060">_xlfn.IFS(U2060&lt;=10,"Less than 10 days",AND(U2060&gt;10,U2060&lt;=20),"11 to 20 days",AND(U2060&gt;20,U2060&lt;=25),"21 to 25 days",U2060&gt;=51,"Greater than 40 days",AND(U2060&gt;25,U2060&lt;=30),"26 to 30 days",AND(U2060&gt;30,U2060&lt;=40),"31 to 40 days",AND(U2060&gt;40,U2060&lt;=50),"41 to 50 days")</f>
        <v>31 to 40 days</v>
      </c>
      <c r="W2060" t="str" cm="1">
        <f t="array" ref="W2060">_xlfn.IFNA(_xlfn.IFS(AND(U2060&gt;=25,U2060&lt;28),"26-27 days",AND(U2060&gt;27,U2060&lt;29),"28 to 29 days",U2060=30, "30 days"),"Not Needed")</f>
        <v>Not Needed</v>
      </c>
      <c r="X2060">
        <f t="shared" si="197"/>
        <v>2015</v>
      </c>
    </row>
    <row r="2061" spans="1:24" ht="4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 t="shared" si="192"/>
        <v>143</v>
      </c>
      <c r="R2061">
        <f t="shared" si="193"/>
        <v>114.77</v>
      </c>
      <c r="S2061" s="15">
        <f t="shared" si="194"/>
        <v>42361.602476851855</v>
      </c>
      <c r="T2061" s="15">
        <f t="shared" si="195"/>
        <v>42400.915972222225</v>
      </c>
      <c r="U2061">
        <f t="shared" si="196"/>
        <v>39</v>
      </c>
      <c r="V2061" t="str" cm="1">
        <f t="array" ref="V2061">_xlfn.IFS(U2061&lt;=10,"Less than 10 days",AND(U2061&gt;10,U2061&lt;=20),"11 to 20 days",AND(U2061&gt;20,U2061&lt;=25),"21 to 25 days",U2061&gt;=51,"Greater than 40 days",AND(U2061&gt;25,U2061&lt;=30),"26 to 30 days",AND(U2061&gt;30,U2061&lt;=40),"31 to 40 days",AND(U2061&gt;40,U2061&lt;=50),"41 to 50 days")</f>
        <v>31 to 40 days</v>
      </c>
      <c r="W2061" t="str" cm="1">
        <f t="array" ref="W2061">_xlfn.IFNA(_xlfn.IFS(AND(U2061&gt;=25,U2061&lt;28),"26-27 days",AND(U2061&gt;27,U2061&lt;29),"28 to 29 days",U2061=30, "30 days"),"Not Needed")</f>
        <v>Not Needed</v>
      </c>
      <c r="X2061">
        <f t="shared" si="197"/>
        <v>2015</v>
      </c>
    </row>
    <row r="2062" spans="1:24" ht="4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 t="shared" si="192"/>
        <v>196</v>
      </c>
      <c r="R2062">
        <f t="shared" si="193"/>
        <v>36</v>
      </c>
      <c r="S2062" s="15">
        <f t="shared" si="194"/>
        <v>41783.642939814818</v>
      </c>
      <c r="T2062" s="15">
        <f t="shared" si="195"/>
        <v>41843.642939814818</v>
      </c>
      <c r="U2062">
        <f t="shared" si="196"/>
        <v>60</v>
      </c>
      <c r="V2062" t="str" cm="1">
        <f t="array" ref="V2062">_xlfn.IFS(U2062&lt;=10,"Less than 10 days",AND(U2062&gt;10,U2062&lt;=20),"11 to 20 days",AND(U2062&gt;20,U2062&lt;=25),"21 to 25 days",U2062&gt;=51,"Greater than 40 days",AND(U2062&gt;25,U2062&lt;=30),"26 to 30 days",AND(U2062&gt;30,U2062&lt;=40),"31 to 40 days",AND(U2062&gt;40,U2062&lt;=50),"41 to 50 days")</f>
        <v>Greater than 40 days</v>
      </c>
      <c r="W2062" t="str" cm="1">
        <f t="array" ref="W2062">_xlfn.IFNA(_xlfn.IFS(AND(U2062&gt;=25,U2062&lt;28),"26-27 days",AND(U2062&gt;27,U2062&lt;29),"28 to 29 days",U2062=30, "30 days"),"Not Needed")</f>
        <v>Not Needed</v>
      </c>
      <c r="X2062">
        <f t="shared" si="197"/>
        <v>2014</v>
      </c>
    </row>
    <row r="2063" spans="1:24" ht="4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 t="shared" si="192"/>
        <v>108</v>
      </c>
      <c r="R2063">
        <f t="shared" si="193"/>
        <v>154.16999999999999</v>
      </c>
      <c r="S2063" s="15">
        <f t="shared" si="194"/>
        <v>42705.764513888891</v>
      </c>
      <c r="T2063" s="15">
        <f t="shared" si="195"/>
        <v>42735.764513888891</v>
      </c>
      <c r="U2063">
        <f t="shared" si="196"/>
        <v>30</v>
      </c>
      <c r="V2063" t="str" cm="1">
        <f t="array" ref="V2063">_xlfn.IFS(U2063&lt;=10,"Less than 10 days",AND(U2063&gt;10,U2063&lt;=20),"11 to 20 days",AND(U2063&gt;20,U2063&lt;=25),"21 to 25 days",U2063&gt;=51,"Greater than 40 days",AND(U2063&gt;25,U2063&lt;=30),"26 to 30 days",AND(U2063&gt;30,U2063&lt;=40),"31 to 40 days",AND(U2063&gt;40,U2063&lt;=50),"41 to 50 days")</f>
        <v>26 to 30 days</v>
      </c>
      <c r="W2063" t="str" cm="1">
        <f t="array" ref="W2063">_xlfn.IFNA(_xlfn.IFS(AND(U2063&gt;=25,U2063&lt;28),"26-27 days",AND(U2063&gt;27,U2063&lt;29),"28 to 29 days",U2063=30, "30 days"),"Not Needed")</f>
        <v>30 days</v>
      </c>
      <c r="X2063">
        <f t="shared" si="197"/>
        <v>2016</v>
      </c>
    </row>
    <row r="2064" spans="1:24" ht="58">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 t="shared" si="192"/>
        <v>115</v>
      </c>
      <c r="R2064">
        <f t="shared" si="193"/>
        <v>566.39</v>
      </c>
      <c r="S2064" s="15">
        <f t="shared" si="194"/>
        <v>42423.3830787037</v>
      </c>
      <c r="T2064" s="15">
        <f t="shared" si="195"/>
        <v>42453.341412037036</v>
      </c>
      <c r="U2064">
        <f t="shared" si="196"/>
        <v>30</v>
      </c>
      <c r="V2064" t="str" cm="1">
        <f t="array" ref="V2064">_xlfn.IFS(U2064&lt;=10,"Less than 10 days",AND(U2064&gt;10,U2064&lt;=20),"11 to 20 days",AND(U2064&gt;20,U2064&lt;=25),"21 to 25 days",U2064&gt;=51,"Greater than 40 days",AND(U2064&gt;25,U2064&lt;=30),"26 to 30 days",AND(U2064&gt;30,U2064&lt;=40),"31 to 40 days",AND(U2064&gt;40,U2064&lt;=50),"41 to 50 days")</f>
        <v>26 to 30 days</v>
      </c>
      <c r="W2064" t="str" cm="1">
        <f t="array" ref="W2064">_xlfn.IFNA(_xlfn.IFS(AND(U2064&gt;=25,U2064&lt;28),"26-27 days",AND(U2064&gt;27,U2064&lt;29),"28 to 29 days",U2064=30, "30 days"),"Not Needed")</f>
        <v>30 days</v>
      </c>
      <c r="X2064">
        <f t="shared" si="197"/>
        <v>2016</v>
      </c>
    </row>
    <row r="2065" spans="1:24" ht="29">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 t="shared" si="192"/>
        <v>148</v>
      </c>
      <c r="R2065">
        <f t="shared" si="193"/>
        <v>120.86</v>
      </c>
      <c r="S2065" s="15">
        <f t="shared" si="194"/>
        <v>42472.73265046296</v>
      </c>
      <c r="T2065" s="15">
        <f t="shared" si="195"/>
        <v>42505.73265046296</v>
      </c>
      <c r="U2065">
        <f t="shared" si="196"/>
        <v>33</v>
      </c>
      <c r="V2065" t="str" cm="1">
        <f t="array" ref="V2065">_xlfn.IFS(U2065&lt;=10,"Less than 10 days",AND(U2065&gt;10,U2065&lt;=20),"11 to 20 days",AND(U2065&gt;20,U2065&lt;=25),"21 to 25 days",U2065&gt;=51,"Greater than 40 days",AND(U2065&gt;25,U2065&lt;=30),"26 to 30 days",AND(U2065&gt;30,U2065&lt;=40),"31 to 40 days",AND(U2065&gt;40,U2065&lt;=50),"41 to 50 days")</f>
        <v>31 to 40 days</v>
      </c>
      <c r="W2065" t="str" cm="1">
        <f t="array" ref="W2065">_xlfn.IFNA(_xlfn.IFS(AND(U2065&gt;=25,U2065&lt;28),"26-27 days",AND(U2065&gt;27,U2065&lt;29),"28 to 29 days",U2065=30, "30 days"),"Not Needed")</f>
        <v>Not Needed</v>
      </c>
      <c r="X2065">
        <f t="shared" si="197"/>
        <v>2016</v>
      </c>
    </row>
    <row r="2066" spans="1:24" ht="4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 t="shared" si="192"/>
        <v>191</v>
      </c>
      <c r="R2066">
        <f t="shared" si="193"/>
        <v>86.16</v>
      </c>
      <c r="S2066" s="15">
        <f t="shared" si="194"/>
        <v>41389.364849537036</v>
      </c>
      <c r="T2066" s="15">
        <f t="shared" si="195"/>
        <v>41425.5</v>
      </c>
      <c r="U2066">
        <f t="shared" si="196"/>
        <v>36</v>
      </c>
      <c r="V2066" t="str" cm="1">
        <f t="array" ref="V2066">_xlfn.IFS(U2066&lt;=10,"Less than 10 days",AND(U2066&gt;10,U2066&lt;=20),"11 to 20 days",AND(U2066&gt;20,U2066&lt;=25),"21 to 25 days",U2066&gt;=51,"Greater than 40 days",AND(U2066&gt;25,U2066&lt;=30),"26 to 30 days",AND(U2066&gt;30,U2066&lt;=40),"31 to 40 days",AND(U2066&gt;40,U2066&lt;=50),"41 to 50 days")</f>
        <v>31 to 40 days</v>
      </c>
      <c r="W2066" t="str" cm="1">
        <f t="array" ref="W2066">_xlfn.IFNA(_xlfn.IFS(AND(U2066&gt;=25,U2066&lt;28),"26-27 days",AND(U2066&gt;27,U2066&lt;29),"28 to 29 days",U2066=30, "30 days"),"Not Needed")</f>
        <v>Not Needed</v>
      </c>
      <c r="X2066">
        <f t="shared" si="197"/>
        <v>2013</v>
      </c>
    </row>
    <row r="2067" spans="1:24" ht="4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 t="shared" si="192"/>
        <v>199</v>
      </c>
      <c r="R2067">
        <f t="shared" si="193"/>
        <v>51.21</v>
      </c>
      <c r="S2067" s="15">
        <f t="shared" si="194"/>
        <v>41603.333668981482</v>
      </c>
      <c r="T2067" s="15">
        <f t="shared" si="195"/>
        <v>41633.333668981482</v>
      </c>
      <c r="U2067">
        <f t="shared" si="196"/>
        <v>30</v>
      </c>
      <c r="V2067" t="str" cm="1">
        <f t="array" ref="V2067">_xlfn.IFS(U2067&lt;=10,"Less than 10 days",AND(U2067&gt;10,U2067&lt;=20),"11 to 20 days",AND(U2067&gt;20,U2067&lt;=25),"21 to 25 days",U2067&gt;=51,"Greater than 40 days",AND(U2067&gt;25,U2067&lt;=30),"26 to 30 days",AND(U2067&gt;30,U2067&lt;=40),"31 to 40 days",AND(U2067&gt;40,U2067&lt;=50),"41 to 50 days")</f>
        <v>26 to 30 days</v>
      </c>
      <c r="W2067" t="str" cm="1">
        <f t="array" ref="W2067">_xlfn.IFNA(_xlfn.IFS(AND(U2067&gt;=25,U2067&lt;28),"26-27 days",AND(U2067&gt;27,U2067&lt;29),"28 to 29 days",U2067=30, "30 days"),"Not Needed")</f>
        <v>30 days</v>
      </c>
      <c r="X2067">
        <f t="shared" si="197"/>
        <v>2013</v>
      </c>
    </row>
    <row r="2068" spans="1:24" ht="4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 t="shared" si="192"/>
        <v>219</v>
      </c>
      <c r="R2068">
        <f t="shared" si="193"/>
        <v>67.260000000000005</v>
      </c>
      <c r="S2068" s="15">
        <f t="shared" si="194"/>
        <v>41844.771793981483</v>
      </c>
      <c r="T2068" s="15">
        <f t="shared" si="195"/>
        <v>41874.771793981483</v>
      </c>
      <c r="U2068">
        <f t="shared" si="196"/>
        <v>30</v>
      </c>
      <c r="V2068" t="str" cm="1">
        <f t="array" ref="V2068">_xlfn.IFS(U2068&lt;=10,"Less than 10 days",AND(U2068&gt;10,U2068&lt;=20),"11 to 20 days",AND(U2068&gt;20,U2068&lt;=25),"21 to 25 days",U2068&gt;=51,"Greater than 40 days",AND(U2068&gt;25,U2068&lt;=30),"26 to 30 days",AND(U2068&gt;30,U2068&lt;=40),"31 to 40 days",AND(U2068&gt;40,U2068&lt;=50),"41 to 50 days")</f>
        <v>26 to 30 days</v>
      </c>
      <c r="W2068" t="str" cm="1">
        <f t="array" ref="W2068">_xlfn.IFNA(_xlfn.IFS(AND(U2068&gt;=25,U2068&lt;28),"26-27 days",AND(U2068&gt;27,U2068&lt;29),"28 to 29 days",U2068=30, "30 days"),"Not Needed")</f>
        <v>30 days</v>
      </c>
      <c r="X2068">
        <f t="shared" si="197"/>
        <v>2014</v>
      </c>
    </row>
    <row r="2069" spans="1:24" ht="4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 t="shared" si="192"/>
        <v>127</v>
      </c>
      <c r="R2069">
        <f t="shared" si="193"/>
        <v>62.8</v>
      </c>
      <c r="S2069" s="15">
        <f t="shared" si="194"/>
        <v>42115.853888888887</v>
      </c>
      <c r="T2069" s="15">
        <f t="shared" si="195"/>
        <v>42148.853888888887</v>
      </c>
      <c r="U2069">
        <f t="shared" si="196"/>
        <v>33</v>
      </c>
      <c r="V2069" t="str" cm="1">
        <f t="array" ref="V2069">_xlfn.IFS(U2069&lt;=10,"Less than 10 days",AND(U2069&gt;10,U2069&lt;=20),"11 to 20 days",AND(U2069&gt;20,U2069&lt;=25),"21 to 25 days",U2069&gt;=51,"Greater than 40 days",AND(U2069&gt;25,U2069&lt;=30),"26 to 30 days",AND(U2069&gt;30,U2069&lt;=40),"31 to 40 days",AND(U2069&gt;40,U2069&lt;=50),"41 to 50 days")</f>
        <v>31 to 40 days</v>
      </c>
      <c r="W2069" t="str" cm="1">
        <f t="array" ref="W2069">_xlfn.IFNA(_xlfn.IFS(AND(U2069&gt;=25,U2069&lt;28),"26-27 days",AND(U2069&gt;27,U2069&lt;29),"28 to 29 days",U2069=30, "30 days"),"Not Needed")</f>
        <v>Not Needed</v>
      </c>
      <c r="X2069">
        <f t="shared" si="197"/>
        <v>2015</v>
      </c>
    </row>
    <row r="2070" spans="1:24" ht="4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 t="shared" si="192"/>
        <v>105</v>
      </c>
      <c r="R2070">
        <f t="shared" si="193"/>
        <v>346.13</v>
      </c>
      <c r="S2070" s="15">
        <f t="shared" si="194"/>
        <v>42633.841608796298</v>
      </c>
      <c r="T2070" s="15">
        <f t="shared" si="195"/>
        <v>42663.841608796298</v>
      </c>
      <c r="U2070">
        <f t="shared" si="196"/>
        <v>30</v>
      </c>
      <c r="V2070" t="str" cm="1">
        <f t="array" ref="V2070">_xlfn.IFS(U2070&lt;=10,"Less than 10 days",AND(U2070&gt;10,U2070&lt;=20),"11 to 20 days",AND(U2070&gt;20,U2070&lt;=25),"21 to 25 days",U2070&gt;=51,"Greater than 40 days",AND(U2070&gt;25,U2070&lt;=30),"26 to 30 days",AND(U2070&gt;30,U2070&lt;=40),"31 to 40 days",AND(U2070&gt;40,U2070&lt;=50),"41 to 50 days")</f>
        <v>26 to 30 days</v>
      </c>
      <c r="W2070" t="str" cm="1">
        <f t="array" ref="W2070">_xlfn.IFNA(_xlfn.IFS(AND(U2070&gt;=25,U2070&lt;28),"26-27 days",AND(U2070&gt;27,U2070&lt;29),"28 to 29 days",U2070=30, "30 days"),"Not Needed")</f>
        <v>30 days</v>
      </c>
      <c r="X2070">
        <f t="shared" si="197"/>
        <v>2016</v>
      </c>
    </row>
    <row r="2071" spans="1:24" ht="58">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 t="shared" si="192"/>
        <v>128</v>
      </c>
      <c r="R2071">
        <f t="shared" si="193"/>
        <v>244.12</v>
      </c>
      <c r="S2071" s="15">
        <f t="shared" si="194"/>
        <v>42340.972118055557</v>
      </c>
      <c r="T2071" s="15">
        <f t="shared" si="195"/>
        <v>42371.972118055557</v>
      </c>
      <c r="U2071">
        <f t="shared" si="196"/>
        <v>31</v>
      </c>
      <c r="V2071" t="str" cm="1">
        <f t="array" ref="V2071">_xlfn.IFS(U2071&lt;=10,"Less than 10 days",AND(U2071&gt;10,U2071&lt;=20),"11 to 20 days",AND(U2071&gt;20,U2071&lt;=25),"21 to 25 days",U2071&gt;=51,"Greater than 40 days",AND(U2071&gt;25,U2071&lt;=30),"26 to 30 days",AND(U2071&gt;30,U2071&lt;=40),"31 to 40 days",AND(U2071&gt;40,U2071&lt;=50),"41 to 50 days")</f>
        <v>31 to 40 days</v>
      </c>
      <c r="W2071" t="str" cm="1">
        <f t="array" ref="W2071">_xlfn.IFNA(_xlfn.IFS(AND(U2071&gt;=25,U2071&lt;28),"26-27 days",AND(U2071&gt;27,U2071&lt;29),"28 to 29 days",U2071=30, "30 days"),"Not Needed")</f>
        <v>Not Needed</v>
      </c>
      <c r="X2071">
        <f t="shared" si="197"/>
        <v>2015</v>
      </c>
    </row>
    <row r="2072" spans="1:24" ht="4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 t="shared" si="192"/>
        <v>317</v>
      </c>
      <c r="R2072">
        <f t="shared" si="193"/>
        <v>259.25</v>
      </c>
      <c r="S2072" s="15">
        <f t="shared" si="194"/>
        <v>42519.6565162037</v>
      </c>
      <c r="T2072" s="15">
        <f t="shared" si="195"/>
        <v>42549.6565162037</v>
      </c>
      <c r="U2072">
        <f t="shared" si="196"/>
        <v>30</v>
      </c>
      <c r="V2072" t="str" cm="1">
        <f t="array" ref="V2072">_xlfn.IFS(U2072&lt;=10,"Less than 10 days",AND(U2072&gt;10,U2072&lt;=20),"11 to 20 days",AND(U2072&gt;20,U2072&lt;=25),"21 to 25 days",U2072&gt;=51,"Greater than 40 days",AND(U2072&gt;25,U2072&lt;=30),"26 to 30 days",AND(U2072&gt;30,U2072&lt;=40),"31 to 40 days",AND(U2072&gt;40,U2072&lt;=50),"41 to 50 days")</f>
        <v>26 to 30 days</v>
      </c>
      <c r="W2072" t="str" cm="1">
        <f t="array" ref="W2072">_xlfn.IFNA(_xlfn.IFS(AND(U2072&gt;=25,U2072&lt;28),"26-27 days",AND(U2072&gt;27,U2072&lt;29),"28 to 29 days",U2072=30, "30 days"),"Not Needed")</f>
        <v>30 days</v>
      </c>
      <c r="X2072">
        <f t="shared" si="197"/>
        <v>2016</v>
      </c>
    </row>
    <row r="2073" spans="1:24" ht="4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 t="shared" si="192"/>
        <v>281</v>
      </c>
      <c r="R2073">
        <f t="shared" si="193"/>
        <v>201.96</v>
      </c>
      <c r="S2073" s="15">
        <f t="shared" si="194"/>
        <v>42600.278749999998</v>
      </c>
      <c r="T2073" s="15">
        <f t="shared" si="195"/>
        <v>42645.278749999998</v>
      </c>
      <c r="U2073">
        <f t="shared" si="196"/>
        <v>45</v>
      </c>
      <c r="V2073" t="str" cm="1">
        <f t="array" ref="V2073">_xlfn.IFS(U2073&lt;=10,"Less than 10 days",AND(U2073&gt;10,U2073&lt;=20),"11 to 20 days",AND(U2073&gt;20,U2073&lt;=25),"21 to 25 days",U2073&gt;=51,"Greater than 40 days",AND(U2073&gt;25,U2073&lt;=30),"26 to 30 days",AND(U2073&gt;30,U2073&lt;=40),"31 to 40 days",AND(U2073&gt;40,U2073&lt;=50),"41 to 50 days")</f>
        <v>41 to 50 days</v>
      </c>
      <c r="W2073" t="str" cm="1">
        <f t="array" ref="W2073">_xlfn.IFNA(_xlfn.IFS(AND(U2073&gt;=25,U2073&lt;28),"26-27 days",AND(U2073&gt;27,U2073&lt;29),"28 to 29 days",U2073=30, "30 days"),"Not Needed")</f>
        <v>Not Needed</v>
      </c>
      <c r="X2073">
        <f t="shared" si="197"/>
        <v>2016</v>
      </c>
    </row>
    <row r="2074" spans="1:24" ht="58">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 t="shared" si="192"/>
        <v>111</v>
      </c>
      <c r="R2074">
        <f t="shared" si="193"/>
        <v>226.21</v>
      </c>
      <c r="S2074" s="15">
        <f t="shared" si="194"/>
        <v>42467.581388888888</v>
      </c>
      <c r="T2074" s="15">
        <f t="shared" si="195"/>
        <v>42497.581388888888</v>
      </c>
      <c r="U2074">
        <f t="shared" si="196"/>
        <v>30</v>
      </c>
      <c r="V2074" t="str" cm="1">
        <f t="array" ref="V2074">_xlfn.IFS(U2074&lt;=10,"Less than 10 days",AND(U2074&gt;10,U2074&lt;=20),"11 to 20 days",AND(U2074&gt;20,U2074&lt;=25),"21 to 25 days",U2074&gt;=51,"Greater than 40 days",AND(U2074&gt;25,U2074&lt;=30),"26 to 30 days",AND(U2074&gt;30,U2074&lt;=40),"31 to 40 days",AND(U2074&gt;40,U2074&lt;=50),"41 to 50 days")</f>
        <v>26 to 30 days</v>
      </c>
      <c r="W2074" t="str" cm="1">
        <f t="array" ref="W2074">_xlfn.IFNA(_xlfn.IFS(AND(U2074&gt;=25,U2074&lt;28),"26-27 days",AND(U2074&gt;27,U2074&lt;29),"28 to 29 days",U2074=30, "30 days"),"Not Needed")</f>
        <v>30 days</v>
      </c>
      <c r="X2074">
        <f t="shared" si="197"/>
        <v>2016</v>
      </c>
    </row>
    <row r="2075" spans="1:24" ht="4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 t="shared" si="192"/>
        <v>153</v>
      </c>
      <c r="R2075">
        <f t="shared" si="193"/>
        <v>324.69</v>
      </c>
      <c r="S2075" s="15">
        <f t="shared" si="194"/>
        <v>42087.668032407411</v>
      </c>
      <c r="T2075" s="15">
        <f t="shared" si="195"/>
        <v>42132.668032407411</v>
      </c>
      <c r="U2075">
        <f t="shared" si="196"/>
        <v>45</v>
      </c>
      <c r="V2075" t="str" cm="1">
        <f t="array" ref="V2075">_xlfn.IFS(U2075&lt;=10,"Less than 10 days",AND(U2075&gt;10,U2075&lt;=20),"11 to 20 days",AND(U2075&gt;20,U2075&lt;=25),"21 to 25 days",U2075&gt;=51,"Greater than 40 days",AND(U2075&gt;25,U2075&lt;=30),"26 to 30 days",AND(U2075&gt;30,U2075&lt;=40),"31 to 40 days",AND(U2075&gt;40,U2075&lt;=50),"41 to 50 days")</f>
        <v>41 to 50 days</v>
      </c>
      <c r="W2075" t="str" cm="1">
        <f t="array" ref="W2075">_xlfn.IFNA(_xlfn.IFS(AND(U2075&gt;=25,U2075&lt;28),"26-27 days",AND(U2075&gt;27,U2075&lt;29),"28 to 29 days",U2075=30, "30 days"),"Not Needed")</f>
        <v>Not Needed</v>
      </c>
      <c r="X2075">
        <f t="shared" si="197"/>
        <v>2015</v>
      </c>
    </row>
    <row r="2076" spans="1:24" ht="29">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 t="shared" si="192"/>
        <v>103</v>
      </c>
      <c r="R2076">
        <f t="shared" si="193"/>
        <v>205</v>
      </c>
      <c r="S2076" s="15">
        <f t="shared" si="194"/>
        <v>42466.826180555552</v>
      </c>
      <c r="T2076" s="15">
        <f t="shared" si="195"/>
        <v>42496.826180555552</v>
      </c>
      <c r="U2076">
        <f t="shared" si="196"/>
        <v>30</v>
      </c>
      <c r="V2076" t="str" cm="1">
        <f t="array" ref="V2076">_xlfn.IFS(U2076&lt;=10,"Less than 10 days",AND(U2076&gt;10,U2076&lt;=20),"11 to 20 days",AND(U2076&gt;20,U2076&lt;=25),"21 to 25 days",U2076&gt;=51,"Greater than 40 days",AND(U2076&gt;25,U2076&lt;=30),"26 to 30 days",AND(U2076&gt;30,U2076&lt;=40),"31 to 40 days",AND(U2076&gt;40,U2076&lt;=50),"41 to 50 days")</f>
        <v>26 to 30 days</v>
      </c>
      <c r="W2076" t="str" cm="1">
        <f t="array" ref="W2076">_xlfn.IFNA(_xlfn.IFS(AND(U2076&gt;=25,U2076&lt;28),"26-27 days",AND(U2076&gt;27,U2076&lt;29),"28 to 29 days",U2076=30, "30 days"),"Not Needed")</f>
        <v>30 days</v>
      </c>
      <c r="X2076">
        <f t="shared" si="197"/>
        <v>2016</v>
      </c>
    </row>
    <row r="2077" spans="1:24" ht="4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 t="shared" si="192"/>
        <v>1678</v>
      </c>
      <c r="R2077">
        <f t="shared" si="193"/>
        <v>20.47</v>
      </c>
      <c r="S2077" s="15">
        <f t="shared" si="194"/>
        <v>41450.681574074071</v>
      </c>
      <c r="T2077" s="15">
        <f t="shared" si="195"/>
        <v>41480.681574074071</v>
      </c>
      <c r="U2077">
        <f t="shared" si="196"/>
        <v>30</v>
      </c>
      <c r="V2077" t="str" cm="1">
        <f t="array" ref="V2077">_xlfn.IFS(U2077&lt;=10,"Less than 10 days",AND(U2077&gt;10,U2077&lt;=20),"11 to 20 days",AND(U2077&gt;20,U2077&lt;=25),"21 to 25 days",U2077&gt;=51,"Greater than 40 days",AND(U2077&gt;25,U2077&lt;=30),"26 to 30 days",AND(U2077&gt;30,U2077&lt;=40),"31 to 40 days",AND(U2077&gt;40,U2077&lt;=50),"41 to 50 days")</f>
        <v>26 to 30 days</v>
      </c>
      <c r="W2077" t="str" cm="1">
        <f t="array" ref="W2077">_xlfn.IFNA(_xlfn.IFS(AND(U2077&gt;=25,U2077&lt;28),"26-27 days",AND(U2077&gt;27,U2077&lt;29),"28 to 29 days",U2077=30, "30 days"),"Not Needed")</f>
        <v>30 days</v>
      </c>
      <c r="X2077">
        <f t="shared" si="197"/>
        <v>2013</v>
      </c>
    </row>
    <row r="2078" spans="1:24" ht="29">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 t="shared" si="192"/>
        <v>543</v>
      </c>
      <c r="R2078">
        <f t="shared" si="193"/>
        <v>116.35</v>
      </c>
      <c r="S2078" s="15">
        <f t="shared" si="194"/>
        <v>41803.880659722221</v>
      </c>
      <c r="T2078" s="15">
        <f t="shared" si="195"/>
        <v>41843.880659722221</v>
      </c>
      <c r="U2078">
        <f t="shared" si="196"/>
        <v>40</v>
      </c>
      <c r="V2078" t="str" cm="1">
        <f t="array" ref="V2078">_xlfn.IFS(U2078&lt;=10,"Less than 10 days",AND(U2078&gt;10,U2078&lt;=20),"11 to 20 days",AND(U2078&gt;20,U2078&lt;=25),"21 to 25 days",U2078&gt;=51,"Greater than 40 days",AND(U2078&gt;25,U2078&lt;=30),"26 to 30 days",AND(U2078&gt;30,U2078&lt;=40),"31 to 40 days",AND(U2078&gt;40,U2078&lt;=50),"41 to 50 days")</f>
        <v>31 to 40 days</v>
      </c>
      <c r="W2078" t="str" cm="1">
        <f t="array" ref="W2078">_xlfn.IFNA(_xlfn.IFS(AND(U2078&gt;=25,U2078&lt;28),"26-27 days",AND(U2078&gt;27,U2078&lt;29),"28 to 29 days",U2078=30, "30 days"),"Not Needed")</f>
        <v>Not Needed</v>
      </c>
      <c r="X2078">
        <f t="shared" si="197"/>
        <v>2014</v>
      </c>
    </row>
    <row r="2079" spans="1:24" ht="4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 t="shared" si="192"/>
        <v>116</v>
      </c>
      <c r="R2079">
        <f t="shared" si="193"/>
        <v>307.2</v>
      </c>
      <c r="S2079" s="15">
        <f t="shared" si="194"/>
        <v>42103.042546296296</v>
      </c>
      <c r="T2079" s="15">
        <f t="shared" si="195"/>
        <v>42160.875</v>
      </c>
      <c r="U2079">
        <f t="shared" si="196"/>
        <v>57</v>
      </c>
      <c r="V2079" t="str" cm="1">
        <f t="array" ref="V2079">_xlfn.IFS(U2079&lt;=10,"Less than 10 days",AND(U2079&gt;10,U2079&lt;=20),"11 to 20 days",AND(U2079&gt;20,U2079&lt;=25),"21 to 25 days",U2079&gt;=51,"Greater than 40 days",AND(U2079&gt;25,U2079&lt;=30),"26 to 30 days",AND(U2079&gt;30,U2079&lt;=40),"31 to 40 days",AND(U2079&gt;40,U2079&lt;=50),"41 to 50 days")</f>
        <v>Greater than 40 days</v>
      </c>
      <c r="W2079" t="str" cm="1">
        <f t="array" ref="W2079">_xlfn.IFNA(_xlfn.IFS(AND(U2079&gt;=25,U2079&lt;28),"26-27 days",AND(U2079&gt;27,U2079&lt;29),"28 to 29 days",U2079=30, "30 days"),"Not Needed")</f>
        <v>Not Needed</v>
      </c>
      <c r="X2079">
        <f t="shared" si="197"/>
        <v>2015</v>
      </c>
    </row>
    <row r="2080" spans="1:24" ht="4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 t="shared" si="192"/>
        <v>131</v>
      </c>
      <c r="R2080">
        <f t="shared" si="193"/>
        <v>546.69000000000005</v>
      </c>
      <c r="S2080" s="15">
        <f t="shared" si="194"/>
        <v>42692.771493055552</v>
      </c>
      <c r="T2080" s="15">
        <f t="shared" si="195"/>
        <v>42722.771493055552</v>
      </c>
      <c r="U2080">
        <f t="shared" si="196"/>
        <v>30</v>
      </c>
      <c r="V2080" t="str" cm="1">
        <f t="array" ref="V2080">_xlfn.IFS(U2080&lt;=10,"Less than 10 days",AND(U2080&gt;10,U2080&lt;=20),"11 to 20 days",AND(U2080&gt;20,U2080&lt;=25),"21 to 25 days",U2080&gt;=51,"Greater than 40 days",AND(U2080&gt;25,U2080&lt;=30),"26 to 30 days",AND(U2080&gt;30,U2080&lt;=40),"31 to 40 days",AND(U2080&gt;40,U2080&lt;=50),"41 to 50 days")</f>
        <v>26 to 30 days</v>
      </c>
      <c r="W2080" t="str" cm="1">
        <f t="array" ref="W2080">_xlfn.IFNA(_xlfn.IFS(AND(U2080&gt;=25,U2080&lt;28),"26-27 days",AND(U2080&gt;27,U2080&lt;29),"28 to 29 days",U2080=30, "30 days"),"Not Needed")</f>
        <v>30 days</v>
      </c>
      <c r="X2080">
        <f t="shared" si="197"/>
        <v>2016</v>
      </c>
    </row>
    <row r="2081" spans="1:24" ht="58">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 t="shared" si="192"/>
        <v>288</v>
      </c>
      <c r="R2081">
        <f t="shared" si="193"/>
        <v>47.47</v>
      </c>
      <c r="S2081" s="15">
        <f t="shared" si="194"/>
        <v>42150.71056712963</v>
      </c>
      <c r="T2081" s="15">
        <f t="shared" si="195"/>
        <v>42180.791666666672</v>
      </c>
      <c r="U2081">
        <f t="shared" si="196"/>
        <v>30</v>
      </c>
      <c r="V2081" t="str" cm="1">
        <f t="array" ref="V2081">_xlfn.IFS(U2081&lt;=10,"Less than 10 days",AND(U2081&gt;10,U2081&lt;=20),"11 to 20 days",AND(U2081&gt;20,U2081&lt;=25),"21 to 25 days",U2081&gt;=51,"Greater than 40 days",AND(U2081&gt;25,U2081&lt;=30),"26 to 30 days",AND(U2081&gt;30,U2081&lt;=40),"31 to 40 days",AND(U2081&gt;40,U2081&lt;=50),"41 to 50 days")</f>
        <v>26 to 30 days</v>
      </c>
      <c r="W2081" t="str" cm="1">
        <f t="array" ref="W2081">_xlfn.IFNA(_xlfn.IFS(AND(U2081&gt;=25,U2081&lt;28),"26-27 days",AND(U2081&gt;27,U2081&lt;29),"28 to 29 days",U2081=30, "30 days"),"Not Needed")</f>
        <v>30 days</v>
      </c>
      <c r="X2081">
        <f t="shared" si="197"/>
        <v>2015</v>
      </c>
    </row>
    <row r="2082" spans="1:24" ht="4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 t="shared" si="192"/>
        <v>508</v>
      </c>
      <c r="R2082">
        <f t="shared" si="193"/>
        <v>101.56</v>
      </c>
      <c r="S2082" s="15">
        <f t="shared" si="194"/>
        <v>42289.957175925927</v>
      </c>
      <c r="T2082" s="15">
        <f t="shared" si="195"/>
        <v>42319.998842592591</v>
      </c>
      <c r="U2082">
        <f t="shared" si="196"/>
        <v>30</v>
      </c>
      <c r="V2082" t="str" cm="1">
        <f t="array" ref="V2082">_xlfn.IFS(U2082&lt;=10,"Less than 10 days",AND(U2082&gt;10,U2082&lt;=20),"11 to 20 days",AND(U2082&gt;20,U2082&lt;=25),"21 to 25 days",U2082&gt;=51,"Greater than 40 days",AND(U2082&gt;25,U2082&lt;=30),"26 to 30 days",AND(U2082&gt;30,U2082&lt;=40),"31 to 40 days",AND(U2082&gt;40,U2082&lt;=50),"41 to 50 days")</f>
        <v>26 to 30 days</v>
      </c>
      <c r="W2082" t="str" cm="1">
        <f t="array" ref="W2082">_xlfn.IFNA(_xlfn.IFS(AND(U2082&gt;=25,U2082&lt;28),"26-27 days",AND(U2082&gt;27,U2082&lt;29),"28 to 29 days",U2082=30, "30 days"),"Not Needed")</f>
        <v>30 days</v>
      </c>
      <c r="X2082">
        <f t="shared" si="197"/>
        <v>2015</v>
      </c>
    </row>
    <row r="2083" spans="1:24" ht="4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 t="shared" si="192"/>
        <v>115</v>
      </c>
      <c r="R2083">
        <f t="shared" si="193"/>
        <v>72.91</v>
      </c>
      <c r="S2083" s="15">
        <f t="shared" si="194"/>
        <v>41004.156886574077</v>
      </c>
      <c r="T2083" s="15">
        <f t="shared" si="195"/>
        <v>41045.207638888889</v>
      </c>
      <c r="U2083">
        <f t="shared" si="196"/>
        <v>41</v>
      </c>
      <c r="V2083" t="str" cm="1">
        <f t="array" ref="V2083">_xlfn.IFS(U2083&lt;=10,"Less than 10 days",AND(U2083&gt;10,U2083&lt;=20),"11 to 20 days",AND(U2083&gt;20,U2083&lt;=25),"21 to 25 days",U2083&gt;=51,"Greater than 40 days",AND(U2083&gt;25,U2083&lt;=30),"26 to 30 days",AND(U2083&gt;30,U2083&lt;=40),"31 to 40 days",AND(U2083&gt;40,U2083&lt;=50),"41 to 50 days")</f>
        <v>41 to 50 days</v>
      </c>
      <c r="W2083" t="str" cm="1">
        <f t="array" ref="W2083">_xlfn.IFNA(_xlfn.IFS(AND(U2083&gt;=25,U2083&lt;28),"26-27 days",AND(U2083&gt;27,U2083&lt;29),"28 to 29 days",U2083=30, "30 days"),"Not Needed")</f>
        <v>Not Needed</v>
      </c>
      <c r="X2083">
        <f t="shared" si="197"/>
        <v>2012</v>
      </c>
    </row>
    <row r="2084" spans="1:24" ht="4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 t="shared" si="192"/>
        <v>111</v>
      </c>
      <c r="R2084">
        <f t="shared" si="193"/>
        <v>43.71</v>
      </c>
      <c r="S2084" s="15">
        <f t="shared" si="194"/>
        <v>40811.120324074072</v>
      </c>
      <c r="T2084" s="15">
        <f t="shared" si="195"/>
        <v>40871.161990740737</v>
      </c>
      <c r="U2084">
        <f t="shared" si="196"/>
        <v>60</v>
      </c>
      <c r="V2084" t="str" cm="1">
        <f t="array" ref="V2084">_xlfn.IFS(U2084&lt;=10,"Less than 10 days",AND(U2084&gt;10,U2084&lt;=20),"11 to 20 days",AND(U2084&gt;20,U2084&lt;=25),"21 to 25 days",U2084&gt;=51,"Greater than 40 days",AND(U2084&gt;25,U2084&lt;=30),"26 to 30 days",AND(U2084&gt;30,U2084&lt;=40),"31 to 40 days",AND(U2084&gt;40,U2084&lt;=50),"41 to 50 days")</f>
        <v>Greater than 40 days</v>
      </c>
      <c r="W2084" t="str" cm="1">
        <f t="array" ref="W2084">_xlfn.IFNA(_xlfn.IFS(AND(U2084&gt;=25,U2084&lt;28),"26-27 days",AND(U2084&gt;27,U2084&lt;29),"28 to 29 days",U2084=30, "30 days"),"Not Needed")</f>
        <v>Not Needed</v>
      </c>
      <c r="X2084">
        <f t="shared" si="197"/>
        <v>2011</v>
      </c>
    </row>
    <row r="2085" spans="1:24" ht="4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 t="shared" si="192"/>
        <v>113</v>
      </c>
      <c r="R2085">
        <f t="shared" si="193"/>
        <v>34</v>
      </c>
      <c r="S2085" s="15">
        <f t="shared" si="194"/>
        <v>41034.72216435185</v>
      </c>
      <c r="T2085" s="15">
        <f t="shared" si="195"/>
        <v>41064.72216435185</v>
      </c>
      <c r="U2085">
        <f t="shared" si="196"/>
        <v>30</v>
      </c>
      <c r="V2085" t="str" cm="1">
        <f t="array" ref="V2085">_xlfn.IFS(U2085&lt;=10,"Less than 10 days",AND(U2085&gt;10,U2085&lt;=20),"11 to 20 days",AND(U2085&gt;20,U2085&lt;=25),"21 to 25 days",U2085&gt;=51,"Greater than 40 days",AND(U2085&gt;25,U2085&lt;=30),"26 to 30 days",AND(U2085&gt;30,U2085&lt;=40),"31 to 40 days",AND(U2085&gt;40,U2085&lt;=50),"41 to 50 days")</f>
        <v>26 to 30 days</v>
      </c>
      <c r="W2085" t="str" cm="1">
        <f t="array" ref="W2085">_xlfn.IFNA(_xlfn.IFS(AND(U2085&gt;=25,U2085&lt;28),"26-27 days",AND(U2085&gt;27,U2085&lt;29),"28 to 29 days",U2085=30, "30 days"),"Not Needed")</f>
        <v>30 days</v>
      </c>
      <c r="X2085">
        <f t="shared" si="197"/>
        <v>2012</v>
      </c>
    </row>
    <row r="2086" spans="1:24" ht="4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 t="shared" si="192"/>
        <v>108</v>
      </c>
      <c r="R2086">
        <f t="shared" si="193"/>
        <v>70.650000000000006</v>
      </c>
      <c r="S2086" s="15">
        <f t="shared" si="194"/>
        <v>41731.833124999997</v>
      </c>
      <c r="T2086" s="15">
        <f t="shared" si="195"/>
        <v>41763.290972222225</v>
      </c>
      <c r="U2086">
        <f t="shared" si="196"/>
        <v>32</v>
      </c>
      <c r="V2086" t="str" cm="1">
        <f t="array" ref="V2086">_xlfn.IFS(U2086&lt;=10,"Less than 10 days",AND(U2086&gt;10,U2086&lt;=20),"11 to 20 days",AND(U2086&gt;20,U2086&lt;=25),"21 to 25 days",U2086&gt;=51,"Greater than 40 days",AND(U2086&gt;25,U2086&lt;=30),"26 to 30 days",AND(U2086&gt;30,U2086&lt;=40),"31 to 40 days",AND(U2086&gt;40,U2086&lt;=50),"41 to 50 days")</f>
        <v>31 to 40 days</v>
      </c>
      <c r="W2086" t="str" cm="1">
        <f t="array" ref="W2086">_xlfn.IFNA(_xlfn.IFS(AND(U2086&gt;=25,U2086&lt;28),"26-27 days",AND(U2086&gt;27,U2086&lt;29),"28 to 29 days",U2086=30, "30 days"),"Not Needed")</f>
        <v>Not Needed</v>
      </c>
      <c r="X2086">
        <f t="shared" si="197"/>
        <v>2014</v>
      </c>
    </row>
    <row r="2087" spans="1:24" ht="58">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 t="shared" ref="Q2087:Q2150" si="198">ROUND(E2087/D2087*100,0)</f>
        <v>124</v>
      </c>
      <c r="R2087">
        <f t="shared" si="193"/>
        <v>89.3</v>
      </c>
      <c r="S2087" s="15">
        <f t="shared" si="194"/>
        <v>41075.835497685184</v>
      </c>
      <c r="T2087" s="15">
        <f t="shared" si="195"/>
        <v>41105.835497685184</v>
      </c>
      <c r="U2087">
        <f t="shared" si="196"/>
        <v>30</v>
      </c>
      <c r="V2087" t="str" cm="1">
        <f t="array" ref="V2087">_xlfn.IFS(U2087&lt;=10,"Less than 10 days",AND(U2087&gt;10,U2087&lt;=20),"11 to 20 days",AND(U2087&gt;20,U2087&lt;=25),"21 to 25 days",U2087&gt;=51,"Greater than 40 days",AND(U2087&gt;25,U2087&lt;=30),"26 to 30 days",AND(U2087&gt;30,U2087&lt;=40),"31 to 40 days",AND(U2087&gt;40,U2087&lt;=50),"41 to 50 days")</f>
        <v>26 to 30 days</v>
      </c>
      <c r="W2087" t="str" cm="1">
        <f t="array" ref="W2087">_xlfn.IFNA(_xlfn.IFS(AND(U2087&gt;=25,U2087&lt;28),"26-27 days",AND(U2087&gt;27,U2087&lt;29),"28 to 29 days",U2087=30, "30 days"),"Not Needed")</f>
        <v>30 days</v>
      </c>
      <c r="X2087">
        <f t="shared" si="197"/>
        <v>2012</v>
      </c>
    </row>
    <row r="2088" spans="1:24" ht="4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 t="shared" si="198"/>
        <v>101</v>
      </c>
      <c r="R2088">
        <f t="shared" si="193"/>
        <v>115.09</v>
      </c>
      <c r="S2088" s="15">
        <f t="shared" si="194"/>
        <v>40860.67050925926</v>
      </c>
      <c r="T2088" s="15">
        <f t="shared" si="195"/>
        <v>40891.207638888889</v>
      </c>
      <c r="U2088">
        <f t="shared" si="196"/>
        <v>31</v>
      </c>
      <c r="V2088" t="str" cm="1">
        <f t="array" ref="V2088">_xlfn.IFS(U2088&lt;=10,"Less than 10 days",AND(U2088&gt;10,U2088&lt;=20),"11 to 20 days",AND(U2088&gt;20,U2088&lt;=25),"21 to 25 days",U2088&gt;=51,"Greater than 40 days",AND(U2088&gt;25,U2088&lt;=30),"26 to 30 days",AND(U2088&gt;30,U2088&lt;=40),"31 to 40 days",AND(U2088&gt;40,U2088&lt;=50),"41 to 50 days")</f>
        <v>31 to 40 days</v>
      </c>
      <c r="W2088" t="str" cm="1">
        <f t="array" ref="W2088">_xlfn.IFNA(_xlfn.IFS(AND(U2088&gt;=25,U2088&lt;28),"26-27 days",AND(U2088&gt;27,U2088&lt;29),"28 to 29 days",U2088=30, "30 days"),"Not Needed")</f>
        <v>Not Needed</v>
      </c>
      <c r="X2088">
        <f t="shared" si="197"/>
        <v>2011</v>
      </c>
    </row>
    <row r="2089" spans="1:24" ht="58">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 t="shared" si="198"/>
        <v>104</v>
      </c>
      <c r="R2089">
        <f t="shared" si="193"/>
        <v>62.12</v>
      </c>
      <c r="S2089" s="15">
        <f t="shared" si="194"/>
        <v>40764.204375000001</v>
      </c>
      <c r="T2089" s="15">
        <f t="shared" si="195"/>
        <v>40794.204375000001</v>
      </c>
      <c r="U2089">
        <f t="shared" si="196"/>
        <v>30</v>
      </c>
      <c r="V2089" t="str" cm="1">
        <f t="array" ref="V2089">_xlfn.IFS(U2089&lt;=10,"Less than 10 days",AND(U2089&gt;10,U2089&lt;=20),"11 to 20 days",AND(U2089&gt;20,U2089&lt;=25),"21 to 25 days",U2089&gt;=51,"Greater than 40 days",AND(U2089&gt;25,U2089&lt;=30),"26 to 30 days",AND(U2089&gt;30,U2089&lt;=40),"31 to 40 days",AND(U2089&gt;40,U2089&lt;=50),"41 to 50 days")</f>
        <v>26 to 30 days</v>
      </c>
      <c r="W2089" t="str" cm="1">
        <f t="array" ref="W2089">_xlfn.IFNA(_xlfn.IFS(AND(U2089&gt;=25,U2089&lt;28),"26-27 days",AND(U2089&gt;27,U2089&lt;29),"28 to 29 days",U2089=30, "30 days"),"Not Needed")</f>
        <v>30 days</v>
      </c>
      <c r="X2089">
        <f t="shared" si="197"/>
        <v>2011</v>
      </c>
    </row>
    <row r="2090" spans="1:24" ht="4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 t="shared" si="198"/>
        <v>116</v>
      </c>
      <c r="R2090">
        <f t="shared" si="193"/>
        <v>46.2</v>
      </c>
      <c r="S2090" s="15">
        <f t="shared" si="194"/>
        <v>40395.714722222219</v>
      </c>
      <c r="T2090" s="15">
        <f t="shared" si="195"/>
        <v>40432.165972222225</v>
      </c>
      <c r="U2090">
        <f t="shared" si="196"/>
        <v>37</v>
      </c>
      <c r="V2090" t="str" cm="1">
        <f t="array" ref="V2090">_xlfn.IFS(U2090&lt;=10,"Less than 10 days",AND(U2090&gt;10,U2090&lt;=20),"11 to 20 days",AND(U2090&gt;20,U2090&lt;=25),"21 to 25 days",U2090&gt;=51,"Greater than 40 days",AND(U2090&gt;25,U2090&lt;=30),"26 to 30 days",AND(U2090&gt;30,U2090&lt;=40),"31 to 40 days",AND(U2090&gt;40,U2090&lt;=50),"41 to 50 days")</f>
        <v>31 to 40 days</v>
      </c>
      <c r="W2090" t="str" cm="1">
        <f t="array" ref="W2090">_xlfn.IFNA(_xlfn.IFS(AND(U2090&gt;=25,U2090&lt;28),"26-27 days",AND(U2090&gt;27,U2090&lt;29),"28 to 29 days",U2090=30, "30 days"),"Not Needed")</f>
        <v>Not Needed</v>
      </c>
      <c r="X2090">
        <f t="shared" si="197"/>
        <v>2010</v>
      </c>
    </row>
    <row r="2091" spans="1:24" ht="29">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 t="shared" si="198"/>
        <v>120</v>
      </c>
      <c r="R2091">
        <f t="shared" si="193"/>
        <v>48.55</v>
      </c>
      <c r="S2091" s="15">
        <f t="shared" si="194"/>
        <v>41453.076319444444</v>
      </c>
      <c r="T2091" s="15">
        <f t="shared" si="195"/>
        <v>41488.076319444444</v>
      </c>
      <c r="U2091">
        <f t="shared" si="196"/>
        <v>35</v>
      </c>
      <c r="V2091" t="str" cm="1">
        <f t="array" ref="V2091">_xlfn.IFS(U2091&lt;=10,"Less than 10 days",AND(U2091&gt;10,U2091&lt;=20),"11 to 20 days",AND(U2091&gt;20,U2091&lt;=25),"21 to 25 days",U2091&gt;=51,"Greater than 40 days",AND(U2091&gt;25,U2091&lt;=30),"26 to 30 days",AND(U2091&gt;30,U2091&lt;=40),"31 to 40 days",AND(U2091&gt;40,U2091&lt;=50),"41 to 50 days")</f>
        <v>31 to 40 days</v>
      </c>
      <c r="W2091" t="str" cm="1">
        <f t="array" ref="W2091">_xlfn.IFNA(_xlfn.IFS(AND(U2091&gt;=25,U2091&lt;28),"26-27 days",AND(U2091&gt;27,U2091&lt;29),"28 to 29 days",U2091=30, "30 days"),"Not Needed")</f>
        <v>Not Needed</v>
      </c>
      <c r="X2091">
        <f t="shared" si="197"/>
        <v>2013</v>
      </c>
    </row>
    <row r="2092" spans="1:24" ht="4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 t="shared" si="198"/>
        <v>115</v>
      </c>
      <c r="R2092">
        <f t="shared" si="193"/>
        <v>57.52</v>
      </c>
      <c r="S2092" s="15">
        <f t="shared" si="194"/>
        <v>41299.381423611114</v>
      </c>
      <c r="T2092" s="15">
        <f t="shared" si="195"/>
        <v>41329.381423611114</v>
      </c>
      <c r="U2092">
        <f t="shared" si="196"/>
        <v>30</v>
      </c>
      <c r="V2092" t="str" cm="1">
        <f t="array" ref="V2092">_xlfn.IFS(U2092&lt;=10,"Less than 10 days",AND(U2092&gt;10,U2092&lt;=20),"11 to 20 days",AND(U2092&gt;20,U2092&lt;=25),"21 to 25 days",U2092&gt;=51,"Greater than 40 days",AND(U2092&gt;25,U2092&lt;=30),"26 to 30 days",AND(U2092&gt;30,U2092&lt;=40),"31 to 40 days",AND(U2092&gt;40,U2092&lt;=50),"41 to 50 days")</f>
        <v>26 to 30 days</v>
      </c>
      <c r="W2092" t="str" cm="1">
        <f t="array" ref="W2092">_xlfn.IFNA(_xlfn.IFS(AND(U2092&gt;=25,U2092&lt;28),"26-27 days",AND(U2092&gt;27,U2092&lt;29),"28 to 29 days",U2092=30, "30 days"),"Not Needed")</f>
        <v>30 days</v>
      </c>
      <c r="X2092">
        <f t="shared" si="197"/>
        <v>2013</v>
      </c>
    </row>
    <row r="2093" spans="1:24" ht="58">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 t="shared" si="198"/>
        <v>120</v>
      </c>
      <c r="R2093">
        <f t="shared" si="193"/>
        <v>88.15</v>
      </c>
      <c r="S2093" s="15">
        <f t="shared" si="194"/>
        <v>40555.322662037033</v>
      </c>
      <c r="T2093" s="15">
        <f t="shared" si="195"/>
        <v>40603.833333333336</v>
      </c>
      <c r="U2093">
        <f t="shared" si="196"/>
        <v>48</v>
      </c>
      <c r="V2093" t="str" cm="1">
        <f t="array" ref="V2093">_xlfn.IFS(U2093&lt;=10,"Less than 10 days",AND(U2093&gt;10,U2093&lt;=20),"11 to 20 days",AND(U2093&gt;20,U2093&lt;=25),"21 to 25 days",U2093&gt;=51,"Greater than 40 days",AND(U2093&gt;25,U2093&lt;=30),"26 to 30 days",AND(U2093&gt;30,U2093&lt;=40),"31 to 40 days",AND(U2093&gt;40,U2093&lt;=50),"41 to 50 days")</f>
        <v>41 to 50 days</v>
      </c>
      <c r="W2093" t="str" cm="1">
        <f t="array" ref="W2093">_xlfn.IFNA(_xlfn.IFS(AND(U2093&gt;=25,U2093&lt;28),"26-27 days",AND(U2093&gt;27,U2093&lt;29),"28 to 29 days",U2093=30, "30 days"),"Not Needed")</f>
        <v>Not Needed</v>
      </c>
      <c r="X2093">
        <f t="shared" si="197"/>
        <v>2011</v>
      </c>
    </row>
    <row r="2094" spans="1:24" ht="4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 t="shared" si="198"/>
        <v>101</v>
      </c>
      <c r="R2094">
        <f t="shared" si="193"/>
        <v>110.49</v>
      </c>
      <c r="S2094" s="15">
        <f t="shared" si="194"/>
        <v>40763.707546296297</v>
      </c>
      <c r="T2094" s="15">
        <f t="shared" si="195"/>
        <v>40823.707546296297</v>
      </c>
      <c r="U2094">
        <f t="shared" si="196"/>
        <v>60</v>
      </c>
      <c r="V2094" t="str" cm="1">
        <f t="array" ref="V2094">_xlfn.IFS(U2094&lt;=10,"Less than 10 days",AND(U2094&gt;10,U2094&lt;=20),"11 to 20 days",AND(U2094&gt;20,U2094&lt;=25),"21 to 25 days",U2094&gt;=51,"Greater than 40 days",AND(U2094&gt;25,U2094&lt;=30),"26 to 30 days",AND(U2094&gt;30,U2094&lt;=40),"31 to 40 days",AND(U2094&gt;40,U2094&lt;=50),"41 to 50 days")</f>
        <v>Greater than 40 days</v>
      </c>
      <c r="W2094" t="str" cm="1">
        <f t="array" ref="W2094">_xlfn.IFNA(_xlfn.IFS(AND(U2094&gt;=25,U2094&lt;28),"26-27 days",AND(U2094&gt;27,U2094&lt;29),"28 to 29 days",U2094=30, "30 days"),"Not Needed")</f>
        <v>Not Needed</v>
      </c>
      <c r="X2094">
        <f t="shared" si="197"/>
        <v>2011</v>
      </c>
    </row>
    <row r="2095" spans="1:24" ht="4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 t="shared" si="198"/>
        <v>102</v>
      </c>
      <c r="R2095">
        <f t="shared" si="193"/>
        <v>66.83</v>
      </c>
      <c r="S2095" s="15">
        <f t="shared" si="194"/>
        <v>41205.854537037041</v>
      </c>
      <c r="T2095" s="15">
        <f t="shared" si="195"/>
        <v>41265.896203703705</v>
      </c>
      <c r="U2095">
        <f t="shared" si="196"/>
        <v>60</v>
      </c>
      <c r="V2095" t="str" cm="1">
        <f t="array" ref="V2095">_xlfn.IFS(U2095&lt;=10,"Less than 10 days",AND(U2095&gt;10,U2095&lt;=20),"11 to 20 days",AND(U2095&gt;20,U2095&lt;=25),"21 to 25 days",U2095&gt;=51,"Greater than 40 days",AND(U2095&gt;25,U2095&lt;=30),"26 to 30 days",AND(U2095&gt;30,U2095&lt;=40),"31 to 40 days",AND(U2095&gt;40,U2095&lt;=50),"41 to 50 days")</f>
        <v>Greater than 40 days</v>
      </c>
      <c r="W2095" t="str" cm="1">
        <f t="array" ref="W2095">_xlfn.IFNA(_xlfn.IFS(AND(U2095&gt;=25,U2095&lt;28),"26-27 days",AND(U2095&gt;27,U2095&lt;29),"28 to 29 days",U2095=30, "30 days"),"Not Needed")</f>
        <v>Not Needed</v>
      </c>
      <c r="X2095">
        <f t="shared" si="197"/>
        <v>2012</v>
      </c>
    </row>
    <row r="2096" spans="1:24" ht="58">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 t="shared" si="198"/>
        <v>121</v>
      </c>
      <c r="R2096">
        <f t="shared" si="193"/>
        <v>58.6</v>
      </c>
      <c r="S2096" s="15">
        <f t="shared" si="194"/>
        <v>40939.02002314815</v>
      </c>
      <c r="T2096" s="15">
        <f t="shared" si="195"/>
        <v>40973.125</v>
      </c>
      <c r="U2096">
        <f t="shared" si="196"/>
        <v>34</v>
      </c>
      <c r="V2096" t="str" cm="1">
        <f t="array" ref="V2096">_xlfn.IFS(U2096&lt;=10,"Less than 10 days",AND(U2096&gt;10,U2096&lt;=20),"11 to 20 days",AND(U2096&gt;20,U2096&lt;=25),"21 to 25 days",U2096&gt;=51,"Greater than 40 days",AND(U2096&gt;25,U2096&lt;=30),"26 to 30 days",AND(U2096&gt;30,U2096&lt;=40),"31 to 40 days",AND(U2096&gt;40,U2096&lt;=50),"41 to 50 days")</f>
        <v>31 to 40 days</v>
      </c>
      <c r="W2096" t="str" cm="1">
        <f t="array" ref="W2096">_xlfn.IFNA(_xlfn.IFS(AND(U2096&gt;=25,U2096&lt;28),"26-27 days",AND(U2096&gt;27,U2096&lt;29),"28 to 29 days",U2096=30, "30 days"),"Not Needed")</f>
        <v>Not Needed</v>
      </c>
      <c r="X2096">
        <f t="shared" si="197"/>
        <v>2012</v>
      </c>
    </row>
    <row r="2097" spans="1:24" ht="4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 t="shared" si="198"/>
        <v>100</v>
      </c>
      <c r="R2097">
        <f t="shared" si="193"/>
        <v>113.64</v>
      </c>
      <c r="S2097" s="15">
        <f t="shared" si="194"/>
        <v>40758.733483796292</v>
      </c>
      <c r="T2097" s="15">
        <f t="shared" si="195"/>
        <v>40818.733483796292</v>
      </c>
      <c r="U2097">
        <f t="shared" si="196"/>
        <v>60</v>
      </c>
      <c r="V2097" t="str" cm="1">
        <f t="array" ref="V2097">_xlfn.IFS(U2097&lt;=10,"Less than 10 days",AND(U2097&gt;10,U2097&lt;=20),"11 to 20 days",AND(U2097&gt;20,U2097&lt;=25),"21 to 25 days",U2097&gt;=51,"Greater than 40 days",AND(U2097&gt;25,U2097&lt;=30),"26 to 30 days",AND(U2097&gt;30,U2097&lt;=40),"31 to 40 days",AND(U2097&gt;40,U2097&lt;=50),"41 to 50 days")</f>
        <v>Greater than 40 days</v>
      </c>
      <c r="W2097" t="str" cm="1">
        <f t="array" ref="W2097">_xlfn.IFNA(_xlfn.IFS(AND(U2097&gt;=25,U2097&lt;28),"26-27 days",AND(U2097&gt;27,U2097&lt;29),"28 to 29 days",U2097=30, "30 days"),"Not Needed")</f>
        <v>Not Needed</v>
      </c>
      <c r="X2097">
        <f t="shared" si="197"/>
        <v>2011</v>
      </c>
    </row>
    <row r="2098" spans="1:24" ht="4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 t="shared" si="198"/>
        <v>102</v>
      </c>
      <c r="R2098">
        <f t="shared" si="193"/>
        <v>43.57</v>
      </c>
      <c r="S2098" s="15">
        <f t="shared" si="194"/>
        <v>41192.758506944447</v>
      </c>
      <c r="T2098" s="15">
        <f t="shared" si="195"/>
        <v>41208.165972222225</v>
      </c>
      <c r="U2098">
        <f t="shared" si="196"/>
        <v>16</v>
      </c>
      <c r="V2098" t="str" cm="1">
        <f t="array" ref="V2098">_xlfn.IFS(U2098&lt;=10,"Less than 10 days",AND(U2098&gt;10,U2098&lt;=20),"11 to 20 days",AND(U2098&gt;20,U2098&lt;=25),"21 to 25 days",U2098&gt;=51,"Greater than 40 days",AND(U2098&gt;25,U2098&lt;=30),"26 to 30 days",AND(U2098&gt;30,U2098&lt;=40),"31 to 40 days",AND(U2098&gt;40,U2098&lt;=50),"41 to 50 days")</f>
        <v>11 to 20 days</v>
      </c>
      <c r="W2098" t="str" cm="1">
        <f t="array" ref="W2098">_xlfn.IFNA(_xlfn.IFS(AND(U2098&gt;=25,U2098&lt;28),"26-27 days",AND(U2098&gt;27,U2098&lt;29),"28 to 29 days",U2098=30, "30 days"),"Not Needed")</f>
        <v>Not Needed</v>
      </c>
      <c r="X2098">
        <f t="shared" si="197"/>
        <v>2012</v>
      </c>
    </row>
    <row r="2099" spans="1:24" ht="4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 t="shared" si="198"/>
        <v>100</v>
      </c>
      <c r="R2099">
        <f t="shared" si="193"/>
        <v>78.95</v>
      </c>
      <c r="S2099" s="15">
        <f t="shared" si="194"/>
        <v>40818.58489583333</v>
      </c>
      <c r="T2099" s="15">
        <f t="shared" si="195"/>
        <v>40878.626562500001</v>
      </c>
      <c r="U2099">
        <f t="shared" si="196"/>
        <v>60</v>
      </c>
      <c r="V2099" t="str" cm="1">
        <f t="array" ref="V2099">_xlfn.IFS(U2099&lt;=10,"Less than 10 days",AND(U2099&gt;10,U2099&lt;=20),"11 to 20 days",AND(U2099&gt;20,U2099&lt;=25),"21 to 25 days",U2099&gt;=51,"Greater than 40 days",AND(U2099&gt;25,U2099&lt;=30),"26 to 30 days",AND(U2099&gt;30,U2099&lt;=40),"31 to 40 days",AND(U2099&gt;40,U2099&lt;=50),"41 to 50 days")</f>
        <v>Greater than 40 days</v>
      </c>
      <c r="W2099" t="str" cm="1">
        <f t="array" ref="W2099">_xlfn.IFNA(_xlfn.IFS(AND(U2099&gt;=25,U2099&lt;28),"26-27 days",AND(U2099&gt;27,U2099&lt;29),"28 to 29 days",U2099=30, "30 days"),"Not Needed")</f>
        <v>Not Needed</v>
      </c>
      <c r="X2099">
        <f t="shared" si="197"/>
        <v>2011</v>
      </c>
    </row>
    <row r="2100" spans="1:24" ht="4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 t="shared" si="198"/>
        <v>100</v>
      </c>
      <c r="R2100">
        <f t="shared" si="193"/>
        <v>188.13</v>
      </c>
      <c r="S2100" s="15">
        <f t="shared" si="194"/>
        <v>40946.11383101852</v>
      </c>
      <c r="T2100" s="15">
        <f t="shared" si="195"/>
        <v>40976.11383101852</v>
      </c>
      <c r="U2100">
        <f t="shared" si="196"/>
        <v>30</v>
      </c>
      <c r="V2100" t="str" cm="1">
        <f t="array" ref="V2100">_xlfn.IFS(U2100&lt;=10,"Less than 10 days",AND(U2100&gt;10,U2100&lt;=20),"11 to 20 days",AND(U2100&gt;20,U2100&lt;=25),"21 to 25 days",U2100&gt;=51,"Greater than 40 days",AND(U2100&gt;25,U2100&lt;=30),"26 to 30 days",AND(U2100&gt;30,U2100&lt;=40),"31 to 40 days",AND(U2100&gt;40,U2100&lt;=50),"41 to 50 days")</f>
        <v>26 to 30 days</v>
      </c>
      <c r="W2100" t="str" cm="1">
        <f t="array" ref="W2100">_xlfn.IFNA(_xlfn.IFS(AND(U2100&gt;=25,U2100&lt;28),"26-27 days",AND(U2100&gt;27,U2100&lt;29),"28 to 29 days",U2100=30, "30 days"),"Not Needed")</f>
        <v>30 days</v>
      </c>
      <c r="X2100">
        <f t="shared" si="197"/>
        <v>2012</v>
      </c>
    </row>
    <row r="2101" spans="1:24">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 t="shared" si="198"/>
        <v>132</v>
      </c>
      <c r="R2101">
        <f t="shared" si="193"/>
        <v>63.03</v>
      </c>
      <c r="S2101" s="15">
        <f t="shared" si="194"/>
        <v>42173.746342592596</v>
      </c>
      <c r="T2101" s="15">
        <f t="shared" si="195"/>
        <v>42187.152777777781</v>
      </c>
      <c r="U2101">
        <f t="shared" si="196"/>
        <v>14</v>
      </c>
      <c r="V2101" t="str" cm="1">
        <f t="array" ref="V2101">_xlfn.IFS(U2101&lt;=10,"Less than 10 days",AND(U2101&gt;10,U2101&lt;=20),"11 to 20 days",AND(U2101&gt;20,U2101&lt;=25),"21 to 25 days",U2101&gt;=51,"Greater than 40 days",AND(U2101&gt;25,U2101&lt;=30),"26 to 30 days",AND(U2101&gt;30,U2101&lt;=40),"31 to 40 days",AND(U2101&gt;40,U2101&lt;=50),"41 to 50 days")</f>
        <v>11 to 20 days</v>
      </c>
      <c r="W2101" t="str" cm="1">
        <f t="array" ref="W2101">_xlfn.IFNA(_xlfn.IFS(AND(U2101&gt;=25,U2101&lt;28),"26-27 days",AND(U2101&gt;27,U2101&lt;29),"28 to 29 days",U2101=30, "30 days"),"Not Needed")</f>
        <v>Not Needed</v>
      </c>
      <c r="X2101">
        <f t="shared" si="197"/>
        <v>2015</v>
      </c>
    </row>
    <row r="2102" spans="1:24" ht="58">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 t="shared" si="198"/>
        <v>137</v>
      </c>
      <c r="R2102">
        <f t="shared" si="193"/>
        <v>30.37</v>
      </c>
      <c r="S2102" s="15">
        <f t="shared" si="194"/>
        <v>41074.834965277776</v>
      </c>
      <c r="T2102" s="15">
        <f t="shared" si="195"/>
        <v>41090.165972222225</v>
      </c>
      <c r="U2102">
        <f t="shared" si="196"/>
        <v>16</v>
      </c>
      <c r="V2102" t="str" cm="1">
        <f t="array" ref="V2102">_xlfn.IFS(U2102&lt;=10,"Less than 10 days",AND(U2102&gt;10,U2102&lt;=20),"11 to 20 days",AND(U2102&gt;20,U2102&lt;=25),"21 to 25 days",U2102&gt;=51,"Greater than 40 days",AND(U2102&gt;25,U2102&lt;=30),"26 to 30 days",AND(U2102&gt;30,U2102&lt;=40),"31 to 40 days",AND(U2102&gt;40,U2102&lt;=50),"41 to 50 days")</f>
        <v>11 to 20 days</v>
      </c>
      <c r="W2102" t="str" cm="1">
        <f t="array" ref="W2102">_xlfn.IFNA(_xlfn.IFS(AND(U2102&gt;=25,U2102&lt;28),"26-27 days",AND(U2102&gt;27,U2102&lt;29),"28 to 29 days",U2102=30, "30 days"),"Not Needed")</f>
        <v>Not Needed</v>
      </c>
      <c r="X2102">
        <f t="shared" si="197"/>
        <v>2012</v>
      </c>
    </row>
    <row r="2103" spans="1:24" ht="4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 t="shared" si="198"/>
        <v>113</v>
      </c>
      <c r="R2103">
        <f t="shared" si="193"/>
        <v>51.48</v>
      </c>
      <c r="S2103" s="15">
        <f t="shared" si="194"/>
        <v>40892.149467592593</v>
      </c>
      <c r="T2103" s="15">
        <f t="shared" si="195"/>
        <v>40952.149467592593</v>
      </c>
      <c r="U2103">
        <f t="shared" si="196"/>
        <v>60</v>
      </c>
      <c r="V2103" t="str" cm="1">
        <f t="array" ref="V2103">_xlfn.IFS(U2103&lt;=10,"Less than 10 days",AND(U2103&gt;10,U2103&lt;=20),"11 to 20 days",AND(U2103&gt;20,U2103&lt;=25),"21 to 25 days",U2103&gt;=51,"Greater than 40 days",AND(U2103&gt;25,U2103&lt;=30),"26 to 30 days",AND(U2103&gt;30,U2103&lt;=40),"31 to 40 days",AND(U2103&gt;40,U2103&lt;=50),"41 to 50 days")</f>
        <v>Greater than 40 days</v>
      </c>
      <c r="W2103" t="str" cm="1">
        <f t="array" ref="W2103">_xlfn.IFNA(_xlfn.IFS(AND(U2103&gt;=25,U2103&lt;28),"26-27 days",AND(U2103&gt;27,U2103&lt;29),"28 to 29 days",U2103=30, "30 days"),"Not Needed")</f>
        <v>Not Needed</v>
      </c>
      <c r="X2103">
        <f t="shared" si="197"/>
        <v>2011</v>
      </c>
    </row>
    <row r="2104" spans="1:24" ht="4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 t="shared" si="198"/>
        <v>136</v>
      </c>
      <c r="R2104">
        <f t="shared" si="193"/>
        <v>35.79</v>
      </c>
      <c r="S2104" s="15">
        <f t="shared" si="194"/>
        <v>40638.868611111109</v>
      </c>
      <c r="T2104" s="15">
        <f t="shared" si="195"/>
        <v>40668.868611111109</v>
      </c>
      <c r="U2104">
        <f t="shared" si="196"/>
        <v>30</v>
      </c>
      <c r="V2104" t="str" cm="1">
        <f t="array" ref="V2104">_xlfn.IFS(U2104&lt;=10,"Less than 10 days",AND(U2104&gt;10,U2104&lt;=20),"11 to 20 days",AND(U2104&gt;20,U2104&lt;=25),"21 to 25 days",U2104&gt;=51,"Greater than 40 days",AND(U2104&gt;25,U2104&lt;=30),"26 to 30 days",AND(U2104&gt;30,U2104&lt;=40),"31 to 40 days",AND(U2104&gt;40,U2104&lt;=50),"41 to 50 days")</f>
        <v>26 to 30 days</v>
      </c>
      <c r="W2104" t="str" cm="1">
        <f t="array" ref="W2104">_xlfn.IFNA(_xlfn.IFS(AND(U2104&gt;=25,U2104&lt;28),"26-27 days",AND(U2104&gt;27,U2104&lt;29),"28 to 29 days",U2104=30, "30 days"),"Not Needed")</f>
        <v>30 days</v>
      </c>
      <c r="X2104">
        <f t="shared" si="197"/>
        <v>2011</v>
      </c>
    </row>
    <row r="2105" spans="1:24" ht="29">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 t="shared" si="198"/>
        <v>146</v>
      </c>
      <c r="R2105">
        <f t="shared" si="193"/>
        <v>98.82</v>
      </c>
      <c r="S2105" s="15">
        <f t="shared" si="194"/>
        <v>41192.754942129628</v>
      </c>
      <c r="T2105" s="15">
        <f t="shared" si="195"/>
        <v>41222.7966087963</v>
      </c>
      <c r="U2105">
        <f t="shared" si="196"/>
        <v>30</v>
      </c>
      <c r="V2105" t="str" cm="1">
        <f t="array" ref="V2105">_xlfn.IFS(U2105&lt;=10,"Less than 10 days",AND(U2105&gt;10,U2105&lt;=20),"11 to 20 days",AND(U2105&gt;20,U2105&lt;=25),"21 to 25 days",U2105&gt;=51,"Greater than 40 days",AND(U2105&gt;25,U2105&lt;=30),"26 to 30 days",AND(U2105&gt;30,U2105&lt;=40),"31 to 40 days",AND(U2105&gt;40,U2105&lt;=50),"41 to 50 days")</f>
        <v>26 to 30 days</v>
      </c>
      <c r="W2105" t="str" cm="1">
        <f t="array" ref="W2105">_xlfn.IFNA(_xlfn.IFS(AND(U2105&gt;=25,U2105&lt;28),"26-27 days",AND(U2105&gt;27,U2105&lt;29),"28 to 29 days",U2105=30, "30 days"),"Not Needed")</f>
        <v>30 days</v>
      </c>
      <c r="X2105">
        <f t="shared" si="197"/>
        <v>2012</v>
      </c>
    </row>
    <row r="2106" spans="1:24" ht="4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 t="shared" si="198"/>
        <v>130</v>
      </c>
      <c r="R2106">
        <f t="shared" si="193"/>
        <v>28</v>
      </c>
      <c r="S2106" s="15">
        <f t="shared" si="194"/>
        <v>41394.074467592596</v>
      </c>
      <c r="T2106" s="15">
        <f t="shared" si="195"/>
        <v>41425</v>
      </c>
      <c r="U2106">
        <f t="shared" si="196"/>
        <v>31</v>
      </c>
      <c r="V2106" t="str" cm="1">
        <f t="array" ref="V2106">_xlfn.IFS(U2106&lt;=10,"Less than 10 days",AND(U2106&gt;10,U2106&lt;=20),"11 to 20 days",AND(U2106&gt;20,U2106&lt;=25),"21 to 25 days",U2106&gt;=51,"Greater than 40 days",AND(U2106&gt;25,U2106&lt;=30),"26 to 30 days",AND(U2106&gt;30,U2106&lt;=40),"31 to 40 days",AND(U2106&gt;40,U2106&lt;=50),"41 to 50 days")</f>
        <v>31 to 40 days</v>
      </c>
      <c r="W2106" t="str" cm="1">
        <f t="array" ref="W2106">_xlfn.IFNA(_xlfn.IFS(AND(U2106&gt;=25,U2106&lt;28),"26-27 days",AND(U2106&gt;27,U2106&lt;29),"28 to 29 days",U2106=30, "30 days"),"Not Needed")</f>
        <v>Not Needed</v>
      </c>
      <c r="X2106">
        <f t="shared" si="197"/>
        <v>2013</v>
      </c>
    </row>
    <row r="2107" spans="1:24" ht="4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 t="shared" si="198"/>
        <v>254</v>
      </c>
      <c r="R2107">
        <f t="shared" si="193"/>
        <v>51.31</v>
      </c>
      <c r="S2107" s="15">
        <f t="shared" si="194"/>
        <v>41951.788807870369</v>
      </c>
      <c r="T2107" s="15">
        <f t="shared" si="195"/>
        <v>41964.166666666672</v>
      </c>
      <c r="U2107">
        <f t="shared" si="196"/>
        <v>13</v>
      </c>
      <c r="V2107" t="str" cm="1">
        <f t="array" ref="V2107">_xlfn.IFS(U2107&lt;=10,"Less than 10 days",AND(U2107&gt;10,U2107&lt;=20),"11 to 20 days",AND(U2107&gt;20,U2107&lt;=25),"21 to 25 days",U2107&gt;=51,"Greater than 40 days",AND(U2107&gt;25,U2107&lt;=30),"26 to 30 days",AND(U2107&gt;30,U2107&lt;=40),"31 to 40 days",AND(U2107&gt;40,U2107&lt;=50),"41 to 50 days")</f>
        <v>11 to 20 days</v>
      </c>
      <c r="W2107" t="str" cm="1">
        <f t="array" ref="W2107">_xlfn.IFNA(_xlfn.IFS(AND(U2107&gt;=25,U2107&lt;28),"26-27 days",AND(U2107&gt;27,U2107&lt;29),"28 to 29 days",U2107=30, "30 days"),"Not Needed")</f>
        <v>Not Needed</v>
      </c>
      <c r="X2107">
        <f t="shared" si="197"/>
        <v>2014</v>
      </c>
    </row>
    <row r="2108" spans="1:24" ht="4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 t="shared" si="198"/>
        <v>107</v>
      </c>
      <c r="R2108">
        <f t="shared" si="193"/>
        <v>53.52</v>
      </c>
      <c r="S2108" s="15">
        <f t="shared" si="194"/>
        <v>41270.21497685185</v>
      </c>
      <c r="T2108" s="15">
        <f t="shared" si="195"/>
        <v>41300.21497685185</v>
      </c>
      <c r="U2108">
        <f t="shared" si="196"/>
        <v>30</v>
      </c>
      <c r="V2108" t="str" cm="1">
        <f t="array" ref="V2108">_xlfn.IFS(U2108&lt;=10,"Less than 10 days",AND(U2108&gt;10,U2108&lt;=20),"11 to 20 days",AND(U2108&gt;20,U2108&lt;=25),"21 to 25 days",U2108&gt;=51,"Greater than 40 days",AND(U2108&gt;25,U2108&lt;=30),"26 to 30 days",AND(U2108&gt;30,U2108&lt;=40),"31 to 40 days",AND(U2108&gt;40,U2108&lt;=50),"41 to 50 days")</f>
        <v>26 to 30 days</v>
      </c>
      <c r="W2108" t="str" cm="1">
        <f t="array" ref="W2108">_xlfn.IFNA(_xlfn.IFS(AND(U2108&gt;=25,U2108&lt;28),"26-27 days",AND(U2108&gt;27,U2108&lt;29),"28 to 29 days",U2108=30, "30 days"),"Not Needed")</f>
        <v>30 days</v>
      </c>
      <c r="X2108">
        <f t="shared" si="197"/>
        <v>2012</v>
      </c>
    </row>
    <row r="2109" spans="1:24" ht="4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 t="shared" si="198"/>
        <v>108</v>
      </c>
      <c r="R2109">
        <f t="shared" si="193"/>
        <v>37.15</v>
      </c>
      <c r="S2109" s="15">
        <f t="shared" si="194"/>
        <v>41934.71056712963</v>
      </c>
      <c r="T2109" s="15">
        <f t="shared" si="195"/>
        <v>41955.752233796295</v>
      </c>
      <c r="U2109">
        <f t="shared" si="196"/>
        <v>21</v>
      </c>
      <c r="V2109" t="str" cm="1">
        <f t="array" ref="V2109">_xlfn.IFS(U2109&lt;=10,"Less than 10 days",AND(U2109&gt;10,U2109&lt;=20),"11 to 20 days",AND(U2109&gt;20,U2109&lt;=25),"21 to 25 days",U2109&gt;=51,"Greater than 40 days",AND(U2109&gt;25,U2109&lt;=30),"26 to 30 days",AND(U2109&gt;30,U2109&lt;=40),"31 to 40 days",AND(U2109&gt;40,U2109&lt;=50),"41 to 50 days")</f>
        <v>21 to 25 days</v>
      </c>
      <c r="W2109" t="str" cm="1">
        <f t="array" ref="W2109">_xlfn.IFNA(_xlfn.IFS(AND(U2109&gt;=25,U2109&lt;28),"26-27 days",AND(U2109&gt;27,U2109&lt;29),"28 to 29 days",U2109=30, "30 days"),"Not Needed")</f>
        <v>Not Needed</v>
      </c>
      <c r="X2109">
        <f t="shared" si="197"/>
        <v>2014</v>
      </c>
    </row>
    <row r="2110" spans="1:24" ht="58">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 t="shared" si="198"/>
        <v>107</v>
      </c>
      <c r="R2110">
        <f t="shared" si="193"/>
        <v>89.9</v>
      </c>
      <c r="S2110" s="15">
        <f t="shared" si="194"/>
        <v>41135.175694444442</v>
      </c>
      <c r="T2110" s="15">
        <f t="shared" si="195"/>
        <v>41162.163194444445</v>
      </c>
      <c r="U2110">
        <f t="shared" si="196"/>
        <v>27</v>
      </c>
      <c r="V2110" t="str" cm="1">
        <f t="array" ref="V2110">_xlfn.IFS(U2110&lt;=10,"Less than 10 days",AND(U2110&gt;10,U2110&lt;=20),"11 to 20 days",AND(U2110&gt;20,U2110&lt;=25),"21 to 25 days",U2110&gt;=51,"Greater than 40 days",AND(U2110&gt;25,U2110&lt;=30),"26 to 30 days",AND(U2110&gt;30,U2110&lt;=40),"31 to 40 days",AND(U2110&gt;40,U2110&lt;=50),"41 to 50 days")</f>
        <v>26 to 30 days</v>
      </c>
      <c r="W2110" t="str" cm="1">
        <f t="array" ref="W2110">_xlfn.IFNA(_xlfn.IFS(AND(U2110&gt;=25,U2110&lt;28),"26-27 days",AND(U2110&gt;27,U2110&lt;29),"28 to 29 days",U2110=30, "30 days"),"Not Needed")</f>
        <v>26-27 days</v>
      </c>
      <c r="X2110">
        <f t="shared" si="197"/>
        <v>2012</v>
      </c>
    </row>
    <row r="2111" spans="1:24" ht="4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 t="shared" si="198"/>
        <v>107</v>
      </c>
      <c r="R2111">
        <f t="shared" si="193"/>
        <v>106.53</v>
      </c>
      <c r="S2111" s="15">
        <f t="shared" si="194"/>
        <v>42160.708530092597</v>
      </c>
      <c r="T2111" s="15">
        <f t="shared" si="195"/>
        <v>42190.708530092597</v>
      </c>
      <c r="U2111">
        <f t="shared" si="196"/>
        <v>30</v>
      </c>
      <c r="V2111" t="str" cm="1">
        <f t="array" ref="V2111">_xlfn.IFS(U2111&lt;=10,"Less than 10 days",AND(U2111&gt;10,U2111&lt;=20),"11 to 20 days",AND(U2111&gt;20,U2111&lt;=25),"21 to 25 days",U2111&gt;=51,"Greater than 40 days",AND(U2111&gt;25,U2111&lt;=30),"26 to 30 days",AND(U2111&gt;30,U2111&lt;=40),"31 to 40 days",AND(U2111&gt;40,U2111&lt;=50),"41 to 50 days")</f>
        <v>26 to 30 days</v>
      </c>
      <c r="W2111" t="str" cm="1">
        <f t="array" ref="W2111">_xlfn.IFNA(_xlfn.IFS(AND(U2111&gt;=25,U2111&lt;28),"26-27 days",AND(U2111&gt;27,U2111&lt;29),"28 to 29 days",U2111=30, "30 days"),"Not Needed")</f>
        <v>30 days</v>
      </c>
      <c r="X2111">
        <f t="shared" si="197"/>
        <v>2015</v>
      </c>
    </row>
    <row r="2112" spans="1:24" ht="29">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 t="shared" si="198"/>
        <v>100</v>
      </c>
      <c r="R2112">
        <f t="shared" si="193"/>
        <v>52.82</v>
      </c>
      <c r="S2112" s="15">
        <f t="shared" si="194"/>
        <v>41759.670937499999</v>
      </c>
      <c r="T2112" s="15">
        <f t="shared" si="195"/>
        <v>41787.207638888889</v>
      </c>
      <c r="U2112">
        <f t="shared" si="196"/>
        <v>28</v>
      </c>
      <c r="V2112" t="str" cm="1">
        <f t="array" ref="V2112">_xlfn.IFS(U2112&lt;=10,"Less than 10 days",AND(U2112&gt;10,U2112&lt;=20),"11 to 20 days",AND(U2112&gt;20,U2112&lt;=25),"21 to 25 days",U2112&gt;=51,"Greater than 40 days",AND(U2112&gt;25,U2112&lt;=30),"26 to 30 days",AND(U2112&gt;30,U2112&lt;=40),"31 to 40 days",AND(U2112&gt;40,U2112&lt;=50),"41 to 50 days")</f>
        <v>26 to 30 days</v>
      </c>
      <c r="W2112" t="str" cm="1">
        <f t="array" ref="W2112">_xlfn.IFNA(_xlfn.IFS(AND(U2112&gt;=25,U2112&lt;28),"26-27 days",AND(U2112&gt;27,U2112&lt;29),"28 to 29 days",U2112=30, "30 days"),"Not Needed")</f>
        <v>28 to 29 days</v>
      </c>
      <c r="X2112">
        <f t="shared" si="197"/>
        <v>2014</v>
      </c>
    </row>
    <row r="2113" spans="1:24" ht="4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 t="shared" si="198"/>
        <v>107</v>
      </c>
      <c r="R2113">
        <f t="shared" si="193"/>
        <v>54.62</v>
      </c>
      <c r="S2113" s="15">
        <f t="shared" si="194"/>
        <v>40703.197048611109</v>
      </c>
      <c r="T2113" s="15">
        <f t="shared" si="195"/>
        <v>40770.041666666664</v>
      </c>
      <c r="U2113">
        <f t="shared" si="196"/>
        <v>67</v>
      </c>
      <c r="V2113" t="str" cm="1">
        <f t="array" ref="V2113">_xlfn.IFS(U2113&lt;=10,"Less than 10 days",AND(U2113&gt;10,U2113&lt;=20),"11 to 20 days",AND(U2113&gt;20,U2113&lt;=25),"21 to 25 days",U2113&gt;=51,"Greater than 40 days",AND(U2113&gt;25,U2113&lt;=30),"26 to 30 days",AND(U2113&gt;30,U2113&lt;=40),"31 to 40 days",AND(U2113&gt;40,U2113&lt;=50),"41 to 50 days")</f>
        <v>Greater than 40 days</v>
      </c>
      <c r="W2113" t="str" cm="1">
        <f t="array" ref="W2113">_xlfn.IFNA(_xlfn.IFS(AND(U2113&gt;=25,U2113&lt;28),"26-27 days",AND(U2113&gt;27,U2113&lt;29),"28 to 29 days",U2113=30, "30 days"),"Not Needed")</f>
        <v>Not Needed</v>
      </c>
      <c r="X2113">
        <f t="shared" si="197"/>
        <v>2011</v>
      </c>
    </row>
    <row r="2114" spans="1:24" ht="4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 t="shared" si="198"/>
        <v>100</v>
      </c>
      <c r="R2114">
        <f t="shared" si="193"/>
        <v>27.27</v>
      </c>
      <c r="S2114" s="15">
        <f t="shared" si="194"/>
        <v>41365.928159722222</v>
      </c>
      <c r="T2114" s="15">
        <f t="shared" si="195"/>
        <v>41379.928159722222</v>
      </c>
      <c r="U2114">
        <f t="shared" si="196"/>
        <v>14</v>
      </c>
      <c r="V2114" t="str" cm="1">
        <f t="array" ref="V2114">_xlfn.IFS(U2114&lt;=10,"Less than 10 days",AND(U2114&gt;10,U2114&lt;=20),"11 to 20 days",AND(U2114&gt;20,U2114&lt;=25),"21 to 25 days",U2114&gt;=51,"Greater than 40 days",AND(U2114&gt;25,U2114&lt;=30),"26 to 30 days",AND(U2114&gt;30,U2114&lt;=40),"31 to 40 days",AND(U2114&gt;40,U2114&lt;=50),"41 to 50 days")</f>
        <v>11 to 20 days</v>
      </c>
      <c r="W2114" t="str" cm="1">
        <f t="array" ref="W2114">_xlfn.IFNA(_xlfn.IFS(AND(U2114&gt;=25,U2114&lt;28),"26-27 days",AND(U2114&gt;27,U2114&lt;29),"28 to 29 days",U2114=30, "30 days"),"Not Needed")</f>
        <v>Not Needed</v>
      </c>
      <c r="X2114">
        <f t="shared" si="197"/>
        <v>2013</v>
      </c>
    </row>
    <row r="2115" spans="1:24" ht="29">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 t="shared" si="198"/>
        <v>105</v>
      </c>
      <c r="R2115">
        <f t="shared" ref="R2115:R2178" si="199">IFERROR(ROUND(E2115/L2115,2),0)</f>
        <v>68.599999999999994</v>
      </c>
      <c r="S2115" s="15">
        <f t="shared" ref="S2115:S2178" si="200">(((J2115/60)/60)/24)+DATE(1970,1,1)</f>
        <v>41870.86546296296</v>
      </c>
      <c r="T2115" s="15">
        <f t="shared" ref="T2115:T2178" si="201">(((I2115/60)/60)/24)+DATE(1970,1,1)</f>
        <v>41905.86546296296</v>
      </c>
      <c r="U2115">
        <f t="shared" ref="U2115:U2178" si="202">_xlfn.DAYS(T2115,S2115)</f>
        <v>35</v>
      </c>
      <c r="V2115" t="str" cm="1">
        <f t="array" ref="V2115">_xlfn.IFS(U2115&lt;=10,"Less than 10 days",AND(U2115&gt;10,U2115&lt;=20),"11 to 20 days",AND(U2115&gt;20,U2115&lt;=25),"21 to 25 days",U2115&gt;=51,"Greater than 40 days",AND(U2115&gt;25,U2115&lt;=30),"26 to 30 days",AND(U2115&gt;30,U2115&lt;=40),"31 to 40 days",AND(U2115&gt;40,U2115&lt;=50),"41 to 50 days")</f>
        <v>31 to 40 days</v>
      </c>
      <c r="W2115" t="str" cm="1">
        <f t="array" ref="W2115">_xlfn.IFNA(_xlfn.IFS(AND(U2115&gt;=25,U2115&lt;28),"26-27 days",AND(U2115&gt;27,U2115&lt;29),"28 to 29 days",U2115=30, "30 days"),"Not Needed")</f>
        <v>Not Needed</v>
      </c>
      <c r="X2115">
        <f t="shared" ref="X2115:X2178" si="203">YEAR(S2115)</f>
        <v>2014</v>
      </c>
    </row>
    <row r="2116" spans="1:24" ht="4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 t="shared" si="198"/>
        <v>105</v>
      </c>
      <c r="R2116">
        <f t="shared" si="199"/>
        <v>35.61</v>
      </c>
      <c r="S2116" s="15">
        <f t="shared" si="200"/>
        <v>40458.815625000003</v>
      </c>
      <c r="T2116" s="15">
        <f t="shared" si="201"/>
        <v>40521.207638888889</v>
      </c>
      <c r="U2116">
        <f t="shared" si="202"/>
        <v>63</v>
      </c>
      <c r="V2116" t="str" cm="1">
        <f t="array" ref="V2116">_xlfn.IFS(U2116&lt;=10,"Less than 10 days",AND(U2116&gt;10,U2116&lt;=20),"11 to 20 days",AND(U2116&gt;20,U2116&lt;=25),"21 to 25 days",U2116&gt;=51,"Greater than 40 days",AND(U2116&gt;25,U2116&lt;=30),"26 to 30 days",AND(U2116&gt;30,U2116&lt;=40),"31 to 40 days",AND(U2116&gt;40,U2116&lt;=50),"41 to 50 days")</f>
        <v>Greater than 40 days</v>
      </c>
      <c r="W2116" t="str" cm="1">
        <f t="array" ref="W2116">_xlfn.IFNA(_xlfn.IFS(AND(U2116&gt;=25,U2116&lt;28),"26-27 days",AND(U2116&gt;27,U2116&lt;29),"28 to 29 days",U2116=30, "30 days"),"Not Needed")</f>
        <v>Not Needed</v>
      </c>
      <c r="X2116">
        <f t="shared" si="203"/>
        <v>2010</v>
      </c>
    </row>
    <row r="2117" spans="1:24" ht="4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 t="shared" si="198"/>
        <v>226</v>
      </c>
      <c r="R2117">
        <f t="shared" si="199"/>
        <v>94.03</v>
      </c>
      <c r="S2117" s="15">
        <f t="shared" si="200"/>
        <v>40564.081030092595</v>
      </c>
      <c r="T2117" s="15">
        <f t="shared" si="201"/>
        <v>40594.081030092595</v>
      </c>
      <c r="U2117">
        <f t="shared" si="202"/>
        <v>30</v>
      </c>
      <c r="V2117" t="str" cm="1">
        <f t="array" ref="V2117">_xlfn.IFS(U2117&lt;=10,"Less than 10 days",AND(U2117&gt;10,U2117&lt;=20),"11 to 20 days",AND(U2117&gt;20,U2117&lt;=25),"21 to 25 days",U2117&gt;=51,"Greater than 40 days",AND(U2117&gt;25,U2117&lt;=30),"26 to 30 days",AND(U2117&gt;30,U2117&lt;=40),"31 to 40 days",AND(U2117&gt;40,U2117&lt;=50),"41 to 50 days")</f>
        <v>26 to 30 days</v>
      </c>
      <c r="W2117" t="str" cm="1">
        <f t="array" ref="W2117">_xlfn.IFNA(_xlfn.IFS(AND(U2117&gt;=25,U2117&lt;28),"26-27 days",AND(U2117&gt;27,U2117&lt;29),"28 to 29 days",U2117=30, "30 days"),"Not Needed")</f>
        <v>30 days</v>
      </c>
      <c r="X2117">
        <f t="shared" si="203"/>
        <v>2011</v>
      </c>
    </row>
    <row r="2118" spans="1:24" ht="4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 t="shared" si="198"/>
        <v>101</v>
      </c>
      <c r="R2118">
        <f t="shared" si="199"/>
        <v>526.46</v>
      </c>
      <c r="S2118" s="15">
        <f t="shared" si="200"/>
        <v>41136.777812500004</v>
      </c>
      <c r="T2118" s="15">
        <f t="shared" si="201"/>
        <v>41184.777812500004</v>
      </c>
      <c r="U2118">
        <f t="shared" si="202"/>
        <v>48</v>
      </c>
      <c r="V2118" t="str" cm="1">
        <f t="array" ref="V2118">_xlfn.IFS(U2118&lt;=10,"Less than 10 days",AND(U2118&gt;10,U2118&lt;=20),"11 to 20 days",AND(U2118&gt;20,U2118&lt;=25),"21 to 25 days",U2118&gt;=51,"Greater than 40 days",AND(U2118&gt;25,U2118&lt;=30),"26 to 30 days",AND(U2118&gt;30,U2118&lt;=40),"31 to 40 days",AND(U2118&gt;40,U2118&lt;=50),"41 to 50 days")</f>
        <v>41 to 50 days</v>
      </c>
      <c r="W2118" t="str" cm="1">
        <f t="array" ref="W2118">_xlfn.IFNA(_xlfn.IFS(AND(U2118&gt;=25,U2118&lt;28),"26-27 days",AND(U2118&gt;27,U2118&lt;29),"28 to 29 days",U2118=30, "30 days"),"Not Needed")</f>
        <v>Not Needed</v>
      </c>
      <c r="X2118">
        <f t="shared" si="203"/>
        <v>2012</v>
      </c>
    </row>
    <row r="2119" spans="1:24" ht="58">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 t="shared" si="198"/>
        <v>148</v>
      </c>
      <c r="R2119">
        <f t="shared" si="199"/>
        <v>50.66</v>
      </c>
      <c r="S2119" s="15">
        <f t="shared" si="200"/>
        <v>42290.059594907405</v>
      </c>
      <c r="T2119" s="15">
        <f t="shared" si="201"/>
        <v>42304.207638888889</v>
      </c>
      <c r="U2119">
        <f t="shared" si="202"/>
        <v>14</v>
      </c>
      <c r="V2119" t="str" cm="1">
        <f t="array" ref="V2119">_xlfn.IFS(U2119&lt;=10,"Less than 10 days",AND(U2119&gt;10,U2119&lt;=20),"11 to 20 days",AND(U2119&gt;20,U2119&lt;=25),"21 to 25 days",U2119&gt;=51,"Greater than 40 days",AND(U2119&gt;25,U2119&lt;=30),"26 to 30 days",AND(U2119&gt;30,U2119&lt;=40),"31 to 40 days",AND(U2119&gt;40,U2119&lt;=50),"41 to 50 days")</f>
        <v>11 to 20 days</v>
      </c>
      <c r="W2119" t="str" cm="1">
        <f t="array" ref="W2119">_xlfn.IFNA(_xlfn.IFS(AND(U2119&gt;=25,U2119&lt;28),"26-27 days",AND(U2119&gt;27,U2119&lt;29),"28 to 29 days",U2119=30, "30 days"),"Not Needed")</f>
        <v>Not Needed</v>
      </c>
      <c r="X2119">
        <f t="shared" si="203"/>
        <v>2015</v>
      </c>
    </row>
    <row r="2120" spans="1:24" ht="29">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 t="shared" si="198"/>
        <v>135</v>
      </c>
      <c r="R2120">
        <f t="shared" si="199"/>
        <v>79.180000000000007</v>
      </c>
      <c r="S2120" s="15">
        <f t="shared" si="200"/>
        <v>40718.839537037034</v>
      </c>
      <c r="T2120" s="15">
        <f t="shared" si="201"/>
        <v>40748.839537037034</v>
      </c>
      <c r="U2120">
        <f t="shared" si="202"/>
        <v>30</v>
      </c>
      <c r="V2120" t="str" cm="1">
        <f t="array" ref="V2120">_xlfn.IFS(U2120&lt;=10,"Less than 10 days",AND(U2120&gt;10,U2120&lt;=20),"11 to 20 days",AND(U2120&gt;20,U2120&lt;=25),"21 to 25 days",U2120&gt;=51,"Greater than 40 days",AND(U2120&gt;25,U2120&lt;=30),"26 to 30 days",AND(U2120&gt;30,U2120&lt;=40),"31 to 40 days",AND(U2120&gt;40,U2120&lt;=50),"41 to 50 days")</f>
        <v>26 to 30 days</v>
      </c>
      <c r="W2120" t="str" cm="1">
        <f t="array" ref="W2120">_xlfn.IFNA(_xlfn.IFS(AND(U2120&gt;=25,U2120&lt;28),"26-27 days",AND(U2120&gt;27,U2120&lt;29),"28 to 29 days",U2120=30, "30 days"),"Not Needed")</f>
        <v>30 days</v>
      </c>
      <c r="X2120">
        <f t="shared" si="203"/>
        <v>2011</v>
      </c>
    </row>
    <row r="2121" spans="1:24" ht="4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 t="shared" si="198"/>
        <v>101</v>
      </c>
      <c r="R2121">
        <f t="shared" si="199"/>
        <v>91.59</v>
      </c>
      <c r="S2121" s="15">
        <f t="shared" si="200"/>
        <v>41107.130150462966</v>
      </c>
      <c r="T2121" s="15">
        <f t="shared" si="201"/>
        <v>41137.130150462966</v>
      </c>
      <c r="U2121">
        <f t="shared" si="202"/>
        <v>30</v>
      </c>
      <c r="V2121" t="str" cm="1">
        <f t="array" ref="V2121">_xlfn.IFS(U2121&lt;=10,"Less than 10 days",AND(U2121&gt;10,U2121&lt;=20),"11 to 20 days",AND(U2121&gt;20,U2121&lt;=25),"21 to 25 days",U2121&gt;=51,"Greater than 40 days",AND(U2121&gt;25,U2121&lt;=30),"26 to 30 days",AND(U2121&gt;30,U2121&lt;=40),"31 to 40 days",AND(U2121&gt;40,U2121&lt;=50),"41 to 50 days")</f>
        <v>26 to 30 days</v>
      </c>
      <c r="W2121" t="str" cm="1">
        <f t="array" ref="W2121">_xlfn.IFNA(_xlfn.IFS(AND(U2121&gt;=25,U2121&lt;28),"26-27 days",AND(U2121&gt;27,U2121&lt;29),"28 to 29 days",U2121=30, "30 days"),"Not Needed")</f>
        <v>30 days</v>
      </c>
      <c r="X2121">
        <f t="shared" si="203"/>
        <v>2012</v>
      </c>
    </row>
    <row r="2122" spans="1:24" ht="4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 t="shared" si="198"/>
        <v>101</v>
      </c>
      <c r="R2122">
        <f t="shared" si="199"/>
        <v>116.96</v>
      </c>
      <c r="S2122" s="15">
        <f t="shared" si="200"/>
        <v>41591.964537037034</v>
      </c>
      <c r="T2122" s="15">
        <f t="shared" si="201"/>
        <v>41640.964537037034</v>
      </c>
      <c r="U2122">
        <f t="shared" si="202"/>
        <v>49</v>
      </c>
      <c r="V2122" t="str" cm="1">
        <f t="array" ref="V2122">_xlfn.IFS(U2122&lt;=10,"Less than 10 days",AND(U2122&gt;10,U2122&lt;=20),"11 to 20 days",AND(U2122&gt;20,U2122&lt;=25),"21 to 25 days",U2122&gt;=51,"Greater than 40 days",AND(U2122&gt;25,U2122&lt;=30),"26 to 30 days",AND(U2122&gt;30,U2122&lt;=40),"31 to 40 days",AND(U2122&gt;40,U2122&lt;=50),"41 to 50 days")</f>
        <v>41 to 50 days</v>
      </c>
      <c r="W2122" t="str" cm="1">
        <f t="array" ref="W2122">_xlfn.IFNA(_xlfn.IFS(AND(U2122&gt;=25,U2122&lt;28),"26-27 days",AND(U2122&gt;27,U2122&lt;29),"28 to 29 days",U2122=30, "30 days"),"Not Needed")</f>
        <v>Not Needed</v>
      </c>
      <c r="X2122">
        <f t="shared" si="203"/>
        <v>2013</v>
      </c>
    </row>
    <row r="2123" spans="1:24" ht="4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 t="shared" si="198"/>
        <v>1</v>
      </c>
      <c r="R2123">
        <f t="shared" si="199"/>
        <v>28.4</v>
      </c>
      <c r="S2123" s="15">
        <f t="shared" si="200"/>
        <v>42716.7424537037</v>
      </c>
      <c r="T2123" s="15">
        <f t="shared" si="201"/>
        <v>42746.7424537037</v>
      </c>
      <c r="U2123">
        <f t="shared" si="202"/>
        <v>30</v>
      </c>
      <c r="V2123" t="str" cm="1">
        <f t="array" ref="V2123">_xlfn.IFS(U2123&lt;=10,"Less than 10 days",AND(U2123&gt;10,U2123&lt;=20),"11 to 20 days",AND(U2123&gt;20,U2123&lt;=25),"21 to 25 days",U2123&gt;=51,"Greater than 40 days",AND(U2123&gt;25,U2123&lt;=30),"26 to 30 days",AND(U2123&gt;30,U2123&lt;=40),"31 to 40 days",AND(U2123&gt;40,U2123&lt;=50),"41 to 50 days")</f>
        <v>26 to 30 days</v>
      </c>
      <c r="W2123" t="str" cm="1">
        <f t="array" ref="W2123">_xlfn.IFNA(_xlfn.IFS(AND(U2123&gt;=25,U2123&lt;28),"26-27 days",AND(U2123&gt;27,U2123&lt;29),"28 to 29 days",U2123=30, "30 days"),"Not Needed")</f>
        <v>30 days</v>
      </c>
      <c r="X2123">
        <f t="shared" si="203"/>
        <v>2016</v>
      </c>
    </row>
    <row r="2124" spans="1:24" ht="4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 t="shared" si="198"/>
        <v>0</v>
      </c>
      <c r="R2124">
        <f t="shared" si="199"/>
        <v>103.33</v>
      </c>
      <c r="S2124" s="15">
        <f t="shared" si="200"/>
        <v>42712.300567129627</v>
      </c>
      <c r="T2124" s="15">
        <f t="shared" si="201"/>
        <v>42742.300567129627</v>
      </c>
      <c r="U2124">
        <f t="shared" si="202"/>
        <v>30</v>
      </c>
      <c r="V2124" t="str" cm="1">
        <f t="array" ref="V2124">_xlfn.IFS(U2124&lt;=10,"Less than 10 days",AND(U2124&gt;10,U2124&lt;=20),"11 to 20 days",AND(U2124&gt;20,U2124&lt;=25),"21 to 25 days",U2124&gt;=51,"Greater than 40 days",AND(U2124&gt;25,U2124&lt;=30),"26 to 30 days",AND(U2124&gt;30,U2124&lt;=40),"31 to 40 days",AND(U2124&gt;40,U2124&lt;=50),"41 to 50 days")</f>
        <v>26 to 30 days</v>
      </c>
      <c r="W2124" t="str" cm="1">
        <f t="array" ref="W2124">_xlfn.IFNA(_xlfn.IFS(AND(U2124&gt;=25,U2124&lt;28),"26-27 days",AND(U2124&gt;27,U2124&lt;29),"28 to 29 days",U2124=30, "30 days"),"Not Needed")</f>
        <v>30 days</v>
      </c>
      <c r="X2124">
        <f t="shared" si="203"/>
        <v>2016</v>
      </c>
    </row>
    <row r="2125" spans="1:24" ht="58">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 t="shared" si="198"/>
        <v>10</v>
      </c>
      <c r="R2125">
        <f t="shared" si="199"/>
        <v>10</v>
      </c>
      <c r="S2125" s="15">
        <f t="shared" si="200"/>
        <v>40198.424849537041</v>
      </c>
      <c r="T2125" s="15">
        <f t="shared" si="201"/>
        <v>40252.290972222225</v>
      </c>
      <c r="U2125">
        <f t="shared" si="202"/>
        <v>54</v>
      </c>
      <c r="V2125" t="str" cm="1">
        <f t="array" ref="V2125">_xlfn.IFS(U2125&lt;=10,"Less than 10 days",AND(U2125&gt;10,U2125&lt;=20),"11 to 20 days",AND(U2125&gt;20,U2125&lt;=25),"21 to 25 days",U2125&gt;=51,"Greater than 40 days",AND(U2125&gt;25,U2125&lt;=30),"26 to 30 days",AND(U2125&gt;30,U2125&lt;=40),"31 to 40 days",AND(U2125&gt;40,U2125&lt;=50),"41 to 50 days")</f>
        <v>Greater than 40 days</v>
      </c>
      <c r="W2125" t="str" cm="1">
        <f t="array" ref="W2125">_xlfn.IFNA(_xlfn.IFS(AND(U2125&gt;=25,U2125&lt;28),"26-27 days",AND(U2125&gt;27,U2125&lt;29),"28 to 29 days",U2125=30, "30 days"),"Not Needed")</f>
        <v>Not Needed</v>
      </c>
      <c r="X2125">
        <f t="shared" si="203"/>
        <v>2010</v>
      </c>
    </row>
    <row r="2126" spans="1:24" ht="58">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 t="shared" si="198"/>
        <v>10</v>
      </c>
      <c r="R2126">
        <f t="shared" si="199"/>
        <v>23</v>
      </c>
      <c r="S2126" s="15">
        <f t="shared" si="200"/>
        <v>40464.028182870366</v>
      </c>
      <c r="T2126" s="15">
        <f t="shared" si="201"/>
        <v>40512.208333333336</v>
      </c>
      <c r="U2126">
        <f t="shared" si="202"/>
        <v>48</v>
      </c>
      <c r="V2126" t="str" cm="1">
        <f t="array" ref="V2126">_xlfn.IFS(U2126&lt;=10,"Less than 10 days",AND(U2126&gt;10,U2126&lt;=20),"11 to 20 days",AND(U2126&gt;20,U2126&lt;=25),"21 to 25 days",U2126&gt;=51,"Greater than 40 days",AND(U2126&gt;25,U2126&lt;=30),"26 to 30 days",AND(U2126&gt;30,U2126&lt;=40),"31 to 40 days",AND(U2126&gt;40,U2126&lt;=50),"41 to 50 days")</f>
        <v>41 to 50 days</v>
      </c>
      <c r="W2126" t="str" cm="1">
        <f t="array" ref="W2126">_xlfn.IFNA(_xlfn.IFS(AND(U2126&gt;=25,U2126&lt;28),"26-27 days",AND(U2126&gt;27,U2126&lt;29),"28 to 29 days",U2126=30, "30 days"),"Not Needed")</f>
        <v>Not Needed</v>
      </c>
      <c r="X2126">
        <f t="shared" si="203"/>
        <v>2010</v>
      </c>
    </row>
    <row r="2127" spans="1:24" ht="4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 t="shared" si="198"/>
        <v>1</v>
      </c>
      <c r="R2127">
        <f t="shared" si="199"/>
        <v>31.56</v>
      </c>
      <c r="S2127" s="15">
        <f t="shared" si="200"/>
        <v>42191.023530092592</v>
      </c>
      <c r="T2127" s="15">
        <f t="shared" si="201"/>
        <v>42221.023530092592</v>
      </c>
      <c r="U2127">
        <f t="shared" si="202"/>
        <v>30</v>
      </c>
      <c r="V2127" t="str" cm="1">
        <f t="array" ref="V2127">_xlfn.IFS(U2127&lt;=10,"Less than 10 days",AND(U2127&gt;10,U2127&lt;=20),"11 to 20 days",AND(U2127&gt;20,U2127&lt;=25),"21 to 25 days",U2127&gt;=51,"Greater than 40 days",AND(U2127&gt;25,U2127&lt;=30),"26 to 30 days",AND(U2127&gt;30,U2127&lt;=40),"31 to 40 days",AND(U2127&gt;40,U2127&lt;=50),"41 to 50 days")</f>
        <v>26 to 30 days</v>
      </c>
      <c r="W2127" t="str" cm="1">
        <f t="array" ref="W2127">_xlfn.IFNA(_xlfn.IFS(AND(U2127&gt;=25,U2127&lt;28),"26-27 days",AND(U2127&gt;27,U2127&lt;29),"28 to 29 days",U2127=30, "30 days"),"Not Needed")</f>
        <v>30 days</v>
      </c>
      <c r="X2127">
        <f t="shared" si="203"/>
        <v>2015</v>
      </c>
    </row>
    <row r="2128" spans="1:24" ht="4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 t="shared" si="198"/>
        <v>0</v>
      </c>
      <c r="R2128">
        <f t="shared" si="199"/>
        <v>5</v>
      </c>
      <c r="S2128" s="15">
        <f t="shared" si="200"/>
        <v>41951.973229166666</v>
      </c>
      <c r="T2128" s="15">
        <f t="shared" si="201"/>
        <v>41981.973229166666</v>
      </c>
      <c r="U2128">
        <f t="shared" si="202"/>
        <v>30</v>
      </c>
      <c r="V2128" t="str" cm="1">
        <f t="array" ref="V2128">_xlfn.IFS(U2128&lt;=10,"Less than 10 days",AND(U2128&gt;10,U2128&lt;=20),"11 to 20 days",AND(U2128&gt;20,U2128&lt;=25),"21 to 25 days",U2128&gt;=51,"Greater than 40 days",AND(U2128&gt;25,U2128&lt;=30),"26 to 30 days",AND(U2128&gt;30,U2128&lt;=40),"31 to 40 days",AND(U2128&gt;40,U2128&lt;=50),"41 to 50 days")</f>
        <v>26 to 30 days</v>
      </c>
      <c r="W2128" t="str" cm="1">
        <f t="array" ref="W2128">_xlfn.IFNA(_xlfn.IFS(AND(U2128&gt;=25,U2128&lt;28),"26-27 days",AND(U2128&gt;27,U2128&lt;29),"28 to 29 days",U2128=30, "30 days"),"Not Needed")</f>
        <v>30 days</v>
      </c>
      <c r="X2128">
        <f t="shared" si="203"/>
        <v>2014</v>
      </c>
    </row>
    <row r="2129" spans="1:24" ht="29">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 t="shared" si="198"/>
        <v>29</v>
      </c>
      <c r="R2129">
        <f t="shared" si="199"/>
        <v>34.22</v>
      </c>
      <c r="S2129" s="15">
        <f t="shared" si="200"/>
        <v>42045.50535879629</v>
      </c>
      <c r="T2129" s="15">
        <f t="shared" si="201"/>
        <v>42075.463692129633</v>
      </c>
      <c r="U2129">
        <f t="shared" si="202"/>
        <v>30</v>
      </c>
      <c r="V2129" t="str" cm="1">
        <f t="array" ref="V2129">_xlfn.IFS(U2129&lt;=10,"Less than 10 days",AND(U2129&gt;10,U2129&lt;=20),"11 to 20 days",AND(U2129&gt;20,U2129&lt;=25),"21 to 25 days",U2129&gt;=51,"Greater than 40 days",AND(U2129&gt;25,U2129&lt;=30),"26 to 30 days",AND(U2129&gt;30,U2129&lt;=40),"31 to 40 days",AND(U2129&gt;40,U2129&lt;=50),"41 to 50 days")</f>
        <v>26 to 30 days</v>
      </c>
      <c r="W2129" t="str" cm="1">
        <f t="array" ref="W2129">_xlfn.IFNA(_xlfn.IFS(AND(U2129&gt;=25,U2129&lt;28),"26-27 days",AND(U2129&gt;27,U2129&lt;29),"28 to 29 days",U2129=30, "30 days"),"Not Needed")</f>
        <v>30 days</v>
      </c>
      <c r="X2129">
        <f t="shared" si="203"/>
        <v>2015</v>
      </c>
    </row>
    <row r="2130" spans="1:24" ht="4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 t="shared" si="198"/>
        <v>0</v>
      </c>
      <c r="R2130">
        <f t="shared" si="199"/>
        <v>25</v>
      </c>
      <c r="S2130" s="15">
        <f t="shared" si="200"/>
        <v>41843.772789351853</v>
      </c>
      <c r="T2130" s="15">
        <f t="shared" si="201"/>
        <v>41903.772789351853</v>
      </c>
      <c r="U2130">
        <f t="shared" si="202"/>
        <v>60</v>
      </c>
      <c r="V2130" t="str" cm="1">
        <f t="array" ref="V2130">_xlfn.IFS(U2130&lt;=10,"Less than 10 days",AND(U2130&gt;10,U2130&lt;=20),"11 to 20 days",AND(U2130&gt;20,U2130&lt;=25),"21 to 25 days",U2130&gt;=51,"Greater than 40 days",AND(U2130&gt;25,U2130&lt;=30),"26 to 30 days",AND(U2130&gt;30,U2130&lt;=40),"31 to 40 days",AND(U2130&gt;40,U2130&lt;=50),"41 to 50 days")</f>
        <v>Greater than 40 days</v>
      </c>
      <c r="W2130" t="str" cm="1">
        <f t="array" ref="W2130">_xlfn.IFNA(_xlfn.IFS(AND(U2130&gt;=25,U2130&lt;28),"26-27 days",AND(U2130&gt;27,U2130&lt;29),"28 to 29 days",U2130=30, "30 days"),"Not Needed")</f>
        <v>Not Needed</v>
      </c>
      <c r="X2130">
        <f t="shared" si="203"/>
        <v>2014</v>
      </c>
    </row>
    <row r="2131" spans="1:24" ht="4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 t="shared" si="198"/>
        <v>12</v>
      </c>
      <c r="R2131">
        <f t="shared" si="199"/>
        <v>19.670000000000002</v>
      </c>
      <c r="S2131" s="15">
        <f t="shared" si="200"/>
        <v>42409.024305555555</v>
      </c>
      <c r="T2131" s="15">
        <f t="shared" si="201"/>
        <v>42439.024305555555</v>
      </c>
      <c r="U2131">
        <f t="shared" si="202"/>
        <v>30</v>
      </c>
      <c r="V2131" t="str" cm="1">
        <f t="array" ref="V2131">_xlfn.IFS(U2131&lt;=10,"Less than 10 days",AND(U2131&gt;10,U2131&lt;=20),"11 to 20 days",AND(U2131&gt;20,U2131&lt;=25),"21 to 25 days",U2131&gt;=51,"Greater than 40 days",AND(U2131&gt;25,U2131&lt;=30),"26 to 30 days",AND(U2131&gt;30,U2131&lt;=40),"31 to 40 days",AND(U2131&gt;40,U2131&lt;=50),"41 to 50 days")</f>
        <v>26 to 30 days</v>
      </c>
      <c r="W2131" t="str" cm="1">
        <f t="array" ref="W2131">_xlfn.IFNA(_xlfn.IFS(AND(U2131&gt;=25,U2131&lt;28),"26-27 days",AND(U2131&gt;27,U2131&lt;29),"28 to 29 days",U2131=30, "30 days"),"Not Needed")</f>
        <v>30 days</v>
      </c>
      <c r="X2131">
        <f t="shared" si="203"/>
        <v>2016</v>
      </c>
    </row>
    <row r="2132" spans="1:24" ht="29">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 t="shared" si="198"/>
        <v>0</v>
      </c>
      <c r="R2132">
        <f t="shared" si="199"/>
        <v>21.25</v>
      </c>
      <c r="S2132" s="15">
        <f t="shared" si="200"/>
        <v>41832.086377314816</v>
      </c>
      <c r="T2132" s="15">
        <f t="shared" si="201"/>
        <v>41867.086377314816</v>
      </c>
      <c r="U2132">
        <f t="shared" si="202"/>
        <v>35</v>
      </c>
      <c r="V2132" t="str" cm="1">
        <f t="array" ref="V2132">_xlfn.IFS(U2132&lt;=10,"Less than 10 days",AND(U2132&gt;10,U2132&lt;=20),"11 to 20 days",AND(U2132&gt;20,U2132&lt;=25),"21 to 25 days",U2132&gt;=51,"Greater than 40 days",AND(U2132&gt;25,U2132&lt;=30),"26 to 30 days",AND(U2132&gt;30,U2132&lt;=40),"31 to 40 days",AND(U2132&gt;40,U2132&lt;=50),"41 to 50 days")</f>
        <v>31 to 40 days</v>
      </c>
      <c r="W2132" t="str" cm="1">
        <f t="array" ref="W2132">_xlfn.IFNA(_xlfn.IFS(AND(U2132&gt;=25,U2132&lt;28),"26-27 days",AND(U2132&gt;27,U2132&lt;29),"28 to 29 days",U2132=30, "30 days"),"Not Needed")</f>
        <v>Not Needed</v>
      </c>
      <c r="X2132">
        <f t="shared" si="203"/>
        <v>2014</v>
      </c>
    </row>
    <row r="2133" spans="1:24" ht="4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 t="shared" si="198"/>
        <v>5</v>
      </c>
      <c r="R2133">
        <f t="shared" si="199"/>
        <v>8.33</v>
      </c>
      <c r="S2133" s="15">
        <f t="shared" si="200"/>
        <v>42167.207071759258</v>
      </c>
      <c r="T2133" s="15">
        <f t="shared" si="201"/>
        <v>42197.207071759258</v>
      </c>
      <c r="U2133">
        <f t="shared" si="202"/>
        <v>30</v>
      </c>
      <c r="V2133" t="str" cm="1">
        <f t="array" ref="V2133">_xlfn.IFS(U2133&lt;=10,"Less than 10 days",AND(U2133&gt;10,U2133&lt;=20),"11 to 20 days",AND(U2133&gt;20,U2133&lt;=25),"21 to 25 days",U2133&gt;=51,"Greater than 40 days",AND(U2133&gt;25,U2133&lt;=30),"26 to 30 days",AND(U2133&gt;30,U2133&lt;=40),"31 to 40 days",AND(U2133&gt;40,U2133&lt;=50),"41 to 50 days")</f>
        <v>26 to 30 days</v>
      </c>
      <c r="W2133" t="str" cm="1">
        <f t="array" ref="W2133">_xlfn.IFNA(_xlfn.IFS(AND(U2133&gt;=25,U2133&lt;28),"26-27 days",AND(U2133&gt;27,U2133&lt;29),"28 to 29 days",U2133=30, "30 days"),"Not Needed")</f>
        <v>30 days</v>
      </c>
      <c r="X2133">
        <f t="shared" si="203"/>
        <v>2015</v>
      </c>
    </row>
    <row r="2134" spans="1:24" ht="4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 t="shared" si="198"/>
        <v>2</v>
      </c>
      <c r="R2134">
        <f t="shared" si="199"/>
        <v>21.34</v>
      </c>
      <c r="S2134" s="15">
        <f t="shared" si="200"/>
        <v>41643.487175925926</v>
      </c>
      <c r="T2134" s="15">
        <f t="shared" si="201"/>
        <v>41673.487175925926</v>
      </c>
      <c r="U2134">
        <f t="shared" si="202"/>
        <v>30</v>
      </c>
      <c r="V2134" t="str" cm="1">
        <f t="array" ref="V2134">_xlfn.IFS(U2134&lt;=10,"Less than 10 days",AND(U2134&gt;10,U2134&lt;=20),"11 to 20 days",AND(U2134&gt;20,U2134&lt;=25),"21 to 25 days",U2134&gt;=51,"Greater than 40 days",AND(U2134&gt;25,U2134&lt;=30),"26 to 30 days",AND(U2134&gt;30,U2134&lt;=40),"31 to 40 days",AND(U2134&gt;40,U2134&lt;=50),"41 to 50 days")</f>
        <v>26 to 30 days</v>
      </c>
      <c r="W2134" t="str" cm="1">
        <f t="array" ref="W2134">_xlfn.IFNA(_xlfn.IFS(AND(U2134&gt;=25,U2134&lt;28),"26-27 days",AND(U2134&gt;27,U2134&lt;29),"28 to 29 days",U2134=30, "30 days"),"Not Needed")</f>
        <v>30 days</v>
      </c>
      <c r="X2134">
        <f t="shared" si="203"/>
        <v>2014</v>
      </c>
    </row>
    <row r="2135" spans="1:24" ht="58">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 t="shared" si="198"/>
        <v>2</v>
      </c>
      <c r="R2135">
        <f t="shared" si="199"/>
        <v>5.33</v>
      </c>
      <c r="S2135" s="15">
        <f t="shared" si="200"/>
        <v>40619.097210648149</v>
      </c>
      <c r="T2135" s="15">
        <f t="shared" si="201"/>
        <v>40657.290972222225</v>
      </c>
      <c r="U2135">
        <f t="shared" si="202"/>
        <v>38</v>
      </c>
      <c r="V2135" t="str" cm="1">
        <f t="array" ref="V2135">_xlfn.IFS(U2135&lt;=10,"Less than 10 days",AND(U2135&gt;10,U2135&lt;=20),"11 to 20 days",AND(U2135&gt;20,U2135&lt;=25),"21 to 25 days",U2135&gt;=51,"Greater than 40 days",AND(U2135&gt;25,U2135&lt;=30),"26 to 30 days",AND(U2135&gt;30,U2135&lt;=40),"31 to 40 days",AND(U2135&gt;40,U2135&lt;=50),"41 to 50 days")</f>
        <v>31 to 40 days</v>
      </c>
      <c r="W2135" t="str" cm="1">
        <f t="array" ref="W2135">_xlfn.IFNA(_xlfn.IFS(AND(U2135&gt;=25,U2135&lt;28),"26-27 days",AND(U2135&gt;27,U2135&lt;29),"28 to 29 days",U2135=30, "30 days"),"Not Needed")</f>
        <v>Not Needed</v>
      </c>
      <c r="X2135">
        <f t="shared" si="203"/>
        <v>2011</v>
      </c>
    </row>
    <row r="2136" spans="1:24" ht="4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 t="shared" si="198"/>
        <v>2</v>
      </c>
      <c r="R2136">
        <f t="shared" si="199"/>
        <v>34.67</v>
      </c>
      <c r="S2136" s="15">
        <f t="shared" si="200"/>
        <v>41361.886469907404</v>
      </c>
      <c r="T2136" s="15">
        <f t="shared" si="201"/>
        <v>41391.886469907404</v>
      </c>
      <c r="U2136">
        <f t="shared" si="202"/>
        <v>30</v>
      </c>
      <c r="V2136" t="str" cm="1">
        <f t="array" ref="V2136">_xlfn.IFS(U2136&lt;=10,"Less than 10 days",AND(U2136&gt;10,U2136&lt;=20),"11 to 20 days",AND(U2136&gt;20,U2136&lt;=25),"21 to 25 days",U2136&gt;=51,"Greater than 40 days",AND(U2136&gt;25,U2136&lt;=30),"26 to 30 days",AND(U2136&gt;30,U2136&lt;=40),"31 to 40 days",AND(U2136&gt;40,U2136&lt;=50),"41 to 50 days")</f>
        <v>26 to 30 days</v>
      </c>
      <c r="W2136" t="str" cm="1">
        <f t="array" ref="W2136">_xlfn.IFNA(_xlfn.IFS(AND(U2136&gt;=25,U2136&lt;28),"26-27 days",AND(U2136&gt;27,U2136&lt;29),"28 to 29 days",U2136=30, "30 days"),"Not Needed")</f>
        <v>30 days</v>
      </c>
      <c r="X2136">
        <f t="shared" si="203"/>
        <v>2013</v>
      </c>
    </row>
    <row r="2137" spans="1:24" ht="4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 t="shared" si="198"/>
        <v>10</v>
      </c>
      <c r="R2137">
        <f t="shared" si="199"/>
        <v>21.73</v>
      </c>
      <c r="S2137" s="15">
        <f t="shared" si="200"/>
        <v>41156.963344907403</v>
      </c>
      <c r="T2137" s="15">
        <f t="shared" si="201"/>
        <v>41186.963344907403</v>
      </c>
      <c r="U2137">
        <f t="shared" si="202"/>
        <v>30</v>
      </c>
      <c r="V2137" t="str" cm="1">
        <f t="array" ref="V2137">_xlfn.IFS(U2137&lt;=10,"Less than 10 days",AND(U2137&gt;10,U2137&lt;=20),"11 to 20 days",AND(U2137&gt;20,U2137&lt;=25),"21 to 25 days",U2137&gt;=51,"Greater than 40 days",AND(U2137&gt;25,U2137&lt;=30),"26 to 30 days",AND(U2137&gt;30,U2137&lt;=40),"31 to 40 days",AND(U2137&gt;40,U2137&lt;=50),"41 to 50 days")</f>
        <v>26 to 30 days</v>
      </c>
      <c r="W2137" t="str" cm="1">
        <f t="array" ref="W2137">_xlfn.IFNA(_xlfn.IFS(AND(U2137&gt;=25,U2137&lt;28),"26-27 days",AND(U2137&gt;27,U2137&lt;29),"28 to 29 days",U2137=30, "30 days"),"Not Needed")</f>
        <v>30 days</v>
      </c>
      <c r="X2137">
        <f t="shared" si="203"/>
        <v>2012</v>
      </c>
    </row>
    <row r="2138" spans="1:24" ht="4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 t="shared" si="198"/>
        <v>0</v>
      </c>
      <c r="R2138">
        <f t="shared" si="199"/>
        <v>11.92</v>
      </c>
      <c r="S2138" s="15">
        <f t="shared" si="200"/>
        <v>41536.509097222224</v>
      </c>
      <c r="T2138" s="15">
        <f t="shared" si="201"/>
        <v>41566.509097222224</v>
      </c>
      <c r="U2138">
        <f t="shared" si="202"/>
        <v>30</v>
      </c>
      <c r="V2138" t="str" cm="1">
        <f t="array" ref="V2138">_xlfn.IFS(U2138&lt;=10,"Less than 10 days",AND(U2138&gt;10,U2138&lt;=20),"11 to 20 days",AND(U2138&gt;20,U2138&lt;=25),"21 to 25 days",U2138&gt;=51,"Greater than 40 days",AND(U2138&gt;25,U2138&lt;=30),"26 to 30 days",AND(U2138&gt;30,U2138&lt;=40),"31 to 40 days",AND(U2138&gt;40,U2138&lt;=50),"41 to 50 days")</f>
        <v>26 to 30 days</v>
      </c>
      <c r="W2138" t="str" cm="1">
        <f t="array" ref="W2138">_xlfn.IFNA(_xlfn.IFS(AND(U2138&gt;=25,U2138&lt;28),"26-27 days",AND(U2138&gt;27,U2138&lt;29),"28 to 29 days",U2138=30, "30 days"),"Not Needed")</f>
        <v>30 days</v>
      </c>
      <c r="X2138">
        <f t="shared" si="203"/>
        <v>2013</v>
      </c>
    </row>
    <row r="2139" spans="1:24" ht="4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 t="shared" si="198"/>
        <v>28</v>
      </c>
      <c r="R2139">
        <f t="shared" si="199"/>
        <v>26.6</v>
      </c>
      <c r="S2139" s="15">
        <f t="shared" si="200"/>
        <v>41948.771168981482</v>
      </c>
      <c r="T2139" s="15">
        <f t="shared" si="201"/>
        <v>41978.771168981482</v>
      </c>
      <c r="U2139">
        <f t="shared" si="202"/>
        <v>30</v>
      </c>
      <c r="V2139" t="str" cm="1">
        <f t="array" ref="V2139">_xlfn.IFS(U2139&lt;=10,"Less than 10 days",AND(U2139&gt;10,U2139&lt;=20),"11 to 20 days",AND(U2139&gt;20,U2139&lt;=25),"21 to 25 days",U2139&gt;=51,"Greater than 40 days",AND(U2139&gt;25,U2139&lt;=30),"26 to 30 days",AND(U2139&gt;30,U2139&lt;=40),"31 to 40 days",AND(U2139&gt;40,U2139&lt;=50),"41 to 50 days")</f>
        <v>26 to 30 days</v>
      </c>
      <c r="W2139" t="str" cm="1">
        <f t="array" ref="W2139">_xlfn.IFNA(_xlfn.IFS(AND(U2139&gt;=25,U2139&lt;28),"26-27 days",AND(U2139&gt;27,U2139&lt;29),"28 to 29 days",U2139=30, "30 days"),"Not Needed")</f>
        <v>30 days</v>
      </c>
      <c r="X2139">
        <f t="shared" si="203"/>
        <v>2014</v>
      </c>
    </row>
    <row r="2140" spans="1:24" ht="29">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 t="shared" si="198"/>
        <v>13</v>
      </c>
      <c r="R2140">
        <f t="shared" si="199"/>
        <v>10.67</v>
      </c>
      <c r="S2140" s="15">
        <f t="shared" si="200"/>
        <v>41557.013182870374</v>
      </c>
      <c r="T2140" s="15">
        <f t="shared" si="201"/>
        <v>41587.054849537039</v>
      </c>
      <c r="U2140">
        <f t="shared" si="202"/>
        <v>30</v>
      </c>
      <c r="V2140" t="str" cm="1">
        <f t="array" ref="V2140">_xlfn.IFS(U2140&lt;=10,"Less than 10 days",AND(U2140&gt;10,U2140&lt;=20),"11 to 20 days",AND(U2140&gt;20,U2140&lt;=25),"21 to 25 days",U2140&gt;=51,"Greater than 40 days",AND(U2140&gt;25,U2140&lt;=30),"26 to 30 days",AND(U2140&gt;30,U2140&lt;=40),"31 to 40 days",AND(U2140&gt;40,U2140&lt;=50),"41 to 50 days")</f>
        <v>26 to 30 days</v>
      </c>
      <c r="W2140" t="str" cm="1">
        <f t="array" ref="W2140">_xlfn.IFNA(_xlfn.IFS(AND(U2140&gt;=25,U2140&lt;28),"26-27 days",AND(U2140&gt;27,U2140&lt;29),"28 to 29 days",U2140=30, "30 days"),"Not Needed")</f>
        <v>30 days</v>
      </c>
      <c r="X2140">
        <f t="shared" si="203"/>
        <v>2013</v>
      </c>
    </row>
    <row r="2141" spans="1:24" ht="58">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 t="shared" si="198"/>
        <v>5</v>
      </c>
      <c r="R2141">
        <f t="shared" si="199"/>
        <v>29.04</v>
      </c>
      <c r="S2141" s="15">
        <f t="shared" si="200"/>
        <v>42647.750092592592</v>
      </c>
      <c r="T2141" s="15">
        <f t="shared" si="201"/>
        <v>42677.750092592592</v>
      </c>
      <c r="U2141">
        <f t="shared" si="202"/>
        <v>30</v>
      </c>
      <c r="V2141" t="str" cm="1">
        <f t="array" ref="V2141">_xlfn.IFS(U2141&lt;=10,"Less than 10 days",AND(U2141&gt;10,U2141&lt;=20),"11 to 20 days",AND(U2141&gt;20,U2141&lt;=25),"21 to 25 days",U2141&gt;=51,"Greater than 40 days",AND(U2141&gt;25,U2141&lt;=30),"26 to 30 days",AND(U2141&gt;30,U2141&lt;=40),"31 to 40 days",AND(U2141&gt;40,U2141&lt;=50),"41 to 50 days")</f>
        <v>26 to 30 days</v>
      </c>
      <c r="W2141" t="str" cm="1">
        <f t="array" ref="W2141">_xlfn.IFNA(_xlfn.IFS(AND(U2141&gt;=25,U2141&lt;28),"26-27 days",AND(U2141&gt;27,U2141&lt;29),"28 to 29 days",U2141=30, "30 days"),"Not Needed")</f>
        <v>30 days</v>
      </c>
      <c r="X2141">
        <f t="shared" si="203"/>
        <v>2016</v>
      </c>
    </row>
    <row r="2142" spans="1:24" ht="4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 t="shared" si="198"/>
        <v>0</v>
      </c>
      <c r="R2142">
        <f t="shared" si="199"/>
        <v>50.91</v>
      </c>
      <c r="S2142" s="15">
        <f t="shared" si="200"/>
        <v>41255.833611111113</v>
      </c>
      <c r="T2142" s="15">
        <f t="shared" si="201"/>
        <v>41285.833611111113</v>
      </c>
      <c r="U2142">
        <f t="shared" si="202"/>
        <v>30</v>
      </c>
      <c r="V2142" t="str" cm="1">
        <f t="array" ref="V2142">_xlfn.IFS(U2142&lt;=10,"Less than 10 days",AND(U2142&gt;10,U2142&lt;=20),"11 to 20 days",AND(U2142&gt;20,U2142&lt;=25),"21 to 25 days",U2142&gt;=51,"Greater than 40 days",AND(U2142&gt;25,U2142&lt;=30),"26 to 30 days",AND(U2142&gt;30,U2142&lt;=40),"31 to 40 days",AND(U2142&gt;40,U2142&lt;=50),"41 to 50 days")</f>
        <v>26 to 30 days</v>
      </c>
      <c r="W2142" t="str" cm="1">
        <f t="array" ref="W2142">_xlfn.IFNA(_xlfn.IFS(AND(U2142&gt;=25,U2142&lt;28),"26-27 days",AND(U2142&gt;27,U2142&lt;29),"28 to 29 days",U2142=30, "30 days"),"Not Needed")</f>
        <v>30 days</v>
      </c>
      <c r="X2142">
        <f t="shared" si="203"/>
        <v>2012</v>
      </c>
    </row>
    <row r="2143" spans="1:24" ht="58">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 t="shared" si="198"/>
        <v>0</v>
      </c>
      <c r="R2143">
        <f t="shared" si="199"/>
        <v>0</v>
      </c>
      <c r="S2143" s="15">
        <f t="shared" si="200"/>
        <v>41927.235636574071</v>
      </c>
      <c r="T2143" s="15">
        <f t="shared" si="201"/>
        <v>41957.277303240742</v>
      </c>
      <c r="U2143">
        <f t="shared" si="202"/>
        <v>30</v>
      </c>
      <c r="V2143" t="str" cm="1">
        <f t="array" ref="V2143">_xlfn.IFS(U2143&lt;=10,"Less than 10 days",AND(U2143&gt;10,U2143&lt;=20),"11 to 20 days",AND(U2143&gt;20,U2143&lt;=25),"21 to 25 days",U2143&gt;=51,"Greater than 40 days",AND(U2143&gt;25,U2143&lt;=30),"26 to 30 days",AND(U2143&gt;30,U2143&lt;=40),"31 to 40 days",AND(U2143&gt;40,U2143&lt;=50),"41 to 50 days")</f>
        <v>26 to 30 days</v>
      </c>
      <c r="W2143" t="str" cm="1">
        <f t="array" ref="W2143">_xlfn.IFNA(_xlfn.IFS(AND(U2143&gt;=25,U2143&lt;28),"26-27 days",AND(U2143&gt;27,U2143&lt;29),"28 to 29 days",U2143=30, "30 days"),"Not Needed")</f>
        <v>30 days</v>
      </c>
      <c r="X2143">
        <f t="shared" si="203"/>
        <v>2014</v>
      </c>
    </row>
    <row r="2144" spans="1:24" ht="4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 t="shared" si="198"/>
        <v>6</v>
      </c>
      <c r="R2144">
        <f t="shared" si="199"/>
        <v>50.08</v>
      </c>
      <c r="S2144" s="15">
        <f t="shared" si="200"/>
        <v>42340.701504629629</v>
      </c>
      <c r="T2144" s="15">
        <f t="shared" si="201"/>
        <v>42368.701504629629</v>
      </c>
      <c r="U2144">
        <f t="shared" si="202"/>
        <v>28</v>
      </c>
      <c r="V2144" t="str" cm="1">
        <f t="array" ref="V2144">_xlfn.IFS(U2144&lt;=10,"Less than 10 days",AND(U2144&gt;10,U2144&lt;=20),"11 to 20 days",AND(U2144&gt;20,U2144&lt;=25),"21 to 25 days",U2144&gt;=51,"Greater than 40 days",AND(U2144&gt;25,U2144&lt;=30),"26 to 30 days",AND(U2144&gt;30,U2144&lt;=40),"31 to 40 days",AND(U2144&gt;40,U2144&lt;=50),"41 to 50 days")</f>
        <v>26 to 30 days</v>
      </c>
      <c r="W2144" t="str" cm="1">
        <f t="array" ref="W2144">_xlfn.IFNA(_xlfn.IFS(AND(U2144&gt;=25,U2144&lt;28),"26-27 days",AND(U2144&gt;27,U2144&lt;29),"28 to 29 days",U2144=30, "30 days"),"Not Needed")</f>
        <v>28 to 29 days</v>
      </c>
      <c r="X2144">
        <f t="shared" si="203"/>
        <v>2015</v>
      </c>
    </row>
    <row r="2145" spans="1:24" ht="4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 t="shared" si="198"/>
        <v>11</v>
      </c>
      <c r="R2145">
        <f t="shared" si="199"/>
        <v>45</v>
      </c>
      <c r="S2145" s="15">
        <f t="shared" si="200"/>
        <v>40332.886712962965</v>
      </c>
      <c r="T2145" s="15">
        <f t="shared" si="201"/>
        <v>40380.791666666664</v>
      </c>
      <c r="U2145">
        <f t="shared" si="202"/>
        <v>48</v>
      </c>
      <c r="V2145" t="str" cm="1">
        <f t="array" ref="V2145">_xlfn.IFS(U2145&lt;=10,"Less than 10 days",AND(U2145&gt;10,U2145&lt;=20),"11 to 20 days",AND(U2145&gt;20,U2145&lt;=25),"21 to 25 days",U2145&gt;=51,"Greater than 40 days",AND(U2145&gt;25,U2145&lt;=30),"26 to 30 days",AND(U2145&gt;30,U2145&lt;=40),"31 to 40 days",AND(U2145&gt;40,U2145&lt;=50),"41 to 50 days")</f>
        <v>41 to 50 days</v>
      </c>
      <c r="W2145" t="str" cm="1">
        <f t="array" ref="W2145">_xlfn.IFNA(_xlfn.IFS(AND(U2145&gt;=25,U2145&lt;28),"26-27 days",AND(U2145&gt;27,U2145&lt;29),"28 to 29 days",U2145=30, "30 days"),"Not Needed")</f>
        <v>Not Needed</v>
      </c>
      <c r="X2145">
        <f t="shared" si="203"/>
        <v>2010</v>
      </c>
    </row>
    <row r="2146" spans="1:24" ht="4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 t="shared" si="198"/>
        <v>2</v>
      </c>
      <c r="R2146">
        <f t="shared" si="199"/>
        <v>25.29</v>
      </c>
      <c r="S2146" s="15">
        <f t="shared" si="200"/>
        <v>41499.546759259261</v>
      </c>
      <c r="T2146" s="15">
        <f t="shared" si="201"/>
        <v>41531.546759259261</v>
      </c>
      <c r="U2146">
        <f t="shared" si="202"/>
        <v>32</v>
      </c>
      <c r="V2146" t="str" cm="1">
        <f t="array" ref="V2146">_xlfn.IFS(U2146&lt;=10,"Less than 10 days",AND(U2146&gt;10,U2146&lt;=20),"11 to 20 days",AND(U2146&gt;20,U2146&lt;=25),"21 to 25 days",U2146&gt;=51,"Greater than 40 days",AND(U2146&gt;25,U2146&lt;=30),"26 to 30 days",AND(U2146&gt;30,U2146&lt;=40),"31 to 40 days",AND(U2146&gt;40,U2146&lt;=50),"41 to 50 days")</f>
        <v>31 to 40 days</v>
      </c>
      <c r="W2146" t="str" cm="1">
        <f t="array" ref="W2146">_xlfn.IFNA(_xlfn.IFS(AND(U2146&gt;=25,U2146&lt;28),"26-27 days",AND(U2146&gt;27,U2146&lt;29),"28 to 29 days",U2146=30, "30 days"),"Not Needed")</f>
        <v>Not Needed</v>
      </c>
      <c r="X2146">
        <f t="shared" si="203"/>
        <v>2013</v>
      </c>
    </row>
    <row r="2147" spans="1:24" ht="4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 t="shared" si="198"/>
        <v>30</v>
      </c>
      <c r="R2147">
        <f t="shared" si="199"/>
        <v>51.29</v>
      </c>
      <c r="S2147" s="15">
        <f t="shared" si="200"/>
        <v>41575.237430555557</v>
      </c>
      <c r="T2147" s="15">
        <f t="shared" si="201"/>
        <v>41605.279097222221</v>
      </c>
      <c r="U2147">
        <f t="shared" si="202"/>
        <v>30</v>
      </c>
      <c r="V2147" t="str" cm="1">
        <f t="array" ref="V2147">_xlfn.IFS(U2147&lt;=10,"Less than 10 days",AND(U2147&gt;10,U2147&lt;=20),"11 to 20 days",AND(U2147&gt;20,U2147&lt;=25),"21 to 25 days",U2147&gt;=51,"Greater than 40 days",AND(U2147&gt;25,U2147&lt;=30),"26 to 30 days",AND(U2147&gt;30,U2147&lt;=40),"31 to 40 days",AND(U2147&gt;40,U2147&lt;=50),"41 to 50 days")</f>
        <v>26 to 30 days</v>
      </c>
      <c r="W2147" t="str" cm="1">
        <f t="array" ref="W2147">_xlfn.IFNA(_xlfn.IFS(AND(U2147&gt;=25,U2147&lt;28),"26-27 days",AND(U2147&gt;27,U2147&lt;29),"28 to 29 days",U2147=30, "30 days"),"Not Needed")</f>
        <v>30 days</v>
      </c>
      <c r="X2147">
        <f t="shared" si="203"/>
        <v>2013</v>
      </c>
    </row>
    <row r="2148" spans="1:24" ht="58">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 t="shared" si="198"/>
        <v>0</v>
      </c>
      <c r="R2148">
        <f t="shared" si="199"/>
        <v>1</v>
      </c>
      <c r="S2148" s="15">
        <f t="shared" si="200"/>
        <v>42397.679513888885</v>
      </c>
      <c r="T2148" s="15">
        <f t="shared" si="201"/>
        <v>42411.679513888885</v>
      </c>
      <c r="U2148">
        <f t="shared" si="202"/>
        <v>14</v>
      </c>
      <c r="V2148" t="str" cm="1">
        <f t="array" ref="V2148">_xlfn.IFS(U2148&lt;=10,"Less than 10 days",AND(U2148&gt;10,U2148&lt;=20),"11 to 20 days",AND(U2148&gt;20,U2148&lt;=25),"21 to 25 days",U2148&gt;=51,"Greater than 40 days",AND(U2148&gt;25,U2148&lt;=30),"26 to 30 days",AND(U2148&gt;30,U2148&lt;=40),"31 to 40 days",AND(U2148&gt;40,U2148&lt;=50),"41 to 50 days")</f>
        <v>11 to 20 days</v>
      </c>
      <c r="W2148" t="str" cm="1">
        <f t="array" ref="W2148">_xlfn.IFNA(_xlfn.IFS(AND(U2148&gt;=25,U2148&lt;28),"26-27 days",AND(U2148&gt;27,U2148&lt;29),"28 to 29 days",U2148=30, "30 days"),"Not Needed")</f>
        <v>Not Needed</v>
      </c>
      <c r="X2148">
        <f t="shared" si="203"/>
        <v>2016</v>
      </c>
    </row>
    <row r="2149" spans="1:24">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 t="shared" si="198"/>
        <v>1</v>
      </c>
      <c r="R2149">
        <f t="shared" si="199"/>
        <v>49.38</v>
      </c>
      <c r="S2149" s="15">
        <f t="shared" si="200"/>
        <v>41927.295694444445</v>
      </c>
      <c r="T2149" s="15">
        <f t="shared" si="201"/>
        <v>41959.337361111116</v>
      </c>
      <c r="U2149">
        <f t="shared" si="202"/>
        <v>32</v>
      </c>
      <c r="V2149" t="str" cm="1">
        <f t="array" ref="V2149">_xlfn.IFS(U2149&lt;=10,"Less than 10 days",AND(U2149&gt;10,U2149&lt;=20),"11 to 20 days",AND(U2149&gt;20,U2149&lt;=25),"21 to 25 days",U2149&gt;=51,"Greater than 40 days",AND(U2149&gt;25,U2149&lt;=30),"26 to 30 days",AND(U2149&gt;30,U2149&lt;=40),"31 to 40 days",AND(U2149&gt;40,U2149&lt;=50),"41 to 50 days")</f>
        <v>31 to 40 days</v>
      </c>
      <c r="W2149" t="str" cm="1">
        <f t="array" ref="W2149">_xlfn.IFNA(_xlfn.IFS(AND(U2149&gt;=25,U2149&lt;28),"26-27 days",AND(U2149&gt;27,U2149&lt;29),"28 to 29 days",U2149=30, "30 days"),"Not Needed")</f>
        <v>Not Needed</v>
      </c>
      <c r="X2149">
        <f t="shared" si="203"/>
        <v>2014</v>
      </c>
    </row>
    <row r="2150" spans="1:24" ht="4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 t="shared" si="198"/>
        <v>2</v>
      </c>
      <c r="R2150">
        <f t="shared" si="199"/>
        <v>1</v>
      </c>
      <c r="S2150" s="15">
        <f t="shared" si="200"/>
        <v>42066.733587962968</v>
      </c>
      <c r="T2150" s="15">
        <f t="shared" si="201"/>
        <v>42096.691921296297</v>
      </c>
      <c r="U2150">
        <f t="shared" si="202"/>
        <v>30</v>
      </c>
      <c r="V2150" t="str" cm="1">
        <f t="array" ref="V2150">_xlfn.IFS(U2150&lt;=10,"Less than 10 days",AND(U2150&gt;10,U2150&lt;=20),"11 to 20 days",AND(U2150&gt;20,U2150&lt;=25),"21 to 25 days",U2150&gt;=51,"Greater than 40 days",AND(U2150&gt;25,U2150&lt;=30),"26 to 30 days",AND(U2150&gt;30,U2150&lt;=40),"31 to 40 days",AND(U2150&gt;40,U2150&lt;=50),"41 to 50 days")</f>
        <v>26 to 30 days</v>
      </c>
      <c r="W2150" t="str" cm="1">
        <f t="array" ref="W2150">_xlfn.IFNA(_xlfn.IFS(AND(U2150&gt;=25,U2150&lt;28),"26-27 days",AND(U2150&gt;27,U2150&lt;29),"28 to 29 days",U2150=30, "30 days"),"Not Needed")</f>
        <v>30 days</v>
      </c>
      <c r="X2150">
        <f t="shared" si="203"/>
        <v>2015</v>
      </c>
    </row>
    <row r="2151" spans="1:24" ht="58">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 t="shared" ref="Q2151:Q2214" si="204">ROUND(E2151/D2151*100,0)</f>
        <v>0</v>
      </c>
      <c r="R2151">
        <f t="shared" si="199"/>
        <v>0</v>
      </c>
      <c r="S2151" s="15">
        <f t="shared" si="200"/>
        <v>40355.024953703702</v>
      </c>
      <c r="T2151" s="15">
        <f t="shared" si="201"/>
        <v>40390</v>
      </c>
      <c r="U2151">
        <f t="shared" si="202"/>
        <v>35</v>
      </c>
      <c r="V2151" t="str" cm="1">
        <f t="array" ref="V2151">_xlfn.IFS(U2151&lt;=10,"Less than 10 days",AND(U2151&gt;10,U2151&lt;=20),"11 to 20 days",AND(U2151&gt;20,U2151&lt;=25),"21 to 25 days",U2151&gt;=51,"Greater than 40 days",AND(U2151&gt;25,U2151&lt;=30),"26 to 30 days",AND(U2151&gt;30,U2151&lt;=40),"31 to 40 days",AND(U2151&gt;40,U2151&lt;=50),"41 to 50 days")</f>
        <v>31 to 40 days</v>
      </c>
      <c r="W2151" t="str" cm="1">
        <f t="array" ref="W2151">_xlfn.IFNA(_xlfn.IFS(AND(U2151&gt;=25,U2151&lt;28),"26-27 days",AND(U2151&gt;27,U2151&lt;29),"28 to 29 days",U2151=30, "30 days"),"Not Needed")</f>
        <v>Not Needed</v>
      </c>
      <c r="X2151">
        <f t="shared" si="203"/>
        <v>2010</v>
      </c>
    </row>
    <row r="2152" spans="1:24">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 t="shared" si="204"/>
        <v>1</v>
      </c>
      <c r="R2152">
        <f t="shared" si="199"/>
        <v>101.25</v>
      </c>
      <c r="S2152" s="15">
        <f t="shared" si="200"/>
        <v>42534.284710648149</v>
      </c>
      <c r="T2152" s="15">
        <f t="shared" si="201"/>
        <v>42564.284710648149</v>
      </c>
      <c r="U2152">
        <f t="shared" si="202"/>
        <v>30</v>
      </c>
      <c r="V2152" t="str" cm="1">
        <f t="array" ref="V2152">_xlfn.IFS(U2152&lt;=10,"Less than 10 days",AND(U2152&gt;10,U2152&lt;=20),"11 to 20 days",AND(U2152&gt;20,U2152&lt;=25),"21 to 25 days",U2152&gt;=51,"Greater than 40 days",AND(U2152&gt;25,U2152&lt;=30),"26 to 30 days",AND(U2152&gt;30,U2152&lt;=40),"31 to 40 days",AND(U2152&gt;40,U2152&lt;=50),"41 to 50 days")</f>
        <v>26 to 30 days</v>
      </c>
      <c r="W2152" t="str" cm="1">
        <f t="array" ref="W2152">_xlfn.IFNA(_xlfn.IFS(AND(U2152&gt;=25,U2152&lt;28),"26-27 days",AND(U2152&gt;27,U2152&lt;29),"28 to 29 days",U2152=30, "30 days"),"Not Needed")</f>
        <v>30 days</v>
      </c>
      <c r="X2152">
        <f t="shared" si="203"/>
        <v>2016</v>
      </c>
    </row>
    <row r="2153" spans="1:24" ht="4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 t="shared" si="204"/>
        <v>0</v>
      </c>
      <c r="R2153">
        <f t="shared" si="199"/>
        <v>19.670000000000002</v>
      </c>
      <c r="S2153" s="15">
        <f t="shared" si="200"/>
        <v>42520.847384259265</v>
      </c>
      <c r="T2153" s="15">
        <f t="shared" si="201"/>
        <v>42550.847384259265</v>
      </c>
      <c r="U2153">
        <f t="shared" si="202"/>
        <v>30</v>
      </c>
      <c r="V2153" t="str" cm="1">
        <f t="array" ref="V2153">_xlfn.IFS(U2153&lt;=10,"Less than 10 days",AND(U2153&gt;10,U2153&lt;=20),"11 to 20 days",AND(U2153&gt;20,U2153&lt;=25),"21 to 25 days",U2153&gt;=51,"Greater than 40 days",AND(U2153&gt;25,U2153&lt;=30),"26 to 30 days",AND(U2153&gt;30,U2153&lt;=40),"31 to 40 days",AND(U2153&gt;40,U2153&lt;=50),"41 to 50 days")</f>
        <v>26 to 30 days</v>
      </c>
      <c r="W2153" t="str" cm="1">
        <f t="array" ref="W2153">_xlfn.IFNA(_xlfn.IFS(AND(U2153&gt;=25,U2153&lt;28),"26-27 days",AND(U2153&gt;27,U2153&lt;29),"28 to 29 days",U2153=30, "30 days"),"Not Needed")</f>
        <v>30 days</v>
      </c>
      <c r="X2153">
        <f t="shared" si="203"/>
        <v>2016</v>
      </c>
    </row>
    <row r="2154" spans="1:24" ht="4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 t="shared" si="204"/>
        <v>0</v>
      </c>
      <c r="R2154">
        <f t="shared" si="199"/>
        <v>12.5</v>
      </c>
      <c r="S2154" s="15">
        <f t="shared" si="200"/>
        <v>41683.832280092596</v>
      </c>
      <c r="T2154" s="15">
        <f t="shared" si="201"/>
        <v>41713.790613425925</v>
      </c>
      <c r="U2154">
        <f t="shared" si="202"/>
        <v>30</v>
      </c>
      <c r="V2154" t="str" cm="1">
        <f t="array" ref="V2154">_xlfn.IFS(U2154&lt;=10,"Less than 10 days",AND(U2154&gt;10,U2154&lt;=20),"11 to 20 days",AND(U2154&gt;20,U2154&lt;=25),"21 to 25 days",U2154&gt;=51,"Greater than 40 days",AND(U2154&gt;25,U2154&lt;=30),"26 to 30 days",AND(U2154&gt;30,U2154&lt;=40),"31 to 40 days",AND(U2154&gt;40,U2154&lt;=50),"41 to 50 days")</f>
        <v>26 to 30 days</v>
      </c>
      <c r="W2154" t="str" cm="1">
        <f t="array" ref="W2154">_xlfn.IFNA(_xlfn.IFS(AND(U2154&gt;=25,U2154&lt;28),"26-27 days",AND(U2154&gt;27,U2154&lt;29),"28 to 29 days",U2154=30, "30 days"),"Not Needed")</f>
        <v>30 days</v>
      </c>
      <c r="X2154">
        <f t="shared" si="203"/>
        <v>2014</v>
      </c>
    </row>
    <row r="2155" spans="1:24" ht="4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 t="shared" si="204"/>
        <v>0</v>
      </c>
      <c r="R2155">
        <f t="shared" si="199"/>
        <v>8.5</v>
      </c>
      <c r="S2155" s="15">
        <f t="shared" si="200"/>
        <v>41974.911087962959</v>
      </c>
      <c r="T2155" s="15">
        <f t="shared" si="201"/>
        <v>42014.332638888889</v>
      </c>
      <c r="U2155">
        <f t="shared" si="202"/>
        <v>40</v>
      </c>
      <c r="V2155" t="str" cm="1">
        <f t="array" ref="V2155">_xlfn.IFS(U2155&lt;=10,"Less than 10 days",AND(U2155&gt;10,U2155&lt;=20),"11 to 20 days",AND(U2155&gt;20,U2155&lt;=25),"21 to 25 days",U2155&gt;=51,"Greater than 40 days",AND(U2155&gt;25,U2155&lt;=30),"26 to 30 days",AND(U2155&gt;30,U2155&lt;=40),"31 to 40 days",AND(U2155&gt;40,U2155&lt;=50),"41 to 50 days")</f>
        <v>31 to 40 days</v>
      </c>
      <c r="W2155" t="str" cm="1">
        <f t="array" ref="W2155">_xlfn.IFNA(_xlfn.IFS(AND(U2155&gt;=25,U2155&lt;28),"26-27 days",AND(U2155&gt;27,U2155&lt;29),"28 to 29 days",U2155=30, "30 days"),"Not Needed")</f>
        <v>Not Needed</v>
      </c>
      <c r="X2155">
        <f t="shared" si="203"/>
        <v>2014</v>
      </c>
    </row>
    <row r="2156" spans="1:24" ht="29">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 t="shared" si="204"/>
        <v>1</v>
      </c>
      <c r="R2156">
        <f t="shared" si="199"/>
        <v>1</v>
      </c>
      <c r="S2156" s="15">
        <f t="shared" si="200"/>
        <v>41647.632256944446</v>
      </c>
      <c r="T2156" s="15">
        <f t="shared" si="201"/>
        <v>41667.632256944446</v>
      </c>
      <c r="U2156">
        <f t="shared" si="202"/>
        <v>20</v>
      </c>
      <c r="V2156" t="str" cm="1">
        <f t="array" ref="V2156">_xlfn.IFS(U2156&lt;=10,"Less than 10 days",AND(U2156&gt;10,U2156&lt;=20),"11 to 20 days",AND(U2156&gt;20,U2156&lt;=25),"21 to 25 days",U2156&gt;=51,"Greater than 40 days",AND(U2156&gt;25,U2156&lt;=30),"26 to 30 days",AND(U2156&gt;30,U2156&lt;=40),"31 to 40 days",AND(U2156&gt;40,U2156&lt;=50),"41 to 50 days")</f>
        <v>11 to 20 days</v>
      </c>
      <c r="W2156" t="str" cm="1">
        <f t="array" ref="W2156">_xlfn.IFNA(_xlfn.IFS(AND(U2156&gt;=25,U2156&lt;28),"26-27 days",AND(U2156&gt;27,U2156&lt;29),"28 to 29 days",U2156=30, "30 days"),"Not Needed")</f>
        <v>Not Needed</v>
      </c>
      <c r="X2156">
        <f t="shared" si="203"/>
        <v>2014</v>
      </c>
    </row>
    <row r="2157" spans="1:24" ht="4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 t="shared" si="204"/>
        <v>2</v>
      </c>
      <c r="R2157">
        <f t="shared" si="199"/>
        <v>23</v>
      </c>
      <c r="S2157" s="15">
        <f t="shared" si="200"/>
        <v>42430.747511574074</v>
      </c>
      <c r="T2157" s="15">
        <f t="shared" si="201"/>
        <v>42460.70584490741</v>
      </c>
      <c r="U2157">
        <f t="shared" si="202"/>
        <v>30</v>
      </c>
      <c r="V2157" t="str" cm="1">
        <f t="array" ref="V2157">_xlfn.IFS(U2157&lt;=10,"Less than 10 days",AND(U2157&gt;10,U2157&lt;=20),"11 to 20 days",AND(U2157&gt;20,U2157&lt;=25),"21 to 25 days",U2157&gt;=51,"Greater than 40 days",AND(U2157&gt;25,U2157&lt;=30),"26 to 30 days",AND(U2157&gt;30,U2157&lt;=40),"31 to 40 days",AND(U2157&gt;40,U2157&lt;=50),"41 to 50 days")</f>
        <v>26 to 30 days</v>
      </c>
      <c r="W2157" t="str" cm="1">
        <f t="array" ref="W2157">_xlfn.IFNA(_xlfn.IFS(AND(U2157&gt;=25,U2157&lt;28),"26-27 days",AND(U2157&gt;27,U2157&lt;29),"28 to 29 days",U2157=30, "30 days"),"Not Needed")</f>
        <v>30 days</v>
      </c>
      <c r="X2157">
        <f t="shared" si="203"/>
        <v>2016</v>
      </c>
    </row>
    <row r="2158" spans="1:24" ht="4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 t="shared" si="204"/>
        <v>3</v>
      </c>
      <c r="R2158">
        <f t="shared" si="199"/>
        <v>17.989999999999998</v>
      </c>
      <c r="S2158" s="15">
        <f t="shared" si="200"/>
        <v>41488.85423611111</v>
      </c>
      <c r="T2158" s="15">
        <f t="shared" si="201"/>
        <v>41533.85423611111</v>
      </c>
      <c r="U2158">
        <f t="shared" si="202"/>
        <v>45</v>
      </c>
      <c r="V2158" t="str" cm="1">
        <f t="array" ref="V2158">_xlfn.IFS(U2158&lt;=10,"Less than 10 days",AND(U2158&gt;10,U2158&lt;=20),"11 to 20 days",AND(U2158&gt;20,U2158&lt;=25),"21 to 25 days",U2158&gt;=51,"Greater than 40 days",AND(U2158&gt;25,U2158&lt;=30),"26 to 30 days",AND(U2158&gt;30,U2158&lt;=40),"31 to 40 days",AND(U2158&gt;40,U2158&lt;=50),"41 to 50 days")</f>
        <v>41 to 50 days</v>
      </c>
      <c r="W2158" t="str" cm="1">
        <f t="array" ref="W2158">_xlfn.IFNA(_xlfn.IFS(AND(U2158&gt;=25,U2158&lt;28),"26-27 days",AND(U2158&gt;27,U2158&lt;29),"28 to 29 days",U2158=30, "30 days"),"Not Needed")</f>
        <v>Not Needed</v>
      </c>
      <c r="X2158">
        <f t="shared" si="203"/>
        <v>2013</v>
      </c>
    </row>
    <row r="2159" spans="1:24" ht="29">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 t="shared" si="204"/>
        <v>28</v>
      </c>
      <c r="R2159">
        <f t="shared" si="199"/>
        <v>370.95</v>
      </c>
      <c r="S2159" s="15">
        <f t="shared" si="200"/>
        <v>42694.98128472222</v>
      </c>
      <c r="T2159" s="15">
        <f t="shared" si="201"/>
        <v>42727.332638888889</v>
      </c>
      <c r="U2159">
        <f t="shared" si="202"/>
        <v>33</v>
      </c>
      <c r="V2159" t="str" cm="1">
        <f t="array" ref="V2159">_xlfn.IFS(U2159&lt;=10,"Less than 10 days",AND(U2159&gt;10,U2159&lt;=20),"11 to 20 days",AND(U2159&gt;20,U2159&lt;=25),"21 to 25 days",U2159&gt;=51,"Greater than 40 days",AND(U2159&gt;25,U2159&lt;=30),"26 to 30 days",AND(U2159&gt;30,U2159&lt;=40),"31 to 40 days",AND(U2159&gt;40,U2159&lt;=50),"41 to 50 days")</f>
        <v>31 to 40 days</v>
      </c>
      <c r="W2159" t="str" cm="1">
        <f t="array" ref="W2159">_xlfn.IFNA(_xlfn.IFS(AND(U2159&gt;=25,U2159&lt;28),"26-27 days",AND(U2159&gt;27,U2159&lt;29),"28 to 29 days",U2159=30, "30 days"),"Not Needed")</f>
        <v>Not Needed</v>
      </c>
      <c r="X2159">
        <f t="shared" si="203"/>
        <v>2016</v>
      </c>
    </row>
    <row r="2160" spans="1:24" ht="4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 t="shared" si="204"/>
        <v>7</v>
      </c>
      <c r="R2160">
        <f t="shared" si="199"/>
        <v>63.57</v>
      </c>
      <c r="S2160" s="15">
        <f t="shared" si="200"/>
        <v>41264.853865740741</v>
      </c>
      <c r="T2160" s="15">
        <f t="shared" si="201"/>
        <v>41309.853865740741</v>
      </c>
      <c r="U2160">
        <f t="shared" si="202"/>
        <v>45</v>
      </c>
      <c r="V2160" t="str" cm="1">
        <f t="array" ref="V2160">_xlfn.IFS(U2160&lt;=10,"Less than 10 days",AND(U2160&gt;10,U2160&lt;=20),"11 to 20 days",AND(U2160&gt;20,U2160&lt;=25),"21 to 25 days",U2160&gt;=51,"Greater than 40 days",AND(U2160&gt;25,U2160&lt;=30),"26 to 30 days",AND(U2160&gt;30,U2160&lt;=40),"31 to 40 days",AND(U2160&gt;40,U2160&lt;=50),"41 to 50 days")</f>
        <v>41 to 50 days</v>
      </c>
      <c r="W2160" t="str" cm="1">
        <f t="array" ref="W2160">_xlfn.IFNA(_xlfn.IFS(AND(U2160&gt;=25,U2160&lt;28),"26-27 days",AND(U2160&gt;27,U2160&lt;29),"28 to 29 days",U2160=30, "30 days"),"Not Needed")</f>
        <v>Not Needed</v>
      </c>
      <c r="X2160">
        <f t="shared" si="203"/>
        <v>2012</v>
      </c>
    </row>
    <row r="2161" spans="1:24" ht="58">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 t="shared" si="204"/>
        <v>1</v>
      </c>
      <c r="R2161">
        <f t="shared" si="199"/>
        <v>13</v>
      </c>
      <c r="S2161" s="15">
        <f t="shared" si="200"/>
        <v>40710.731180555551</v>
      </c>
      <c r="T2161" s="15">
        <f t="shared" si="201"/>
        <v>40740.731180555551</v>
      </c>
      <c r="U2161">
        <f t="shared" si="202"/>
        <v>30</v>
      </c>
      <c r="V2161" t="str" cm="1">
        <f t="array" ref="V2161">_xlfn.IFS(U2161&lt;=10,"Less than 10 days",AND(U2161&gt;10,U2161&lt;=20),"11 to 20 days",AND(U2161&gt;20,U2161&lt;=25),"21 to 25 days",U2161&gt;=51,"Greater than 40 days",AND(U2161&gt;25,U2161&lt;=30),"26 to 30 days",AND(U2161&gt;30,U2161&lt;=40),"31 to 40 days",AND(U2161&gt;40,U2161&lt;=50),"41 to 50 days")</f>
        <v>26 to 30 days</v>
      </c>
      <c r="W2161" t="str" cm="1">
        <f t="array" ref="W2161">_xlfn.IFNA(_xlfn.IFS(AND(U2161&gt;=25,U2161&lt;28),"26-27 days",AND(U2161&gt;27,U2161&lt;29),"28 to 29 days",U2161=30, "30 days"),"Not Needed")</f>
        <v>30 days</v>
      </c>
      <c r="X2161">
        <f t="shared" si="203"/>
        <v>2011</v>
      </c>
    </row>
    <row r="2162" spans="1:24" ht="4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 t="shared" si="204"/>
        <v>1</v>
      </c>
      <c r="R2162">
        <f t="shared" si="199"/>
        <v>5.31</v>
      </c>
      <c r="S2162" s="15">
        <f t="shared" si="200"/>
        <v>41018.711863425924</v>
      </c>
      <c r="T2162" s="15">
        <f t="shared" si="201"/>
        <v>41048.711863425924</v>
      </c>
      <c r="U2162">
        <f t="shared" si="202"/>
        <v>30</v>
      </c>
      <c r="V2162" t="str" cm="1">
        <f t="array" ref="V2162">_xlfn.IFS(U2162&lt;=10,"Less than 10 days",AND(U2162&gt;10,U2162&lt;=20),"11 to 20 days",AND(U2162&gt;20,U2162&lt;=25),"21 to 25 days",U2162&gt;=51,"Greater than 40 days",AND(U2162&gt;25,U2162&lt;=30),"26 to 30 days",AND(U2162&gt;30,U2162&lt;=40),"31 to 40 days",AND(U2162&gt;40,U2162&lt;=50),"41 to 50 days")</f>
        <v>26 to 30 days</v>
      </c>
      <c r="W2162" t="str" cm="1">
        <f t="array" ref="W2162">_xlfn.IFNA(_xlfn.IFS(AND(U2162&gt;=25,U2162&lt;28),"26-27 days",AND(U2162&gt;27,U2162&lt;29),"28 to 29 days",U2162=30, "30 days"),"Not Needed")</f>
        <v>30 days</v>
      </c>
      <c r="X2162">
        <f t="shared" si="203"/>
        <v>2012</v>
      </c>
    </row>
    <row r="2163" spans="1:24" ht="29">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 t="shared" si="204"/>
        <v>116</v>
      </c>
      <c r="R2163">
        <f t="shared" si="199"/>
        <v>35.619999999999997</v>
      </c>
      <c r="S2163" s="15">
        <f t="shared" si="200"/>
        <v>42240.852534722217</v>
      </c>
      <c r="T2163" s="15">
        <f t="shared" si="201"/>
        <v>42270.852534722217</v>
      </c>
      <c r="U2163">
        <f t="shared" si="202"/>
        <v>30</v>
      </c>
      <c r="V2163" t="str" cm="1">
        <f t="array" ref="V2163">_xlfn.IFS(U2163&lt;=10,"Less than 10 days",AND(U2163&gt;10,U2163&lt;=20),"11 to 20 days",AND(U2163&gt;20,U2163&lt;=25),"21 to 25 days",U2163&gt;=51,"Greater than 40 days",AND(U2163&gt;25,U2163&lt;=30),"26 to 30 days",AND(U2163&gt;30,U2163&lt;=40),"31 to 40 days",AND(U2163&gt;40,U2163&lt;=50),"41 to 50 days")</f>
        <v>26 to 30 days</v>
      </c>
      <c r="W2163" t="str" cm="1">
        <f t="array" ref="W2163">_xlfn.IFNA(_xlfn.IFS(AND(U2163&gt;=25,U2163&lt;28),"26-27 days",AND(U2163&gt;27,U2163&lt;29),"28 to 29 days",U2163=30, "30 days"),"Not Needed")</f>
        <v>30 days</v>
      </c>
      <c r="X2163">
        <f t="shared" si="203"/>
        <v>2015</v>
      </c>
    </row>
    <row r="2164" spans="1:24" ht="4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 t="shared" si="204"/>
        <v>112</v>
      </c>
      <c r="R2164">
        <f t="shared" si="199"/>
        <v>87.1</v>
      </c>
      <c r="S2164" s="15">
        <f t="shared" si="200"/>
        <v>41813.766099537039</v>
      </c>
      <c r="T2164" s="15">
        <f t="shared" si="201"/>
        <v>41844.766099537039</v>
      </c>
      <c r="U2164">
        <f t="shared" si="202"/>
        <v>31</v>
      </c>
      <c r="V2164" t="str" cm="1">
        <f t="array" ref="V2164">_xlfn.IFS(U2164&lt;=10,"Less than 10 days",AND(U2164&gt;10,U2164&lt;=20),"11 to 20 days",AND(U2164&gt;20,U2164&lt;=25),"21 to 25 days",U2164&gt;=51,"Greater than 40 days",AND(U2164&gt;25,U2164&lt;=30),"26 to 30 days",AND(U2164&gt;30,U2164&lt;=40),"31 to 40 days",AND(U2164&gt;40,U2164&lt;=50),"41 to 50 days")</f>
        <v>31 to 40 days</v>
      </c>
      <c r="W2164" t="str" cm="1">
        <f t="array" ref="W2164">_xlfn.IFNA(_xlfn.IFS(AND(U2164&gt;=25,U2164&lt;28),"26-27 days",AND(U2164&gt;27,U2164&lt;29),"28 to 29 days",U2164=30, "30 days"),"Not Needed")</f>
        <v>Not Needed</v>
      </c>
      <c r="X2164">
        <f t="shared" si="203"/>
        <v>2014</v>
      </c>
    </row>
    <row r="2165" spans="1:24" ht="4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 t="shared" si="204"/>
        <v>132</v>
      </c>
      <c r="R2165">
        <f t="shared" si="199"/>
        <v>75.11</v>
      </c>
      <c r="S2165" s="15">
        <f t="shared" si="200"/>
        <v>42111.899537037039</v>
      </c>
      <c r="T2165" s="15">
        <f t="shared" si="201"/>
        <v>42163.159722222219</v>
      </c>
      <c r="U2165">
        <f t="shared" si="202"/>
        <v>52</v>
      </c>
      <c r="V2165" t="str" cm="1">
        <f t="array" ref="V2165">_xlfn.IFS(U2165&lt;=10,"Less than 10 days",AND(U2165&gt;10,U2165&lt;=20),"11 to 20 days",AND(U2165&gt;20,U2165&lt;=25),"21 to 25 days",U2165&gt;=51,"Greater than 40 days",AND(U2165&gt;25,U2165&lt;=30),"26 to 30 days",AND(U2165&gt;30,U2165&lt;=40),"31 to 40 days",AND(U2165&gt;40,U2165&lt;=50),"41 to 50 days")</f>
        <v>Greater than 40 days</v>
      </c>
      <c r="W2165" t="str" cm="1">
        <f t="array" ref="W2165">_xlfn.IFNA(_xlfn.IFS(AND(U2165&gt;=25,U2165&lt;28),"26-27 days",AND(U2165&gt;27,U2165&lt;29),"28 to 29 days",U2165=30, "30 days"),"Not Needed")</f>
        <v>Not Needed</v>
      </c>
      <c r="X2165">
        <f t="shared" si="203"/>
        <v>2015</v>
      </c>
    </row>
    <row r="2166" spans="1:24" ht="29">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 t="shared" si="204"/>
        <v>103</v>
      </c>
      <c r="R2166">
        <f t="shared" si="199"/>
        <v>68.010000000000005</v>
      </c>
      <c r="S2166" s="15">
        <f t="shared" si="200"/>
        <v>42515.71775462963</v>
      </c>
      <c r="T2166" s="15">
        <f t="shared" si="201"/>
        <v>42546.165972222225</v>
      </c>
      <c r="U2166">
        <f t="shared" si="202"/>
        <v>31</v>
      </c>
      <c r="V2166" t="str" cm="1">
        <f t="array" ref="V2166">_xlfn.IFS(U2166&lt;=10,"Less than 10 days",AND(U2166&gt;10,U2166&lt;=20),"11 to 20 days",AND(U2166&gt;20,U2166&lt;=25),"21 to 25 days",U2166&gt;=51,"Greater than 40 days",AND(U2166&gt;25,U2166&lt;=30),"26 to 30 days",AND(U2166&gt;30,U2166&lt;=40),"31 to 40 days",AND(U2166&gt;40,U2166&lt;=50),"41 to 50 days")</f>
        <v>31 to 40 days</v>
      </c>
      <c r="W2166" t="str" cm="1">
        <f t="array" ref="W2166">_xlfn.IFNA(_xlfn.IFS(AND(U2166&gt;=25,U2166&lt;28),"26-27 days",AND(U2166&gt;27,U2166&lt;29),"28 to 29 days",U2166=30, "30 days"),"Not Needed")</f>
        <v>Not Needed</v>
      </c>
      <c r="X2166">
        <f t="shared" si="203"/>
        <v>2016</v>
      </c>
    </row>
    <row r="2167" spans="1:24" ht="4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 t="shared" si="204"/>
        <v>139</v>
      </c>
      <c r="R2167">
        <f t="shared" si="199"/>
        <v>29.62</v>
      </c>
      <c r="S2167" s="15">
        <f t="shared" si="200"/>
        <v>42438.667071759264</v>
      </c>
      <c r="T2167" s="15">
        <f t="shared" si="201"/>
        <v>42468.625405092593</v>
      </c>
      <c r="U2167">
        <f t="shared" si="202"/>
        <v>30</v>
      </c>
      <c r="V2167" t="str" cm="1">
        <f t="array" ref="V2167">_xlfn.IFS(U2167&lt;=10,"Less than 10 days",AND(U2167&gt;10,U2167&lt;=20),"11 to 20 days",AND(U2167&gt;20,U2167&lt;=25),"21 to 25 days",U2167&gt;=51,"Greater than 40 days",AND(U2167&gt;25,U2167&lt;=30),"26 to 30 days",AND(U2167&gt;30,U2167&lt;=40),"31 to 40 days",AND(U2167&gt;40,U2167&lt;=50),"41 to 50 days")</f>
        <v>26 to 30 days</v>
      </c>
      <c r="W2167" t="str" cm="1">
        <f t="array" ref="W2167">_xlfn.IFNA(_xlfn.IFS(AND(U2167&gt;=25,U2167&lt;28),"26-27 days",AND(U2167&gt;27,U2167&lt;29),"28 to 29 days",U2167=30, "30 days"),"Not Needed")</f>
        <v>30 days</v>
      </c>
      <c r="X2167">
        <f t="shared" si="203"/>
        <v>2016</v>
      </c>
    </row>
    <row r="2168" spans="1:24" ht="58">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 t="shared" si="204"/>
        <v>147</v>
      </c>
      <c r="R2168">
        <f t="shared" si="199"/>
        <v>91.63</v>
      </c>
      <c r="S2168" s="15">
        <f t="shared" si="200"/>
        <v>41933.838171296295</v>
      </c>
      <c r="T2168" s="15">
        <f t="shared" si="201"/>
        <v>41978.879837962959</v>
      </c>
      <c r="U2168">
        <f t="shared" si="202"/>
        <v>45</v>
      </c>
      <c r="V2168" t="str" cm="1">
        <f t="array" ref="V2168">_xlfn.IFS(U2168&lt;=10,"Less than 10 days",AND(U2168&gt;10,U2168&lt;=20),"11 to 20 days",AND(U2168&gt;20,U2168&lt;=25),"21 to 25 days",U2168&gt;=51,"Greater than 40 days",AND(U2168&gt;25,U2168&lt;=30),"26 to 30 days",AND(U2168&gt;30,U2168&lt;=40),"31 to 40 days",AND(U2168&gt;40,U2168&lt;=50),"41 to 50 days")</f>
        <v>41 to 50 days</v>
      </c>
      <c r="W2168" t="str" cm="1">
        <f t="array" ref="W2168">_xlfn.IFNA(_xlfn.IFS(AND(U2168&gt;=25,U2168&lt;28),"26-27 days",AND(U2168&gt;27,U2168&lt;29),"28 to 29 days",U2168=30, "30 days"),"Not Needed")</f>
        <v>Not Needed</v>
      </c>
      <c r="X2168">
        <f t="shared" si="203"/>
        <v>2014</v>
      </c>
    </row>
    <row r="2169" spans="1:24" ht="29">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 t="shared" si="204"/>
        <v>120</v>
      </c>
      <c r="R2169">
        <f t="shared" si="199"/>
        <v>22.5</v>
      </c>
      <c r="S2169" s="15">
        <f t="shared" si="200"/>
        <v>41153.066400462965</v>
      </c>
      <c r="T2169" s="15">
        <f t="shared" si="201"/>
        <v>41167.066400462965</v>
      </c>
      <c r="U2169">
        <f t="shared" si="202"/>
        <v>14</v>
      </c>
      <c r="V2169" t="str" cm="1">
        <f t="array" ref="V2169">_xlfn.IFS(U2169&lt;=10,"Less than 10 days",AND(U2169&gt;10,U2169&lt;=20),"11 to 20 days",AND(U2169&gt;20,U2169&lt;=25),"21 to 25 days",U2169&gt;=51,"Greater than 40 days",AND(U2169&gt;25,U2169&lt;=30),"26 to 30 days",AND(U2169&gt;30,U2169&lt;=40),"31 to 40 days",AND(U2169&gt;40,U2169&lt;=50),"41 to 50 days")</f>
        <v>11 to 20 days</v>
      </c>
      <c r="W2169" t="str" cm="1">
        <f t="array" ref="W2169">_xlfn.IFNA(_xlfn.IFS(AND(U2169&gt;=25,U2169&lt;28),"26-27 days",AND(U2169&gt;27,U2169&lt;29),"28 to 29 days",U2169=30, "30 days"),"Not Needed")</f>
        <v>Not Needed</v>
      </c>
      <c r="X2169">
        <f t="shared" si="203"/>
        <v>2012</v>
      </c>
    </row>
    <row r="2170" spans="1:24" ht="4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 t="shared" si="204"/>
        <v>122</v>
      </c>
      <c r="R2170">
        <f t="shared" si="199"/>
        <v>64.37</v>
      </c>
      <c r="S2170" s="15">
        <f t="shared" si="200"/>
        <v>42745.600243055553</v>
      </c>
      <c r="T2170" s="15">
        <f t="shared" si="201"/>
        <v>42776.208333333328</v>
      </c>
      <c r="U2170">
        <f t="shared" si="202"/>
        <v>31</v>
      </c>
      <c r="V2170" t="str" cm="1">
        <f t="array" ref="V2170">_xlfn.IFS(U2170&lt;=10,"Less than 10 days",AND(U2170&gt;10,U2170&lt;=20),"11 to 20 days",AND(U2170&gt;20,U2170&lt;=25),"21 to 25 days",U2170&gt;=51,"Greater than 40 days",AND(U2170&gt;25,U2170&lt;=30),"26 to 30 days",AND(U2170&gt;30,U2170&lt;=40),"31 to 40 days",AND(U2170&gt;40,U2170&lt;=50),"41 to 50 days")</f>
        <v>31 to 40 days</v>
      </c>
      <c r="W2170" t="str" cm="1">
        <f t="array" ref="W2170">_xlfn.IFNA(_xlfn.IFS(AND(U2170&gt;=25,U2170&lt;28),"26-27 days",AND(U2170&gt;27,U2170&lt;29),"28 to 29 days",U2170=30, "30 days"),"Not Needed")</f>
        <v>Not Needed</v>
      </c>
      <c r="X2170">
        <f t="shared" si="203"/>
        <v>2017</v>
      </c>
    </row>
    <row r="2171" spans="1:24" ht="58">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 t="shared" si="204"/>
        <v>100</v>
      </c>
      <c r="R2171">
        <f t="shared" si="199"/>
        <v>21.86</v>
      </c>
      <c r="S2171" s="15">
        <f t="shared" si="200"/>
        <v>42793.700821759259</v>
      </c>
      <c r="T2171" s="15">
        <f t="shared" si="201"/>
        <v>42796.700821759259</v>
      </c>
      <c r="U2171">
        <f t="shared" si="202"/>
        <v>3</v>
      </c>
      <c r="V2171" t="str" cm="1">
        <f t="array" ref="V2171">_xlfn.IFS(U2171&lt;=10,"Less than 10 days",AND(U2171&gt;10,U2171&lt;=20),"11 to 20 days",AND(U2171&gt;20,U2171&lt;=25),"21 to 25 days",U2171&gt;=51,"Greater than 40 days",AND(U2171&gt;25,U2171&lt;=30),"26 to 30 days",AND(U2171&gt;30,U2171&lt;=40),"31 to 40 days",AND(U2171&gt;40,U2171&lt;=50),"41 to 50 days")</f>
        <v>Less than 10 days</v>
      </c>
      <c r="W2171" t="str" cm="1">
        <f t="array" ref="W2171">_xlfn.IFNA(_xlfn.IFS(AND(U2171&gt;=25,U2171&lt;28),"26-27 days",AND(U2171&gt;27,U2171&lt;29),"28 to 29 days",U2171=30, "30 days"),"Not Needed")</f>
        <v>Not Needed</v>
      </c>
      <c r="X2171">
        <f t="shared" si="203"/>
        <v>2017</v>
      </c>
    </row>
    <row r="2172" spans="1:24" ht="4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 t="shared" si="204"/>
        <v>181</v>
      </c>
      <c r="R2172">
        <f t="shared" si="199"/>
        <v>33.32</v>
      </c>
      <c r="S2172" s="15">
        <f t="shared" si="200"/>
        <v>42198.750254629631</v>
      </c>
      <c r="T2172" s="15">
        <f t="shared" si="201"/>
        <v>42238.750254629631</v>
      </c>
      <c r="U2172">
        <f t="shared" si="202"/>
        <v>40</v>
      </c>
      <c r="V2172" t="str" cm="1">
        <f t="array" ref="V2172">_xlfn.IFS(U2172&lt;=10,"Less than 10 days",AND(U2172&gt;10,U2172&lt;=20),"11 to 20 days",AND(U2172&gt;20,U2172&lt;=25),"21 to 25 days",U2172&gt;=51,"Greater than 40 days",AND(U2172&gt;25,U2172&lt;=30),"26 to 30 days",AND(U2172&gt;30,U2172&lt;=40),"31 to 40 days",AND(U2172&gt;40,U2172&lt;=50),"41 to 50 days")</f>
        <v>31 to 40 days</v>
      </c>
      <c r="W2172" t="str" cm="1">
        <f t="array" ref="W2172">_xlfn.IFNA(_xlfn.IFS(AND(U2172&gt;=25,U2172&lt;28),"26-27 days",AND(U2172&gt;27,U2172&lt;29),"28 to 29 days",U2172=30, "30 days"),"Not Needed")</f>
        <v>Not Needed</v>
      </c>
      <c r="X2172">
        <f t="shared" si="203"/>
        <v>2015</v>
      </c>
    </row>
    <row r="2173" spans="1:24" ht="4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 t="shared" si="204"/>
        <v>106</v>
      </c>
      <c r="R2173">
        <f t="shared" si="199"/>
        <v>90.28</v>
      </c>
      <c r="S2173" s="15">
        <f t="shared" si="200"/>
        <v>42141.95711805555</v>
      </c>
      <c r="T2173" s="15">
        <f t="shared" si="201"/>
        <v>42177.208333333328</v>
      </c>
      <c r="U2173">
        <f t="shared" si="202"/>
        <v>36</v>
      </c>
      <c r="V2173" t="str" cm="1">
        <f t="array" ref="V2173">_xlfn.IFS(U2173&lt;=10,"Less than 10 days",AND(U2173&gt;10,U2173&lt;=20),"11 to 20 days",AND(U2173&gt;20,U2173&lt;=25),"21 to 25 days",U2173&gt;=51,"Greater than 40 days",AND(U2173&gt;25,U2173&lt;=30),"26 to 30 days",AND(U2173&gt;30,U2173&lt;=40),"31 to 40 days",AND(U2173&gt;40,U2173&lt;=50),"41 to 50 days")</f>
        <v>31 to 40 days</v>
      </c>
      <c r="W2173" t="str" cm="1">
        <f t="array" ref="W2173">_xlfn.IFNA(_xlfn.IFS(AND(U2173&gt;=25,U2173&lt;28),"26-27 days",AND(U2173&gt;27,U2173&lt;29),"28 to 29 days",U2173=30, "30 days"),"Not Needed")</f>
        <v>Not Needed</v>
      </c>
      <c r="X2173">
        <f t="shared" si="203"/>
        <v>2015</v>
      </c>
    </row>
    <row r="2174" spans="1:24" ht="4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 t="shared" si="204"/>
        <v>100</v>
      </c>
      <c r="R2174">
        <f t="shared" si="199"/>
        <v>76.92</v>
      </c>
      <c r="S2174" s="15">
        <f t="shared" si="200"/>
        <v>42082.580092592587</v>
      </c>
      <c r="T2174" s="15">
        <f t="shared" si="201"/>
        <v>42112.580092592587</v>
      </c>
      <c r="U2174">
        <f t="shared" si="202"/>
        <v>30</v>
      </c>
      <c r="V2174" t="str" cm="1">
        <f t="array" ref="V2174">_xlfn.IFS(U2174&lt;=10,"Less than 10 days",AND(U2174&gt;10,U2174&lt;=20),"11 to 20 days",AND(U2174&gt;20,U2174&lt;=25),"21 to 25 days",U2174&gt;=51,"Greater than 40 days",AND(U2174&gt;25,U2174&lt;=30),"26 to 30 days",AND(U2174&gt;30,U2174&lt;=40),"31 to 40 days",AND(U2174&gt;40,U2174&lt;=50),"41 to 50 days")</f>
        <v>26 to 30 days</v>
      </c>
      <c r="W2174" t="str" cm="1">
        <f t="array" ref="W2174">_xlfn.IFNA(_xlfn.IFS(AND(U2174&gt;=25,U2174&lt;28),"26-27 days",AND(U2174&gt;27,U2174&lt;29),"28 to 29 days",U2174=30, "30 days"),"Not Needed")</f>
        <v>30 days</v>
      </c>
      <c r="X2174">
        <f t="shared" si="203"/>
        <v>2015</v>
      </c>
    </row>
    <row r="2175" spans="1:24" ht="4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 t="shared" si="204"/>
        <v>127</v>
      </c>
      <c r="R2175">
        <f t="shared" si="199"/>
        <v>59.23</v>
      </c>
      <c r="S2175" s="15">
        <f t="shared" si="200"/>
        <v>41495.692627314813</v>
      </c>
      <c r="T2175" s="15">
        <f t="shared" si="201"/>
        <v>41527.165972222225</v>
      </c>
      <c r="U2175">
        <f t="shared" si="202"/>
        <v>32</v>
      </c>
      <c r="V2175" t="str" cm="1">
        <f t="array" ref="V2175">_xlfn.IFS(U2175&lt;=10,"Less than 10 days",AND(U2175&gt;10,U2175&lt;=20),"11 to 20 days",AND(U2175&gt;20,U2175&lt;=25),"21 to 25 days",U2175&gt;=51,"Greater than 40 days",AND(U2175&gt;25,U2175&lt;=30),"26 to 30 days",AND(U2175&gt;30,U2175&lt;=40),"31 to 40 days",AND(U2175&gt;40,U2175&lt;=50),"41 to 50 days")</f>
        <v>31 to 40 days</v>
      </c>
      <c r="W2175" t="str" cm="1">
        <f t="array" ref="W2175">_xlfn.IFNA(_xlfn.IFS(AND(U2175&gt;=25,U2175&lt;28),"26-27 days",AND(U2175&gt;27,U2175&lt;29),"28 to 29 days",U2175=30, "30 days"),"Not Needed")</f>
        <v>Not Needed</v>
      </c>
      <c r="X2175">
        <f t="shared" si="203"/>
        <v>2013</v>
      </c>
    </row>
    <row r="2176" spans="1:24" ht="58">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 t="shared" si="204"/>
        <v>103</v>
      </c>
      <c r="R2176">
        <f t="shared" si="199"/>
        <v>65.38</v>
      </c>
      <c r="S2176" s="15">
        <f t="shared" si="200"/>
        <v>42465.542905092589</v>
      </c>
      <c r="T2176" s="15">
        <f t="shared" si="201"/>
        <v>42495.542905092589</v>
      </c>
      <c r="U2176">
        <f t="shared" si="202"/>
        <v>30</v>
      </c>
      <c r="V2176" t="str" cm="1">
        <f t="array" ref="V2176">_xlfn.IFS(U2176&lt;=10,"Less than 10 days",AND(U2176&gt;10,U2176&lt;=20),"11 to 20 days",AND(U2176&gt;20,U2176&lt;=25),"21 to 25 days",U2176&gt;=51,"Greater than 40 days",AND(U2176&gt;25,U2176&lt;=30),"26 to 30 days",AND(U2176&gt;30,U2176&lt;=40),"31 to 40 days",AND(U2176&gt;40,U2176&lt;=50),"41 to 50 days")</f>
        <v>26 to 30 days</v>
      </c>
      <c r="W2176" t="str" cm="1">
        <f t="array" ref="W2176">_xlfn.IFNA(_xlfn.IFS(AND(U2176&gt;=25,U2176&lt;28),"26-27 days",AND(U2176&gt;27,U2176&lt;29),"28 to 29 days",U2176=30, "30 days"),"Not Needed")</f>
        <v>30 days</v>
      </c>
      <c r="X2176">
        <f t="shared" si="203"/>
        <v>2016</v>
      </c>
    </row>
    <row r="2177" spans="1:24" ht="4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 t="shared" si="204"/>
        <v>250</v>
      </c>
      <c r="R2177">
        <f t="shared" si="199"/>
        <v>67.31</v>
      </c>
      <c r="S2177" s="15">
        <f t="shared" si="200"/>
        <v>42565.009097222224</v>
      </c>
      <c r="T2177" s="15">
        <f t="shared" si="201"/>
        <v>42572.009097222224</v>
      </c>
      <c r="U2177">
        <f t="shared" si="202"/>
        <v>7</v>
      </c>
      <c r="V2177" t="str" cm="1">
        <f t="array" ref="V2177">_xlfn.IFS(U2177&lt;=10,"Less than 10 days",AND(U2177&gt;10,U2177&lt;=20),"11 to 20 days",AND(U2177&gt;20,U2177&lt;=25),"21 to 25 days",U2177&gt;=51,"Greater than 40 days",AND(U2177&gt;25,U2177&lt;=30),"26 to 30 days",AND(U2177&gt;30,U2177&lt;=40),"31 to 40 days",AND(U2177&gt;40,U2177&lt;=50),"41 to 50 days")</f>
        <v>Less than 10 days</v>
      </c>
      <c r="W2177" t="str" cm="1">
        <f t="array" ref="W2177">_xlfn.IFNA(_xlfn.IFS(AND(U2177&gt;=25,U2177&lt;28),"26-27 days",AND(U2177&gt;27,U2177&lt;29),"28 to 29 days",U2177=30, "30 days"),"Not Needed")</f>
        <v>Not Needed</v>
      </c>
      <c r="X2177">
        <f t="shared" si="203"/>
        <v>2016</v>
      </c>
    </row>
    <row r="2178" spans="1:24" ht="4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 t="shared" si="204"/>
        <v>126</v>
      </c>
      <c r="R2178">
        <f t="shared" si="199"/>
        <v>88.75</v>
      </c>
      <c r="S2178" s="15">
        <f t="shared" si="200"/>
        <v>42096.633206018523</v>
      </c>
      <c r="T2178" s="15">
        <f t="shared" si="201"/>
        <v>42126.633206018523</v>
      </c>
      <c r="U2178">
        <f t="shared" si="202"/>
        <v>30</v>
      </c>
      <c r="V2178" t="str" cm="1">
        <f t="array" ref="V2178">_xlfn.IFS(U2178&lt;=10,"Less than 10 days",AND(U2178&gt;10,U2178&lt;=20),"11 to 20 days",AND(U2178&gt;20,U2178&lt;=25),"21 to 25 days",U2178&gt;=51,"Greater than 40 days",AND(U2178&gt;25,U2178&lt;=30),"26 to 30 days",AND(U2178&gt;30,U2178&lt;=40),"31 to 40 days",AND(U2178&gt;40,U2178&lt;=50),"41 to 50 days")</f>
        <v>26 to 30 days</v>
      </c>
      <c r="W2178" t="str" cm="1">
        <f t="array" ref="W2178">_xlfn.IFNA(_xlfn.IFS(AND(U2178&gt;=25,U2178&lt;28),"26-27 days",AND(U2178&gt;27,U2178&lt;29),"28 to 29 days",U2178=30, "30 days"),"Not Needed")</f>
        <v>30 days</v>
      </c>
      <c r="X2178">
        <f t="shared" si="203"/>
        <v>2015</v>
      </c>
    </row>
    <row r="2179" spans="1:24" ht="7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 t="shared" si="204"/>
        <v>100</v>
      </c>
      <c r="R2179">
        <f t="shared" ref="R2179:R2242" si="205">IFERROR(ROUND(E2179/L2179,2),0)</f>
        <v>65.87</v>
      </c>
      <c r="S2179" s="15">
        <f t="shared" ref="S2179:S2242" si="206">(((J2179/60)/60)/24)+DATE(1970,1,1)</f>
        <v>42502.250775462962</v>
      </c>
      <c r="T2179" s="15">
        <f t="shared" ref="T2179:T2242" si="207">(((I2179/60)/60)/24)+DATE(1970,1,1)</f>
        <v>42527.250775462962</v>
      </c>
      <c r="U2179">
        <f t="shared" ref="U2179:U2242" si="208">_xlfn.DAYS(T2179,S2179)</f>
        <v>25</v>
      </c>
      <c r="V2179" t="str" cm="1">
        <f t="array" ref="V2179">_xlfn.IFS(U2179&lt;=10,"Less than 10 days",AND(U2179&gt;10,U2179&lt;=20),"11 to 20 days",AND(U2179&gt;20,U2179&lt;=25),"21 to 25 days",U2179&gt;=51,"Greater than 40 days",AND(U2179&gt;25,U2179&lt;=30),"26 to 30 days",AND(U2179&gt;30,U2179&lt;=40),"31 to 40 days",AND(U2179&gt;40,U2179&lt;=50),"41 to 50 days")</f>
        <v>21 to 25 days</v>
      </c>
      <c r="W2179" t="str" cm="1">
        <f t="array" ref="W2179">_xlfn.IFNA(_xlfn.IFS(AND(U2179&gt;=25,U2179&lt;28),"26-27 days",AND(U2179&gt;27,U2179&lt;29),"28 to 29 days",U2179=30, "30 days"),"Not Needed")</f>
        <v>26-27 days</v>
      </c>
      <c r="X2179">
        <f t="shared" ref="X2179:X2242" si="209">YEAR(S2179)</f>
        <v>2016</v>
      </c>
    </row>
    <row r="2180" spans="1:24" ht="4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 t="shared" si="204"/>
        <v>139</v>
      </c>
      <c r="R2180">
        <f t="shared" si="205"/>
        <v>40.35</v>
      </c>
      <c r="S2180" s="15">
        <f t="shared" si="206"/>
        <v>42723.63653935185</v>
      </c>
      <c r="T2180" s="15">
        <f t="shared" si="207"/>
        <v>42753.63653935185</v>
      </c>
      <c r="U2180">
        <f t="shared" si="208"/>
        <v>30</v>
      </c>
      <c r="V2180" t="str" cm="1">
        <f t="array" ref="V2180">_xlfn.IFS(U2180&lt;=10,"Less than 10 days",AND(U2180&gt;10,U2180&lt;=20),"11 to 20 days",AND(U2180&gt;20,U2180&lt;=25),"21 to 25 days",U2180&gt;=51,"Greater than 40 days",AND(U2180&gt;25,U2180&lt;=30),"26 to 30 days",AND(U2180&gt;30,U2180&lt;=40),"31 to 40 days",AND(U2180&gt;40,U2180&lt;=50),"41 to 50 days")</f>
        <v>26 to 30 days</v>
      </c>
      <c r="W2180" t="str" cm="1">
        <f t="array" ref="W2180">_xlfn.IFNA(_xlfn.IFS(AND(U2180&gt;=25,U2180&lt;28),"26-27 days",AND(U2180&gt;27,U2180&lt;29),"28 to 29 days",U2180=30, "30 days"),"Not Needed")</f>
        <v>30 days</v>
      </c>
      <c r="X2180">
        <f t="shared" si="209"/>
        <v>2016</v>
      </c>
    </row>
    <row r="2181" spans="1:24" ht="4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 t="shared" si="204"/>
        <v>161</v>
      </c>
      <c r="R2181">
        <f t="shared" si="205"/>
        <v>76.86</v>
      </c>
      <c r="S2181" s="15">
        <f t="shared" si="206"/>
        <v>42075.171203703707</v>
      </c>
      <c r="T2181" s="15">
        <f t="shared" si="207"/>
        <v>42105.171203703707</v>
      </c>
      <c r="U2181">
        <f t="shared" si="208"/>
        <v>30</v>
      </c>
      <c r="V2181" t="str" cm="1">
        <f t="array" ref="V2181">_xlfn.IFS(U2181&lt;=10,"Less than 10 days",AND(U2181&gt;10,U2181&lt;=20),"11 to 20 days",AND(U2181&gt;20,U2181&lt;=25),"21 to 25 days",U2181&gt;=51,"Greater than 40 days",AND(U2181&gt;25,U2181&lt;=30),"26 to 30 days",AND(U2181&gt;30,U2181&lt;=40),"31 to 40 days",AND(U2181&gt;40,U2181&lt;=50),"41 to 50 days")</f>
        <v>26 to 30 days</v>
      </c>
      <c r="W2181" t="str" cm="1">
        <f t="array" ref="W2181">_xlfn.IFNA(_xlfn.IFS(AND(U2181&gt;=25,U2181&lt;28),"26-27 days",AND(U2181&gt;27,U2181&lt;29),"28 to 29 days",U2181=30, "30 days"),"Not Needed")</f>
        <v>30 days</v>
      </c>
      <c r="X2181">
        <f t="shared" si="209"/>
        <v>2015</v>
      </c>
    </row>
    <row r="2182" spans="1:24" ht="29">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 t="shared" si="204"/>
        <v>107</v>
      </c>
      <c r="R2182">
        <f t="shared" si="205"/>
        <v>68.709999999999994</v>
      </c>
      <c r="S2182" s="15">
        <f t="shared" si="206"/>
        <v>42279.669768518521</v>
      </c>
      <c r="T2182" s="15">
        <f t="shared" si="207"/>
        <v>42321.711435185185</v>
      </c>
      <c r="U2182">
        <f t="shared" si="208"/>
        <v>42</v>
      </c>
      <c r="V2182" t="str" cm="1">
        <f t="array" ref="V2182">_xlfn.IFS(U2182&lt;=10,"Less than 10 days",AND(U2182&gt;10,U2182&lt;=20),"11 to 20 days",AND(U2182&gt;20,U2182&lt;=25),"21 to 25 days",U2182&gt;=51,"Greater than 40 days",AND(U2182&gt;25,U2182&lt;=30),"26 to 30 days",AND(U2182&gt;30,U2182&lt;=40),"31 to 40 days",AND(U2182&gt;40,U2182&lt;=50),"41 to 50 days")</f>
        <v>41 to 50 days</v>
      </c>
      <c r="W2182" t="str" cm="1">
        <f t="array" ref="W2182">_xlfn.IFNA(_xlfn.IFS(AND(U2182&gt;=25,U2182&lt;28),"26-27 days",AND(U2182&gt;27,U2182&lt;29),"28 to 29 days",U2182=30, "30 days"),"Not Needed")</f>
        <v>Not Needed</v>
      </c>
      <c r="X2182">
        <f t="shared" si="209"/>
        <v>2015</v>
      </c>
    </row>
    <row r="2183" spans="1:24" ht="58">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 t="shared" si="204"/>
        <v>153</v>
      </c>
      <c r="R2183">
        <f t="shared" si="205"/>
        <v>57.77</v>
      </c>
      <c r="S2183" s="15">
        <f t="shared" si="206"/>
        <v>42773.005243055552</v>
      </c>
      <c r="T2183" s="15">
        <f t="shared" si="207"/>
        <v>42787.005243055552</v>
      </c>
      <c r="U2183">
        <f t="shared" si="208"/>
        <v>14</v>
      </c>
      <c r="V2183" t="str" cm="1">
        <f t="array" ref="V2183">_xlfn.IFS(U2183&lt;=10,"Less than 10 days",AND(U2183&gt;10,U2183&lt;=20),"11 to 20 days",AND(U2183&gt;20,U2183&lt;=25),"21 to 25 days",U2183&gt;=51,"Greater than 40 days",AND(U2183&gt;25,U2183&lt;=30),"26 to 30 days",AND(U2183&gt;30,U2183&lt;=40),"31 to 40 days",AND(U2183&gt;40,U2183&lt;=50),"41 to 50 days")</f>
        <v>11 to 20 days</v>
      </c>
      <c r="W2183" t="str" cm="1">
        <f t="array" ref="W2183">_xlfn.IFNA(_xlfn.IFS(AND(U2183&gt;=25,U2183&lt;28),"26-27 days",AND(U2183&gt;27,U2183&lt;29),"28 to 29 days",U2183=30, "30 days"),"Not Needed")</f>
        <v>Not Needed</v>
      </c>
      <c r="X2183">
        <f t="shared" si="209"/>
        <v>2017</v>
      </c>
    </row>
    <row r="2184" spans="1:24" ht="4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 t="shared" si="204"/>
        <v>524</v>
      </c>
      <c r="R2184">
        <f t="shared" si="205"/>
        <v>44.17</v>
      </c>
      <c r="S2184" s="15">
        <f t="shared" si="206"/>
        <v>41879.900752314818</v>
      </c>
      <c r="T2184" s="15">
        <f t="shared" si="207"/>
        <v>41914.900752314818</v>
      </c>
      <c r="U2184">
        <f t="shared" si="208"/>
        <v>35</v>
      </c>
      <c r="V2184" t="str" cm="1">
        <f t="array" ref="V2184">_xlfn.IFS(U2184&lt;=10,"Less than 10 days",AND(U2184&gt;10,U2184&lt;=20),"11 to 20 days",AND(U2184&gt;20,U2184&lt;=25),"21 to 25 days",U2184&gt;=51,"Greater than 40 days",AND(U2184&gt;25,U2184&lt;=30),"26 to 30 days",AND(U2184&gt;30,U2184&lt;=40),"31 to 40 days",AND(U2184&gt;40,U2184&lt;=50),"41 to 50 days")</f>
        <v>31 to 40 days</v>
      </c>
      <c r="W2184" t="str" cm="1">
        <f t="array" ref="W2184">_xlfn.IFNA(_xlfn.IFS(AND(U2184&gt;=25,U2184&lt;28),"26-27 days",AND(U2184&gt;27,U2184&lt;29),"28 to 29 days",U2184=30, "30 days"),"Not Needed")</f>
        <v>Not Needed</v>
      </c>
      <c r="X2184">
        <f t="shared" si="209"/>
        <v>2014</v>
      </c>
    </row>
    <row r="2185" spans="1:24" ht="4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 t="shared" si="204"/>
        <v>489</v>
      </c>
      <c r="R2185">
        <f t="shared" si="205"/>
        <v>31.57</v>
      </c>
      <c r="S2185" s="15">
        <f t="shared" si="206"/>
        <v>42745.365474537044</v>
      </c>
      <c r="T2185" s="15">
        <f t="shared" si="207"/>
        <v>42775.208333333328</v>
      </c>
      <c r="U2185">
        <f t="shared" si="208"/>
        <v>30</v>
      </c>
      <c r="V2185" t="str" cm="1">
        <f t="array" ref="V2185">_xlfn.IFS(U2185&lt;=10,"Less than 10 days",AND(U2185&gt;10,U2185&lt;=20),"11 to 20 days",AND(U2185&gt;20,U2185&lt;=25),"21 to 25 days",U2185&gt;=51,"Greater than 40 days",AND(U2185&gt;25,U2185&lt;=30),"26 to 30 days",AND(U2185&gt;30,U2185&lt;=40),"31 to 40 days",AND(U2185&gt;40,U2185&lt;=50),"41 to 50 days")</f>
        <v>26 to 30 days</v>
      </c>
      <c r="W2185" t="str" cm="1">
        <f t="array" ref="W2185">_xlfn.IFNA(_xlfn.IFS(AND(U2185&gt;=25,U2185&lt;28),"26-27 days",AND(U2185&gt;27,U2185&lt;29),"28 to 29 days",U2185=30, "30 days"),"Not Needed")</f>
        <v>30 days</v>
      </c>
      <c r="X2185">
        <f t="shared" si="209"/>
        <v>2017</v>
      </c>
    </row>
    <row r="2186" spans="1:24" ht="58">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 t="shared" si="204"/>
        <v>285</v>
      </c>
      <c r="R2186">
        <f t="shared" si="205"/>
        <v>107.05</v>
      </c>
      <c r="S2186" s="15">
        <f t="shared" si="206"/>
        <v>42380.690289351856</v>
      </c>
      <c r="T2186" s="15">
        <f t="shared" si="207"/>
        <v>42394.666666666672</v>
      </c>
      <c r="U2186">
        <f t="shared" si="208"/>
        <v>14</v>
      </c>
      <c r="V2186" t="str" cm="1">
        <f t="array" ref="V2186">_xlfn.IFS(U2186&lt;=10,"Less than 10 days",AND(U2186&gt;10,U2186&lt;=20),"11 to 20 days",AND(U2186&gt;20,U2186&lt;=25),"21 to 25 days",U2186&gt;=51,"Greater than 40 days",AND(U2186&gt;25,U2186&lt;=30),"26 to 30 days",AND(U2186&gt;30,U2186&lt;=40),"31 to 40 days",AND(U2186&gt;40,U2186&lt;=50),"41 to 50 days")</f>
        <v>11 to 20 days</v>
      </c>
      <c r="W2186" t="str" cm="1">
        <f t="array" ref="W2186">_xlfn.IFNA(_xlfn.IFS(AND(U2186&gt;=25,U2186&lt;28),"26-27 days",AND(U2186&gt;27,U2186&lt;29),"28 to 29 days",U2186=30, "30 days"),"Not Needed")</f>
        <v>Not Needed</v>
      </c>
      <c r="X2186">
        <f t="shared" si="209"/>
        <v>2016</v>
      </c>
    </row>
    <row r="2187" spans="1:24" ht="4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 t="shared" si="204"/>
        <v>1857</v>
      </c>
      <c r="R2187">
        <f t="shared" si="205"/>
        <v>149.03</v>
      </c>
      <c r="S2187" s="15">
        <f t="shared" si="206"/>
        <v>41319.349988425929</v>
      </c>
      <c r="T2187" s="15">
        <f t="shared" si="207"/>
        <v>41359.349988425929</v>
      </c>
      <c r="U2187">
        <f t="shared" si="208"/>
        <v>40</v>
      </c>
      <c r="V2187" t="str" cm="1">
        <f t="array" ref="V2187">_xlfn.IFS(U2187&lt;=10,"Less than 10 days",AND(U2187&gt;10,U2187&lt;=20),"11 to 20 days",AND(U2187&gt;20,U2187&lt;=25),"21 to 25 days",U2187&gt;=51,"Greater than 40 days",AND(U2187&gt;25,U2187&lt;=30),"26 to 30 days",AND(U2187&gt;30,U2187&lt;=40),"31 to 40 days",AND(U2187&gt;40,U2187&lt;=50),"41 to 50 days")</f>
        <v>31 to 40 days</v>
      </c>
      <c r="W2187" t="str" cm="1">
        <f t="array" ref="W2187">_xlfn.IFNA(_xlfn.IFS(AND(U2187&gt;=25,U2187&lt;28),"26-27 days",AND(U2187&gt;27,U2187&lt;29),"28 to 29 days",U2187=30, "30 days"),"Not Needed")</f>
        <v>Not Needed</v>
      </c>
      <c r="X2187">
        <f t="shared" si="209"/>
        <v>2013</v>
      </c>
    </row>
    <row r="2188" spans="1:24" ht="4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 t="shared" si="204"/>
        <v>110</v>
      </c>
      <c r="R2188">
        <f t="shared" si="205"/>
        <v>55.96</v>
      </c>
      <c r="S2188" s="15">
        <f t="shared" si="206"/>
        <v>42583.615081018521</v>
      </c>
      <c r="T2188" s="15">
        <f t="shared" si="207"/>
        <v>42620.083333333328</v>
      </c>
      <c r="U2188">
        <f t="shared" si="208"/>
        <v>37</v>
      </c>
      <c r="V2188" t="str" cm="1">
        <f t="array" ref="V2188">_xlfn.IFS(U2188&lt;=10,"Less than 10 days",AND(U2188&gt;10,U2188&lt;=20),"11 to 20 days",AND(U2188&gt;20,U2188&lt;=25),"21 to 25 days",U2188&gt;=51,"Greater than 40 days",AND(U2188&gt;25,U2188&lt;=30),"26 to 30 days",AND(U2188&gt;30,U2188&lt;=40),"31 to 40 days",AND(U2188&gt;40,U2188&lt;=50),"41 to 50 days")</f>
        <v>31 to 40 days</v>
      </c>
      <c r="W2188" t="str" cm="1">
        <f t="array" ref="W2188">_xlfn.IFNA(_xlfn.IFS(AND(U2188&gt;=25,U2188&lt;28),"26-27 days",AND(U2188&gt;27,U2188&lt;29),"28 to 29 days",U2188=30, "30 days"),"Not Needed")</f>
        <v>Not Needed</v>
      </c>
      <c r="X2188">
        <f t="shared" si="209"/>
        <v>2016</v>
      </c>
    </row>
    <row r="2189" spans="1:24" ht="4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 t="shared" si="204"/>
        <v>1015</v>
      </c>
      <c r="R2189">
        <f t="shared" si="205"/>
        <v>56.97</v>
      </c>
      <c r="S2189" s="15">
        <f t="shared" si="206"/>
        <v>42068.209097222221</v>
      </c>
      <c r="T2189" s="15">
        <f t="shared" si="207"/>
        <v>42097.165972222225</v>
      </c>
      <c r="U2189">
        <f t="shared" si="208"/>
        <v>29</v>
      </c>
      <c r="V2189" t="str" cm="1">
        <f t="array" ref="V2189">_xlfn.IFS(U2189&lt;=10,"Less than 10 days",AND(U2189&gt;10,U2189&lt;=20),"11 to 20 days",AND(U2189&gt;20,U2189&lt;=25),"21 to 25 days",U2189&gt;=51,"Greater than 40 days",AND(U2189&gt;25,U2189&lt;=30),"26 to 30 days",AND(U2189&gt;30,U2189&lt;=40),"31 to 40 days",AND(U2189&gt;40,U2189&lt;=50),"41 to 50 days")</f>
        <v>26 to 30 days</v>
      </c>
      <c r="W2189" t="str" cm="1">
        <f t="array" ref="W2189">_xlfn.IFNA(_xlfn.IFS(AND(U2189&gt;=25,U2189&lt;28),"26-27 days",AND(U2189&gt;27,U2189&lt;29),"28 to 29 days",U2189=30, "30 days"),"Not Needed")</f>
        <v>Not Needed</v>
      </c>
      <c r="X2189">
        <f t="shared" si="209"/>
        <v>2015</v>
      </c>
    </row>
    <row r="2190" spans="1:24" ht="4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 t="shared" si="204"/>
        <v>412</v>
      </c>
      <c r="R2190">
        <f t="shared" si="205"/>
        <v>44.06</v>
      </c>
      <c r="S2190" s="15">
        <f t="shared" si="206"/>
        <v>42633.586122685185</v>
      </c>
      <c r="T2190" s="15">
        <f t="shared" si="207"/>
        <v>42668.708333333328</v>
      </c>
      <c r="U2190">
        <f t="shared" si="208"/>
        <v>35</v>
      </c>
      <c r="V2190" t="str" cm="1">
        <f t="array" ref="V2190">_xlfn.IFS(U2190&lt;=10,"Less than 10 days",AND(U2190&gt;10,U2190&lt;=20),"11 to 20 days",AND(U2190&gt;20,U2190&lt;=25),"21 to 25 days",U2190&gt;=51,"Greater than 40 days",AND(U2190&gt;25,U2190&lt;=30),"26 to 30 days",AND(U2190&gt;30,U2190&lt;=40),"31 to 40 days",AND(U2190&gt;40,U2190&lt;=50),"41 to 50 days")</f>
        <v>31 to 40 days</v>
      </c>
      <c r="W2190" t="str" cm="1">
        <f t="array" ref="W2190">_xlfn.IFNA(_xlfn.IFS(AND(U2190&gt;=25,U2190&lt;28),"26-27 days",AND(U2190&gt;27,U2190&lt;29),"28 to 29 days",U2190=30, "30 days"),"Not Needed")</f>
        <v>Not Needed</v>
      </c>
      <c r="X2190">
        <f t="shared" si="209"/>
        <v>2016</v>
      </c>
    </row>
    <row r="2191" spans="1:24" ht="4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 t="shared" si="204"/>
        <v>503</v>
      </c>
      <c r="R2191">
        <f t="shared" si="205"/>
        <v>68.63</v>
      </c>
      <c r="S2191" s="15">
        <f t="shared" si="206"/>
        <v>42467.788194444445</v>
      </c>
      <c r="T2191" s="15">
        <f t="shared" si="207"/>
        <v>42481.916666666672</v>
      </c>
      <c r="U2191">
        <f t="shared" si="208"/>
        <v>14</v>
      </c>
      <c r="V2191" t="str" cm="1">
        <f t="array" ref="V2191">_xlfn.IFS(U2191&lt;=10,"Less than 10 days",AND(U2191&gt;10,U2191&lt;=20),"11 to 20 days",AND(U2191&gt;20,U2191&lt;=25),"21 to 25 days",U2191&gt;=51,"Greater than 40 days",AND(U2191&gt;25,U2191&lt;=30),"26 to 30 days",AND(U2191&gt;30,U2191&lt;=40),"31 to 40 days",AND(U2191&gt;40,U2191&lt;=50),"41 to 50 days")</f>
        <v>11 to 20 days</v>
      </c>
      <c r="W2191" t="str" cm="1">
        <f t="array" ref="W2191">_xlfn.IFNA(_xlfn.IFS(AND(U2191&gt;=25,U2191&lt;28),"26-27 days",AND(U2191&gt;27,U2191&lt;29),"28 to 29 days",U2191=30, "30 days"),"Not Needed")</f>
        <v>Not Needed</v>
      </c>
      <c r="X2191">
        <f t="shared" si="209"/>
        <v>2016</v>
      </c>
    </row>
    <row r="2192" spans="1:24" ht="4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 t="shared" si="204"/>
        <v>185</v>
      </c>
      <c r="R2192">
        <f t="shared" si="205"/>
        <v>65.319999999999993</v>
      </c>
      <c r="S2192" s="15">
        <f t="shared" si="206"/>
        <v>42417.625046296293</v>
      </c>
      <c r="T2192" s="15">
        <f t="shared" si="207"/>
        <v>42452.290972222225</v>
      </c>
      <c r="U2192">
        <f t="shared" si="208"/>
        <v>35</v>
      </c>
      <c r="V2192" t="str" cm="1">
        <f t="array" ref="V2192">_xlfn.IFS(U2192&lt;=10,"Less than 10 days",AND(U2192&gt;10,U2192&lt;=20),"11 to 20 days",AND(U2192&gt;20,U2192&lt;=25),"21 to 25 days",U2192&gt;=51,"Greater than 40 days",AND(U2192&gt;25,U2192&lt;=30),"26 to 30 days",AND(U2192&gt;30,U2192&lt;=40),"31 to 40 days",AND(U2192&gt;40,U2192&lt;=50),"41 to 50 days")</f>
        <v>31 to 40 days</v>
      </c>
      <c r="W2192" t="str" cm="1">
        <f t="array" ref="W2192">_xlfn.IFNA(_xlfn.IFS(AND(U2192&gt;=25,U2192&lt;28),"26-27 days",AND(U2192&gt;27,U2192&lt;29),"28 to 29 days",U2192=30, "30 days"),"Not Needed")</f>
        <v>Not Needed</v>
      </c>
      <c r="X2192">
        <f t="shared" si="209"/>
        <v>2016</v>
      </c>
    </row>
    <row r="2193" spans="1:24" ht="58">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 t="shared" si="204"/>
        <v>120</v>
      </c>
      <c r="R2193">
        <f t="shared" si="205"/>
        <v>35.92</v>
      </c>
      <c r="S2193" s="15">
        <f t="shared" si="206"/>
        <v>42768.833645833336</v>
      </c>
      <c r="T2193" s="15">
        <f t="shared" si="207"/>
        <v>42780.833645833336</v>
      </c>
      <c r="U2193">
        <f t="shared" si="208"/>
        <v>12</v>
      </c>
      <c r="V2193" t="str" cm="1">
        <f t="array" ref="V2193">_xlfn.IFS(U2193&lt;=10,"Less than 10 days",AND(U2193&gt;10,U2193&lt;=20),"11 to 20 days",AND(U2193&gt;20,U2193&lt;=25),"21 to 25 days",U2193&gt;=51,"Greater than 40 days",AND(U2193&gt;25,U2193&lt;=30),"26 to 30 days",AND(U2193&gt;30,U2193&lt;=40),"31 to 40 days",AND(U2193&gt;40,U2193&lt;=50),"41 to 50 days")</f>
        <v>11 to 20 days</v>
      </c>
      <c r="W2193" t="str" cm="1">
        <f t="array" ref="W2193">_xlfn.IFNA(_xlfn.IFS(AND(U2193&gt;=25,U2193&lt;28),"26-27 days",AND(U2193&gt;27,U2193&lt;29),"28 to 29 days",U2193=30, "30 days"),"Not Needed")</f>
        <v>Not Needed</v>
      </c>
      <c r="X2193">
        <f t="shared" si="209"/>
        <v>2017</v>
      </c>
    </row>
    <row r="2194" spans="1:24" ht="58">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 t="shared" si="204"/>
        <v>1081</v>
      </c>
      <c r="R2194">
        <f t="shared" si="205"/>
        <v>40.07</v>
      </c>
      <c r="S2194" s="15">
        <f t="shared" si="206"/>
        <v>42691.8512037037</v>
      </c>
      <c r="T2194" s="15">
        <f t="shared" si="207"/>
        <v>42719.958333333328</v>
      </c>
      <c r="U2194">
        <f t="shared" si="208"/>
        <v>28</v>
      </c>
      <c r="V2194" t="str" cm="1">
        <f t="array" ref="V2194">_xlfn.IFS(U2194&lt;=10,"Less than 10 days",AND(U2194&gt;10,U2194&lt;=20),"11 to 20 days",AND(U2194&gt;20,U2194&lt;=25),"21 to 25 days",U2194&gt;=51,"Greater than 40 days",AND(U2194&gt;25,U2194&lt;=30),"26 to 30 days",AND(U2194&gt;30,U2194&lt;=40),"31 to 40 days",AND(U2194&gt;40,U2194&lt;=50),"41 to 50 days")</f>
        <v>26 to 30 days</v>
      </c>
      <c r="W2194" t="str" cm="1">
        <f t="array" ref="W2194">_xlfn.IFNA(_xlfn.IFS(AND(U2194&gt;=25,U2194&lt;28),"26-27 days",AND(U2194&gt;27,U2194&lt;29),"28 to 29 days",U2194=30, "30 days"),"Not Needed")</f>
        <v>28 to 29 days</v>
      </c>
      <c r="X2194">
        <f t="shared" si="209"/>
        <v>2016</v>
      </c>
    </row>
    <row r="2195" spans="1:24" ht="58">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 t="shared" si="204"/>
        <v>452</v>
      </c>
      <c r="R2195">
        <f t="shared" si="205"/>
        <v>75.650000000000006</v>
      </c>
      <c r="S2195" s="15">
        <f t="shared" si="206"/>
        <v>42664.405925925923</v>
      </c>
      <c r="T2195" s="15">
        <f t="shared" si="207"/>
        <v>42695.207638888889</v>
      </c>
      <c r="U2195">
        <f t="shared" si="208"/>
        <v>31</v>
      </c>
      <c r="V2195" t="str" cm="1">
        <f t="array" ref="V2195">_xlfn.IFS(U2195&lt;=10,"Less than 10 days",AND(U2195&gt;10,U2195&lt;=20),"11 to 20 days",AND(U2195&gt;20,U2195&lt;=25),"21 to 25 days",U2195&gt;=51,"Greater than 40 days",AND(U2195&gt;25,U2195&lt;=30),"26 to 30 days",AND(U2195&gt;30,U2195&lt;=40),"31 to 40 days",AND(U2195&gt;40,U2195&lt;=50),"41 to 50 days")</f>
        <v>31 to 40 days</v>
      </c>
      <c r="W2195" t="str" cm="1">
        <f t="array" ref="W2195">_xlfn.IFNA(_xlfn.IFS(AND(U2195&gt;=25,U2195&lt;28),"26-27 days",AND(U2195&gt;27,U2195&lt;29),"28 to 29 days",U2195=30, "30 days"),"Not Needed")</f>
        <v>Not Needed</v>
      </c>
      <c r="X2195">
        <f t="shared" si="209"/>
        <v>2016</v>
      </c>
    </row>
    <row r="2196" spans="1:24" ht="58">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 t="shared" si="204"/>
        <v>537</v>
      </c>
      <c r="R2196">
        <f t="shared" si="205"/>
        <v>61.2</v>
      </c>
      <c r="S2196" s="15">
        <f t="shared" si="206"/>
        <v>42425.757986111115</v>
      </c>
      <c r="T2196" s="15">
        <f t="shared" si="207"/>
        <v>42455.716319444444</v>
      </c>
      <c r="U2196">
        <f t="shared" si="208"/>
        <v>30</v>
      </c>
      <c r="V2196" t="str" cm="1">
        <f t="array" ref="V2196">_xlfn.IFS(U2196&lt;=10,"Less than 10 days",AND(U2196&gt;10,U2196&lt;=20),"11 to 20 days",AND(U2196&gt;20,U2196&lt;=25),"21 to 25 days",U2196&gt;=51,"Greater than 40 days",AND(U2196&gt;25,U2196&lt;=30),"26 to 30 days",AND(U2196&gt;30,U2196&lt;=40),"31 to 40 days",AND(U2196&gt;40,U2196&lt;=50),"41 to 50 days")</f>
        <v>26 to 30 days</v>
      </c>
      <c r="W2196" t="str" cm="1">
        <f t="array" ref="W2196">_xlfn.IFNA(_xlfn.IFS(AND(U2196&gt;=25,U2196&lt;28),"26-27 days",AND(U2196&gt;27,U2196&lt;29),"28 to 29 days",U2196=30, "30 days"),"Not Needed")</f>
        <v>30 days</v>
      </c>
      <c r="X2196">
        <f t="shared" si="209"/>
        <v>2016</v>
      </c>
    </row>
    <row r="2197" spans="1:24" ht="29">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 t="shared" si="204"/>
        <v>120</v>
      </c>
      <c r="R2197">
        <f t="shared" si="205"/>
        <v>48.13</v>
      </c>
      <c r="S2197" s="15">
        <f t="shared" si="206"/>
        <v>42197.771990740745</v>
      </c>
      <c r="T2197" s="15">
        <f t="shared" si="207"/>
        <v>42227.771990740745</v>
      </c>
      <c r="U2197">
        <f t="shared" si="208"/>
        <v>30</v>
      </c>
      <c r="V2197" t="str" cm="1">
        <f t="array" ref="V2197">_xlfn.IFS(U2197&lt;=10,"Less than 10 days",AND(U2197&gt;10,U2197&lt;=20),"11 to 20 days",AND(U2197&gt;20,U2197&lt;=25),"21 to 25 days",U2197&gt;=51,"Greater than 40 days",AND(U2197&gt;25,U2197&lt;=30),"26 to 30 days",AND(U2197&gt;30,U2197&lt;=40),"31 to 40 days",AND(U2197&gt;40,U2197&lt;=50),"41 to 50 days")</f>
        <v>26 to 30 days</v>
      </c>
      <c r="W2197" t="str" cm="1">
        <f t="array" ref="W2197">_xlfn.IFNA(_xlfn.IFS(AND(U2197&gt;=25,U2197&lt;28),"26-27 days",AND(U2197&gt;27,U2197&lt;29),"28 to 29 days",U2197=30, "30 days"),"Not Needed")</f>
        <v>30 days</v>
      </c>
      <c r="X2197">
        <f t="shared" si="209"/>
        <v>2015</v>
      </c>
    </row>
    <row r="2198" spans="1:24" ht="29">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 t="shared" si="204"/>
        <v>114</v>
      </c>
      <c r="R2198">
        <f t="shared" si="205"/>
        <v>68.11</v>
      </c>
      <c r="S2198" s="15">
        <f t="shared" si="206"/>
        <v>42675.487291666665</v>
      </c>
      <c r="T2198" s="15">
        <f t="shared" si="207"/>
        <v>42706.291666666672</v>
      </c>
      <c r="U2198">
        <f t="shared" si="208"/>
        <v>31</v>
      </c>
      <c r="V2198" t="str" cm="1">
        <f t="array" ref="V2198">_xlfn.IFS(U2198&lt;=10,"Less than 10 days",AND(U2198&gt;10,U2198&lt;=20),"11 to 20 days",AND(U2198&gt;20,U2198&lt;=25),"21 to 25 days",U2198&gt;=51,"Greater than 40 days",AND(U2198&gt;25,U2198&lt;=30),"26 to 30 days",AND(U2198&gt;30,U2198&lt;=40),"31 to 40 days",AND(U2198&gt;40,U2198&lt;=50),"41 to 50 days")</f>
        <v>31 to 40 days</v>
      </c>
      <c r="W2198" t="str" cm="1">
        <f t="array" ref="W2198">_xlfn.IFNA(_xlfn.IFS(AND(U2198&gt;=25,U2198&lt;28),"26-27 days",AND(U2198&gt;27,U2198&lt;29),"28 to 29 days",U2198=30, "30 days"),"Not Needed")</f>
        <v>Not Needed</v>
      </c>
      <c r="X2198">
        <f t="shared" si="209"/>
        <v>2016</v>
      </c>
    </row>
    <row r="2199" spans="1:24" ht="4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 t="shared" si="204"/>
        <v>951</v>
      </c>
      <c r="R2199">
        <f t="shared" si="205"/>
        <v>65.89</v>
      </c>
      <c r="S2199" s="15">
        <f t="shared" si="206"/>
        <v>42033.584016203706</v>
      </c>
      <c r="T2199" s="15">
        <f t="shared" si="207"/>
        <v>42063.584016203706</v>
      </c>
      <c r="U2199">
        <f t="shared" si="208"/>
        <v>30</v>
      </c>
      <c r="V2199" t="str" cm="1">
        <f t="array" ref="V2199">_xlfn.IFS(U2199&lt;=10,"Less than 10 days",AND(U2199&gt;10,U2199&lt;=20),"11 to 20 days",AND(U2199&gt;20,U2199&lt;=25),"21 to 25 days",U2199&gt;=51,"Greater than 40 days",AND(U2199&gt;25,U2199&lt;=30),"26 to 30 days",AND(U2199&gt;30,U2199&lt;=40),"31 to 40 days",AND(U2199&gt;40,U2199&lt;=50),"41 to 50 days")</f>
        <v>26 to 30 days</v>
      </c>
      <c r="W2199" t="str" cm="1">
        <f t="array" ref="W2199">_xlfn.IFNA(_xlfn.IFS(AND(U2199&gt;=25,U2199&lt;28),"26-27 days",AND(U2199&gt;27,U2199&lt;29),"28 to 29 days",U2199=30, "30 days"),"Not Needed")</f>
        <v>30 days</v>
      </c>
      <c r="X2199">
        <f t="shared" si="209"/>
        <v>2015</v>
      </c>
    </row>
    <row r="2200" spans="1:24" ht="4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 t="shared" si="204"/>
        <v>133</v>
      </c>
      <c r="R2200">
        <f t="shared" si="205"/>
        <v>81.650000000000006</v>
      </c>
      <c r="S2200" s="15">
        <f t="shared" si="206"/>
        <v>42292.513888888891</v>
      </c>
      <c r="T2200" s="15">
        <f t="shared" si="207"/>
        <v>42322.555555555555</v>
      </c>
      <c r="U2200">
        <f t="shared" si="208"/>
        <v>30</v>
      </c>
      <c r="V2200" t="str" cm="1">
        <f t="array" ref="V2200">_xlfn.IFS(U2200&lt;=10,"Less than 10 days",AND(U2200&gt;10,U2200&lt;=20),"11 to 20 days",AND(U2200&gt;20,U2200&lt;=25),"21 to 25 days",U2200&gt;=51,"Greater than 40 days",AND(U2200&gt;25,U2200&lt;=30),"26 to 30 days",AND(U2200&gt;30,U2200&lt;=40),"31 to 40 days",AND(U2200&gt;40,U2200&lt;=50),"41 to 50 days")</f>
        <v>26 to 30 days</v>
      </c>
      <c r="W2200" t="str" cm="1">
        <f t="array" ref="W2200">_xlfn.IFNA(_xlfn.IFS(AND(U2200&gt;=25,U2200&lt;28),"26-27 days",AND(U2200&gt;27,U2200&lt;29),"28 to 29 days",U2200=30, "30 days"),"Not Needed")</f>
        <v>30 days</v>
      </c>
      <c r="X2200">
        <f t="shared" si="209"/>
        <v>2015</v>
      </c>
    </row>
    <row r="2201" spans="1:24" ht="29">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 t="shared" si="204"/>
        <v>147</v>
      </c>
      <c r="R2201">
        <f t="shared" si="205"/>
        <v>52.7</v>
      </c>
      <c r="S2201" s="15">
        <f t="shared" si="206"/>
        <v>42262.416643518518</v>
      </c>
      <c r="T2201" s="15">
        <f t="shared" si="207"/>
        <v>42292.416643518518</v>
      </c>
      <c r="U2201">
        <f t="shared" si="208"/>
        <v>30</v>
      </c>
      <c r="V2201" t="str" cm="1">
        <f t="array" ref="V2201">_xlfn.IFS(U2201&lt;=10,"Less than 10 days",AND(U2201&gt;10,U2201&lt;=20),"11 to 20 days",AND(U2201&gt;20,U2201&lt;=25),"21 to 25 days",U2201&gt;=51,"Greater than 40 days",AND(U2201&gt;25,U2201&lt;=30),"26 to 30 days",AND(U2201&gt;30,U2201&lt;=40),"31 to 40 days",AND(U2201&gt;40,U2201&lt;=50),"41 to 50 days")</f>
        <v>26 to 30 days</v>
      </c>
      <c r="W2201" t="str" cm="1">
        <f t="array" ref="W2201">_xlfn.IFNA(_xlfn.IFS(AND(U2201&gt;=25,U2201&lt;28),"26-27 days",AND(U2201&gt;27,U2201&lt;29),"28 to 29 days",U2201=30, "30 days"),"Not Needed")</f>
        <v>30 days</v>
      </c>
      <c r="X2201">
        <f t="shared" si="209"/>
        <v>2015</v>
      </c>
    </row>
    <row r="2202" spans="1:24" ht="4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 t="shared" si="204"/>
        <v>542</v>
      </c>
      <c r="R2202">
        <f t="shared" si="205"/>
        <v>41.23</v>
      </c>
      <c r="S2202" s="15">
        <f t="shared" si="206"/>
        <v>42163.625787037032</v>
      </c>
      <c r="T2202" s="15">
        <f t="shared" si="207"/>
        <v>42191.125</v>
      </c>
      <c r="U2202">
        <f t="shared" si="208"/>
        <v>28</v>
      </c>
      <c r="V2202" t="str" cm="1">
        <f t="array" ref="V2202">_xlfn.IFS(U2202&lt;=10,"Less than 10 days",AND(U2202&gt;10,U2202&lt;=20),"11 to 20 days",AND(U2202&gt;20,U2202&lt;=25),"21 to 25 days",U2202&gt;=51,"Greater than 40 days",AND(U2202&gt;25,U2202&lt;=30),"26 to 30 days",AND(U2202&gt;30,U2202&lt;=40),"31 to 40 days",AND(U2202&gt;40,U2202&lt;=50),"41 to 50 days")</f>
        <v>26 to 30 days</v>
      </c>
      <c r="W2202" t="str" cm="1">
        <f t="array" ref="W2202">_xlfn.IFNA(_xlfn.IFS(AND(U2202&gt;=25,U2202&lt;28),"26-27 days",AND(U2202&gt;27,U2202&lt;29),"28 to 29 days",U2202=30, "30 days"),"Not Needed")</f>
        <v>28 to 29 days</v>
      </c>
      <c r="X2202">
        <f t="shared" si="209"/>
        <v>2015</v>
      </c>
    </row>
    <row r="2203" spans="1:24" ht="4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 t="shared" si="204"/>
        <v>383</v>
      </c>
      <c r="R2203">
        <f t="shared" si="205"/>
        <v>15.04</v>
      </c>
      <c r="S2203" s="15">
        <f t="shared" si="206"/>
        <v>41276.846817129634</v>
      </c>
      <c r="T2203" s="15">
        <f t="shared" si="207"/>
        <v>41290.846817129634</v>
      </c>
      <c r="U2203">
        <f t="shared" si="208"/>
        <v>14</v>
      </c>
      <c r="V2203" t="str" cm="1">
        <f t="array" ref="V2203">_xlfn.IFS(U2203&lt;=10,"Less than 10 days",AND(U2203&gt;10,U2203&lt;=20),"11 to 20 days",AND(U2203&gt;20,U2203&lt;=25),"21 to 25 days",U2203&gt;=51,"Greater than 40 days",AND(U2203&gt;25,U2203&lt;=30),"26 to 30 days",AND(U2203&gt;30,U2203&lt;=40),"31 to 40 days",AND(U2203&gt;40,U2203&lt;=50),"41 to 50 days")</f>
        <v>11 to 20 days</v>
      </c>
      <c r="W2203" t="str" cm="1">
        <f t="array" ref="W2203">_xlfn.IFNA(_xlfn.IFS(AND(U2203&gt;=25,U2203&lt;28),"26-27 days",AND(U2203&gt;27,U2203&lt;29),"28 to 29 days",U2203=30, "30 days"),"Not Needed")</f>
        <v>Not Needed</v>
      </c>
      <c r="X2203">
        <f t="shared" si="209"/>
        <v>2013</v>
      </c>
    </row>
    <row r="2204" spans="1:24" ht="29">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 t="shared" si="204"/>
        <v>704</v>
      </c>
      <c r="R2204">
        <f t="shared" si="205"/>
        <v>39.07</v>
      </c>
      <c r="S2204" s="15">
        <f t="shared" si="206"/>
        <v>41184.849166666667</v>
      </c>
      <c r="T2204" s="15">
        <f t="shared" si="207"/>
        <v>41214.849166666667</v>
      </c>
      <c r="U2204">
        <f t="shared" si="208"/>
        <v>30</v>
      </c>
      <c r="V2204" t="str" cm="1">
        <f t="array" ref="V2204">_xlfn.IFS(U2204&lt;=10,"Less than 10 days",AND(U2204&gt;10,U2204&lt;=20),"11 to 20 days",AND(U2204&gt;20,U2204&lt;=25),"21 to 25 days",U2204&gt;=51,"Greater than 40 days",AND(U2204&gt;25,U2204&lt;=30),"26 to 30 days",AND(U2204&gt;30,U2204&lt;=40),"31 to 40 days",AND(U2204&gt;40,U2204&lt;=50),"41 to 50 days")</f>
        <v>26 to 30 days</v>
      </c>
      <c r="W2204" t="str" cm="1">
        <f t="array" ref="W2204">_xlfn.IFNA(_xlfn.IFS(AND(U2204&gt;=25,U2204&lt;28),"26-27 days",AND(U2204&gt;27,U2204&lt;29),"28 to 29 days",U2204=30, "30 days"),"Not Needed")</f>
        <v>30 days</v>
      </c>
      <c r="X2204">
        <f t="shared" si="209"/>
        <v>2012</v>
      </c>
    </row>
    <row r="2205" spans="1:24" ht="4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 t="shared" si="204"/>
        <v>110</v>
      </c>
      <c r="R2205">
        <f t="shared" si="205"/>
        <v>43.82</v>
      </c>
      <c r="S2205" s="15">
        <f t="shared" si="206"/>
        <v>42241.85974537037</v>
      </c>
      <c r="T2205" s="15">
        <f t="shared" si="207"/>
        <v>42271.85974537037</v>
      </c>
      <c r="U2205">
        <f t="shared" si="208"/>
        <v>30</v>
      </c>
      <c r="V2205" t="str" cm="1">
        <f t="array" ref="V2205">_xlfn.IFS(U2205&lt;=10,"Less than 10 days",AND(U2205&gt;10,U2205&lt;=20),"11 to 20 days",AND(U2205&gt;20,U2205&lt;=25),"21 to 25 days",U2205&gt;=51,"Greater than 40 days",AND(U2205&gt;25,U2205&lt;=30),"26 to 30 days",AND(U2205&gt;30,U2205&lt;=40),"31 to 40 days",AND(U2205&gt;40,U2205&lt;=50),"41 to 50 days")</f>
        <v>26 to 30 days</v>
      </c>
      <c r="W2205" t="str" cm="1">
        <f t="array" ref="W2205">_xlfn.IFNA(_xlfn.IFS(AND(U2205&gt;=25,U2205&lt;28),"26-27 days",AND(U2205&gt;27,U2205&lt;29),"28 to 29 days",U2205=30, "30 days"),"Not Needed")</f>
        <v>30 days</v>
      </c>
      <c r="X2205">
        <f t="shared" si="209"/>
        <v>2015</v>
      </c>
    </row>
    <row r="2206" spans="1:24" ht="4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 t="shared" si="204"/>
        <v>133</v>
      </c>
      <c r="R2206">
        <f t="shared" si="205"/>
        <v>27.3</v>
      </c>
      <c r="S2206" s="15">
        <f t="shared" si="206"/>
        <v>41312.311562499999</v>
      </c>
      <c r="T2206" s="15">
        <f t="shared" si="207"/>
        <v>41342.311562499999</v>
      </c>
      <c r="U2206">
        <f t="shared" si="208"/>
        <v>30</v>
      </c>
      <c r="V2206" t="str" cm="1">
        <f t="array" ref="V2206">_xlfn.IFS(U2206&lt;=10,"Less than 10 days",AND(U2206&gt;10,U2206&lt;=20),"11 to 20 days",AND(U2206&gt;20,U2206&lt;=25),"21 to 25 days",U2206&gt;=51,"Greater than 40 days",AND(U2206&gt;25,U2206&lt;=30),"26 to 30 days",AND(U2206&gt;30,U2206&lt;=40),"31 to 40 days",AND(U2206&gt;40,U2206&lt;=50),"41 to 50 days")</f>
        <v>26 to 30 days</v>
      </c>
      <c r="W2206" t="str" cm="1">
        <f t="array" ref="W2206">_xlfn.IFNA(_xlfn.IFS(AND(U2206&gt;=25,U2206&lt;28),"26-27 days",AND(U2206&gt;27,U2206&lt;29),"28 to 29 days",U2206=30, "30 days"),"Not Needed")</f>
        <v>30 days</v>
      </c>
      <c r="X2206">
        <f t="shared" si="209"/>
        <v>2013</v>
      </c>
    </row>
    <row r="2207" spans="1:24" ht="4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 t="shared" si="204"/>
        <v>152</v>
      </c>
      <c r="R2207">
        <f t="shared" si="205"/>
        <v>42.22</v>
      </c>
      <c r="S2207" s="15">
        <f t="shared" si="206"/>
        <v>41031.82163194444</v>
      </c>
      <c r="T2207" s="15">
        <f t="shared" si="207"/>
        <v>41061.82163194444</v>
      </c>
      <c r="U2207">
        <f t="shared" si="208"/>
        <v>30</v>
      </c>
      <c r="V2207" t="str" cm="1">
        <f t="array" ref="V2207">_xlfn.IFS(U2207&lt;=10,"Less than 10 days",AND(U2207&gt;10,U2207&lt;=20),"11 to 20 days",AND(U2207&gt;20,U2207&lt;=25),"21 to 25 days",U2207&gt;=51,"Greater than 40 days",AND(U2207&gt;25,U2207&lt;=30),"26 to 30 days",AND(U2207&gt;30,U2207&lt;=40),"31 to 40 days",AND(U2207&gt;40,U2207&lt;=50),"41 to 50 days")</f>
        <v>26 to 30 days</v>
      </c>
      <c r="W2207" t="str" cm="1">
        <f t="array" ref="W2207">_xlfn.IFNA(_xlfn.IFS(AND(U2207&gt;=25,U2207&lt;28),"26-27 days",AND(U2207&gt;27,U2207&lt;29),"28 to 29 days",U2207=30, "30 days"),"Not Needed")</f>
        <v>30 days</v>
      </c>
      <c r="X2207">
        <f t="shared" si="209"/>
        <v>2012</v>
      </c>
    </row>
    <row r="2208" spans="1:24" ht="4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 t="shared" si="204"/>
        <v>103</v>
      </c>
      <c r="R2208">
        <f t="shared" si="205"/>
        <v>33.24</v>
      </c>
      <c r="S2208" s="15">
        <f t="shared" si="206"/>
        <v>40997.257222222222</v>
      </c>
      <c r="T2208" s="15">
        <f t="shared" si="207"/>
        <v>41015.257222222222</v>
      </c>
      <c r="U2208">
        <f t="shared" si="208"/>
        <v>18</v>
      </c>
      <c r="V2208" t="str" cm="1">
        <f t="array" ref="V2208">_xlfn.IFS(U2208&lt;=10,"Less than 10 days",AND(U2208&gt;10,U2208&lt;=20),"11 to 20 days",AND(U2208&gt;20,U2208&lt;=25),"21 to 25 days",U2208&gt;=51,"Greater than 40 days",AND(U2208&gt;25,U2208&lt;=30),"26 to 30 days",AND(U2208&gt;30,U2208&lt;=40),"31 to 40 days",AND(U2208&gt;40,U2208&lt;=50),"41 to 50 days")</f>
        <v>11 to 20 days</v>
      </c>
      <c r="W2208" t="str" cm="1">
        <f t="array" ref="W2208">_xlfn.IFNA(_xlfn.IFS(AND(U2208&gt;=25,U2208&lt;28),"26-27 days",AND(U2208&gt;27,U2208&lt;29),"28 to 29 days",U2208=30, "30 days"),"Not Needed")</f>
        <v>Not Needed</v>
      </c>
      <c r="X2208">
        <f t="shared" si="209"/>
        <v>2012</v>
      </c>
    </row>
    <row r="2209" spans="1:24" ht="4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 t="shared" si="204"/>
        <v>100</v>
      </c>
      <c r="R2209">
        <f t="shared" si="205"/>
        <v>285.70999999999998</v>
      </c>
      <c r="S2209" s="15">
        <f t="shared" si="206"/>
        <v>41564.194131944445</v>
      </c>
      <c r="T2209" s="15">
        <f t="shared" si="207"/>
        <v>41594.235798611109</v>
      </c>
      <c r="U2209">
        <f t="shared" si="208"/>
        <v>30</v>
      </c>
      <c r="V2209" t="str" cm="1">
        <f t="array" ref="V2209">_xlfn.IFS(U2209&lt;=10,"Less than 10 days",AND(U2209&gt;10,U2209&lt;=20),"11 to 20 days",AND(U2209&gt;20,U2209&lt;=25),"21 to 25 days",U2209&gt;=51,"Greater than 40 days",AND(U2209&gt;25,U2209&lt;=30),"26 to 30 days",AND(U2209&gt;30,U2209&lt;=40),"31 to 40 days",AND(U2209&gt;40,U2209&lt;=50),"41 to 50 days")</f>
        <v>26 to 30 days</v>
      </c>
      <c r="W2209" t="str" cm="1">
        <f t="array" ref="W2209">_xlfn.IFNA(_xlfn.IFS(AND(U2209&gt;=25,U2209&lt;28),"26-27 days",AND(U2209&gt;27,U2209&lt;29),"28 to 29 days",U2209=30, "30 days"),"Not Needed")</f>
        <v>30 days</v>
      </c>
      <c r="X2209">
        <f t="shared" si="209"/>
        <v>2013</v>
      </c>
    </row>
    <row r="2210" spans="1:24" ht="4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 t="shared" si="204"/>
        <v>102</v>
      </c>
      <c r="R2210">
        <f t="shared" si="205"/>
        <v>42.33</v>
      </c>
      <c r="S2210" s="15">
        <f t="shared" si="206"/>
        <v>40946.882245370369</v>
      </c>
      <c r="T2210" s="15">
        <f t="shared" si="207"/>
        <v>41006.166666666664</v>
      </c>
      <c r="U2210">
        <f t="shared" si="208"/>
        <v>60</v>
      </c>
      <c r="V2210" t="str" cm="1">
        <f t="array" ref="V2210">_xlfn.IFS(U2210&lt;=10,"Less than 10 days",AND(U2210&gt;10,U2210&lt;=20),"11 to 20 days",AND(U2210&gt;20,U2210&lt;=25),"21 to 25 days",U2210&gt;=51,"Greater than 40 days",AND(U2210&gt;25,U2210&lt;=30),"26 to 30 days",AND(U2210&gt;30,U2210&lt;=40),"31 to 40 days",AND(U2210&gt;40,U2210&lt;=50),"41 to 50 days")</f>
        <v>Greater than 40 days</v>
      </c>
      <c r="W2210" t="str" cm="1">
        <f t="array" ref="W2210">_xlfn.IFNA(_xlfn.IFS(AND(U2210&gt;=25,U2210&lt;28),"26-27 days",AND(U2210&gt;27,U2210&lt;29),"28 to 29 days",U2210=30, "30 days"),"Not Needed")</f>
        <v>Not Needed</v>
      </c>
      <c r="X2210">
        <f t="shared" si="209"/>
        <v>2012</v>
      </c>
    </row>
    <row r="2211" spans="1:24" ht="29">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 t="shared" si="204"/>
        <v>151</v>
      </c>
      <c r="R2211">
        <f t="shared" si="205"/>
        <v>50.27</v>
      </c>
      <c r="S2211" s="15">
        <f t="shared" si="206"/>
        <v>41732.479675925926</v>
      </c>
      <c r="T2211" s="15">
        <f t="shared" si="207"/>
        <v>41743.958333333336</v>
      </c>
      <c r="U2211">
        <f t="shared" si="208"/>
        <v>11</v>
      </c>
      <c r="V2211" t="str" cm="1">
        <f t="array" ref="V2211">_xlfn.IFS(U2211&lt;=10,"Less than 10 days",AND(U2211&gt;10,U2211&lt;=20),"11 to 20 days",AND(U2211&gt;20,U2211&lt;=25),"21 to 25 days",U2211&gt;=51,"Greater than 40 days",AND(U2211&gt;25,U2211&lt;=30),"26 to 30 days",AND(U2211&gt;30,U2211&lt;=40),"31 to 40 days",AND(U2211&gt;40,U2211&lt;=50),"41 to 50 days")</f>
        <v>11 to 20 days</v>
      </c>
      <c r="W2211" t="str" cm="1">
        <f t="array" ref="W2211">_xlfn.IFNA(_xlfn.IFS(AND(U2211&gt;=25,U2211&lt;28),"26-27 days",AND(U2211&gt;27,U2211&lt;29),"28 to 29 days",U2211=30, "30 days"),"Not Needed")</f>
        <v>Not Needed</v>
      </c>
      <c r="X2211">
        <f t="shared" si="209"/>
        <v>2014</v>
      </c>
    </row>
    <row r="2212" spans="1:24" ht="58">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 t="shared" si="204"/>
        <v>111</v>
      </c>
      <c r="R2212">
        <f t="shared" si="205"/>
        <v>61.9</v>
      </c>
      <c r="S2212" s="15">
        <f t="shared" si="206"/>
        <v>40956.066087962965</v>
      </c>
      <c r="T2212" s="15">
        <f t="shared" si="207"/>
        <v>41013.73333333333</v>
      </c>
      <c r="U2212">
        <f t="shared" si="208"/>
        <v>57</v>
      </c>
      <c r="V2212" t="str" cm="1">
        <f t="array" ref="V2212">_xlfn.IFS(U2212&lt;=10,"Less than 10 days",AND(U2212&gt;10,U2212&lt;=20),"11 to 20 days",AND(U2212&gt;20,U2212&lt;=25),"21 to 25 days",U2212&gt;=51,"Greater than 40 days",AND(U2212&gt;25,U2212&lt;=30),"26 to 30 days",AND(U2212&gt;30,U2212&lt;=40),"31 to 40 days",AND(U2212&gt;40,U2212&lt;=50),"41 to 50 days")</f>
        <v>Greater than 40 days</v>
      </c>
      <c r="W2212" t="str" cm="1">
        <f t="array" ref="W2212">_xlfn.IFNA(_xlfn.IFS(AND(U2212&gt;=25,U2212&lt;28),"26-27 days",AND(U2212&gt;27,U2212&lt;29),"28 to 29 days",U2212=30, "30 days"),"Not Needed")</f>
        <v>Not Needed</v>
      </c>
      <c r="X2212">
        <f t="shared" si="209"/>
        <v>2012</v>
      </c>
    </row>
    <row r="2213" spans="1:24" ht="58">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 t="shared" si="204"/>
        <v>196</v>
      </c>
      <c r="R2213">
        <f t="shared" si="205"/>
        <v>40.75</v>
      </c>
      <c r="S2213" s="15">
        <f t="shared" si="206"/>
        <v>41716.785011574073</v>
      </c>
      <c r="T2213" s="15">
        <f t="shared" si="207"/>
        <v>41739.290972222225</v>
      </c>
      <c r="U2213">
        <f t="shared" si="208"/>
        <v>23</v>
      </c>
      <c r="V2213" t="str" cm="1">
        <f t="array" ref="V2213">_xlfn.IFS(U2213&lt;=10,"Less than 10 days",AND(U2213&gt;10,U2213&lt;=20),"11 to 20 days",AND(U2213&gt;20,U2213&lt;=25),"21 to 25 days",U2213&gt;=51,"Greater than 40 days",AND(U2213&gt;25,U2213&lt;=30),"26 to 30 days",AND(U2213&gt;30,U2213&lt;=40),"31 to 40 days",AND(U2213&gt;40,U2213&lt;=50),"41 to 50 days")</f>
        <v>21 to 25 days</v>
      </c>
      <c r="W2213" t="str" cm="1">
        <f t="array" ref="W2213">_xlfn.IFNA(_xlfn.IFS(AND(U2213&gt;=25,U2213&lt;28),"26-27 days",AND(U2213&gt;27,U2213&lt;29),"28 to 29 days",U2213=30, "30 days"),"Not Needed")</f>
        <v>Not Needed</v>
      </c>
      <c r="X2213">
        <f t="shared" si="209"/>
        <v>2014</v>
      </c>
    </row>
    <row r="2214" spans="1:24" ht="58">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 t="shared" si="204"/>
        <v>114</v>
      </c>
      <c r="R2214">
        <f t="shared" si="205"/>
        <v>55.8</v>
      </c>
      <c r="S2214" s="15">
        <f t="shared" si="206"/>
        <v>41548.747418981482</v>
      </c>
      <c r="T2214" s="15">
        <f t="shared" si="207"/>
        <v>41582.041666666664</v>
      </c>
      <c r="U2214">
        <f t="shared" si="208"/>
        <v>34</v>
      </c>
      <c r="V2214" t="str" cm="1">
        <f t="array" ref="V2214">_xlfn.IFS(U2214&lt;=10,"Less than 10 days",AND(U2214&gt;10,U2214&lt;=20),"11 to 20 days",AND(U2214&gt;20,U2214&lt;=25),"21 to 25 days",U2214&gt;=51,"Greater than 40 days",AND(U2214&gt;25,U2214&lt;=30),"26 to 30 days",AND(U2214&gt;30,U2214&lt;=40),"31 to 40 days",AND(U2214&gt;40,U2214&lt;=50),"41 to 50 days")</f>
        <v>31 to 40 days</v>
      </c>
      <c r="W2214" t="str" cm="1">
        <f t="array" ref="W2214">_xlfn.IFNA(_xlfn.IFS(AND(U2214&gt;=25,U2214&lt;28),"26-27 days",AND(U2214&gt;27,U2214&lt;29),"28 to 29 days",U2214=30, "30 days"),"Not Needed")</f>
        <v>Not Needed</v>
      </c>
      <c r="X2214">
        <f t="shared" si="209"/>
        <v>2013</v>
      </c>
    </row>
    <row r="2215" spans="1:24" ht="7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 t="shared" ref="Q2215:Q2278" si="210">ROUND(E2215/D2215*100,0)</f>
        <v>200</v>
      </c>
      <c r="R2215">
        <f t="shared" si="205"/>
        <v>10</v>
      </c>
      <c r="S2215" s="15">
        <f t="shared" si="206"/>
        <v>42109.826145833329</v>
      </c>
      <c r="T2215" s="15">
        <f t="shared" si="207"/>
        <v>42139.826145833329</v>
      </c>
      <c r="U2215">
        <f t="shared" si="208"/>
        <v>30</v>
      </c>
      <c r="V2215" t="str" cm="1">
        <f t="array" ref="V2215">_xlfn.IFS(U2215&lt;=10,"Less than 10 days",AND(U2215&gt;10,U2215&lt;=20),"11 to 20 days",AND(U2215&gt;20,U2215&lt;=25),"21 to 25 days",U2215&gt;=51,"Greater than 40 days",AND(U2215&gt;25,U2215&lt;=30),"26 to 30 days",AND(U2215&gt;30,U2215&lt;=40),"31 to 40 days",AND(U2215&gt;40,U2215&lt;=50),"41 to 50 days")</f>
        <v>26 to 30 days</v>
      </c>
      <c r="W2215" t="str" cm="1">
        <f t="array" ref="W2215">_xlfn.IFNA(_xlfn.IFS(AND(U2215&gt;=25,U2215&lt;28),"26-27 days",AND(U2215&gt;27,U2215&lt;29),"28 to 29 days",U2215=30, "30 days"),"Not Needed")</f>
        <v>30 days</v>
      </c>
      <c r="X2215">
        <f t="shared" si="209"/>
        <v>2015</v>
      </c>
    </row>
    <row r="2216" spans="1:24" ht="4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 t="shared" si="210"/>
        <v>293</v>
      </c>
      <c r="R2216">
        <f t="shared" si="205"/>
        <v>73.13</v>
      </c>
      <c r="S2216" s="15">
        <f t="shared" si="206"/>
        <v>41646.792222222226</v>
      </c>
      <c r="T2216" s="15">
        <f t="shared" si="207"/>
        <v>41676.792222222226</v>
      </c>
      <c r="U2216">
        <f t="shared" si="208"/>
        <v>30</v>
      </c>
      <c r="V2216" t="str" cm="1">
        <f t="array" ref="V2216">_xlfn.IFS(U2216&lt;=10,"Less than 10 days",AND(U2216&gt;10,U2216&lt;=20),"11 to 20 days",AND(U2216&gt;20,U2216&lt;=25),"21 to 25 days",U2216&gt;=51,"Greater than 40 days",AND(U2216&gt;25,U2216&lt;=30),"26 to 30 days",AND(U2216&gt;30,U2216&lt;=40),"31 to 40 days",AND(U2216&gt;40,U2216&lt;=50),"41 to 50 days")</f>
        <v>26 to 30 days</v>
      </c>
      <c r="W2216" t="str" cm="1">
        <f t="array" ref="W2216">_xlfn.IFNA(_xlfn.IFS(AND(U2216&gt;=25,U2216&lt;28),"26-27 days",AND(U2216&gt;27,U2216&lt;29),"28 to 29 days",U2216=30, "30 days"),"Not Needed")</f>
        <v>30 days</v>
      </c>
      <c r="X2216">
        <f t="shared" si="209"/>
        <v>2014</v>
      </c>
    </row>
    <row r="2217" spans="1:24" ht="29">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 t="shared" si="210"/>
        <v>156</v>
      </c>
      <c r="R2217">
        <f t="shared" si="205"/>
        <v>26.06</v>
      </c>
      <c r="S2217" s="15">
        <f t="shared" si="206"/>
        <v>40958.717268518521</v>
      </c>
      <c r="T2217" s="15">
        <f t="shared" si="207"/>
        <v>40981.290972222225</v>
      </c>
      <c r="U2217">
        <f t="shared" si="208"/>
        <v>23</v>
      </c>
      <c r="V2217" t="str" cm="1">
        <f t="array" ref="V2217">_xlfn.IFS(U2217&lt;=10,"Less than 10 days",AND(U2217&gt;10,U2217&lt;=20),"11 to 20 days",AND(U2217&gt;20,U2217&lt;=25),"21 to 25 days",U2217&gt;=51,"Greater than 40 days",AND(U2217&gt;25,U2217&lt;=30),"26 to 30 days",AND(U2217&gt;30,U2217&lt;=40),"31 to 40 days",AND(U2217&gt;40,U2217&lt;=50),"41 to 50 days")</f>
        <v>21 to 25 days</v>
      </c>
      <c r="W2217" t="str" cm="1">
        <f t="array" ref="W2217">_xlfn.IFNA(_xlfn.IFS(AND(U2217&gt;=25,U2217&lt;28),"26-27 days",AND(U2217&gt;27,U2217&lt;29),"28 to 29 days",U2217=30, "30 days"),"Not Needed")</f>
        <v>Not Needed</v>
      </c>
      <c r="X2217">
        <f t="shared" si="209"/>
        <v>2012</v>
      </c>
    </row>
    <row r="2218" spans="1:24" ht="4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 t="shared" si="210"/>
        <v>106</v>
      </c>
      <c r="R2218">
        <f t="shared" si="205"/>
        <v>22.64</v>
      </c>
      <c r="S2218" s="15">
        <f t="shared" si="206"/>
        <v>42194.751678240747</v>
      </c>
      <c r="T2218" s="15">
        <f t="shared" si="207"/>
        <v>42208.751678240747</v>
      </c>
      <c r="U2218">
        <f t="shared" si="208"/>
        <v>14</v>
      </c>
      <c r="V2218" t="str" cm="1">
        <f t="array" ref="V2218">_xlfn.IFS(U2218&lt;=10,"Less than 10 days",AND(U2218&gt;10,U2218&lt;=20),"11 to 20 days",AND(U2218&gt;20,U2218&lt;=25),"21 to 25 days",U2218&gt;=51,"Greater than 40 days",AND(U2218&gt;25,U2218&lt;=30),"26 to 30 days",AND(U2218&gt;30,U2218&lt;=40),"31 to 40 days",AND(U2218&gt;40,U2218&lt;=50),"41 to 50 days")</f>
        <v>11 to 20 days</v>
      </c>
      <c r="W2218" t="str" cm="1">
        <f t="array" ref="W2218">_xlfn.IFNA(_xlfn.IFS(AND(U2218&gt;=25,U2218&lt;28),"26-27 days",AND(U2218&gt;27,U2218&lt;29),"28 to 29 days",U2218=30, "30 days"),"Not Needed")</f>
        <v>Not Needed</v>
      </c>
      <c r="X2218">
        <f t="shared" si="209"/>
        <v>2015</v>
      </c>
    </row>
    <row r="2219" spans="1:24" ht="4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 t="shared" si="210"/>
        <v>101</v>
      </c>
      <c r="R2219">
        <f t="shared" si="205"/>
        <v>47.22</v>
      </c>
      <c r="S2219" s="15">
        <f t="shared" si="206"/>
        <v>42299.776770833334</v>
      </c>
      <c r="T2219" s="15">
        <f t="shared" si="207"/>
        <v>42310.333333333328</v>
      </c>
      <c r="U2219">
        <f t="shared" si="208"/>
        <v>11</v>
      </c>
      <c r="V2219" t="str" cm="1">
        <f t="array" ref="V2219">_xlfn.IFS(U2219&lt;=10,"Less than 10 days",AND(U2219&gt;10,U2219&lt;=20),"11 to 20 days",AND(U2219&gt;20,U2219&lt;=25),"21 to 25 days",U2219&gt;=51,"Greater than 40 days",AND(U2219&gt;25,U2219&lt;=30),"26 to 30 days",AND(U2219&gt;30,U2219&lt;=40),"31 to 40 days",AND(U2219&gt;40,U2219&lt;=50),"41 to 50 days")</f>
        <v>11 to 20 days</v>
      </c>
      <c r="W2219" t="str" cm="1">
        <f t="array" ref="W2219">_xlfn.IFNA(_xlfn.IFS(AND(U2219&gt;=25,U2219&lt;28),"26-27 days",AND(U2219&gt;27,U2219&lt;29),"28 to 29 days",U2219=30, "30 days"),"Not Needed")</f>
        <v>Not Needed</v>
      </c>
      <c r="X2219">
        <f t="shared" si="209"/>
        <v>2015</v>
      </c>
    </row>
    <row r="2220" spans="1:24" ht="4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 t="shared" si="210"/>
        <v>123</v>
      </c>
      <c r="R2220">
        <f t="shared" si="205"/>
        <v>32.32</v>
      </c>
      <c r="S2220" s="15">
        <f t="shared" si="206"/>
        <v>41127.812303240738</v>
      </c>
      <c r="T2220" s="15">
        <f t="shared" si="207"/>
        <v>41150</v>
      </c>
      <c r="U2220">
        <f t="shared" si="208"/>
        <v>23</v>
      </c>
      <c r="V2220" t="str" cm="1">
        <f t="array" ref="V2220">_xlfn.IFS(U2220&lt;=10,"Less than 10 days",AND(U2220&gt;10,U2220&lt;=20),"11 to 20 days",AND(U2220&gt;20,U2220&lt;=25),"21 to 25 days",U2220&gt;=51,"Greater than 40 days",AND(U2220&gt;25,U2220&lt;=30),"26 to 30 days",AND(U2220&gt;30,U2220&lt;=40),"31 to 40 days",AND(U2220&gt;40,U2220&lt;=50),"41 to 50 days")</f>
        <v>21 to 25 days</v>
      </c>
      <c r="W2220" t="str" cm="1">
        <f t="array" ref="W2220">_xlfn.IFNA(_xlfn.IFS(AND(U2220&gt;=25,U2220&lt;28),"26-27 days",AND(U2220&gt;27,U2220&lt;29),"28 to 29 days",U2220=30, "30 days"),"Not Needed")</f>
        <v>Not Needed</v>
      </c>
      <c r="X2220">
        <f t="shared" si="209"/>
        <v>2012</v>
      </c>
    </row>
    <row r="2221" spans="1:24" ht="4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 t="shared" si="210"/>
        <v>102</v>
      </c>
      <c r="R2221">
        <f t="shared" si="205"/>
        <v>53.42</v>
      </c>
      <c r="S2221" s="15">
        <f t="shared" si="206"/>
        <v>42205.718888888892</v>
      </c>
      <c r="T2221" s="15">
        <f t="shared" si="207"/>
        <v>42235.718888888892</v>
      </c>
      <c r="U2221">
        <f t="shared" si="208"/>
        <v>30</v>
      </c>
      <c r="V2221" t="str" cm="1">
        <f t="array" ref="V2221">_xlfn.IFS(U2221&lt;=10,"Less than 10 days",AND(U2221&gt;10,U2221&lt;=20),"11 to 20 days",AND(U2221&gt;20,U2221&lt;=25),"21 to 25 days",U2221&gt;=51,"Greater than 40 days",AND(U2221&gt;25,U2221&lt;=30),"26 to 30 days",AND(U2221&gt;30,U2221&lt;=40),"31 to 40 days",AND(U2221&gt;40,U2221&lt;=50),"41 to 50 days")</f>
        <v>26 to 30 days</v>
      </c>
      <c r="W2221" t="str" cm="1">
        <f t="array" ref="W2221">_xlfn.IFNA(_xlfn.IFS(AND(U2221&gt;=25,U2221&lt;28),"26-27 days",AND(U2221&gt;27,U2221&lt;29),"28 to 29 days",U2221=30, "30 days"),"Not Needed")</f>
        <v>30 days</v>
      </c>
      <c r="X2221">
        <f t="shared" si="209"/>
        <v>2015</v>
      </c>
    </row>
    <row r="2222" spans="1:24" ht="4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 t="shared" si="210"/>
        <v>101</v>
      </c>
      <c r="R2222">
        <f t="shared" si="205"/>
        <v>51.3</v>
      </c>
      <c r="S2222" s="15">
        <f t="shared" si="206"/>
        <v>41452.060601851852</v>
      </c>
      <c r="T2222" s="15">
        <f t="shared" si="207"/>
        <v>41482.060601851852</v>
      </c>
      <c r="U2222">
        <f t="shared" si="208"/>
        <v>30</v>
      </c>
      <c r="V2222" t="str" cm="1">
        <f t="array" ref="V2222">_xlfn.IFS(U2222&lt;=10,"Less than 10 days",AND(U2222&gt;10,U2222&lt;=20),"11 to 20 days",AND(U2222&gt;20,U2222&lt;=25),"21 to 25 days",U2222&gt;=51,"Greater than 40 days",AND(U2222&gt;25,U2222&lt;=30),"26 to 30 days",AND(U2222&gt;30,U2222&lt;=40),"31 to 40 days",AND(U2222&gt;40,U2222&lt;=50),"41 to 50 days")</f>
        <v>26 to 30 days</v>
      </c>
      <c r="W2222" t="str" cm="1">
        <f t="array" ref="W2222">_xlfn.IFNA(_xlfn.IFS(AND(U2222&gt;=25,U2222&lt;28),"26-27 days",AND(U2222&gt;27,U2222&lt;29),"28 to 29 days",U2222=30, "30 days"),"Not Needed")</f>
        <v>30 days</v>
      </c>
      <c r="X2222">
        <f t="shared" si="209"/>
        <v>2013</v>
      </c>
    </row>
    <row r="2223" spans="1:24" ht="4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 t="shared" si="210"/>
        <v>108</v>
      </c>
      <c r="R2223">
        <f t="shared" si="205"/>
        <v>37.200000000000003</v>
      </c>
      <c r="S2223" s="15">
        <f t="shared" si="206"/>
        <v>42452.666770833333</v>
      </c>
      <c r="T2223" s="15">
        <f t="shared" si="207"/>
        <v>42483</v>
      </c>
      <c r="U2223">
        <f t="shared" si="208"/>
        <v>31</v>
      </c>
      <c r="V2223" t="str" cm="1">
        <f t="array" ref="V2223">_xlfn.IFS(U2223&lt;=10,"Less than 10 days",AND(U2223&gt;10,U2223&lt;=20),"11 to 20 days",AND(U2223&gt;20,U2223&lt;=25),"21 to 25 days",U2223&gt;=51,"Greater than 40 days",AND(U2223&gt;25,U2223&lt;=30),"26 to 30 days",AND(U2223&gt;30,U2223&lt;=40),"31 to 40 days",AND(U2223&gt;40,U2223&lt;=50),"41 to 50 days")</f>
        <v>31 to 40 days</v>
      </c>
      <c r="W2223" t="str" cm="1">
        <f t="array" ref="W2223">_xlfn.IFNA(_xlfn.IFS(AND(U2223&gt;=25,U2223&lt;28),"26-27 days",AND(U2223&gt;27,U2223&lt;29),"28 to 29 days",U2223=30, "30 days"),"Not Needed")</f>
        <v>Not Needed</v>
      </c>
      <c r="X2223">
        <f t="shared" si="209"/>
        <v>2016</v>
      </c>
    </row>
    <row r="2224" spans="1:24" ht="4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 t="shared" si="210"/>
        <v>163</v>
      </c>
      <c r="R2224">
        <f t="shared" si="205"/>
        <v>27.1</v>
      </c>
      <c r="S2224" s="15">
        <f t="shared" si="206"/>
        <v>40906.787581018521</v>
      </c>
      <c r="T2224" s="15">
        <f t="shared" si="207"/>
        <v>40936.787581018521</v>
      </c>
      <c r="U2224">
        <f t="shared" si="208"/>
        <v>30</v>
      </c>
      <c r="V2224" t="str" cm="1">
        <f t="array" ref="V2224">_xlfn.IFS(U2224&lt;=10,"Less than 10 days",AND(U2224&gt;10,U2224&lt;=20),"11 to 20 days",AND(U2224&gt;20,U2224&lt;=25),"21 to 25 days",U2224&gt;=51,"Greater than 40 days",AND(U2224&gt;25,U2224&lt;=30),"26 to 30 days",AND(U2224&gt;30,U2224&lt;=40),"31 to 40 days",AND(U2224&gt;40,U2224&lt;=50),"41 to 50 days")</f>
        <v>26 to 30 days</v>
      </c>
      <c r="W2224" t="str" cm="1">
        <f t="array" ref="W2224">_xlfn.IFNA(_xlfn.IFS(AND(U2224&gt;=25,U2224&lt;28),"26-27 days",AND(U2224&gt;27,U2224&lt;29),"28 to 29 days",U2224=30, "30 days"),"Not Needed")</f>
        <v>30 days</v>
      </c>
      <c r="X2224">
        <f t="shared" si="209"/>
        <v>2011</v>
      </c>
    </row>
    <row r="2225" spans="1:24" ht="58">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 t="shared" si="210"/>
        <v>106</v>
      </c>
      <c r="R2225">
        <f t="shared" si="205"/>
        <v>206.31</v>
      </c>
      <c r="S2225" s="15">
        <f t="shared" si="206"/>
        <v>42152.640833333338</v>
      </c>
      <c r="T2225" s="15">
        <f t="shared" si="207"/>
        <v>42182.640833333338</v>
      </c>
      <c r="U2225">
        <f t="shared" si="208"/>
        <v>30</v>
      </c>
      <c r="V2225" t="str" cm="1">
        <f t="array" ref="V2225">_xlfn.IFS(U2225&lt;=10,"Less than 10 days",AND(U2225&gt;10,U2225&lt;=20),"11 to 20 days",AND(U2225&gt;20,U2225&lt;=25),"21 to 25 days",U2225&gt;=51,"Greater than 40 days",AND(U2225&gt;25,U2225&lt;=30),"26 to 30 days",AND(U2225&gt;30,U2225&lt;=40),"31 to 40 days",AND(U2225&gt;40,U2225&lt;=50),"41 to 50 days")</f>
        <v>26 to 30 days</v>
      </c>
      <c r="W2225" t="str" cm="1">
        <f t="array" ref="W2225">_xlfn.IFNA(_xlfn.IFS(AND(U2225&gt;=25,U2225&lt;28),"26-27 days",AND(U2225&gt;27,U2225&lt;29),"28 to 29 days",U2225=30, "30 days"),"Not Needed")</f>
        <v>30 days</v>
      </c>
      <c r="X2225">
        <f t="shared" si="209"/>
        <v>2015</v>
      </c>
    </row>
    <row r="2226" spans="1:24" ht="4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 t="shared" si="210"/>
        <v>243</v>
      </c>
      <c r="R2226">
        <f t="shared" si="205"/>
        <v>82.15</v>
      </c>
      <c r="S2226" s="15">
        <f t="shared" si="206"/>
        <v>42644.667534722219</v>
      </c>
      <c r="T2226" s="15">
        <f t="shared" si="207"/>
        <v>42672.791666666672</v>
      </c>
      <c r="U2226">
        <f t="shared" si="208"/>
        <v>28</v>
      </c>
      <c r="V2226" t="str" cm="1">
        <f t="array" ref="V2226">_xlfn.IFS(U2226&lt;=10,"Less than 10 days",AND(U2226&gt;10,U2226&lt;=20),"11 to 20 days",AND(U2226&gt;20,U2226&lt;=25),"21 to 25 days",U2226&gt;=51,"Greater than 40 days",AND(U2226&gt;25,U2226&lt;=30),"26 to 30 days",AND(U2226&gt;30,U2226&lt;=40),"31 to 40 days",AND(U2226&gt;40,U2226&lt;=50),"41 to 50 days")</f>
        <v>26 to 30 days</v>
      </c>
      <c r="W2226" t="str" cm="1">
        <f t="array" ref="W2226">_xlfn.IFNA(_xlfn.IFS(AND(U2226&gt;=25,U2226&lt;28),"26-27 days",AND(U2226&gt;27,U2226&lt;29),"28 to 29 days",U2226=30, "30 days"),"Not Needed")</f>
        <v>28 to 29 days</v>
      </c>
      <c r="X2226">
        <f t="shared" si="209"/>
        <v>2016</v>
      </c>
    </row>
    <row r="2227" spans="1:24" ht="4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 t="shared" si="210"/>
        <v>945</v>
      </c>
      <c r="R2227">
        <f t="shared" si="205"/>
        <v>164.8</v>
      </c>
      <c r="S2227" s="15">
        <f t="shared" si="206"/>
        <v>41873.79184027778</v>
      </c>
      <c r="T2227" s="15">
        <f t="shared" si="207"/>
        <v>41903.79184027778</v>
      </c>
      <c r="U2227">
        <f t="shared" si="208"/>
        <v>30</v>
      </c>
      <c r="V2227" t="str" cm="1">
        <f t="array" ref="V2227">_xlfn.IFS(U2227&lt;=10,"Less than 10 days",AND(U2227&gt;10,U2227&lt;=20),"11 to 20 days",AND(U2227&gt;20,U2227&lt;=25),"21 to 25 days",U2227&gt;=51,"Greater than 40 days",AND(U2227&gt;25,U2227&lt;=30),"26 to 30 days",AND(U2227&gt;30,U2227&lt;=40),"31 to 40 days",AND(U2227&gt;40,U2227&lt;=50),"41 to 50 days")</f>
        <v>26 to 30 days</v>
      </c>
      <c r="W2227" t="str" cm="1">
        <f t="array" ref="W2227">_xlfn.IFNA(_xlfn.IFS(AND(U2227&gt;=25,U2227&lt;28),"26-27 days",AND(U2227&gt;27,U2227&lt;29),"28 to 29 days",U2227=30, "30 days"),"Not Needed")</f>
        <v>30 days</v>
      </c>
      <c r="X2227">
        <f t="shared" si="209"/>
        <v>2014</v>
      </c>
    </row>
    <row r="2228" spans="1:24" ht="4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 t="shared" si="210"/>
        <v>108</v>
      </c>
      <c r="R2228">
        <f t="shared" si="205"/>
        <v>60.82</v>
      </c>
      <c r="S2228" s="15">
        <f t="shared" si="206"/>
        <v>42381.79886574074</v>
      </c>
      <c r="T2228" s="15">
        <f t="shared" si="207"/>
        <v>42412.207638888889</v>
      </c>
      <c r="U2228">
        <f t="shared" si="208"/>
        <v>31</v>
      </c>
      <c r="V2228" t="str" cm="1">
        <f t="array" ref="V2228">_xlfn.IFS(U2228&lt;=10,"Less than 10 days",AND(U2228&gt;10,U2228&lt;=20),"11 to 20 days",AND(U2228&gt;20,U2228&lt;=25),"21 to 25 days",U2228&gt;=51,"Greater than 40 days",AND(U2228&gt;25,U2228&lt;=30),"26 to 30 days",AND(U2228&gt;30,U2228&lt;=40),"31 to 40 days",AND(U2228&gt;40,U2228&lt;=50),"41 to 50 days")</f>
        <v>31 to 40 days</v>
      </c>
      <c r="W2228" t="str" cm="1">
        <f t="array" ref="W2228">_xlfn.IFNA(_xlfn.IFS(AND(U2228&gt;=25,U2228&lt;28),"26-27 days",AND(U2228&gt;27,U2228&lt;29),"28 to 29 days",U2228=30, "30 days"),"Not Needed")</f>
        <v>Not Needed</v>
      </c>
      <c r="X2228">
        <f t="shared" si="209"/>
        <v>2016</v>
      </c>
    </row>
    <row r="2229" spans="1:24" ht="4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 t="shared" si="210"/>
        <v>157</v>
      </c>
      <c r="R2229">
        <f t="shared" si="205"/>
        <v>67.97</v>
      </c>
      <c r="S2229" s="15">
        <f t="shared" si="206"/>
        <v>41561.807349537034</v>
      </c>
      <c r="T2229" s="15">
        <f t="shared" si="207"/>
        <v>41591.849016203705</v>
      </c>
      <c r="U2229">
        <f t="shared" si="208"/>
        <v>30</v>
      </c>
      <c r="V2229" t="str" cm="1">
        <f t="array" ref="V2229">_xlfn.IFS(U2229&lt;=10,"Less than 10 days",AND(U2229&gt;10,U2229&lt;=20),"11 to 20 days",AND(U2229&gt;20,U2229&lt;=25),"21 to 25 days",U2229&gt;=51,"Greater than 40 days",AND(U2229&gt;25,U2229&lt;=30),"26 to 30 days",AND(U2229&gt;30,U2229&lt;=40),"31 to 40 days",AND(U2229&gt;40,U2229&lt;=50),"41 to 50 days")</f>
        <v>26 to 30 days</v>
      </c>
      <c r="W2229" t="str" cm="1">
        <f t="array" ref="W2229">_xlfn.IFNA(_xlfn.IFS(AND(U2229&gt;=25,U2229&lt;28),"26-27 days",AND(U2229&gt;27,U2229&lt;29),"28 to 29 days",U2229=30, "30 days"),"Not Needed")</f>
        <v>30 days</v>
      </c>
      <c r="X2229">
        <f t="shared" si="209"/>
        <v>2013</v>
      </c>
    </row>
    <row r="2230" spans="1:24" ht="58">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 t="shared" si="210"/>
        <v>1174</v>
      </c>
      <c r="R2230">
        <f t="shared" si="205"/>
        <v>81.56</v>
      </c>
      <c r="S2230" s="15">
        <f t="shared" si="206"/>
        <v>42202.278194444443</v>
      </c>
      <c r="T2230" s="15">
        <f t="shared" si="207"/>
        <v>42232.278194444443</v>
      </c>
      <c r="U2230">
        <f t="shared" si="208"/>
        <v>30</v>
      </c>
      <c r="V2230" t="str" cm="1">
        <f t="array" ref="V2230">_xlfn.IFS(U2230&lt;=10,"Less than 10 days",AND(U2230&gt;10,U2230&lt;=20),"11 to 20 days",AND(U2230&gt;20,U2230&lt;=25),"21 to 25 days",U2230&gt;=51,"Greater than 40 days",AND(U2230&gt;25,U2230&lt;=30),"26 to 30 days",AND(U2230&gt;30,U2230&lt;=40),"31 to 40 days",AND(U2230&gt;40,U2230&lt;=50),"41 to 50 days")</f>
        <v>26 to 30 days</v>
      </c>
      <c r="W2230" t="str" cm="1">
        <f t="array" ref="W2230">_xlfn.IFNA(_xlfn.IFS(AND(U2230&gt;=25,U2230&lt;28),"26-27 days",AND(U2230&gt;27,U2230&lt;29),"28 to 29 days",U2230=30, "30 days"),"Not Needed")</f>
        <v>30 days</v>
      </c>
      <c r="X2230">
        <f t="shared" si="209"/>
        <v>2015</v>
      </c>
    </row>
    <row r="2231" spans="1:24" ht="58">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 t="shared" si="210"/>
        <v>171</v>
      </c>
      <c r="R2231">
        <f t="shared" si="205"/>
        <v>25.43</v>
      </c>
      <c r="S2231" s="15">
        <f t="shared" si="206"/>
        <v>41484.664247685185</v>
      </c>
      <c r="T2231" s="15">
        <f t="shared" si="207"/>
        <v>41520.166666666664</v>
      </c>
      <c r="U2231">
        <f t="shared" si="208"/>
        <v>36</v>
      </c>
      <c r="V2231" t="str" cm="1">
        <f t="array" ref="V2231">_xlfn.IFS(U2231&lt;=10,"Less than 10 days",AND(U2231&gt;10,U2231&lt;=20),"11 to 20 days",AND(U2231&gt;20,U2231&lt;=25),"21 to 25 days",U2231&gt;=51,"Greater than 40 days",AND(U2231&gt;25,U2231&lt;=30),"26 to 30 days",AND(U2231&gt;30,U2231&lt;=40),"31 to 40 days",AND(U2231&gt;40,U2231&lt;=50),"41 to 50 days")</f>
        <v>31 to 40 days</v>
      </c>
      <c r="W2231" t="str" cm="1">
        <f t="array" ref="W2231">_xlfn.IFNA(_xlfn.IFS(AND(U2231&gt;=25,U2231&lt;28),"26-27 days",AND(U2231&gt;27,U2231&lt;29),"28 to 29 days",U2231=30, "30 days"),"Not Needed")</f>
        <v>Not Needed</v>
      </c>
      <c r="X2231">
        <f t="shared" si="209"/>
        <v>2013</v>
      </c>
    </row>
    <row r="2232" spans="1:24" ht="4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 t="shared" si="210"/>
        <v>126</v>
      </c>
      <c r="R2232">
        <f t="shared" si="205"/>
        <v>21.5</v>
      </c>
      <c r="S2232" s="15">
        <f t="shared" si="206"/>
        <v>41724.881099537037</v>
      </c>
      <c r="T2232" s="15">
        <f t="shared" si="207"/>
        <v>41754.881099537037</v>
      </c>
      <c r="U2232">
        <f t="shared" si="208"/>
        <v>30</v>
      </c>
      <c r="V2232" t="str" cm="1">
        <f t="array" ref="V2232">_xlfn.IFS(U2232&lt;=10,"Less than 10 days",AND(U2232&gt;10,U2232&lt;=20),"11 to 20 days",AND(U2232&gt;20,U2232&lt;=25),"21 to 25 days",U2232&gt;=51,"Greater than 40 days",AND(U2232&gt;25,U2232&lt;=30),"26 to 30 days",AND(U2232&gt;30,U2232&lt;=40),"31 to 40 days",AND(U2232&gt;40,U2232&lt;=50),"41 to 50 days")</f>
        <v>26 to 30 days</v>
      </c>
      <c r="W2232" t="str" cm="1">
        <f t="array" ref="W2232">_xlfn.IFNA(_xlfn.IFS(AND(U2232&gt;=25,U2232&lt;28),"26-27 days",AND(U2232&gt;27,U2232&lt;29),"28 to 29 days",U2232=30, "30 days"),"Not Needed")</f>
        <v>30 days</v>
      </c>
      <c r="X2232">
        <f t="shared" si="209"/>
        <v>2014</v>
      </c>
    </row>
    <row r="2233" spans="1:24" ht="4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 t="shared" si="210"/>
        <v>1212</v>
      </c>
      <c r="R2233">
        <f t="shared" si="205"/>
        <v>27.23</v>
      </c>
      <c r="S2233" s="15">
        <f t="shared" si="206"/>
        <v>41423.910891203705</v>
      </c>
      <c r="T2233" s="15">
        <f t="shared" si="207"/>
        <v>41450.208333333336</v>
      </c>
      <c r="U2233">
        <f t="shared" si="208"/>
        <v>27</v>
      </c>
      <c r="V2233" t="str" cm="1">
        <f t="array" ref="V2233">_xlfn.IFS(U2233&lt;=10,"Less than 10 days",AND(U2233&gt;10,U2233&lt;=20),"11 to 20 days",AND(U2233&gt;20,U2233&lt;=25),"21 to 25 days",U2233&gt;=51,"Greater than 40 days",AND(U2233&gt;25,U2233&lt;=30),"26 to 30 days",AND(U2233&gt;30,U2233&lt;=40),"31 to 40 days",AND(U2233&gt;40,U2233&lt;=50),"41 to 50 days")</f>
        <v>26 to 30 days</v>
      </c>
      <c r="W2233" t="str" cm="1">
        <f t="array" ref="W2233">_xlfn.IFNA(_xlfn.IFS(AND(U2233&gt;=25,U2233&lt;28),"26-27 days",AND(U2233&gt;27,U2233&lt;29),"28 to 29 days",U2233=30, "30 days"),"Not Needed")</f>
        <v>26-27 days</v>
      </c>
      <c r="X2233">
        <f t="shared" si="209"/>
        <v>2013</v>
      </c>
    </row>
    <row r="2234" spans="1:24" ht="4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 t="shared" si="210"/>
        <v>496</v>
      </c>
      <c r="R2234">
        <f t="shared" si="205"/>
        <v>25.09</v>
      </c>
      <c r="S2234" s="15">
        <f t="shared" si="206"/>
        <v>41806.794074074074</v>
      </c>
      <c r="T2234" s="15">
        <f t="shared" si="207"/>
        <v>41839.125</v>
      </c>
      <c r="U2234">
        <f t="shared" si="208"/>
        <v>33</v>
      </c>
      <c r="V2234" t="str" cm="1">
        <f t="array" ref="V2234">_xlfn.IFS(U2234&lt;=10,"Less than 10 days",AND(U2234&gt;10,U2234&lt;=20),"11 to 20 days",AND(U2234&gt;20,U2234&lt;=25),"21 to 25 days",U2234&gt;=51,"Greater than 40 days",AND(U2234&gt;25,U2234&lt;=30),"26 to 30 days",AND(U2234&gt;30,U2234&lt;=40),"31 to 40 days",AND(U2234&gt;40,U2234&lt;=50),"41 to 50 days")</f>
        <v>31 to 40 days</v>
      </c>
      <c r="W2234" t="str" cm="1">
        <f t="array" ref="W2234">_xlfn.IFNA(_xlfn.IFS(AND(U2234&gt;=25,U2234&lt;28),"26-27 days",AND(U2234&gt;27,U2234&lt;29),"28 to 29 days",U2234=30, "30 days"),"Not Needed")</f>
        <v>Not Needed</v>
      </c>
      <c r="X2234">
        <f t="shared" si="209"/>
        <v>2014</v>
      </c>
    </row>
    <row r="2235" spans="1:24" ht="4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 t="shared" si="210"/>
        <v>332</v>
      </c>
      <c r="R2235">
        <f t="shared" si="205"/>
        <v>21.23</v>
      </c>
      <c r="S2235" s="15">
        <f t="shared" si="206"/>
        <v>42331.378923611104</v>
      </c>
      <c r="T2235" s="15">
        <f t="shared" si="207"/>
        <v>42352</v>
      </c>
      <c r="U2235">
        <f t="shared" si="208"/>
        <v>21</v>
      </c>
      <c r="V2235" t="str" cm="1">
        <f t="array" ref="V2235">_xlfn.IFS(U2235&lt;=10,"Less than 10 days",AND(U2235&gt;10,U2235&lt;=20),"11 to 20 days",AND(U2235&gt;20,U2235&lt;=25),"21 to 25 days",U2235&gt;=51,"Greater than 40 days",AND(U2235&gt;25,U2235&lt;=30),"26 to 30 days",AND(U2235&gt;30,U2235&lt;=40),"31 to 40 days",AND(U2235&gt;40,U2235&lt;=50),"41 to 50 days")</f>
        <v>21 to 25 days</v>
      </c>
      <c r="W2235" t="str" cm="1">
        <f t="array" ref="W2235">_xlfn.IFNA(_xlfn.IFS(AND(U2235&gt;=25,U2235&lt;28),"26-27 days",AND(U2235&gt;27,U2235&lt;29),"28 to 29 days",U2235=30, "30 days"),"Not Needed")</f>
        <v>Not Needed</v>
      </c>
      <c r="X2235">
        <f t="shared" si="209"/>
        <v>2015</v>
      </c>
    </row>
    <row r="2236" spans="1:24" ht="4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 t="shared" si="210"/>
        <v>1165</v>
      </c>
      <c r="R2236">
        <f t="shared" si="205"/>
        <v>41.61</v>
      </c>
      <c r="S2236" s="15">
        <f t="shared" si="206"/>
        <v>42710.824618055558</v>
      </c>
      <c r="T2236" s="15">
        <f t="shared" si="207"/>
        <v>42740.824618055558</v>
      </c>
      <c r="U2236">
        <f t="shared" si="208"/>
        <v>30</v>
      </c>
      <c r="V2236" t="str" cm="1">
        <f t="array" ref="V2236">_xlfn.IFS(U2236&lt;=10,"Less than 10 days",AND(U2236&gt;10,U2236&lt;=20),"11 to 20 days",AND(U2236&gt;20,U2236&lt;=25),"21 to 25 days",U2236&gt;=51,"Greater than 40 days",AND(U2236&gt;25,U2236&lt;=30),"26 to 30 days",AND(U2236&gt;30,U2236&lt;=40),"31 to 40 days",AND(U2236&gt;40,U2236&lt;=50),"41 to 50 days")</f>
        <v>26 to 30 days</v>
      </c>
      <c r="W2236" t="str" cm="1">
        <f t="array" ref="W2236">_xlfn.IFNA(_xlfn.IFS(AND(U2236&gt;=25,U2236&lt;28),"26-27 days",AND(U2236&gt;27,U2236&lt;29),"28 to 29 days",U2236=30, "30 days"),"Not Needed")</f>
        <v>30 days</v>
      </c>
      <c r="X2236">
        <f t="shared" si="209"/>
        <v>2016</v>
      </c>
    </row>
    <row r="2237" spans="1:24" ht="29">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 t="shared" si="210"/>
        <v>153</v>
      </c>
      <c r="R2237">
        <f t="shared" si="205"/>
        <v>135.59</v>
      </c>
      <c r="S2237" s="15">
        <f t="shared" si="206"/>
        <v>42062.022118055553</v>
      </c>
      <c r="T2237" s="15">
        <f t="shared" si="207"/>
        <v>42091.980451388896</v>
      </c>
      <c r="U2237">
        <f t="shared" si="208"/>
        <v>29</v>
      </c>
      <c r="V2237" t="str" cm="1">
        <f t="array" ref="V2237">_xlfn.IFS(U2237&lt;=10,"Less than 10 days",AND(U2237&gt;10,U2237&lt;=20),"11 to 20 days",AND(U2237&gt;20,U2237&lt;=25),"21 to 25 days",U2237&gt;=51,"Greater than 40 days",AND(U2237&gt;25,U2237&lt;=30),"26 to 30 days",AND(U2237&gt;30,U2237&lt;=40),"31 to 40 days",AND(U2237&gt;40,U2237&lt;=50),"41 to 50 days")</f>
        <v>26 to 30 days</v>
      </c>
      <c r="W2237" t="str" cm="1">
        <f t="array" ref="W2237">_xlfn.IFNA(_xlfn.IFS(AND(U2237&gt;=25,U2237&lt;28),"26-27 days",AND(U2237&gt;27,U2237&lt;29),"28 to 29 days",U2237=30, "30 days"),"Not Needed")</f>
        <v>Not Needed</v>
      </c>
      <c r="X2237">
        <f t="shared" si="209"/>
        <v>2015</v>
      </c>
    </row>
    <row r="2238" spans="1:24" ht="4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 t="shared" si="210"/>
        <v>537</v>
      </c>
      <c r="R2238">
        <f t="shared" si="205"/>
        <v>22.12</v>
      </c>
      <c r="S2238" s="15">
        <f t="shared" si="206"/>
        <v>42371.617164351846</v>
      </c>
      <c r="T2238" s="15">
        <f t="shared" si="207"/>
        <v>42401.617164351846</v>
      </c>
      <c r="U2238">
        <f t="shared" si="208"/>
        <v>30</v>
      </c>
      <c r="V2238" t="str" cm="1">
        <f t="array" ref="V2238">_xlfn.IFS(U2238&lt;=10,"Less than 10 days",AND(U2238&gt;10,U2238&lt;=20),"11 to 20 days",AND(U2238&gt;20,U2238&lt;=25),"21 to 25 days",U2238&gt;=51,"Greater than 40 days",AND(U2238&gt;25,U2238&lt;=30),"26 to 30 days",AND(U2238&gt;30,U2238&lt;=40),"31 to 40 days",AND(U2238&gt;40,U2238&lt;=50),"41 to 50 days")</f>
        <v>26 to 30 days</v>
      </c>
      <c r="W2238" t="str" cm="1">
        <f t="array" ref="W2238">_xlfn.IFNA(_xlfn.IFS(AND(U2238&gt;=25,U2238&lt;28),"26-27 days",AND(U2238&gt;27,U2238&lt;29),"28 to 29 days",U2238=30, "30 days"),"Not Needed")</f>
        <v>30 days</v>
      </c>
      <c r="X2238">
        <f t="shared" si="209"/>
        <v>2016</v>
      </c>
    </row>
    <row r="2239" spans="1:24" ht="4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 t="shared" si="210"/>
        <v>353</v>
      </c>
      <c r="R2239">
        <f t="shared" si="205"/>
        <v>64.63</v>
      </c>
      <c r="S2239" s="15">
        <f t="shared" si="206"/>
        <v>41915.003275462965</v>
      </c>
      <c r="T2239" s="15">
        <f t="shared" si="207"/>
        <v>41955.332638888889</v>
      </c>
      <c r="U2239">
        <f t="shared" si="208"/>
        <v>40</v>
      </c>
      <c r="V2239" t="str" cm="1">
        <f t="array" ref="V2239">_xlfn.IFS(U2239&lt;=10,"Less than 10 days",AND(U2239&gt;10,U2239&lt;=20),"11 to 20 days",AND(U2239&gt;20,U2239&lt;=25),"21 to 25 days",U2239&gt;=51,"Greater than 40 days",AND(U2239&gt;25,U2239&lt;=30),"26 to 30 days",AND(U2239&gt;30,U2239&lt;=40),"31 to 40 days",AND(U2239&gt;40,U2239&lt;=50),"41 to 50 days")</f>
        <v>31 to 40 days</v>
      </c>
      <c r="W2239" t="str" cm="1">
        <f t="array" ref="W2239">_xlfn.IFNA(_xlfn.IFS(AND(U2239&gt;=25,U2239&lt;28),"26-27 days",AND(U2239&gt;27,U2239&lt;29),"28 to 29 days",U2239=30, "30 days"),"Not Needed")</f>
        <v>Not Needed</v>
      </c>
      <c r="X2239">
        <f t="shared" si="209"/>
        <v>2014</v>
      </c>
    </row>
    <row r="2240" spans="1:24" ht="29">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 t="shared" si="210"/>
        <v>137</v>
      </c>
      <c r="R2240">
        <f t="shared" si="205"/>
        <v>69.569999999999993</v>
      </c>
      <c r="S2240" s="15">
        <f t="shared" si="206"/>
        <v>42774.621712962966</v>
      </c>
      <c r="T2240" s="15">
        <f t="shared" si="207"/>
        <v>42804.621712962966</v>
      </c>
      <c r="U2240">
        <f t="shared" si="208"/>
        <v>30</v>
      </c>
      <c r="V2240" t="str" cm="1">
        <f t="array" ref="V2240">_xlfn.IFS(U2240&lt;=10,"Less than 10 days",AND(U2240&gt;10,U2240&lt;=20),"11 to 20 days",AND(U2240&gt;20,U2240&lt;=25),"21 to 25 days",U2240&gt;=51,"Greater than 40 days",AND(U2240&gt;25,U2240&lt;=30),"26 to 30 days",AND(U2240&gt;30,U2240&lt;=40),"31 to 40 days",AND(U2240&gt;40,U2240&lt;=50),"41 to 50 days")</f>
        <v>26 to 30 days</v>
      </c>
      <c r="W2240" t="str" cm="1">
        <f t="array" ref="W2240">_xlfn.IFNA(_xlfn.IFS(AND(U2240&gt;=25,U2240&lt;28),"26-27 days",AND(U2240&gt;27,U2240&lt;29),"28 to 29 days",U2240=30, "30 days"),"Not Needed")</f>
        <v>30 days</v>
      </c>
      <c r="X2240">
        <f t="shared" si="209"/>
        <v>2017</v>
      </c>
    </row>
    <row r="2241" spans="1:24" ht="29">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 t="shared" si="210"/>
        <v>128</v>
      </c>
      <c r="R2241">
        <f t="shared" si="205"/>
        <v>75.13</v>
      </c>
      <c r="S2241" s="15">
        <f t="shared" si="206"/>
        <v>41572.958495370374</v>
      </c>
      <c r="T2241" s="15">
        <f t="shared" si="207"/>
        <v>41609.168055555558</v>
      </c>
      <c r="U2241">
        <f t="shared" si="208"/>
        <v>37</v>
      </c>
      <c r="V2241" t="str" cm="1">
        <f t="array" ref="V2241">_xlfn.IFS(U2241&lt;=10,"Less than 10 days",AND(U2241&gt;10,U2241&lt;=20),"11 to 20 days",AND(U2241&gt;20,U2241&lt;=25),"21 to 25 days",U2241&gt;=51,"Greater than 40 days",AND(U2241&gt;25,U2241&lt;=30),"26 to 30 days",AND(U2241&gt;30,U2241&lt;=40),"31 to 40 days",AND(U2241&gt;40,U2241&lt;=50),"41 to 50 days")</f>
        <v>31 to 40 days</v>
      </c>
      <c r="W2241" t="str" cm="1">
        <f t="array" ref="W2241">_xlfn.IFNA(_xlfn.IFS(AND(U2241&gt;=25,U2241&lt;28),"26-27 days",AND(U2241&gt;27,U2241&lt;29),"28 to 29 days",U2241=30, "30 days"),"Not Needed")</f>
        <v>Not Needed</v>
      </c>
      <c r="X2241">
        <f t="shared" si="209"/>
        <v>2013</v>
      </c>
    </row>
    <row r="2242" spans="1:24" ht="4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 t="shared" si="210"/>
        <v>271</v>
      </c>
      <c r="R2242">
        <f t="shared" si="205"/>
        <v>140.97999999999999</v>
      </c>
      <c r="S2242" s="15">
        <f t="shared" si="206"/>
        <v>42452.825740740736</v>
      </c>
      <c r="T2242" s="15">
        <f t="shared" si="207"/>
        <v>42482.825740740736</v>
      </c>
      <c r="U2242">
        <f t="shared" si="208"/>
        <v>30</v>
      </c>
      <c r="V2242" t="str" cm="1">
        <f t="array" ref="V2242">_xlfn.IFS(U2242&lt;=10,"Less than 10 days",AND(U2242&gt;10,U2242&lt;=20),"11 to 20 days",AND(U2242&gt;20,U2242&lt;=25),"21 to 25 days",U2242&gt;=51,"Greater than 40 days",AND(U2242&gt;25,U2242&lt;=30),"26 to 30 days",AND(U2242&gt;30,U2242&lt;=40),"31 to 40 days",AND(U2242&gt;40,U2242&lt;=50),"41 to 50 days")</f>
        <v>26 to 30 days</v>
      </c>
      <c r="W2242" t="str" cm="1">
        <f t="array" ref="W2242">_xlfn.IFNA(_xlfn.IFS(AND(U2242&gt;=25,U2242&lt;28),"26-27 days",AND(U2242&gt;27,U2242&lt;29),"28 to 29 days",U2242=30, "30 days"),"Not Needed")</f>
        <v>30 days</v>
      </c>
      <c r="X2242">
        <f t="shared" si="209"/>
        <v>2016</v>
      </c>
    </row>
    <row r="2243" spans="1:24" ht="4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 t="shared" si="210"/>
        <v>806</v>
      </c>
      <c r="R2243">
        <f t="shared" ref="R2243:R2306" si="211">IFERROR(ROUND(E2243/L2243,2),0)</f>
        <v>49.47</v>
      </c>
      <c r="S2243" s="15">
        <f t="shared" ref="S2243:S2306" si="212">(((J2243/60)/60)/24)+DATE(1970,1,1)</f>
        <v>42766.827546296292</v>
      </c>
      <c r="T2243" s="15">
        <f t="shared" ref="T2243:T2306" si="213">(((I2243/60)/60)/24)+DATE(1970,1,1)</f>
        <v>42796.827546296292</v>
      </c>
      <c r="U2243">
        <f t="shared" ref="U2243:U2306" si="214">_xlfn.DAYS(T2243,S2243)</f>
        <v>30</v>
      </c>
      <c r="V2243" t="str" cm="1">
        <f t="array" ref="V2243">_xlfn.IFS(U2243&lt;=10,"Less than 10 days",AND(U2243&gt;10,U2243&lt;=20),"11 to 20 days",AND(U2243&gt;20,U2243&lt;=25),"21 to 25 days",U2243&gt;=51,"Greater than 40 days",AND(U2243&gt;25,U2243&lt;=30),"26 to 30 days",AND(U2243&gt;30,U2243&lt;=40),"31 to 40 days",AND(U2243&gt;40,U2243&lt;=50),"41 to 50 days")</f>
        <v>26 to 30 days</v>
      </c>
      <c r="W2243" t="str" cm="1">
        <f t="array" ref="W2243">_xlfn.IFNA(_xlfn.IFS(AND(U2243&gt;=25,U2243&lt;28),"26-27 days",AND(U2243&gt;27,U2243&lt;29),"28 to 29 days",U2243=30, "30 days"),"Not Needed")</f>
        <v>30 days</v>
      </c>
      <c r="X2243">
        <f t="shared" ref="X2243:X2306" si="215">YEAR(S2243)</f>
        <v>2017</v>
      </c>
    </row>
    <row r="2244" spans="1:24" ht="29">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 t="shared" si="210"/>
        <v>1360</v>
      </c>
      <c r="R2244">
        <f t="shared" si="211"/>
        <v>53.87</v>
      </c>
      <c r="S2244" s="15">
        <f t="shared" si="212"/>
        <v>41569.575613425928</v>
      </c>
      <c r="T2244" s="15">
        <f t="shared" si="213"/>
        <v>41605.126388888886</v>
      </c>
      <c r="U2244">
        <f t="shared" si="214"/>
        <v>36</v>
      </c>
      <c r="V2244" t="str" cm="1">
        <f t="array" ref="V2244">_xlfn.IFS(U2244&lt;=10,"Less than 10 days",AND(U2244&gt;10,U2244&lt;=20),"11 to 20 days",AND(U2244&gt;20,U2244&lt;=25),"21 to 25 days",U2244&gt;=51,"Greater than 40 days",AND(U2244&gt;25,U2244&lt;=30),"26 to 30 days",AND(U2244&gt;30,U2244&lt;=40),"31 to 40 days",AND(U2244&gt;40,U2244&lt;=50),"41 to 50 days")</f>
        <v>31 to 40 days</v>
      </c>
      <c r="W2244" t="str" cm="1">
        <f t="array" ref="W2244">_xlfn.IFNA(_xlfn.IFS(AND(U2244&gt;=25,U2244&lt;28),"26-27 days",AND(U2244&gt;27,U2244&lt;29),"28 to 29 days",U2244=30, "30 days"),"Not Needed")</f>
        <v>Not Needed</v>
      </c>
      <c r="X2244">
        <f t="shared" si="215"/>
        <v>2013</v>
      </c>
    </row>
    <row r="2245" spans="1:24" ht="4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 t="shared" si="210"/>
        <v>930250</v>
      </c>
      <c r="R2245">
        <f t="shared" si="211"/>
        <v>4.57</v>
      </c>
      <c r="S2245" s="15">
        <f t="shared" si="212"/>
        <v>42800.751041666663</v>
      </c>
      <c r="T2245" s="15">
        <f t="shared" si="213"/>
        <v>42807.125</v>
      </c>
      <c r="U2245">
        <f t="shared" si="214"/>
        <v>7</v>
      </c>
      <c r="V2245" t="str" cm="1">
        <f t="array" ref="V2245">_xlfn.IFS(U2245&lt;=10,"Less than 10 days",AND(U2245&gt;10,U2245&lt;=20),"11 to 20 days",AND(U2245&gt;20,U2245&lt;=25),"21 to 25 days",U2245&gt;=51,"Greater than 40 days",AND(U2245&gt;25,U2245&lt;=30),"26 to 30 days",AND(U2245&gt;30,U2245&lt;=40),"31 to 40 days",AND(U2245&gt;40,U2245&lt;=50),"41 to 50 days")</f>
        <v>Less than 10 days</v>
      </c>
      <c r="W2245" t="str" cm="1">
        <f t="array" ref="W2245">_xlfn.IFNA(_xlfn.IFS(AND(U2245&gt;=25,U2245&lt;28),"26-27 days",AND(U2245&gt;27,U2245&lt;29),"28 to 29 days",U2245=30, "30 days"),"Not Needed")</f>
        <v>Not Needed</v>
      </c>
      <c r="X2245">
        <f t="shared" si="215"/>
        <v>2017</v>
      </c>
    </row>
    <row r="2246" spans="1:24" ht="4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 t="shared" si="210"/>
        <v>377</v>
      </c>
      <c r="R2246">
        <f t="shared" si="211"/>
        <v>65</v>
      </c>
      <c r="S2246" s="15">
        <f t="shared" si="212"/>
        <v>42647.818819444445</v>
      </c>
      <c r="T2246" s="15">
        <f t="shared" si="213"/>
        <v>42659.854166666672</v>
      </c>
      <c r="U2246">
        <f t="shared" si="214"/>
        <v>12</v>
      </c>
      <c r="V2246" t="str" cm="1">
        <f t="array" ref="V2246">_xlfn.IFS(U2246&lt;=10,"Less than 10 days",AND(U2246&gt;10,U2246&lt;=20),"11 to 20 days",AND(U2246&gt;20,U2246&lt;=25),"21 to 25 days",U2246&gt;=51,"Greater than 40 days",AND(U2246&gt;25,U2246&lt;=30),"26 to 30 days",AND(U2246&gt;30,U2246&lt;=40),"31 to 40 days",AND(U2246&gt;40,U2246&lt;=50),"41 to 50 days")</f>
        <v>11 to 20 days</v>
      </c>
      <c r="W2246" t="str" cm="1">
        <f t="array" ref="W2246">_xlfn.IFNA(_xlfn.IFS(AND(U2246&gt;=25,U2246&lt;28),"26-27 days",AND(U2246&gt;27,U2246&lt;29),"28 to 29 days",U2246=30, "30 days"),"Not Needed")</f>
        <v>Not Needed</v>
      </c>
      <c r="X2246">
        <f t="shared" si="215"/>
        <v>2016</v>
      </c>
    </row>
    <row r="2247" spans="1:24" ht="4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 t="shared" si="210"/>
        <v>2647</v>
      </c>
      <c r="R2247">
        <f t="shared" si="211"/>
        <v>53.48</v>
      </c>
      <c r="S2247" s="15">
        <f t="shared" si="212"/>
        <v>41660.708530092597</v>
      </c>
      <c r="T2247" s="15">
        <f t="shared" si="213"/>
        <v>41691.75</v>
      </c>
      <c r="U2247">
        <f t="shared" si="214"/>
        <v>31</v>
      </c>
      <c r="V2247" t="str" cm="1">
        <f t="array" ref="V2247">_xlfn.IFS(U2247&lt;=10,"Less than 10 days",AND(U2247&gt;10,U2247&lt;=20),"11 to 20 days",AND(U2247&gt;20,U2247&lt;=25),"21 to 25 days",U2247&gt;=51,"Greater than 40 days",AND(U2247&gt;25,U2247&lt;=30),"26 to 30 days",AND(U2247&gt;30,U2247&lt;=40),"31 to 40 days",AND(U2247&gt;40,U2247&lt;=50),"41 to 50 days")</f>
        <v>31 to 40 days</v>
      </c>
      <c r="W2247" t="str" cm="1">
        <f t="array" ref="W2247">_xlfn.IFNA(_xlfn.IFS(AND(U2247&gt;=25,U2247&lt;28),"26-27 days",AND(U2247&gt;27,U2247&lt;29),"28 to 29 days",U2247=30, "30 days"),"Not Needed")</f>
        <v>Not Needed</v>
      </c>
      <c r="X2247">
        <f t="shared" si="215"/>
        <v>2014</v>
      </c>
    </row>
    <row r="2248" spans="1:24" ht="4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 t="shared" si="210"/>
        <v>100</v>
      </c>
      <c r="R2248">
        <f t="shared" si="211"/>
        <v>43.91</v>
      </c>
      <c r="S2248" s="15">
        <f t="shared" si="212"/>
        <v>42221.79178240741</v>
      </c>
      <c r="T2248" s="15">
        <f t="shared" si="213"/>
        <v>42251.79178240741</v>
      </c>
      <c r="U2248">
        <f t="shared" si="214"/>
        <v>30</v>
      </c>
      <c r="V2248" t="str" cm="1">
        <f t="array" ref="V2248">_xlfn.IFS(U2248&lt;=10,"Less than 10 days",AND(U2248&gt;10,U2248&lt;=20),"11 to 20 days",AND(U2248&gt;20,U2248&lt;=25),"21 to 25 days",U2248&gt;=51,"Greater than 40 days",AND(U2248&gt;25,U2248&lt;=30),"26 to 30 days",AND(U2248&gt;30,U2248&lt;=40),"31 to 40 days",AND(U2248&gt;40,U2248&lt;=50),"41 to 50 days")</f>
        <v>26 to 30 days</v>
      </c>
      <c r="W2248" t="str" cm="1">
        <f t="array" ref="W2248">_xlfn.IFNA(_xlfn.IFS(AND(U2248&gt;=25,U2248&lt;28),"26-27 days",AND(U2248&gt;27,U2248&lt;29),"28 to 29 days",U2248=30, "30 days"),"Not Needed")</f>
        <v>30 days</v>
      </c>
      <c r="X2248">
        <f t="shared" si="215"/>
        <v>2015</v>
      </c>
    </row>
    <row r="2249" spans="1:24" ht="29">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 t="shared" si="210"/>
        <v>104</v>
      </c>
      <c r="R2249">
        <f t="shared" si="211"/>
        <v>50.85</v>
      </c>
      <c r="S2249" s="15">
        <f t="shared" si="212"/>
        <v>42200.666261574079</v>
      </c>
      <c r="T2249" s="15">
        <f t="shared" si="213"/>
        <v>42214.666261574079</v>
      </c>
      <c r="U2249">
        <f t="shared" si="214"/>
        <v>14</v>
      </c>
      <c r="V2249" t="str" cm="1">
        <f t="array" ref="V2249">_xlfn.IFS(U2249&lt;=10,"Less than 10 days",AND(U2249&gt;10,U2249&lt;=20),"11 to 20 days",AND(U2249&gt;20,U2249&lt;=25),"21 to 25 days",U2249&gt;=51,"Greater than 40 days",AND(U2249&gt;25,U2249&lt;=30),"26 to 30 days",AND(U2249&gt;30,U2249&lt;=40),"31 to 40 days",AND(U2249&gt;40,U2249&lt;=50),"41 to 50 days")</f>
        <v>11 to 20 days</v>
      </c>
      <c r="W2249" t="str" cm="1">
        <f t="array" ref="W2249">_xlfn.IFNA(_xlfn.IFS(AND(U2249&gt;=25,U2249&lt;28),"26-27 days",AND(U2249&gt;27,U2249&lt;29),"28 to 29 days",U2249=30, "30 days"),"Not Needed")</f>
        <v>Not Needed</v>
      </c>
      <c r="X2249">
        <f t="shared" si="215"/>
        <v>2015</v>
      </c>
    </row>
    <row r="2250" spans="1:24" ht="4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 t="shared" si="210"/>
        <v>107</v>
      </c>
      <c r="R2250">
        <f t="shared" si="211"/>
        <v>58.63</v>
      </c>
      <c r="S2250" s="15">
        <f t="shared" si="212"/>
        <v>42688.875902777778</v>
      </c>
      <c r="T2250" s="15">
        <f t="shared" si="213"/>
        <v>42718.875902777778</v>
      </c>
      <c r="U2250">
        <f t="shared" si="214"/>
        <v>30</v>
      </c>
      <c r="V2250" t="str" cm="1">
        <f t="array" ref="V2250">_xlfn.IFS(U2250&lt;=10,"Less than 10 days",AND(U2250&gt;10,U2250&lt;=20),"11 to 20 days",AND(U2250&gt;20,U2250&lt;=25),"21 to 25 days",U2250&gt;=51,"Greater than 40 days",AND(U2250&gt;25,U2250&lt;=30),"26 to 30 days",AND(U2250&gt;30,U2250&lt;=40),"31 to 40 days",AND(U2250&gt;40,U2250&lt;=50),"41 to 50 days")</f>
        <v>26 to 30 days</v>
      </c>
      <c r="W2250" t="str" cm="1">
        <f t="array" ref="W2250">_xlfn.IFNA(_xlfn.IFS(AND(U2250&gt;=25,U2250&lt;28),"26-27 days",AND(U2250&gt;27,U2250&lt;29),"28 to 29 days",U2250=30, "30 days"),"Not Needed")</f>
        <v>30 days</v>
      </c>
      <c r="X2250">
        <f t="shared" si="215"/>
        <v>2016</v>
      </c>
    </row>
    <row r="2251" spans="1:24" ht="4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 t="shared" si="210"/>
        <v>169</v>
      </c>
      <c r="R2251">
        <f t="shared" si="211"/>
        <v>32.82</v>
      </c>
      <c r="S2251" s="15">
        <f t="shared" si="212"/>
        <v>41336.703298611108</v>
      </c>
      <c r="T2251" s="15">
        <f t="shared" si="213"/>
        <v>41366.661631944444</v>
      </c>
      <c r="U2251">
        <f t="shared" si="214"/>
        <v>30</v>
      </c>
      <c r="V2251" t="str" cm="1">
        <f t="array" ref="V2251">_xlfn.IFS(U2251&lt;=10,"Less than 10 days",AND(U2251&gt;10,U2251&lt;=20),"11 to 20 days",AND(U2251&gt;20,U2251&lt;=25),"21 to 25 days",U2251&gt;=51,"Greater than 40 days",AND(U2251&gt;25,U2251&lt;=30),"26 to 30 days",AND(U2251&gt;30,U2251&lt;=40),"31 to 40 days",AND(U2251&gt;40,U2251&lt;=50),"41 to 50 days")</f>
        <v>26 to 30 days</v>
      </c>
      <c r="W2251" t="str" cm="1">
        <f t="array" ref="W2251">_xlfn.IFNA(_xlfn.IFS(AND(U2251&gt;=25,U2251&lt;28),"26-27 days",AND(U2251&gt;27,U2251&lt;29),"28 to 29 days",U2251=30, "30 days"),"Not Needed")</f>
        <v>30 days</v>
      </c>
      <c r="X2251">
        <f t="shared" si="215"/>
        <v>2013</v>
      </c>
    </row>
    <row r="2252" spans="1:24" ht="4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 t="shared" si="210"/>
        <v>975</v>
      </c>
      <c r="R2252">
        <f t="shared" si="211"/>
        <v>426.93</v>
      </c>
      <c r="S2252" s="15">
        <f t="shared" si="212"/>
        <v>42677.005474537036</v>
      </c>
      <c r="T2252" s="15">
        <f t="shared" si="213"/>
        <v>42707.0471412037</v>
      </c>
      <c r="U2252">
        <f t="shared" si="214"/>
        <v>30</v>
      </c>
      <c r="V2252" t="str" cm="1">
        <f t="array" ref="V2252">_xlfn.IFS(U2252&lt;=10,"Less than 10 days",AND(U2252&gt;10,U2252&lt;=20),"11 to 20 days",AND(U2252&gt;20,U2252&lt;=25),"21 to 25 days",U2252&gt;=51,"Greater than 40 days",AND(U2252&gt;25,U2252&lt;=30),"26 to 30 days",AND(U2252&gt;30,U2252&lt;=40),"31 to 40 days",AND(U2252&gt;40,U2252&lt;=50),"41 to 50 days")</f>
        <v>26 to 30 days</v>
      </c>
      <c r="W2252" t="str" cm="1">
        <f t="array" ref="W2252">_xlfn.IFNA(_xlfn.IFS(AND(U2252&gt;=25,U2252&lt;28),"26-27 days",AND(U2252&gt;27,U2252&lt;29),"28 to 29 days",U2252=30, "30 days"),"Not Needed")</f>
        <v>30 days</v>
      </c>
      <c r="X2252">
        <f t="shared" si="215"/>
        <v>2016</v>
      </c>
    </row>
    <row r="2253" spans="1:24" ht="4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 t="shared" si="210"/>
        <v>134</v>
      </c>
      <c r="R2253">
        <f t="shared" si="211"/>
        <v>23.81</v>
      </c>
      <c r="S2253" s="15">
        <f t="shared" si="212"/>
        <v>41846.34579861111</v>
      </c>
      <c r="T2253" s="15">
        <f t="shared" si="213"/>
        <v>41867.34579861111</v>
      </c>
      <c r="U2253">
        <f t="shared" si="214"/>
        <v>21</v>
      </c>
      <c r="V2253" t="str" cm="1">
        <f t="array" ref="V2253">_xlfn.IFS(U2253&lt;=10,"Less than 10 days",AND(U2253&gt;10,U2253&lt;=20),"11 to 20 days",AND(U2253&gt;20,U2253&lt;=25),"21 to 25 days",U2253&gt;=51,"Greater than 40 days",AND(U2253&gt;25,U2253&lt;=30),"26 to 30 days",AND(U2253&gt;30,U2253&lt;=40),"31 to 40 days",AND(U2253&gt;40,U2253&lt;=50),"41 to 50 days")</f>
        <v>21 to 25 days</v>
      </c>
      <c r="W2253" t="str" cm="1">
        <f t="array" ref="W2253">_xlfn.IFNA(_xlfn.IFS(AND(U2253&gt;=25,U2253&lt;28),"26-27 days",AND(U2253&gt;27,U2253&lt;29),"28 to 29 days",U2253=30, "30 days"),"Not Needed")</f>
        <v>Not Needed</v>
      </c>
      <c r="X2253">
        <f t="shared" si="215"/>
        <v>2014</v>
      </c>
    </row>
    <row r="2254" spans="1:24" ht="4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 t="shared" si="210"/>
        <v>272</v>
      </c>
      <c r="R2254">
        <f t="shared" si="211"/>
        <v>98.41</v>
      </c>
      <c r="S2254" s="15">
        <f t="shared" si="212"/>
        <v>42573.327986111108</v>
      </c>
      <c r="T2254" s="15">
        <f t="shared" si="213"/>
        <v>42588.327986111108</v>
      </c>
      <c r="U2254">
        <f t="shared" si="214"/>
        <v>15</v>
      </c>
      <c r="V2254" t="str" cm="1">
        <f t="array" ref="V2254">_xlfn.IFS(U2254&lt;=10,"Less than 10 days",AND(U2254&gt;10,U2254&lt;=20),"11 to 20 days",AND(U2254&gt;20,U2254&lt;=25),"21 to 25 days",U2254&gt;=51,"Greater than 40 days",AND(U2254&gt;25,U2254&lt;=30),"26 to 30 days",AND(U2254&gt;30,U2254&lt;=40),"31 to 40 days",AND(U2254&gt;40,U2254&lt;=50),"41 to 50 days")</f>
        <v>11 to 20 days</v>
      </c>
      <c r="W2254" t="str" cm="1">
        <f t="array" ref="W2254">_xlfn.IFNA(_xlfn.IFS(AND(U2254&gt;=25,U2254&lt;28),"26-27 days",AND(U2254&gt;27,U2254&lt;29),"28 to 29 days",U2254=30, "30 days"),"Not Needed")</f>
        <v>Not Needed</v>
      </c>
      <c r="X2254">
        <f t="shared" si="215"/>
        <v>2016</v>
      </c>
    </row>
    <row r="2255" spans="1:24" ht="58">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 t="shared" si="210"/>
        <v>113</v>
      </c>
      <c r="R2255">
        <f t="shared" si="211"/>
        <v>107.32</v>
      </c>
      <c r="S2255" s="15">
        <f t="shared" si="212"/>
        <v>42296.631331018521</v>
      </c>
      <c r="T2255" s="15">
        <f t="shared" si="213"/>
        <v>42326.672997685186</v>
      </c>
      <c r="U2255">
        <f t="shared" si="214"/>
        <v>30</v>
      </c>
      <c r="V2255" t="str" cm="1">
        <f t="array" ref="V2255">_xlfn.IFS(U2255&lt;=10,"Less than 10 days",AND(U2255&gt;10,U2255&lt;=20),"11 to 20 days",AND(U2255&gt;20,U2255&lt;=25),"21 to 25 days",U2255&gt;=51,"Greater than 40 days",AND(U2255&gt;25,U2255&lt;=30),"26 to 30 days",AND(U2255&gt;30,U2255&lt;=40),"31 to 40 days",AND(U2255&gt;40,U2255&lt;=50),"41 to 50 days")</f>
        <v>26 to 30 days</v>
      </c>
      <c r="W2255" t="str" cm="1">
        <f t="array" ref="W2255">_xlfn.IFNA(_xlfn.IFS(AND(U2255&gt;=25,U2255&lt;28),"26-27 days",AND(U2255&gt;27,U2255&lt;29),"28 to 29 days",U2255=30, "30 days"),"Not Needed")</f>
        <v>30 days</v>
      </c>
      <c r="X2255">
        <f t="shared" si="215"/>
        <v>2015</v>
      </c>
    </row>
    <row r="2256" spans="1:24" ht="4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 t="shared" si="210"/>
        <v>460</v>
      </c>
      <c r="R2256">
        <f t="shared" si="211"/>
        <v>11.67</v>
      </c>
      <c r="S2256" s="15">
        <f t="shared" si="212"/>
        <v>42752.647777777776</v>
      </c>
      <c r="T2256" s="15">
        <f t="shared" si="213"/>
        <v>42759.647777777776</v>
      </c>
      <c r="U2256">
        <f t="shared" si="214"/>
        <v>7</v>
      </c>
      <c r="V2256" t="str" cm="1">
        <f t="array" ref="V2256">_xlfn.IFS(U2256&lt;=10,"Less than 10 days",AND(U2256&gt;10,U2256&lt;=20),"11 to 20 days",AND(U2256&gt;20,U2256&lt;=25),"21 to 25 days",U2256&gt;=51,"Greater than 40 days",AND(U2256&gt;25,U2256&lt;=30),"26 to 30 days",AND(U2256&gt;30,U2256&lt;=40),"31 to 40 days",AND(U2256&gt;40,U2256&lt;=50),"41 to 50 days")</f>
        <v>Less than 10 days</v>
      </c>
      <c r="W2256" t="str" cm="1">
        <f t="array" ref="W2256">_xlfn.IFNA(_xlfn.IFS(AND(U2256&gt;=25,U2256&lt;28),"26-27 days",AND(U2256&gt;27,U2256&lt;29),"28 to 29 days",U2256=30, "30 days"),"Not Needed")</f>
        <v>Not Needed</v>
      </c>
      <c r="X2256">
        <f t="shared" si="215"/>
        <v>2017</v>
      </c>
    </row>
    <row r="2257" spans="1:24" ht="29">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 t="shared" si="210"/>
        <v>287</v>
      </c>
      <c r="R2257">
        <f t="shared" si="211"/>
        <v>41.78</v>
      </c>
      <c r="S2257" s="15">
        <f t="shared" si="212"/>
        <v>42467.951979166668</v>
      </c>
      <c r="T2257" s="15">
        <f t="shared" si="213"/>
        <v>42497.951979166668</v>
      </c>
      <c r="U2257">
        <f t="shared" si="214"/>
        <v>30</v>
      </c>
      <c r="V2257" t="str" cm="1">
        <f t="array" ref="V2257">_xlfn.IFS(U2257&lt;=10,"Less than 10 days",AND(U2257&gt;10,U2257&lt;=20),"11 to 20 days",AND(U2257&gt;20,U2257&lt;=25),"21 to 25 days",U2257&gt;=51,"Greater than 40 days",AND(U2257&gt;25,U2257&lt;=30),"26 to 30 days",AND(U2257&gt;30,U2257&lt;=40),"31 to 40 days",AND(U2257&gt;40,U2257&lt;=50),"41 to 50 days")</f>
        <v>26 to 30 days</v>
      </c>
      <c r="W2257" t="str" cm="1">
        <f t="array" ref="W2257">_xlfn.IFNA(_xlfn.IFS(AND(U2257&gt;=25,U2257&lt;28),"26-27 days",AND(U2257&gt;27,U2257&lt;29),"28 to 29 days",U2257=30, "30 days"),"Not Needed")</f>
        <v>30 days</v>
      </c>
      <c r="X2257">
        <f t="shared" si="215"/>
        <v>2016</v>
      </c>
    </row>
    <row r="2258" spans="1:24" ht="4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 t="shared" si="210"/>
        <v>223</v>
      </c>
      <c r="R2258">
        <f t="shared" si="211"/>
        <v>21.38</v>
      </c>
      <c r="S2258" s="15">
        <f t="shared" si="212"/>
        <v>42682.451921296291</v>
      </c>
      <c r="T2258" s="15">
        <f t="shared" si="213"/>
        <v>42696.451921296291</v>
      </c>
      <c r="U2258">
        <f t="shared" si="214"/>
        <v>14</v>
      </c>
      <c r="V2258" t="str" cm="1">
        <f t="array" ref="V2258">_xlfn.IFS(U2258&lt;=10,"Less than 10 days",AND(U2258&gt;10,U2258&lt;=20),"11 to 20 days",AND(U2258&gt;20,U2258&lt;=25),"21 to 25 days",U2258&gt;=51,"Greater than 40 days",AND(U2258&gt;25,U2258&lt;=30),"26 to 30 days",AND(U2258&gt;30,U2258&lt;=40),"31 to 40 days",AND(U2258&gt;40,U2258&lt;=50),"41 to 50 days")</f>
        <v>11 to 20 days</v>
      </c>
      <c r="W2258" t="str" cm="1">
        <f t="array" ref="W2258">_xlfn.IFNA(_xlfn.IFS(AND(U2258&gt;=25,U2258&lt;28),"26-27 days",AND(U2258&gt;27,U2258&lt;29),"28 to 29 days",U2258=30, "30 days"),"Not Needed")</f>
        <v>Not Needed</v>
      </c>
      <c r="X2258">
        <f t="shared" si="215"/>
        <v>2016</v>
      </c>
    </row>
    <row r="2259" spans="1:24" ht="58">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 t="shared" si="210"/>
        <v>636</v>
      </c>
      <c r="R2259">
        <f t="shared" si="211"/>
        <v>94.1</v>
      </c>
      <c r="S2259" s="15">
        <f t="shared" si="212"/>
        <v>42505.936678240745</v>
      </c>
      <c r="T2259" s="15">
        <f t="shared" si="213"/>
        <v>42540.958333333328</v>
      </c>
      <c r="U2259">
        <f t="shared" si="214"/>
        <v>35</v>
      </c>
      <c r="V2259" t="str" cm="1">
        <f t="array" ref="V2259">_xlfn.IFS(U2259&lt;=10,"Less than 10 days",AND(U2259&gt;10,U2259&lt;=20),"11 to 20 days",AND(U2259&gt;20,U2259&lt;=25),"21 to 25 days",U2259&gt;=51,"Greater than 40 days",AND(U2259&gt;25,U2259&lt;=30),"26 to 30 days",AND(U2259&gt;30,U2259&lt;=40),"31 to 40 days",AND(U2259&gt;40,U2259&lt;=50),"41 to 50 days")</f>
        <v>31 to 40 days</v>
      </c>
      <c r="W2259" t="str" cm="1">
        <f t="array" ref="W2259">_xlfn.IFNA(_xlfn.IFS(AND(U2259&gt;=25,U2259&lt;28),"26-27 days",AND(U2259&gt;27,U2259&lt;29),"28 to 29 days",U2259=30, "30 days"),"Not Needed")</f>
        <v>Not Needed</v>
      </c>
      <c r="X2259">
        <f t="shared" si="215"/>
        <v>2016</v>
      </c>
    </row>
    <row r="2260" spans="1:24" ht="29">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 t="shared" si="210"/>
        <v>147</v>
      </c>
      <c r="R2260">
        <f t="shared" si="211"/>
        <v>15.72</v>
      </c>
      <c r="S2260" s="15">
        <f t="shared" si="212"/>
        <v>42136.75100694444</v>
      </c>
      <c r="T2260" s="15">
        <f t="shared" si="213"/>
        <v>42166.75100694444</v>
      </c>
      <c r="U2260">
        <f t="shared" si="214"/>
        <v>30</v>
      </c>
      <c r="V2260" t="str" cm="1">
        <f t="array" ref="V2260">_xlfn.IFS(U2260&lt;=10,"Less than 10 days",AND(U2260&gt;10,U2260&lt;=20),"11 to 20 days",AND(U2260&gt;20,U2260&lt;=25),"21 to 25 days",U2260&gt;=51,"Greater than 40 days",AND(U2260&gt;25,U2260&lt;=30),"26 to 30 days",AND(U2260&gt;30,U2260&lt;=40),"31 to 40 days",AND(U2260&gt;40,U2260&lt;=50),"41 to 50 days")</f>
        <v>26 to 30 days</v>
      </c>
      <c r="W2260" t="str" cm="1">
        <f t="array" ref="W2260">_xlfn.IFNA(_xlfn.IFS(AND(U2260&gt;=25,U2260&lt;28),"26-27 days",AND(U2260&gt;27,U2260&lt;29),"28 to 29 days",U2260=30, "30 days"),"Not Needed")</f>
        <v>30 days</v>
      </c>
      <c r="X2260">
        <f t="shared" si="215"/>
        <v>2015</v>
      </c>
    </row>
    <row r="2261" spans="1:24" ht="4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 t="shared" si="210"/>
        <v>1867</v>
      </c>
      <c r="R2261">
        <f t="shared" si="211"/>
        <v>90.64</v>
      </c>
      <c r="S2261" s="15">
        <f t="shared" si="212"/>
        <v>42702.804814814815</v>
      </c>
      <c r="T2261" s="15">
        <f t="shared" si="213"/>
        <v>42712.804814814815</v>
      </c>
      <c r="U2261">
        <f t="shared" si="214"/>
        <v>10</v>
      </c>
      <c r="V2261" t="str" cm="1">
        <f t="array" ref="V2261">_xlfn.IFS(U2261&lt;=10,"Less than 10 days",AND(U2261&gt;10,U2261&lt;=20),"11 to 20 days",AND(U2261&gt;20,U2261&lt;=25),"21 to 25 days",U2261&gt;=51,"Greater than 40 days",AND(U2261&gt;25,U2261&lt;=30),"26 to 30 days",AND(U2261&gt;30,U2261&lt;=40),"31 to 40 days",AND(U2261&gt;40,U2261&lt;=50),"41 to 50 days")</f>
        <v>Less than 10 days</v>
      </c>
      <c r="W2261" t="str" cm="1">
        <f t="array" ref="W2261">_xlfn.IFNA(_xlfn.IFS(AND(U2261&gt;=25,U2261&lt;28),"26-27 days",AND(U2261&gt;27,U2261&lt;29),"28 to 29 days",U2261=30, "30 days"),"Not Needed")</f>
        <v>Not Needed</v>
      </c>
      <c r="X2261">
        <f t="shared" si="215"/>
        <v>2016</v>
      </c>
    </row>
    <row r="2262" spans="1:24" ht="4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 t="shared" si="210"/>
        <v>327</v>
      </c>
      <c r="R2262">
        <f t="shared" si="211"/>
        <v>97.3</v>
      </c>
      <c r="S2262" s="15">
        <f t="shared" si="212"/>
        <v>41695.016782407409</v>
      </c>
      <c r="T2262" s="15">
        <f t="shared" si="213"/>
        <v>41724.975115740745</v>
      </c>
      <c r="U2262">
        <f t="shared" si="214"/>
        <v>29</v>
      </c>
      <c r="V2262" t="str" cm="1">
        <f t="array" ref="V2262">_xlfn.IFS(U2262&lt;=10,"Less than 10 days",AND(U2262&gt;10,U2262&lt;=20),"11 to 20 days",AND(U2262&gt;20,U2262&lt;=25),"21 to 25 days",U2262&gt;=51,"Greater than 40 days",AND(U2262&gt;25,U2262&lt;=30),"26 to 30 days",AND(U2262&gt;30,U2262&lt;=40),"31 to 40 days",AND(U2262&gt;40,U2262&lt;=50),"41 to 50 days")</f>
        <v>26 to 30 days</v>
      </c>
      <c r="W2262" t="str" cm="1">
        <f t="array" ref="W2262">_xlfn.IFNA(_xlfn.IFS(AND(U2262&gt;=25,U2262&lt;28),"26-27 days",AND(U2262&gt;27,U2262&lt;29),"28 to 29 days",U2262=30, "30 days"),"Not Needed")</f>
        <v>Not Needed</v>
      </c>
      <c r="X2262">
        <f t="shared" si="215"/>
        <v>2014</v>
      </c>
    </row>
    <row r="2263" spans="1:24" ht="4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 t="shared" si="210"/>
        <v>780</v>
      </c>
      <c r="R2263">
        <f t="shared" si="211"/>
        <v>37.119999999999997</v>
      </c>
      <c r="S2263" s="15">
        <f t="shared" si="212"/>
        <v>42759.724768518514</v>
      </c>
      <c r="T2263" s="15">
        <f t="shared" si="213"/>
        <v>42780.724768518514</v>
      </c>
      <c r="U2263">
        <f t="shared" si="214"/>
        <v>21</v>
      </c>
      <c r="V2263" t="str" cm="1">
        <f t="array" ref="V2263">_xlfn.IFS(U2263&lt;=10,"Less than 10 days",AND(U2263&gt;10,U2263&lt;=20),"11 to 20 days",AND(U2263&gt;20,U2263&lt;=25),"21 to 25 days",U2263&gt;=51,"Greater than 40 days",AND(U2263&gt;25,U2263&lt;=30),"26 to 30 days",AND(U2263&gt;30,U2263&lt;=40),"31 to 40 days",AND(U2263&gt;40,U2263&lt;=50),"41 to 50 days")</f>
        <v>21 to 25 days</v>
      </c>
      <c r="W2263" t="str" cm="1">
        <f t="array" ref="W2263">_xlfn.IFNA(_xlfn.IFS(AND(U2263&gt;=25,U2263&lt;28),"26-27 days",AND(U2263&gt;27,U2263&lt;29),"28 to 29 days",U2263=30, "30 days"),"Not Needed")</f>
        <v>Not Needed</v>
      </c>
      <c r="X2263">
        <f t="shared" si="215"/>
        <v>2017</v>
      </c>
    </row>
    <row r="2264" spans="1:24" ht="4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 t="shared" si="210"/>
        <v>154</v>
      </c>
      <c r="R2264">
        <f t="shared" si="211"/>
        <v>28.1</v>
      </c>
      <c r="S2264" s="15">
        <f t="shared" si="212"/>
        <v>41926.585162037038</v>
      </c>
      <c r="T2264" s="15">
        <f t="shared" si="213"/>
        <v>41961</v>
      </c>
      <c r="U2264">
        <f t="shared" si="214"/>
        <v>35</v>
      </c>
      <c r="V2264" t="str" cm="1">
        <f t="array" ref="V2264">_xlfn.IFS(U2264&lt;=10,"Less than 10 days",AND(U2264&gt;10,U2264&lt;=20),"11 to 20 days",AND(U2264&gt;20,U2264&lt;=25),"21 to 25 days",U2264&gt;=51,"Greater than 40 days",AND(U2264&gt;25,U2264&lt;=30),"26 to 30 days",AND(U2264&gt;30,U2264&lt;=40),"31 to 40 days",AND(U2264&gt;40,U2264&lt;=50),"41 to 50 days")</f>
        <v>31 to 40 days</v>
      </c>
      <c r="W2264" t="str" cm="1">
        <f t="array" ref="W2264">_xlfn.IFNA(_xlfn.IFS(AND(U2264&gt;=25,U2264&lt;28),"26-27 days",AND(U2264&gt;27,U2264&lt;29),"28 to 29 days",U2264=30, "30 days"),"Not Needed")</f>
        <v>Not Needed</v>
      </c>
      <c r="X2264">
        <f t="shared" si="215"/>
        <v>2014</v>
      </c>
    </row>
    <row r="2265" spans="1:24" ht="4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 t="shared" si="210"/>
        <v>116</v>
      </c>
      <c r="R2265">
        <f t="shared" si="211"/>
        <v>144.43</v>
      </c>
      <c r="S2265" s="15">
        <f t="shared" si="212"/>
        <v>42014.832326388889</v>
      </c>
      <c r="T2265" s="15">
        <f t="shared" si="213"/>
        <v>42035.832326388889</v>
      </c>
      <c r="U2265">
        <f t="shared" si="214"/>
        <v>21</v>
      </c>
      <c r="V2265" t="str" cm="1">
        <f t="array" ref="V2265">_xlfn.IFS(U2265&lt;=10,"Less than 10 days",AND(U2265&gt;10,U2265&lt;=20),"11 to 20 days",AND(U2265&gt;20,U2265&lt;=25),"21 to 25 days",U2265&gt;=51,"Greater than 40 days",AND(U2265&gt;25,U2265&lt;=30),"26 to 30 days",AND(U2265&gt;30,U2265&lt;=40),"31 to 40 days",AND(U2265&gt;40,U2265&lt;=50),"41 to 50 days")</f>
        <v>21 to 25 days</v>
      </c>
      <c r="W2265" t="str" cm="1">
        <f t="array" ref="W2265">_xlfn.IFNA(_xlfn.IFS(AND(U2265&gt;=25,U2265&lt;28),"26-27 days",AND(U2265&gt;27,U2265&lt;29),"28 to 29 days",U2265=30, "30 days"),"Not Needed")</f>
        <v>Not Needed</v>
      </c>
      <c r="X2265">
        <f t="shared" si="215"/>
        <v>2015</v>
      </c>
    </row>
    <row r="2266" spans="1:24" ht="58">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 t="shared" si="210"/>
        <v>180</v>
      </c>
      <c r="R2266">
        <f t="shared" si="211"/>
        <v>24.27</v>
      </c>
      <c r="S2266" s="15">
        <f t="shared" si="212"/>
        <v>42496.582337962958</v>
      </c>
      <c r="T2266" s="15">
        <f t="shared" si="213"/>
        <v>42513.125</v>
      </c>
      <c r="U2266">
        <f t="shared" si="214"/>
        <v>17</v>
      </c>
      <c r="V2266" t="str" cm="1">
        <f t="array" ref="V2266">_xlfn.IFS(U2266&lt;=10,"Less than 10 days",AND(U2266&gt;10,U2266&lt;=20),"11 to 20 days",AND(U2266&gt;20,U2266&lt;=25),"21 to 25 days",U2266&gt;=51,"Greater than 40 days",AND(U2266&gt;25,U2266&lt;=30),"26 to 30 days",AND(U2266&gt;30,U2266&lt;=40),"31 to 40 days",AND(U2266&gt;40,U2266&lt;=50),"41 to 50 days")</f>
        <v>11 to 20 days</v>
      </c>
      <c r="W2266" t="str" cm="1">
        <f t="array" ref="W2266">_xlfn.IFNA(_xlfn.IFS(AND(U2266&gt;=25,U2266&lt;28),"26-27 days",AND(U2266&gt;27,U2266&lt;29),"28 to 29 days",U2266=30, "30 days"),"Not Needed")</f>
        <v>Not Needed</v>
      </c>
      <c r="X2266">
        <f t="shared" si="215"/>
        <v>2016</v>
      </c>
    </row>
    <row r="2267" spans="1:24" ht="4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 t="shared" si="210"/>
        <v>299</v>
      </c>
      <c r="R2267">
        <f t="shared" si="211"/>
        <v>35.119999999999997</v>
      </c>
      <c r="S2267" s="15">
        <f t="shared" si="212"/>
        <v>42689.853090277778</v>
      </c>
      <c r="T2267" s="15">
        <f t="shared" si="213"/>
        <v>42696.853090277778</v>
      </c>
      <c r="U2267">
        <f t="shared" si="214"/>
        <v>7</v>
      </c>
      <c r="V2267" t="str" cm="1">
        <f t="array" ref="V2267">_xlfn.IFS(U2267&lt;=10,"Less than 10 days",AND(U2267&gt;10,U2267&lt;=20),"11 to 20 days",AND(U2267&gt;20,U2267&lt;=25),"21 to 25 days",U2267&gt;=51,"Greater than 40 days",AND(U2267&gt;25,U2267&lt;=30),"26 to 30 days",AND(U2267&gt;30,U2267&lt;=40),"31 to 40 days",AND(U2267&gt;40,U2267&lt;=50),"41 to 50 days")</f>
        <v>Less than 10 days</v>
      </c>
      <c r="W2267" t="str" cm="1">
        <f t="array" ref="W2267">_xlfn.IFNA(_xlfn.IFS(AND(U2267&gt;=25,U2267&lt;28),"26-27 days",AND(U2267&gt;27,U2267&lt;29),"28 to 29 days",U2267=30, "30 days"),"Not Needed")</f>
        <v>Not Needed</v>
      </c>
      <c r="X2267">
        <f t="shared" si="215"/>
        <v>2016</v>
      </c>
    </row>
    <row r="2268" spans="1:24" ht="4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 t="shared" si="210"/>
        <v>320</v>
      </c>
      <c r="R2268">
        <f t="shared" si="211"/>
        <v>24.76</v>
      </c>
      <c r="S2268" s="15">
        <f t="shared" si="212"/>
        <v>42469.874907407408</v>
      </c>
      <c r="T2268" s="15">
        <f t="shared" si="213"/>
        <v>42487.083333333328</v>
      </c>
      <c r="U2268">
        <f t="shared" si="214"/>
        <v>18</v>
      </c>
      <c r="V2268" t="str" cm="1">
        <f t="array" ref="V2268">_xlfn.IFS(U2268&lt;=10,"Less than 10 days",AND(U2268&gt;10,U2268&lt;=20),"11 to 20 days",AND(U2268&gt;20,U2268&lt;=25),"21 to 25 days",U2268&gt;=51,"Greater than 40 days",AND(U2268&gt;25,U2268&lt;=30),"26 to 30 days",AND(U2268&gt;30,U2268&lt;=40),"31 to 40 days",AND(U2268&gt;40,U2268&lt;=50),"41 to 50 days")</f>
        <v>11 to 20 days</v>
      </c>
      <c r="W2268" t="str" cm="1">
        <f t="array" ref="W2268">_xlfn.IFNA(_xlfn.IFS(AND(U2268&gt;=25,U2268&lt;28),"26-27 days",AND(U2268&gt;27,U2268&lt;29),"28 to 29 days",U2268=30, "30 days"),"Not Needed")</f>
        <v>Not Needed</v>
      </c>
      <c r="X2268">
        <f t="shared" si="215"/>
        <v>2016</v>
      </c>
    </row>
    <row r="2269" spans="1:24" ht="58">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 t="shared" si="210"/>
        <v>381</v>
      </c>
      <c r="R2269">
        <f t="shared" si="211"/>
        <v>188.38</v>
      </c>
      <c r="S2269" s="15">
        <f t="shared" si="212"/>
        <v>41968.829826388886</v>
      </c>
      <c r="T2269" s="15">
        <f t="shared" si="213"/>
        <v>41994.041666666672</v>
      </c>
      <c r="U2269">
        <f t="shared" si="214"/>
        <v>26</v>
      </c>
      <c r="V2269" t="str" cm="1">
        <f t="array" ref="V2269">_xlfn.IFS(U2269&lt;=10,"Less than 10 days",AND(U2269&gt;10,U2269&lt;=20),"11 to 20 days",AND(U2269&gt;20,U2269&lt;=25),"21 to 25 days",U2269&gt;=51,"Greater than 40 days",AND(U2269&gt;25,U2269&lt;=30),"26 to 30 days",AND(U2269&gt;30,U2269&lt;=40),"31 to 40 days",AND(U2269&gt;40,U2269&lt;=50),"41 to 50 days")</f>
        <v>26 to 30 days</v>
      </c>
      <c r="W2269" t="str" cm="1">
        <f t="array" ref="W2269">_xlfn.IFNA(_xlfn.IFS(AND(U2269&gt;=25,U2269&lt;28),"26-27 days",AND(U2269&gt;27,U2269&lt;29),"28 to 29 days",U2269=30, "30 days"),"Not Needed")</f>
        <v>26-27 days</v>
      </c>
      <c r="X2269">
        <f t="shared" si="215"/>
        <v>2014</v>
      </c>
    </row>
    <row r="2270" spans="1:24" ht="4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 t="shared" si="210"/>
        <v>103</v>
      </c>
      <c r="R2270">
        <f t="shared" si="211"/>
        <v>148.08000000000001</v>
      </c>
      <c r="S2270" s="15">
        <f t="shared" si="212"/>
        <v>42776.082349537035</v>
      </c>
      <c r="T2270" s="15">
        <f t="shared" si="213"/>
        <v>42806.082349537035</v>
      </c>
      <c r="U2270">
        <f t="shared" si="214"/>
        <v>30</v>
      </c>
      <c r="V2270" t="str" cm="1">
        <f t="array" ref="V2270">_xlfn.IFS(U2270&lt;=10,"Less than 10 days",AND(U2270&gt;10,U2270&lt;=20),"11 to 20 days",AND(U2270&gt;20,U2270&lt;=25),"21 to 25 days",U2270&gt;=51,"Greater than 40 days",AND(U2270&gt;25,U2270&lt;=30),"26 to 30 days",AND(U2270&gt;30,U2270&lt;=40),"31 to 40 days",AND(U2270&gt;40,U2270&lt;=50),"41 to 50 days")</f>
        <v>26 to 30 days</v>
      </c>
      <c r="W2270" t="str" cm="1">
        <f t="array" ref="W2270">_xlfn.IFNA(_xlfn.IFS(AND(U2270&gt;=25,U2270&lt;28),"26-27 days",AND(U2270&gt;27,U2270&lt;29),"28 to 29 days",U2270=30, "30 days"),"Not Needed")</f>
        <v>30 days</v>
      </c>
      <c r="X2270">
        <f t="shared" si="215"/>
        <v>2017</v>
      </c>
    </row>
    <row r="2271" spans="1:24" ht="4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 t="shared" si="210"/>
        <v>1802</v>
      </c>
      <c r="R2271">
        <f t="shared" si="211"/>
        <v>49.93</v>
      </c>
      <c r="S2271" s="15">
        <f t="shared" si="212"/>
        <v>42776.704432870371</v>
      </c>
      <c r="T2271" s="15">
        <f t="shared" si="213"/>
        <v>42801.208333333328</v>
      </c>
      <c r="U2271">
        <f t="shared" si="214"/>
        <v>25</v>
      </c>
      <c r="V2271" t="str" cm="1">
        <f t="array" ref="V2271">_xlfn.IFS(U2271&lt;=10,"Less than 10 days",AND(U2271&gt;10,U2271&lt;=20),"11 to 20 days",AND(U2271&gt;20,U2271&lt;=25),"21 to 25 days",U2271&gt;=51,"Greater than 40 days",AND(U2271&gt;25,U2271&lt;=30),"26 to 30 days",AND(U2271&gt;30,U2271&lt;=40),"31 to 40 days",AND(U2271&gt;40,U2271&lt;=50),"41 to 50 days")</f>
        <v>21 to 25 days</v>
      </c>
      <c r="W2271" t="str" cm="1">
        <f t="array" ref="W2271">_xlfn.IFNA(_xlfn.IFS(AND(U2271&gt;=25,U2271&lt;28),"26-27 days",AND(U2271&gt;27,U2271&lt;29),"28 to 29 days",U2271=30, "30 days"),"Not Needed")</f>
        <v>26-27 days</v>
      </c>
      <c r="X2271">
        <f t="shared" si="215"/>
        <v>2017</v>
      </c>
    </row>
    <row r="2272" spans="1:24" ht="4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 t="shared" si="210"/>
        <v>720</v>
      </c>
      <c r="R2272">
        <f t="shared" si="211"/>
        <v>107.82</v>
      </c>
      <c r="S2272" s="15">
        <f t="shared" si="212"/>
        <v>42725.869363425925</v>
      </c>
      <c r="T2272" s="15">
        <f t="shared" si="213"/>
        <v>42745.915972222225</v>
      </c>
      <c r="U2272">
        <f t="shared" si="214"/>
        <v>20</v>
      </c>
      <c r="V2272" t="str" cm="1">
        <f t="array" ref="V2272">_xlfn.IFS(U2272&lt;=10,"Less than 10 days",AND(U2272&gt;10,U2272&lt;=20),"11 to 20 days",AND(U2272&gt;20,U2272&lt;=25),"21 to 25 days",U2272&gt;=51,"Greater than 40 days",AND(U2272&gt;25,U2272&lt;=30),"26 to 30 days",AND(U2272&gt;30,U2272&lt;=40),"31 to 40 days",AND(U2272&gt;40,U2272&lt;=50),"41 to 50 days")</f>
        <v>11 to 20 days</v>
      </c>
      <c r="W2272" t="str" cm="1">
        <f t="array" ref="W2272">_xlfn.IFNA(_xlfn.IFS(AND(U2272&gt;=25,U2272&lt;28),"26-27 days",AND(U2272&gt;27,U2272&lt;29),"28 to 29 days",U2272=30, "30 days"),"Not Needed")</f>
        <v>Not Needed</v>
      </c>
      <c r="X2272">
        <f t="shared" si="215"/>
        <v>2016</v>
      </c>
    </row>
    <row r="2273" spans="1:24" ht="4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 t="shared" si="210"/>
        <v>283</v>
      </c>
      <c r="R2273">
        <f t="shared" si="211"/>
        <v>42.63</v>
      </c>
      <c r="S2273" s="15">
        <f t="shared" si="212"/>
        <v>42684.000046296293</v>
      </c>
      <c r="T2273" s="15">
        <f t="shared" si="213"/>
        <v>42714.000046296293</v>
      </c>
      <c r="U2273">
        <f t="shared" si="214"/>
        <v>30</v>
      </c>
      <c r="V2273" t="str" cm="1">
        <f t="array" ref="V2273">_xlfn.IFS(U2273&lt;=10,"Less than 10 days",AND(U2273&gt;10,U2273&lt;=20),"11 to 20 days",AND(U2273&gt;20,U2273&lt;=25),"21 to 25 days",U2273&gt;=51,"Greater than 40 days",AND(U2273&gt;25,U2273&lt;=30),"26 to 30 days",AND(U2273&gt;30,U2273&lt;=40),"31 to 40 days",AND(U2273&gt;40,U2273&lt;=50),"41 to 50 days")</f>
        <v>26 to 30 days</v>
      </c>
      <c r="W2273" t="str" cm="1">
        <f t="array" ref="W2273">_xlfn.IFNA(_xlfn.IFS(AND(U2273&gt;=25,U2273&lt;28),"26-27 days",AND(U2273&gt;27,U2273&lt;29),"28 to 29 days",U2273=30, "30 days"),"Not Needed")</f>
        <v>30 days</v>
      </c>
      <c r="X2273">
        <f t="shared" si="215"/>
        <v>2016</v>
      </c>
    </row>
    <row r="2274" spans="1:24" ht="4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 t="shared" si="210"/>
        <v>1357</v>
      </c>
      <c r="R2274">
        <f t="shared" si="211"/>
        <v>14.37</v>
      </c>
      <c r="S2274" s="15">
        <f t="shared" si="212"/>
        <v>42315.699490740735</v>
      </c>
      <c r="T2274" s="15">
        <f t="shared" si="213"/>
        <v>42345.699490740735</v>
      </c>
      <c r="U2274">
        <f t="shared" si="214"/>
        <v>30</v>
      </c>
      <c r="V2274" t="str" cm="1">
        <f t="array" ref="V2274">_xlfn.IFS(U2274&lt;=10,"Less than 10 days",AND(U2274&gt;10,U2274&lt;=20),"11 to 20 days",AND(U2274&gt;20,U2274&lt;=25),"21 to 25 days",U2274&gt;=51,"Greater than 40 days",AND(U2274&gt;25,U2274&lt;=30),"26 to 30 days",AND(U2274&gt;30,U2274&lt;=40),"31 to 40 days",AND(U2274&gt;40,U2274&lt;=50),"41 to 50 days")</f>
        <v>26 to 30 days</v>
      </c>
      <c r="W2274" t="str" cm="1">
        <f t="array" ref="W2274">_xlfn.IFNA(_xlfn.IFS(AND(U2274&gt;=25,U2274&lt;28),"26-27 days",AND(U2274&gt;27,U2274&lt;29),"28 to 29 days",U2274=30, "30 days"),"Not Needed")</f>
        <v>30 days</v>
      </c>
      <c r="X2274">
        <f t="shared" si="215"/>
        <v>2015</v>
      </c>
    </row>
    <row r="2275" spans="1:24" ht="4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 t="shared" si="210"/>
        <v>220</v>
      </c>
      <c r="R2275">
        <f t="shared" si="211"/>
        <v>37.479999999999997</v>
      </c>
      <c r="S2275" s="15">
        <f t="shared" si="212"/>
        <v>42781.549097222218</v>
      </c>
      <c r="T2275" s="15">
        <f t="shared" si="213"/>
        <v>42806.507430555561</v>
      </c>
      <c r="U2275">
        <f t="shared" si="214"/>
        <v>25</v>
      </c>
      <c r="V2275" t="str" cm="1">
        <f t="array" ref="V2275">_xlfn.IFS(U2275&lt;=10,"Less than 10 days",AND(U2275&gt;10,U2275&lt;=20),"11 to 20 days",AND(U2275&gt;20,U2275&lt;=25),"21 to 25 days",U2275&gt;=51,"Greater than 40 days",AND(U2275&gt;25,U2275&lt;=30),"26 to 30 days",AND(U2275&gt;30,U2275&lt;=40),"31 to 40 days",AND(U2275&gt;40,U2275&lt;=50),"41 to 50 days")</f>
        <v>21 to 25 days</v>
      </c>
      <c r="W2275" t="str" cm="1">
        <f t="array" ref="W2275">_xlfn.IFNA(_xlfn.IFS(AND(U2275&gt;=25,U2275&lt;28),"26-27 days",AND(U2275&gt;27,U2275&lt;29),"28 to 29 days",U2275=30, "30 days"),"Not Needed")</f>
        <v>26-27 days</v>
      </c>
      <c r="X2275">
        <f t="shared" si="215"/>
        <v>2017</v>
      </c>
    </row>
    <row r="2276" spans="1:24" ht="58">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 t="shared" si="210"/>
        <v>120</v>
      </c>
      <c r="R2276">
        <f t="shared" si="211"/>
        <v>30.2</v>
      </c>
      <c r="S2276" s="15">
        <f t="shared" si="212"/>
        <v>41663.500659722224</v>
      </c>
      <c r="T2276" s="15">
        <f t="shared" si="213"/>
        <v>41693.500659722224</v>
      </c>
      <c r="U2276">
        <f t="shared" si="214"/>
        <v>30</v>
      </c>
      <c r="V2276" t="str" cm="1">
        <f t="array" ref="V2276">_xlfn.IFS(U2276&lt;=10,"Less than 10 days",AND(U2276&gt;10,U2276&lt;=20),"11 to 20 days",AND(U2276&gt;20,U2276&lt;=25),"21 to 25 days",U2276&gt;=51,"Greater than 40 days",AND(U2276&gt;25,U2276&lt;=30),"26 to 30 days",AND(U2276&gt;30,U2276&lt;=40),"31 to 40 days",AND(U2276&gt;40,U2276&lt;=50),"41 to 50 days")</f>
        <v>26 to 30 days</v>
      </c>
      <c r="W2276" t="str" cm="1">
        <f t="array" ref="W2276">_xlfn.IFNA(_xlfn.IFS(AND(U2276&gt;=25,U2276&lt;28),"26-27 days",AND(U2276&gt;27,U2276&lt;29),"28 to 29 days",U2276=30, "30 days"),"Not Needed")</f>
        <v>30 days</v>
      </c>
      <c r="X2276">
        <f t="shared" si="215"/>
        <v>2014</v>
      </c>
    </row>
    <row r="2277" spans="1:24" ht="4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 t="shared" si="210"/>
        <v>408</v>
      </c>
      <c r="R2277">
        <f t="shared" si="211"/>
        <v>33.549999999999997</v>
      </c>
      <c r="S2277" s="15">
        <f t="shared" si="212"/>
        <v>41965.616655092599</v>
      </c>
      <c r="T2277" s="15">
        <f t="shared" si="213"/>
        <v>41995.616655092599</v>
      </c>
      <c r="U2277">
        <f t="shared" si="214"/>
        <v>30</v>
      </c>
      <c r="V2277" t="str" cm="1">
        <f t="array" ref="V2277">_xlfn.IFS(U2277&lt;=10,"Less than 10 days",AND(U2277&gt;10,U2277&lt;=20),"11 to 20 days",AND(U2277&gt;20,U2277&lt;=25),"21 to 25 days",U2277&gt;=51,"Greater than 40 days",AND(U2277&gt;25,U2277&lt;=30),"26 to 30 days",AND(U2277&gt;30,U2277&lt;=40),"31 to 40 days",AND(U2277&gt;40,U2277&lt;=50),"41 to 50 days")</f>
        <v>26 to 30 days</v>
      </c>
      <c r="W2277" t="str" cm="1">
        <f t="array" ref="W2277">_xlfn.IFNA(_xlfn.IFS(AND(U2277&gt;=25,U2277&lt;28),"26-27 days",AND(U2277&gt;27,U2277&lt;29),"28 to 29 days",U2277=30, "30 days"),"Not Needed")</f>
        <v>30 days</v>
      </c>
      <c r="X2277">
        <f t="shared" si="215"/>
        <v>2014</v>
      </c>
    </row>
    <row r="2278" spans="1:24" ht="58">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 t="shared" si="210"/>
        <v>106</v>
      </c>
      <c r="R2278">
        <f t="shared" si="211"/>
        <v>64.75</v>
      </c>
      <c r="S2278" s="15">
        <f t="shared" si="212"/>
        <v>41614.651493055557</v>
      </c>
      <c r="T2278" s="15">
        <f t="shared" si="213"/>
        <v>41644.651493055557</v>
      </c>
      <c r="U2278">
        <f t="shared" si="214"/>
        <v>30</v>
      </c>
      <c r="V2278" t="str" cm="1">
        <f t="array" ref="V2278">_xlfn.IFS(U2278&lt;=10,"Less than 10 days",AND(U2278&gt;10,U2278&lt;=20),"11 to 20 days",AND(U2278&gt;20,U2278&lt;=25),"21 to 25 days",U2278&gt;=51,"Greater than 40 days",AND(U2278&gt;25,U2278&lt;=30),"26 to 30 days",AND(U2278&gt;30,U2278&lt;=40),"31 to 40 days",AND(U2278&gt;40,U2278&lt;=50),"41 to 50 days")</f>
        <v>26 to 30 days</v>
      </c>
      <c r="W2278" t="str" cm="1">
        <f t="array" ref="W2278">_xlfn.IFNA(_xlfn.IFS(AND(U2278&gt;=25,U2278&lt;28),"26-27 days",AND(U2278&gt;27,U2278&lt;29),"28 to 29 days",U2278=30, "30 days"),"Not Needed")</f>
        <v>30 days</v>
      </c>
      <c r="X2278">
        <f t="shared" si="215"/>
        <v>2013</v>
      </c>
    </row>
    <row r="2279" spans="1:24" ht="4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 t="shared" ref="Q2279:Q2322" si="216">ROUND(E2279/D2279*100,0)</f>
        <v>141</v>
      </c>
      <c r="R2279">
        <f t="shared" si="211"/>
        <v>57.93</v>
      </c>
      <c r="S2279" s="15">
        <f t="shared" si="212"/>
        <v>40936.678506944445</v>
      </c>
      <c r="T2279" s="15">
        <f t="shared" si="213"/>
        <v>40966.678506944445</v>
      </c>
      <c r="U2279">
        <f t="shared" si="214"/>
        <v>30</v>
      </c>
      <c r="V2279" t="str" cm="1">
        <f t="array" ref="V2279">_xlfn.IFS(U2279&lt;=10,"Less than 10 days",AND(U2279&gt;10,U2279&lt;=20),"11 to 20 days",AND(U2279&gt;20,U2279&lt;=25),"21 to 25 days",U2279&gt;=51,"Greater than 40 days",AND(U2279&gt;25,U2279&lt;=30),"26 to 30 days",AND(U2279&gt;30,U2279&lt;=40),"31 to 40 days",AND(U2279&gt;40,U2279&lt;=50),"41 to 50 days")</f>
        <v>26 to 30 days</v>
      </c>
      <c r="W2279" t="str" cm="1">
        <f t="array" ref="W2279">_xlfn.IFNA(_xlfn.IFS(AND(U2279&gt;=25,U2279&lt;28),"26-27 days",AND(U2279&gt;27,U2279&lt;29),"28 to 29 days",U2279=30, "30 days"),"Not Needed")</f>
        <v>30 days</v>
      </c>
      <c r="X2279">
        <f t="shared" si="215"/>
        <v>2012</v>
      </c>
    </row>
    <row r="2280" spans="1:24" ht="29">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 t="shared" si="216"/>
        <v>271</v>
      </c>
      <c r="R2280">
        <f t="shared" si="211"/>
        <v>53.08</v>
      </c>
      <c r="S2280" s="15">
        <f t="shared" si="212"/>
        <v>42338.709108796291</v>
      </c>
      <c r="T2280" s="15">
        <f t="shared" si="213"/>
        <v>42372.957638888889</v>
      </c>
      <c r="U2280">
        <f t="shared" si="214"/>
        <v>34</v>
      </c>
      <c r="V2280" t="str" cm="1">
        <f t="array" ref="V2280">_xlfn.IFS(U2280&lt;=10,"Less than 10 days",AND(U2280&gt;10,U2280&lt;=20),"11 to 20 days",AND(U2280&gt;20,U2280&lt;=25),"21 to 25 days",U2280&gt;=51,"Greater than 40 days",AND(U2280&gt;25,U2280&lt;=30),"26 to 30 days",AND(U2280&gt;30,U2280&lt;=40),"31 to 40 days",AND(U2280&gt;40,U2280&lt;=50),"41 to 50 days")</f>
        <v>31 to 40 days</v>
      </c>
      <c r="W2280" t="str" cm="1">
        <f t="array" ref="W2280">_xlfn.IFNA(_xlfn.IFS(AND(U2280&gt;=25,U2280&lt;28),"26-27 days",AND(U2280&gt;27,U2280&lt;29),"28 to 29 days",U2280=30, "30 days"),"Not Needed")</f>
        <v>Not Needed</v>
      </c>
      <c r="X2280">
        <f t="shared" si="215"/>
        <v>2015</v>
      </c>
    </row>
    <row r="2281" spans="1:24" ht="58">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 t="shared" si="216"/>
        <v>154</v>
      </c>
      <c r="R2281">
        <f t="shared" si="211"/>
        <v>48.06</v>
      </c>
      <c r="S2281" s="15">
        <f t="shared" si="212"/>
        <v>42020.806701388887</v>
      </c>
      <c r="T2281" s="15">
        <f t="shared" si="213"/>
        <v>42039.166666666672</v>
      </c>
      <c r="U2281">
        <f t="shared" si="214"/>
        <v>19</v>
      </c>
      <c r="V2281" t="str" cm="1">
        <f t="array" ref="V2281">_xlfn.IFS(U2281&lt;=10,"Less than 10 days",AND(U2281&gt;10,U2281&lt;=20),"11 to 20 days",AND(U2281&gt;20,U2281&lt;=25),"21 to 25 days",U2281&gt;=51,"Greater than 40 days",AND(U2281&gt;25,U2281&lt;=30),"26 to 30 days",AND(U2281&gt;30,U2281&lt;=40),"31 to 40 days",AND(U2281&gt;40,U2281&lt;=50),"41 to 50 days")</f>
        <v>11 to 20 days</v>
      </c>
      <c r="W2281" t="str" cm="1">
        <f t="array" ref="W2281">_xlfn.IFNA(_xlfn.IFS(AND(U2281&gt;=25,U2281&lt;28),"26-27 days",AND(U2281&gt;27,U2281&lt;29),"28 to 29 days",U2281=30, "30 days"),"Not Needed")</f>
        <v>Not Needed</v>
      </c>
      <c r="X2281">
        <f t="shared" si="215"/>
        <v>2015</v>
      </c>
    </row>
    <row r="2282" spans="1:24" ht="58">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 t="shared" si="216"/>
        <v>404</v>
      </c>
      <c r="R2282">
        <f t="shared" si="211"/>
        <v>82.4</v>
      </c>
      <c r="S2282" s="15">
        <f t="shared" si="212"/>
        <v>42234.624895833331</v>
      </c>
      <c r="T2282" s="15">
        <f t="shared" si="213"/>
        <v>42264.624895833331</v>
      </c>
      <c r="U2282">
        <f t="shared" si="214"/>
        <v>30</v>
      </c>
      <c r="V2282" t="str" cm="1">
        <f t="array" ref="V2282">_xlfn.IFS(U2282&lt;=10,"Less than 10 days",AND(U2282&gt;10,U2282&lt;=20),"11 to 20 days",AND(U2282&gt;20,U2282&lt;=25),"21 to 25 days",U2282&gt;=51,"Greater than 40 days",AND(U2282&gt;25,U2282&lt;=30),"26 to 30 days",AND(U2282&gt;30,U2282&lt;=40),"31 to 40 days",AND(U2282&gt;40,U2282&lt;=50),"41 to 50 days")</f>
        <v>26 to 30 days</v>
      </c>
      <c r="W2282" t="str" cm="1">
        <f t="array" ref="W2282">_xlfn.IFNA(_xlfn.IFS(AND(U2282&gt;=25,U2282&lt;28),"26-27 days",AND(U2282&gt;27,U2282&lt;29),"28 to 29 days",U2282=30, "30 days"),"Not Needed")</f>
        <v>30 days</v>
      </c>
      <c r="X2282">
        <f t="shared" si="215"/>
        <v>2015</v>
      </c>
    </row>
    <row r="2283" spans="1:24" ht="4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 t="shared" si="216"/>
        <v>185</v>
      </c>
      <c r="R2283">
        <f t="shared" si="211"/>
        <v>50.45</v>
      </c>
      <c r="S2283" s="15">
        <f t="shared" si="212"/>
        <v>40687.285844907405</v>
      </c>
      <c r="T2283" s="15">
        <f t="shared" si="213"/>
        <v>40749.284722222219</v>
      </c>
      <c r="U2283">
        <f t="shared" si="214"/>
        <v>62</v>
      </c>
      <c r="V2283" t="str" cm="1">
        <f t="array" ref="V2283">_xlfn.IFS(U2283&lt;=10,"Less than 10 days",AND(U2283&gt;10,U2283&lt;=20),"11 to 20 days",AND(U2283&gt;20,U2283&lt;=25),"21 to 25 days",U2283&gt;=51,"Greater than 40 days",AND(U2283&gt;25,U2283&lt;=30),"26 to 30 days",AND(U2283&gt;30,U2283&lt;=40),"31 to 40 days",AND(U2283&gt;40,U2283&lt;=50),"41 to 50 days")</f>
        <v>Greater than 40 days</v>
      </c>
      <c r="W2283" t="str" cm="1">
        <f t="array" ref="W2283">_xlfn.IFNA(_xlfn.IFS(AND(U2283&gt;=25,U2283&lt;28),"26-27 days",AND(U2283&gt;27,U2283&lt;29),"28 to 29 days",U2283=30, "30 days"),"Not Needed")</f>
        <v>Not Needed</v>
      </c>
      <c r="X2283">
        <f t="shared" si="215"/>
        <v>2011</v>
      </c>
    </row>
    <row r="2284" spans="1:24" ht="29">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 t="shared" si="216"/>
        <v>185</v>
      </c>
      <c r="R2284">
        <f t="shared" si="211"/>
        <v>115.83</v>
      </c>
      <c r="S2284" s="15">
        <f t="shared" si="212"/>
        <v>42323.17460648148</v>
      </c>
      <c r="T2284" s="15">
        <f t="shared" si="213"/>
        <v>42383.17460648148</v>
      </c>
      <c r="U2284">
        <f t="shared" si="214"/>
        <v>60</v>
      </c>
      <c r="V2284" t="str" cm="1">
        <f t="array" ref="V2284">_xlfn.IFS(U2284&lt;=10,"Less than 10 days",AND(U2284&gt;10,U2284&lt;=20),"11 to 20 days",AND(U2284&gt;20,U2284&lt;=25),"21 to 25 days",U2284&gt;=51,"Greater than 40 days",AND(U2284&gt;25,U2284&lt;=30),"26 to 30 days",AND(U2284&gt;30,U2284&lt;=40),"31 to 40 days",AND(U2284&gt;40,U2284&lt;=50),"41 to 50 days")</f>
        <v>Greater than 40 days</v>
      </c>
      <c r="W2284" t="str" cm="1">
        <f t="array" ref="W2284">_xlfn.IFNA(_xlfn.IFS(AND(U2284&gt;=25,U2284&lt;28),"26-27 days",AND(U2284&gt;27,U2284&lt;29),"28 to 29 days",U2284=30, "30 days"),"Not Needed")</f>
        <v>Not Needed</v>
      </c>
      <c r="X2284">
        <f t="shared" si="215"/>
        <v>2015</v>
      </c>
    </row>
    <row r="2285" spans="1:24" ht="4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 t="shared" si="216"/>
        <v>101</v>
      </c>
      <c r="R2285">
        <f t="shared" si="211"/>
        <v>63.03</v>
      </c>
      <c r="S2285" s="15">
        <f t="shared" si="212"/>
        <v>40978.125046296293</v>
      </c>
      <c r="T2285" s="15">
        <f t="shared" si="213"/>
        <v>41038.083379629628</v>
      </c>
      <c r="U2285">
        <f t="shared" si="214"/>
        <v>60</v>
      </c>
      <c r="V2285" t="str" cm="1">
        <f t="array" ref="V2285">_xlfn.IFS(U2285&lt;=10,"Less than 10 days",AND(U2285&gt;10,U2285&lt;=20),"11 to 20 days",AND(U2285&gt;20,U2285&lt;=25),"21 to 25 days",U2285&gt;=51,"Greater than 40 days",AND(U2285&gt;25,U2285&lt;=30),"26 to 30 days",AND(U2285&gt;30,U2285&lt;=40),"31 to 40 days",AND(U2285&gt;40,U2285&lt;=50),"41 to 50 days")</f>
        <v>Greater than 40 days</v>
      </c>
      <c r="W2285" t="str" cm="1">
        <f t="array" ref="W2285">_xlfn.IFNA(_xlfn.IFS(AND(U2285&gt;=25,U2285&lt;28),"26-27 days",AND(U2285&gt;27,U2285&lt;29),"28 to 29 days",U2285=30, "30 days"),"Not Needed")</f>
        <v>Not Needed</v>
      </c>
      <c r="X2285">
        <f t="shared" si="215"/>
        <v>2012</v>
      </c>
    </row>
    <row r="2286" spans="1:24" ht="29">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 t="shared" si="216"/>
        <v>106</v>
      </c>
      <c r="R2286">
        <f t="shared" si="211"/>
        <v>108.02</v>
      </c>
      <c r="S2286" s="15">
        <f t="shared" si="212"/>
        <v>40585.796817129631</v>
      </c>
      <c r="T2286" s="15">
        <f t="shared" si="213"/>
        <v>40614.166666666664</v>
      </c>
      <c r="U2286">
        <f t="shared" si="214"/>
        <v>29</v>
      </c>
      <c r="V2286" t="str" cm="1">
        <f t="array" ref="V2286">_xlfn.IFS(U2286&lt;=10,"Less than 10 days",AND(U2286&gt;10,U2286&lt;=20),"11 to 20 days",AND(U2286&gt;20,U2286&lt;=25),"21 to 25 days",U2286&gt;=51,"Greater than 40 days",AND(U2286&gt;25,U2286&lt;=30),"26 to 30 days",AND(U2286&gt;30,U2286&lt;=40),"31 to 40 days",AND(U2286&gt;40,U2286&lt;=50),"41 to 50 days")</f>
        <v>26 to 30 days</v>
      </c>
      <c r="W2286" t="str" cm="1">
        <f t="array" ref="W2286">_xlfn.IFNA(_xlfn.IFS(AND(U2286&gt;=25,U2286&lt;28),"26-27 days",AND(U2286&gt;27,U2286&lt;29),"28 to 29 days",U2286=30, "30 days"),"Not Needed")</f>
        <v>Not Needed</v>
      </c>
      <c r="X2286">
        <f t="shared" si="215"/>
        <v>2011</v>
      </c>
    </row>
    <row r="2287" spans="1:24" ht="4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 t="shared" si="216"/>
        <v>121</v>
      </c>
      <c r="R2287">
        <f t="shared" si="211"/>
        <v>46.09</v>
      </c>
      <c r="S2287" s="15">
        <f t="shared" si="212"/>
        <v>41059.185682870368</v>
      </c>
      <c r="T2287" s="15">
        <f t="shared" si="213"/>
        <v>41089.185682870368</v>
      </c>
      <c r="U2287">
        <f t="shared" si="214"/>
        <v>30</v>
      </c>
      <c r="V2287" t="str" cm="1">
        <f t="array" ref="V2287">_xlfn.IFS(U2287&lt;=10,"Less than 10 days",AND(U2287&gt;10,U2287&lt;=20),"11 to 20 days",AND(U2287&gt;20,U2287&lt;=25),"21 to 25 days",U2287&gt;=51,"Greater than 40 days",AND(U2287&gt;25,U2287&lt;=30),"26 to 30 days",AND(U2287&gt;30,U2287&lt;=40),"31 to 40 days",AND(U2287&gt;40,U2287&lt;=50),"41 to 50 days")</f>
        <v>26 to 30 days</v>
      </c>
      <c r="W2287" t="str" cm="1">
        <f t="array" ref="W2287">_xlfn.IFNA(_xlfn.IFS(AND(U2287&gt;=25,U2287&lt;28),"26-27 days",AND(U2287&gt;27,U2287&lt;29),"28 to 29 days",U2287=30, "30 days"),"Not Needed")</f>
        <v>30 days</v>
      </c>
      <c r="X2287">
        <f t="shared" si="215"/>
        <v>2012</v>
      </c>
    </row>
    <row r="2288" spans="1:24" ht="4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 t="shared" si="216"/>
        <v>100</v>
      </c>
      <c r="R2288">
        <f t="shared" si="211"/>
        <v>107.21</v>
      </c>
      <c r="S2288" s="15">
        <f t="shared" si="212"/>
        <v>41494.963587962964</v>
      </c>
      <c r="T2288" s="15">
        <f t="shared" si="213"/>
        <v>41523.165972222225</v>
      </c>
      <c r="U2288">
        <f t="shared" si="214"/>
        <v>29</v>
      </c>
      <c r="V2288" t="str" cm="1">
        <f t="array" ref="V2288">_xlfn.IFS(U2288&lt;=10,"Less than 10 days",AND(U2288&gt;10,U2288&lt;=20),"11 to 20 days",AND(U2288&gt;20,U2288&lt;=25),"21 to 25 days",U2288&gt;=51,"Greater than 40 days",AND(U2288&gt;25,U2288&lt;=30),"26 to 30 days",AND(U2288&gt;30,U2288&lt;=40),"31 to 40 days",AND(U2288&gt;40,U2288&lt;=50),"41 to 50 days")</f>
        <v>26 to 30 days</v>
      </c>
      <c r="W2288" t="str" cm="1">
        <f t="array" ref="W2288">_xlfn.IFNA(_xlfn.IFS(AND(U2288&gt;=25,U2288&lt;28),"26-27 days",AND(U2288&gt;27,U2288&lt;29),"28 to 29 days",U2288=30, "30 days"),"Not Needed")</f>
        <v>Not Needed</v>
      </c>
      <c r="X2288">
        <f t="shared" si="215"/>
        <v>2013</v>
      </c>
    </row>
    <row r="2289" spans="1:24" ht="4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 t="shared" si="216"/>
        <v>120</v>
      </c>
      <c r="R2289">
        <f t="shared" si="211"/>
        <v>50.93</v>
      </c>
      <c r="S2289" s="15">
        <f t="shared" si="212"/>
        <v>41792.667361111111</v>
      </c>
      <c r="T2289" s="15">
        <f t="shared" si="213"/>
        <v>41813.667361111111</v>
      </c>
      <c r="U2289">
        <f t="shared" si="214"/>
        <v>21</v>
      </c>
      <c r="V2289" t="str" cm="1">
        <f t="array" ref="V2289">_xlfn.IFS(U2289&lt;=10,"Less than 10 days",AND(U2289&gt;10,U2289&lt;=20),"11 to 20 days",AND(U2289&gt;20,U2289&lt;=25),"21 to 25 days",U2289&gt;=51,"Greater than 40 days",AND(U2289&gt;25,U2289&lt;=30),"26 to 30 days",AND(U2289&gt;30,U2289&lt;=40),"31 to 40 days",AND(U2289&gt;40,U2289&lt;=50),"41 to 50 days")</f>
        <v>21 to 25 days</v>
      </c>
      <c r="W2289" t="str" cm="1">
        <f t="array" ref="W2289">_xlfn.IFNA(_xlfn.IFS(AND(U2289&gt;=25,U2289&lt;28),"26-27 days",AND(U2289&gt;27,U2289&lt;29),"28 to 29 days",U2289=30, "30 days"),"Not Needed")</f>
        <v>Not Needed</v>
      </c>
      <c r="X2289">
        <f t="shared" si="215"/>
        <v>2014</v>
      </c>
    </row>
    <row r="2290" spans="1:24" ht="4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 t="shared" si="216"/>
        <v>100</v>
      </c>
      <c r="R2290">
        <f t="shared" si="211"/>
        <v>40.04</v>
      </c>
      <c r="S2290" s="15">
        <f t="shared" si="212"/>
        <v>41067.827418981484</v>
      </c>
      <c r="T2290" s="15">
        <f t="shared" si="213"/>
        <v>41086.75</v>
      </c>
      <c r="U2290">
        <f t="shared" si="214"/>
        <v>19</v>
      </c>
      <c r="V2290" t="str" cm="1">
        <f t="array" ref="V2290">_xlfn.IFS(U2290&lt;=10,"Less than 10 days",AND(U2290&gt;10,U2290&lt;=20),"11 to 20 days",AND(U2290&gt;20,U2290&lt;=25),"21 to 25 days",U2290&gt;=51,"Greater than 40 days",AND(U2290&gt;25,U2290&lt;=30),"26 to 30 days",AND(U2290&gt;30,U2290&lt;=40),"31 to 40 days",AND(U2290&gt;40,U2290&lt;=50),"41 to 50 days")</f>
        <v>11 to 20 days</v>
      </c>
      <c r="W2290" t="str" cm="1">
        <f t="array" ref="W2290">_xlfn.IFNA(_xlfn.IFS(AND(U2290&gt;=25,U2290&lt;28),"26-27 days",AND(U2290&gt;27,U2290&lt;29),"28 to 29 days",U2290=30, "30 days"),"Not Needed")</f>
        <v>Not Needed</v>
      </c>
      <c r="X2290">
        <f t="shared" si="215"/>
        <v>2012</v>
      </c>
    </row>
    <row r="2291" spans="1:24" ht="4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 t="shared" si="216"/>
        <v>107</v>
      </c>
      <c r="R2291">
        <f t="shared" si="211"/>
        <v>64.44</v>
      </c>
      <c r="S2291" s="15">
        <f t="shared" si="212"/>
        <v>41571.998379629629</v>
      </c>
      <c r="T2291" s="15">
        <f t="shared" si="213"/>
        <v>41614.973611111112</v>
      </c>
      <c r="U2291">
        <f t="shared" si="214"/>
        <v>43</v>
      </c>
      <c r="V2291" t="str" cm="1">
        <f t="array" ref="V2291">_xlfn.IFS(U2291&lt;=10,"Less than 10 days",AND(U2291&gt;10,U2291&lt;=20),"11 to 20 days",AND(U2291&gt;20,U2291&lt;=25),"21 to 25 days",U2291&gt;=51,"Greater than 40 days",AND(U2291&gt;25,U2291&lt;=30),"26 to 30 days",AND(U2291&gt;30,U2291&lt;=40),"31 to 40 days",AND(U2291&gt;40,U2291&lt;=50),"41 to 50 days")</f>
        <v>41 to 50 days</v>
      </c>
      <c r="W2291" t="str" cm="1">
        <f t="array" ref="W2291">_xlfn.IFNA(_xlfn.IFS(AND(U2291&gt;=25,U2291&lt;28),"26-27 days",AND(U2291&gt;27,U2291&lt;29),"28 to 29 days",U2291=30, "30 days"),"Not Needed")</f>
        <v>Not Needed</v>
      </c>
      <c r="X2291">
        <f t="shared" si="215"/>
        <v>2013</v>
      </c>
    </row>
    <row r="2292" spans="1:24" ht="4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 t="shared" si="216"/>
        <v>104</v>
      </c>
      <c r="R2292">
        <f t="shared" si="211"/>
        <v>53.83</v>
      </c>
      <c r="S2292" s="15">
        <f t="shared" si="212"/>
        <v>40070.253819444442</v>
      </c>
      <c r="T2292" s="15">
        <f t="shared" si="213"/>
        <v>40148.708333333336</v>
      </c>
      <c r="U2292">
        <f t="shared" si="214"/>
        <v>78</v>
      </c>
      <c r="V2292" t="str" cm="1">
        <f t="array" ref="V2292">_xlfn.IFS(U2292&lt;=10,"Less than 10 days",AND(U2292&gt;10,U2292&lt;=20),"11 to 20 days",AND(U2292&gt;20,U2292&lt;=25),"21 to 25 days",U2292&gt;=51,"Greater than 40 days",AND(U2292&gt;25,U2292&lt;=30),"26 to 30 days",AND(U2292&gt;30,U2292&lt;=40),"31 to 40 days",AND(U2292&gt;40,U2292&lt;=50),"41 to 50 days")</f>
        <v>Greater than 40 days</v>
      </c>
      <c r="W2292" t="str" cm="1">
        <f t="array" ref="W2292">_xlfn.IFNA(_xlfn.IFS(AND(U2292&gt;=25,U2292&lt;28),"26-27 days",AND(U2292&gt;27,U2292&lt;29),"28 to 29 days",U2292=30, "30 days"),"Not Needed")</f>
        <v>Not Needed</v>
      </c>
      <c r="X2292">
        <f t="shared" si="215"/>
        <v>2009</v>
      </c>
    </row>
    <row r="2293" spans="1:24" ht="4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 t="shared" si="216"/>
        <v>173</v>
      </c>
      <c r="R2293">
        <f t="shared" si="211"/>
        <v>100.47</v>
      </c>
      <c r="S2293" s="15">
        <f t="shared" si="212"/>
        <v>40987.977060185185</v>
      </c>
      <c r="T2293" s="15">
        <f t="shared" si="213"/>
        <v>41022.166666666664</v>
      </c>
      <c r="U2293">
        <f t="shared" si="214"/>
        <v>35</v>
      </c>
      <c r="V2293" t="str" cm="1">
        <f t="array" ref="V2293">_xlfn.IFS(U2293&lt;=10,"Less than 10 days",AND(U2293&gt;10,U2293&lt;=20),"11 to 20 days",AND(U2293&gt;20,U2293&lt;=25),"21 to 25 days",U2293&gt;=51,"Greater than 40 days",AND(U2293&gt;25,U2293&lt;=30),"26 to 30 days",AND(U2293&gt;30,U2293&lt;=40),"31 to 40 days",AND(U2293&gt;40,U2293&lt;=50),"41 to 50 days")</f>
        <v>31 to 40 days</v>
      </c>
      <c r="W2293" t="str" cm="1">
        <f t="array" ref="W2293">_xlfn.IFNA(_xlfn.IFS(AND(U2293&gt;=25,U2293&lt;28),"26-27 days",AND(U2293&gt;27,U2293&lt;29),"28 to 29 days",U2293=30, "30 days"),"Not Needed")</f>
        <v>Not Needed</v>
      </c>
      <c r="X2293">
        <f t="shared" si="215"/>
        <v>2012</v>
      </c>
    </row>
    <row r="2294" spans="1:24" ht="4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 t="shared" si="216"/>
        <v>107</v>
      </c>
      <c r="R2294">
        <f t="shared" si="211"/>
        <v>46.63</v>
      </c>
      <c r="S2294" s="15">
        <f t="shared" si="212"/>
        <v>40987.697638888887</v>
      </c>
      <c r="T2294" s="15">
        <f t="shared" si="213"/>
        <v>41017.697638888887</v>
      </c>
      <c r="U2294">
        <f t="shared" si="214"/>
        <v>30</v>
      </c>
      <c r="V2294" t="str" cm="1">
        <f t="array" ref="V2294">_xlfn.IFS(U2294&lt;=10,"Less than 10 days",AND(U2294&gt;10,U2294&lt;=20),"11 to 20 days",AND(U2294&gt;20,U2294&lt;=25),"21 to 25 days",U2294&gt;=51,"Greater than 40 days",AND(U2294&gt;25,U2294&lt;=30),"26 to 30 days",AND(U2294&gt;30,U2294&lt;=40),"31 to 40 days",AND(U2294&gt;40,U2294&lt;=50),"41 to 50 days")</f>
        <v>26 to 30 days</v>
      </c>
      <c r="W2294" t="str" cm="1">
        <f t="array" ref="W2294">_xlfn.IFNA(_xlfn.IFS(AND(U2294&gt;=25,U2294&lt;28),"26-27 days",AND(U2294&gt;27,U2294&lt;29),"28 to 29 days",U2294=30, "30 days"),"Not Needed")</f>
        <v>30 days</v>
      </c>
      <c r="X2294">
        <f t="shared" si="215"/>
        <v>2012</v>
      </c>
    </row>
    <row r="2295" spans="1:24" ht="29">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 t="shared" si="216"/>
        <v>108</v>
      </c>
      <c r="R2295">
        <f t="shared" si="211"/>
        <v>34.07</v>
      </c>
      <c r="S2295" s="15">
        <f t="shared" si="212"/>
        <v>41151.708321759259</v>
      </c>
      <c r="T2295" s="15">
        <f t="shared" si="213"/>
        <v>41177.165972222225</v>
      </c>
      <c r="U2295">
        <f t="shared" si="214"/>
        <v>26</v>
      </c>
      <c r="V2295" t="str" cm="1">
        <f t="array" ref="V2295">_xlfn.IFS(U2295&lt;=10,"Less than 10 days",AND(U2295&gt;10,U2295&lt;=20),"11 to 20 days",AND(U2295&gt;20,U2295&lt;=25),"21 to 25 days",U2295&gt;=51,"Greater than 40 days",AND(U2295&gt;25,U2295&lt;=30),"26 to 30 days",AND(U2295&gt;30,U2295&lt;=40),"31 to 40 days",AND(U2295&gt;40,U2295&lt;=50),"41 to 50 days")</f>
        <v>26 to 30 days</v>
      </c>
      <c r="W2295" t="str" cm="1">
        <f t="array" ref="W2295">_xlfn.IFNA(_xlfn.IFS(AND(U2295&gt;=25,U2295&lt;28),"26-27 days",AND(U2295&gt;27,U2295&lt;29),"28 to 29 days",U2295=30, "30 days"),"Not Needed")</f>
        <v>26-27 days</v>
      </c>
      <c r="X2295">
        <f t="shared" si="215"/>
        <v>2012</v>
      </c>
    </row>
    <row r="2296" spans="1:24" ht="58">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 t="shared" si="216"/>
        <v>146</v>
      </c>
      <c r="R2296">
        <f t="shared" si="211"/>
        <v>65.209999999999994</v>
      </c>
      <c r="S2296" s="15">
        <f t="shared" si="212"/>
        <v>41264.72314814815</v>
      </c>
      <c r="T2296" s="15">
        <f t="shared" si="213"/>
        <v>41294.72314814815</v>
      </c>
      <c r="U2296">
        <f t="shared" si="214"/>
        <v>30</v>
      </c>
      <c r="V2296" t="str" cm="1">
        <f t="array" ref="V2296">_xlfn.IFS(U2296&lt;=10,"Less than 10 days",AND(U2296&gt;10,U2296&lt;=20),"11 to 20 days",AND(U2296&gt;20,U2296&lt;=25),"21 to 25 days",U2296&gt;=51,"Greater than 40 days",AND(U2296&gt;25,U2296&lt;=30),"26 to 30 days",AND(U2296&gt;30,U2296&lt;=40),"31 to 40 days",AND(U2296&gt;40,U2296&lt;=50),"41 to 50 days")</f>
        <v>26 to 30 days</v>
      </c>
      <c r="W2296" t="str" cm="1">
        <f t="array" ref="W2296">_xlfn.IFNA(_xlfn.IFS(AND(U2296&gt;=25,U2296&lt;28),"26-27 days",AND(U2296&gt;27,U2296&lt;29),"28 to 29 days",U2296=30, "30 days"),"Not Needed")</f>
        <v>30 days</v>
      </c>
      <c r="X2296">
        <f t="shared" si="215"/>
        <v>2012</v>
      </c>
    </row>
    <row r="2297" spans="1:24" ht="58">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 t="shared" si="216"/>
        <v>125</v>
      </c>
      <c r="R2297">
        <f t="shared" si="211"/>
        <v>44.21</v>
      </c>
      <c r="S2297" s="15">
        <f t="shared" si="212"/>
        <v>41270.954351851848</v>
      </c>
      <c r="T2297" s="15">
        <f t="shared" si="213"/>
        <v>41300.954351851848</v>
      </c>
      <c r="U2297">
        <f t="shared" si="214"/>
        <v>30</v>
      </c>
      <c r="V2297" t="str" cm="1">
        <f t="array" ref="V2297">_xlfn.IFS(U2297&lt;=10,"Less than 10 days",AND(U2297&gt;10,U2297&lt;=20),"11 to 20 days",AND(U2297&gt;20,U2297&lt;=25),"21 to 25 days",U2297&gt;=51,"Greater than 40 days",AND(U2297&gt;25,U2297&lt;=30),"26 to 30 days",AND(U2297&gt;30,U2297&lt;=40),"31 to 40 days",AND(U2297&gt;40,U2297&lt;=50),"41 to 50 days")</f>
        <v>26 to 30 days</v>
      </c>
      <c r="W2297" t="str" cm="1">
        <f t="array" ref="W2297">_xlfn.IFNA(_xlfn.IFS(AND(U2297&gt;=25,U2297&lt;28),"26-27 days",AND(U2297&gt;27,U2297&lt;29),"28 to 29 days",U2297=30, "30 days"),"Not Needed")</f>
        <v>30 days</v>
      </c>
      <c r="X2297">
        <f t="shared" si="215"/>
        <v>2012</v>
      </c>
    </row>
    <row r="2298" spans="1:24" ht="4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 t="shared" si="216"/>
        <v>149</v>
      </c>
      <c r="R2298">
        <f t="shared" si="211"/>
        <v>71.97</v>
      </c>
      <c r="S2298" s="15">
        <f t="shared" si="212"/>
        <v>40927.731782407405</v>
      </c>
      <c r="T2298" s="15">
        <f t="shared" si="213"/>
        <v>40962.731782407405</v>
      </c>
      <c r="U2298">
        <f t="shared" si="214"/>
        <v>35</v>
      </c>
      <c r="V2298" t="str" cm="1">
        <f t="array" ref="V2298">_xlfn.IFS(U2298&lt;=10,"Less than 10 days",AND(U2298&gt;10,U2298&lt;=20),"11 to 20 days",AND(U2298&gt;20,U2298&lt;=25),"21 to 25 days",U2298&gt;=51,"Greater than 40 days",AND(U2298&gt;25,U2298&lt;=30),"26 to 30 days",AND(U2298&gt;30,U2298&lt;=40),"31 to 40 days",AND(U2298&gt;40,U2298&lt;=50),"41 to 50 days")</f>
        <v>31 to 40 days</v>
      </c>
      <c r="W2298" t="str" cm="1">
        <f t="array" ref="W2298">_xlfn.IFNA(_xlfn.IFS(AND(U2298&gt;=25,U2298&lt;28),"26-27 days",AND(U2298&gt;27,U2298&lt;29),"28 to 29 days",U2298=30, "30 days"),"Not Needed")</f>
        <v>Not Needed</v>
      </c>
      <c r="X2298">
        <f t="shared" si="215"/>
        <v>2012</v>
      </c>
    </row>
    <row r="2299" spans="1:24" ht="29">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 t="shared" si="216"/>
        <v>101</v>
      </c>
      <c r="R2299">
        <f t="shared" si="211"/>
        <v>52.95</v>
      </c>
      <c r="S2299" s="15">
        <f t="shared" si="212"/>
        <v>40948.042233796295</v>
      </c>
      <c r="T2299" s="15">
        <f t="shared" si="213"/>
        <v>40982.165972222225</v>
      </c>
      <c r="U2299">
        <f t="shared" si="214"/>
        <v>34</v>
      </c>
      <c r="V2299" t="str" cm="1">
        <f t="array" ref="V2299">_xlfn.IFS(U2299&lt;=10,"Less than 10 days",AND(U2299&gt;10,U2299&lt;=20),"11 to 20 days",AND(U2299&gt;20,U2299&lt;=25),"21 to 25 days",U2299&gt;=51,"Greater than 40 days",AND(U2299&gt;25,U2299&lt;=30),"26 to 30 days",AND(U2299&gt;30,U2299&lt;=40),"31 to 40 days",AND(U2299&gt;40,U2299&lt;=50),"41 to 50 days")</f>
        <v>31 to 40 days</v>
      </c>
      <c r="W2299" t="str" cm="1">
        <f t="array" ref="W2299">_xlfn.IFNA(_xlfn.IFS(AND(U2299&gt;=25,U2299&lt;28),"26-27 days",AND(U2299&gt;27,U2299&lt;29),"28 to 29 days",U2299=30, "30 days"),"Not Needed")</f>
        <v>Not Needed</v>
      </c>
      <c r="X2299">
        <f t="shared" si="215"/>
        <v>2012</v>
      </c>
    </row>
    <row r="2300" spans="1:24" ht="4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 t="shared" si="216"/>
        <v>105</v>
      </c>
      <c r="R2300">
        <f t="shared" si="211"/>
        <v>109.45</v>
      </c>
      <c r="S2300" s="15">
        <f t="shared" si="212"/>
        <v>41694.84065972222</v>
      </c>
      <c r="T2300" s="15">
        <f t="shared" si="213"/>
        <v>41724.798993055556</v>
      </c>
      <c r="U2300">
        <f t="shared" si="214"/>
        <v>30</v>
      </c>
      <c r="V2300" t="str" cm="1">
        <f t="array" ref="V2300">_xlfn.IFS(U2300&lt;=10,"Less than 10 days",AND(U2300&gt;10,U2300&lt;=20),"11 to 20 days",AND(U2300&gt;20,U2300&lt;=25),"21 to 25 days",U2300&gt;=51,"Greater than 40 days",AND(U2300&gt;25,U2300&lt;=30),"26 to 30 days",AND(U2300&gt;30,U2300&lt;=40),"31 to 40 days",AND(U2300&gt;40,U2300&lt;=50),"41 to 50 days")</f>
        <v>26 to 30 days</v>
      </c>
      <c r="W2300" t="str" cm="1">
        <f t="array" ref="W2300">_xlfn.IFNA(_xlfn.IFS(AND(U2300&gt;=25,U2300&lt;28),"26-27 days",AND(U2300&gt;27,U2300&lt;29),"28 to 29 days",U2300=30, "30 days"),"Not Needed")</f>
        <v>30 days</v>
      </c>
      <c r="X2300">
        <f t="shared" si="215"/>
        <v>2014</v>
      </c>
    </row>
    <row r="2301" spans="1:24" ht="4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 t="shared" si="216"/>
        <v>350</v>
      </c>
      <c r="R2301">
        <f t="shared" si="211"/>
        <v>75.040000000000006</v>
      </c>
      <c r="S2301" s="15">
        <f t="shared" si="212"/>
        <v>40565.032511574071</v>
      </c>
      <c r="T2301" s="15">
        <f t="shared" si="213"/>
        <v>40580.032511574071</v>
      </c>
      <c r="U2301">
        <f t="shared" si="214"/>
        <v>15</v>
      </c>
      <c r="V2301" t="str" cm="1">
        <f t="array" ref="V2301">_xlfn.IFS(U2301&lt;=10,"Less than 10 days",AND(U2301&gt;10,U2301&lt;=20),"11 to 20 days",AND(U2301&gt;20,U2301&lt;=25),"21 to 25 days",U2301&gt;=51,"Greater than 40 days",AND(U2301&gt;25,U2301&lt;=30),"26 to 30 days",AND(U2301&gt;30,U2301&lt;=40),"31 to 40 days",AND(U2301&gt;40,U2301&lt;=50),"41 to 50 days")</f>
        <v>11 to 20 days</v>
      </c>
      <c r="W2301" t="str" cm="1">
        <f t="array" ref="W2301">_xlfn.IFNA(_xlfn.IFS(AND(U2301&gt;=25,U2301&lt;28),"26-27 days",AND(U2301&gt;27,U2301&lt;29),"28 to 29 days",U2301=30, "30 days"),"Not Needed")</f>
        <v>Not Needed</v>
      </c>
      <c r="X2301">
        <f t="shared" si="215"/>
        <v>2011</v>
      </c>
    </row>
    <row r="2302" spans="1:24" ht="4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 t="shared" si="216"/>
        <v>101</v>
      </c>
      <c r="R2302">
        <f t="shared" si="211"/>
        <v>115.71</v>
      </c>
      <c r="S2302" s="15">
        <f t="shared" si="212"/>
        <v>41074.727037037039</v>
      </c>
      <c r="T2302" s="15">
        <f t="shared" si="213"/>
        <v>41088.727037037039</v>
      </c>
      <c r="U2302">
        <f t="shared" si="214"/>
        <v>14</v>
      </c>
      <c r="V2302" t="str" cm="1">
        <f t="array" ref="V2302">_xlfn.IFS(U2302&lt;=10,"Less than 10 days",AND(U2302&gt;10,U2302&lt;=20),"11 to 20 days",AND(U2302&gt;20,U2302&lt;=25),"21 to 25 days",U2302&gt;=51,"Greater than 40 days",AND(U2302&gt;25,U2302&lt;=30),"26 to 30 days",AND(U2302&gt;30,U2302&lt;=40),"31 to 40 days",AND(U2302&gt;40,U2302&lt;=50),"41 to 50 days")</f>
        <v>11 to 20 days</v>
      </c>
      <c r="W2302" t="str" cm="1">
        <f t="array" ref="W2302">_xlfn.IFNA(_xlfn.IFS(AND(U2302&gt;=25,U2302&lt;28),"26-27 days",AND(U2302&gt;27,U2302&lt;29),"28 to 29 days",U2302=30, "30 days"),"Not Needed")</f>
        <v>Not Needed</v>
      </c>
      <c r="X2302">
        <f t="shared" si="215"/>
        <v>2012</v>
      </c>
    </row>
    <row r="2303" spans="1:24" ht="29">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 t="shared" si="216"/>
        <v>134</v>
      </c>
      <c r="R2303">
        <f t="shared" si="211"/>
        <v>31.66</v>
      </c>
      <c r="S2303" s="15">
        <f t="shared" si="212"/>
        <v>41416.146944444445</v>
      </c>
      <c r="T2303" s="15">
        <f t="shared" si="213"/>
        <v>41446.146944444445</v>
      </c>
      <c r="U2303">
        <f t="shared" si="214"/>
        <v>30</v>
      </c>
      <c r="V2303" t="str" cm="1">
        <f t="array" ref="V2303">_xlfn.IFS(U2303&lt;=10,"Less than 10 days",AND(U2303&gt;10,U2303&lt;=20),"11 to 20 days",AND(U2303&gt;20,U2303&lt;=25),"21 to 25 days",U2303&gt;=51,"Greater than 40 days",AND(U2303&gt;25,U2303&lt;=30),"26 to 30 days",AND(U2303&gt;30,U2303&lt;=40),"31 to 40 days",AND(U2303&gt;40,U2303&lt;=50),"41 to 50 days")</f>
        <v>26 to 30 days</v>
      </c>
      <c r="W2303" t="str" cm="1">
        <f t="array" ref="W2303">_xlfn.IFNA(_xlfn.IFS(AND(U2303&gt;=25,U2303&lt;28),"26-27 days",AND(U2303&gt;27,U2303&lt;29),"28 to 29 days",U2303=30, "30 days"),"Not Needed")</f>
        <v>30 days</v>
      </c>
      <c r="X2303">
        <f t="shared" si="215"/>
        <v>2013</v>
      </c>
    </row>
    <row r="2304" spans="1:24" ht="4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 t="shared" si="216"/>
        <v>171</v>
      </c>
      <c r="R2304">
        <f t="shared" si="211"/>
        <v>46.18</v>
      </c>
      <c r="S2304" s="15">
        <f t="shared" si="212"/>
        <v>41605.868449074071</v>
      </c>
      <c r="T2304" s="15">
        <f t="shared" si="213"/>
        <v>41639.291666666664</v>
      </c>
      <c r="U2304">
        <f t="shared" si="214"/>
        <v>34</v>
      </c>
      <c r="V2304" t="str" cm="1">
        <f t="array" ref="V2304">_xlfn.IFS(U2304&lt;=10,"Less than 10 days",AND(U2304&gt;10,U2304&lt;=20),"11 to 20 days",AND(U2304&gt;20,U2304&lt;=25),"21 to 25 days",U2304&gt;=51,"Greater than 40 days",AND(U2304&gt;25,U2304&lt;=30),"26 to 30 days",AND(U2304&gt;30,U2304&lt;=40),"31 to 40 days",AND(U2304&gt;40,U2304&lt;=50),"41 to 50 days")</f>
        <v>31 to 40 days</v>
      </c>
      <c r="W2304" t="str" cm="1">
        <f t="array" ref="W2304">_xlfn.IFNA(_xlfn.IFS(AND(U2304&gt;=25,U2304&lt;28),"26-27 days",AND(U2304&gt;27,U2304&lt;29),"28 to 29 days",U2304=30, "30 days"),"Not Needed")</f>
        <v>Not Needed</v>
      </c>
      <c r="X2304">
        <f t="shared" si="215"/>
        <v>2013</v>
      </c>
    </row>
    <row r="2305" spans="1:24" ht="58">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 t="shared" si="216"/>
        <v>109</v>
      </c>
      <c r="R2305">
        <f t="shared" si="211"/>
        <v>68.48</v>
      </c>
      <c r="S2305" s="15">
        <f t="shared" si="212"/>
        <v>40850.111064814817</v>
      </c>
      <c r="T2305" s="15">
        <f t="shared" si="213"/>
        <v>40890.152731481481</v>
      </c>
      <c r="U2305">
        <f t="shared" si="214"/>
        <v>40</v>
      </c>
      <c r="V2305" t="str" cm="1">
        <f t="array" ref="V2305">_xlfn.IFS(U2305&lt;=10,"Less than 10 days",AND(U2305&gt;10,U2305&lt;=20),"11 to 20 days",AND(U2305&gt;20,U2305&lt;=25),"21 to 25 days",U2305&gt;=51,"Greater than 40 days",AND(U2305&gt;25,U2305&lt;=30),"26 to 30 days",AND(U2305&gt;30,U2305&lt;=40),"31 to 40 days",AND(U2305&gt;40,U2305&lt;=50),"41 to 50 days")</f>
        <v>31 to 40 days</v>
      </c>
      <c r="W2305" t="str" cm="1">
        <f t="array" ref="W2305">_xlfn.IFNA(_xlfn.IFS(AND(U2305&gt;=25,U2305&lt;28),"26-27 days",AND(U2305&gt;27,U2305&lt;29),"28 to 29 days",U2305=30, "30 days"),"Not Needed")</f>
        <v>Not Needed</v>
      </c>
      <c r="X2305">
        <f t="shared" si="215"/>
        <v>2011</v>
      </c>
    </row>
    <row r="2306" spans="1:24" ht="4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 t="shared" si="216"/>
        <v>101</v>
      </c>
      <c r="R2306">
        <f t="shared" si="211"/>
        <v>53.47</v>
      </c>
      <c r="S2306" s="15">
        <f t="shared" si="212"/>
        <v>40502.815868055557</v>
      </c>
      <c r="T2306" s="15">
        <f t="shared" si="213"/>
        <v>40544.207638888889</v>
      </c>
      <c r="U2306">
        <f t="shared" si="214"/>
        <v>42</v>
      </c>
      <c r="V2306" t="str" cm="1">
        <f t="array" ref="V2306">_xlfn.IFS(U2306&lt;=10,"Less than 10 days",AND(U2306&gt;10,U2306&lt;=20),"11 to 20 days",AND(U2306&gt;20,U2306&lt;=25),"21 to 25 days",U2306&gt;=51,"Greater than 40 days",AND(U2306&gt;25,U2306&lt;=30),"26 to 30 days",AND(U2306&gt;30,U2306&lt;=40),"31 to 40 days",AND(U2306&gt;40,U2306&lt;=50),"41 to 50 days")</f>
        <v>41 to 50 days</v>
      </c>
      <c r="W2306" t="str" cm="1">
        <f t="array" ref="W2306">_xlfn.IFNA(_xlfn.IFS(AND(U2306&gt;=25,U2306&lt;28),"26-27 days",AND(U2306&gt;27,U2306&lt;29),"28 to 29 days",U2306=30, "30 days"),"Not Needed")</f>
        <v>Not Needed</v>
      </c>
      <c r="X2306">
        <f t="shared" si="215"/>
        <v>2010</v>
      </c>
    </row>
    <row r="2307" spans="1:24" ht="4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 t="shared" si="216"/>
        <v>101</v>
      </c>
      <c r="R2307">
        <f t="shared" ref="R2307:R2370" si="217">IFERROR(ROUND(E2307/L2307,2),0)</f>
        <v>109.11</v>
      </c>
      <c r="S2307" s="15">
        <f t="shared" ref="S2307:S2370" si="218">(((J2307/60)/60)/24)+DATE(1970,1,1)</f>
        <v>41834.695277777777</v>
      </c>
      <c r="T2307" s="15">
        <f t="shared" ref="T2307:T2370" si="219">(((I2307/60)/60)/24)+DATE(1970,1,1)</f>
        <v>41859.75</v>
      </c>
      <c r="U2307">
        <f t="shared" ref="U2307:U2370" si="220">_xlfn.DAYS(T2307,S2307)</f>
        <v>25</v>
      </c>
      <c r="V2307" t="str" cm="1">
        <f t="array" ref="V2307">_xlfn.IFS(U2307&lt;=10,"Less than 10 days",AND(U2307&gt;10,U2307&lt;=20),"11 to 20 days",AND(U2307&gt;20,U2307&lt;=25),"21 to 25 days",U2307&gt;=51,"Greater than 40 days",AND(U2307&gt;25,U2307&lt;=30),"26 to 30 days",AND(U2307&gt;30,U2307&lt;=40),"31 to 40 days",AND(U2307&gt;40,U2307&lt;=50),"41 to 50 days")</f>
        <v>21 to 25 days</v>
      </c>
      <c r="W2307" t="str" cm="1">
        <f t="array" ref="W2307">_xlfn.IFNA(_xlfn.IFS(AND(U2307&gt;=25,U2307&lt;28),"26-27 days",AND(U2307&gt;27,U2307&lt;29),"28 to 29 days",U2307=30, "30 days"),"Not Needed")</f>
        <v>26-27 days</v>
      </c>
      <c r="X2307">
        <f t="shared" ref="X2307:X2370" si="221">YEAR(S2307)</f>
        <v>2014</v>
      </c>
    </row>
    <row r="2308" spans="1:24" ht="4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 t="shared" si="216"/>
        <v>107</v>
      </c>
      <c r="R2308">
        <f t="shared" si="217"/>
        <v>51.19</v>
      </c>
      <c r="S2308" s="15">
        <f t="shared" si="218"/>
        <v>40948.16815972222</v>
      </c>
      <c r="T2308" s="15">
        <f t="shared" si="219"/>
        <v>40978.16815972222</v>
      </c>
      <c r="U2308">
        <f t="shared" si="220"/>
        <v>30</v>
      </c>
      <c r="V2308" t="str" cm="1">
        <f t="array" ref="V2308">_xlfn.IFS(U2308&lt;=10,"Less than 10 days",AND(U2308&gt;10,U2308&lt;=20),"11 to 20 days",AND(U2308&gt;20,U2308&lt;=25),"21 to 25 days",U2308&gt;=51,"Greater than 40 days",AND(U2308&gt;25,U2308&lt;=30),"26 to 30 days",AND(U2308&gt;30,U2308&lt;=40),"31 to 40 days",AND(U2308&gt;40,U2308&lt;=50),"41 to 50 days")</f>
        <v>26 to 30 days</v>
      </c>
      <c r="W2308" t="str" cm="1">
        <f t="array" ref="W2308">_xlfn.IFNA(_xlfn.IFS(AND(U2308&gt;=25,U2308&lt;28),"26-27 days",AND(U2308&gt;27,U2308&lt;29),"28 to 29 days",U2308=30, "30 days"),"Not Needed")</f>
        <v>30 days</v>
      </c>
      <c r="X2308">
        <f t="shared" si="221"/>
        <v>2012</v>
      </c>
    </row>
    <row r="2309" spans="1:24" ht="4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 t="shared" si="216"/>
        <v>107</v>
      </c>
      <c r="R2309">
        <f t="shared" si="217"/>
        <v>27.94</v>
      </c>
      <c r="S2309" s="15">
        <f t="shared" si="218"/>
        <v>41004.802465277775</v>
      </c>
      <c r="T2309" s="15">
        <f t="shared" si="219"/>
        <v>41034.802407407406</v>
      </c>
      <c r="U2309">
        <f t="shared" si="220"/>
        <v>30</v>
      </c>
      <c r="V2309" t="str" cm="1">
        <f t="array" ref="V2309">_xlfn.IFS(U2309&lt;=10,"Less than 10 days",AND(U2309&gt;10,U2309&lt;=20),"11 to 20 days",AND(U2309&gt;20,U2309&lt;=25),"21 to 25 days",U2309&gt;=51,"Greater than 40 days",AND(U2309&gt;25,U2309&lt;=30),"26 to 30 days",AND(U2309&gt;30,U2309&lt;=40),"31 to 40 days",AND(U2309&gt;40,U2309&lt;=50),"41 to 50 days")</f>
        <v>26 to 30 days</v>
      </c>
      <c r="W2309" t="str" cm="1">
        <f t="array" ref="W2309">_xlfn.IFNA(_xlfn.IFS(AND(U2309&gt;=25,U2309&lt;28),"26-27 days",AND(U2309&gt;27,U2309&lt;29),"28 to 29 days",U2309=30, "30 days"),"Not Needed")</f>
        <v>30 days</v>
      </c>
      <c r="X2309">
        <f t="shared" si="221"/>
        <v>2012</v>
      </c>
    </row>
    <row r="2310" spans="1:24" ht="4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 t="shared" si="216"/>
        <v>101</v>
      </c>
      <c r="R2310">
        <f t="shared" si="217"/>
        <v>82.5</v>
      </c>
      <c r="S2310" s="15">
        <f t="shared" si="218"/>
        <v>41851.962916666671</v>
      </c>
      <c r="T2310" s="15">
        <f t="shared" si="219"/>
        <v>41880.041666666664</v>
      </c>
      <c r="U2310">
        <f t="shared" si="220"/>
        <v>29</v>
      </c>
      <c r="V2310" t="str" cm="1">
        <f t="array" ref="V2310">_xlfn.IFS(U2310&lt;=10,"Less than 10 days",AND(U2310&gt;10,U2310&lt;=20),"11 to 20 days",AND(U2310&gt;20,U2310&lt;=25),"21 to 25 days",U2310&gt;=51,"Greater than 40 days",AND(U2310&gt;25,U2310&lt;=30),"26 to 30 days",AND(U2310&gt;30,U2310&lt;=40),"31 to 40 days",AND(U2310&gt;40,U2310&lt;=50),"41 to 50 days")</f>
        <v>26 to 30 days</v>
      </c>
      <c r="W2310" t="str" cm="1">
        <f t="array" ref="W2310">_xlfn.IFNA(_xlfn.IFS(AND(U2310&gt;=25,U2310&lt;28),"26-27 days",AND(U2310&gt;27,U2310&lt;29),"28 to 29 days",U2310=30, "30 days"),"Not Needed")</f>
        <v>Not Needed</v>
      </c>
      <c r="X2310">
        <f t="shared" si="221"/>
        <v>2014</v>
      </c>
    </row>
    <row r="2311" spans="1:24" ht="4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 t="shared" si="216"/>
        <v>107</v>
      </c>
      <c r="R2311">
        <f t="shared" si="217"/>
        <v>59.82</v>
      </c>
      <c r="S2311" s="15">
        <f t="shared" si="218"/>
        <v>41307.987696759257</v>
      </c>
      <c r="T2311" s="15">
        <f t="shared" si="219"/>
        <v>41342.987696759257</v>
      </c>
      <c r="U2311">
        <f t="shared" si="220"/>
        <v>35</v>
      </c>
      <c r="V2311" t="str" cm="1">
        <f t="array" ref="V2311">_xlfn.IFS(U2311&lt;=10,"Less than 10 days",AND(U2311&gt;10,U2311&lt;=20),"11 to 20 days",AND(U2311&gt;20,U2311&lt;=25),"21 to 25 days",U2311&gt;=51,"Greater than 40 days",AND(U2311&gt;25,U2311&lt;=30),"26 to 30 days",AND(U2311&gt;30,U2311&lt;=40),"31 to 40 days",AND(U2311&gt;40,U2311&lt;=50),"41 to 50 days")</f>
        <v>31 to 40 days</v>
      </c>
      <c r="W2311" t="str" cm="1">
        <f t="array" ref="W2311">_xlfn.IFNA(_xlfn.IFS(AND(U2311&gt;=25,U2311&lt;28),"26-27 days",AND(U2311&gt;27,U2311&lt;29),"28 to 29 days",U2311=30, "30 days"),"Not Needed")</f>
        <v>Not Needed</v>
      </c>
      <c r="X2311">
        <f t="shared" si="221"/>
        <v>2013</v>
      </c>
    </row>
    <row r="2312" spans="1:24" ht="58">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 t="shared" si="216"/>
        <v>429</v>
      </c>
      <c r="R2312">
        <f t="shared" si="217"/>
        <v>64.819999999999993</v>
      </c>
      <c r="S2312" s="15">
        <f t="shared" si="218"/>
        <v>41324.79415509259</v>
      </c>
      <c r="T2312" s="15">
        <f t="shared" si="219"/>
        <v>41354.752488425926</v>
      </c>
      <c r="U2312">
        <f t="shared" si="220"/>
        <v>30</v>
      </c>
      <c r="V2312" t="str" cm="1">
        <f t="array" ref="V2312">_xlfn.IFS(U2312&lt;=10,"Less than 10 days",AND(U2312&gt;10,U2312&lt;=20),"11 to 20 days",AND(U2312&gt;20,U2312&lt;=25),"21 to 25 days",U2312&gt;=51,"Greater than 40 days",AND(U2312&gt;25,U2312&lt;=30),"26 to 30 days",AND(U2312&gt;30,U2312&lt;=40),"31 to 40 days",AND(U2312&gt;40,U2312&lt;=50),"41 to 50 days")</f>
        <v>26 to 30 days</v>
      </c>
      <c r="W2312" t="str" cm="1">
        <f t="array" ref="W2312">_xlfn.IFNA(_xlfn.IFS(AND(U2312&gt;=25,U2312&lt;28),"26-27 days",AND(U2312&gt;27,U2312&lt;29),"28 to 29 days",U2312=30, "30 days"),"Not Needed")</f>
        <v>30 days</v>
      </c>
      <c r="X2312">
        <f t="shared" si="221"/>
        <v>2013</v>
      </c>
    </row>
    <row r="2313" spans="1:24" ht="4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 t="shared" si="216"/>
        <v>104</v>
      </c>
      <c r="R2313">
        <f t="shared" si="217"/>
        <v>90.1</v>
      </c>
      <c r="S2313" s="15">
        <f t="shared" si="218"/>
        <v>41736.004502314812</v>
      </c>
      <c r="T2313" s="15">
        <f t="shared" si="219"/>
        <v>41766.004502314812</v>
      </c>
      <c r="U2313">
        <f t="shared" si="220"/>
        <v>30</v>
      </c>
      <c r="V2313" t="str" cm="1">
        <f t="array" ref="V2313">_xlfn.IFS(U2313&lt;=10,"Less than 10 days",AND(U2313&gt;10,U2313&lt;=20),"11 to 20 days",AND(U2313&gt;20,U2313&lt;=25),"21 to 25 days",U2313&gt;=51,"Greater than 40 days",AND(U2313&gt;25,U2313&lt;=30),"26 to 30 days",AND(U2313&gt;30,U2313&lt;=40),"31 to 40 days",AND(U2313&gt;40,U2313&lt;=50),"41 to 50 days")</f>
        <v>26 to 30 days</v>
      </c>
      <c r="W2313" t="str" cm="1">
        <f t="array" ref="W2313">_xlfn.IFNA(_xlfn.IFS(AND(U2313&gt;=25,U2313&lt;28),"26-27 days",AND(U2313&gt;27,U2313&lt;29),"28 to 29 days",U2313=30, "30 days"),"Not Needed")</f>
        <v>30 days</v>
      </c>
      <c r="X2313">
        <f t="shared" si="221"/>
        <v>2014</v>
      </c>
    </row>
    <row r="2314" spans="1:24" ht="4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 t="shared" si="216"/>
        <v>108</v>
      </c>
      <c r="R2314">
        <f t="shared" si="217"/>
        <v>40.96</v>
      </c>
      <c r="S2314" s="15">
        <f t="shared" si="218"/>
        <v>41716.632847222223</v>
      </c>
      <c r="T2314" s="15">
        <f t="shared" si="219"/>
        <v>41747.958333333336</v>
      </c>
      <c r="U2314">
        <f t="shared" si="220"/>
        <v>31</v>
      </c>
      <c r="V2314" t="str" cm="1">
        <f t="array" ref="V2314">_xlfn.IFS(U2314&lt;=10,"Less than 10 days",AND(U2314&gt;10,U2314&lt;=20),"11 to 20 days",AND(U2314&gt;20,U2314&lt;=25),"21 to 25 days",U2314&gt;=51,"Greater than 40 days",AND(U2314&gt;25,U2314&lt;=30),"26 to 30 days",AND(U2314&gt;30,U2314&lt;=40),"31 to 40 days",AND(U2314&gt;40,U2314&lt;=50),"41 to 50 days")</f>
        <v>31 to 40 days</v>
      </c>
      <c r="W2314" t="str" cm="1">
        <f t="array" ref="W2314">_xlfn.IFNA(_xlfn.IFS(AND(U2314&gt;=25,U2314&lt;28),"26-27 days",AND(U2314&gt;27,U2314&lt;29),"28 to 29 days",U2314=30, "30 days"),"Not Needed")</f>
        <v>Not Needed</v>
      </c>
      <c r="X2314">
        <f t="shared" si="221"/>
        <v>2014</v>
      </c>
    </row>
    <row r="2315" spans="1:24" ht="29">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 t="shared" si="216"/>
        <v>176</v>
      </c>
      <c r="R2315">
        <f t="shared" si="217"/>
        <v>56</v>
      </c>
      <c r="S2315" s="15">
        <f t="shared" si="218"/>
        <v>41002.958634259259</v>
      </c>
      <c r="T2315" s="15">
        <f t="shared" si="219"/>
        <v>41032.958634259259</v>
      </c>
      <c r="U2315">
        <f t="shared" si="220"/>
        <v>30</v>
      </c>
      <c r="V2315" t="str" cm="1">
        <f t="array" ref="V2315">_xlfn.IFS(U2315&lt;=10,"Less than 10 days",AND(U2315&gt;10,U2315&lt;=20),"11 to 20 days",AND(U2315&gt;20,U2315&lt;=25),"21 to 25 days",U2315&gt;=51,"Greater than 40 days",AND(U2315&gt;25,U2315&lt;=30),"26 to 30 days",AND(U2315&gt;30,U2315&lt;=40),"31 to 40 days",AND(U2315&gt;40,U2315&lt;=50),"41 to 50 days")</f>
        <v>26 to 30 days</v>
      </c>
      <c r="W2315" t="str" cm="1">
        <f t="array" ref="W2315">_xlfn.IFNA(_xlfn.IFS(AND(U2315&gt;=25,U2315&lt;28),"26-27 days",AND(U2315&gt;27,U2315&lt;29),"28 to 29 days",U2315=30, "30 days"),"Not Needed")</f>
        <v>30 days</v>
      </c>
      <c r="X2315">
        <f t="shared" si="221"/>
        <v>2012</v>
      </c>
    </row>
    <row r="2316" spans="1:24" ht="4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 t="shared" si="216"/>
        <v>157</v>
      </c>
      <c r="R2316">
        <f t="shared" si="217"/>
        <v>37.67</v>
      </c>
      <c r="S2316" s="15">
        <f t="shared" si="218"/>
        <v>41037.551585648151</v>
      </c>
      <c r="T2316" s="15">
        <f t="shared" si="219"/>
        <v>41067.551585648151</v>
      </c>
      <c r="U2316">
        <f t="shared" si="220"/>
        <v>30</v>
      </c>
      <c r="V2316" t="str" cm="1">
        <f t="array" ref="V2316">_xlfn.IFS(U2316&lt;=10,"Less than 10 days",AND(U2316&gt;10,U2316&lt;=20),"11 to 20 days",AND(U2316&gt;20,U2316&lt;=25),"21 to 25 days",U2316&gt;=51,"Greater than 40 days",AND(U2316&gt;25,U2316&lt;=30),"26 to 30 days",AND(U2316&gt;30,U2316&lt;=40),"31 to 40 days",AND(U2316&gt;40,U2316&lt;=50),"41 to 50 days")</f>
        <v>26 to 30 days</v>
      </c>
      <c r="W2316" t="str" cm="1">
        <f t="array" ref="W2316">_xlfn.IFNA(_xlfn.IFS(AND(U2316&gt;=25,U2316&lt;28),"26-27 days",AND(U2316&gt;27,U2316&lt;29),"28 to 29 days",U2316=30, "30 days"),"Not Needed")</f>
        <v>30 days</v>
      </c>
      <c r="X2316">
        <f t="shared" si="221"/>
        <v>2012</v>
      </c>
    </row>
    <row r="2317" spans="1:24" ht="4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 t="shared" si="216"/>
        <v>103</v>
      </c>
      <c r="R2317">
        <f t="shared" si="217"/>
        <v>40.08</v>
      </c>
      <c r="S2317" s="15">
        <f t="shared" si="218"/>
        <v>41004.72619212963</v>
      </c>
      <c r="T2317" s="15">
        <f t="shared" si="219"/>
        <v>41034.72619212963</v>
      </c>
      <c r="U2317">
        <f t="shared" si="220"/>
        <v>30</v>
      </c>
      <c r="V2317" t="str" cm="1">
        <f t="array" ref="V2317">_xlfn.IFS(U2317&lt;=10,"Less than 10 days",AND(U2317&gt;10,U2317&lt;=20),"11 to 20 days",AND(U2317&gt;20,U2317&lt;=25),"21 to 25 days",U2317&gt;=51,"Greater than 40 days",AND(U2317&gt;25,U2317&lt;=30),"26 to 30 days",AND(U2317&gt;30,U2317&lt;=40),"31 to 40 days",AND(U2317&gt;40,U2317&lt;=50),"41 to 50 days")</f>
        <v>26 to 30 days</v>
      </c>
      <c r="W2317" t="str" cm="1">
        <f t="array" ref="W2317">_xlfn.IFNA(_xlfn.IFS(AND(U2317&gt;=25,U2317&lt;28),"26-27 days",AND(U2317&gt;27,U2317&lt;29),"28 to 29 days",U2317=30, "30 days"),"Not Needed")</f>
        <v>30 days</v>
      </c>
      <c r="X2317">
        <f t="shared" si="221"/>
        <v>2012</v>
      </c>
    </row>
    <row r="2318" spans="1:24" ht="58">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 t="shared" si="216"/>
        <v>104</v>
      </c>
      <c r="R2318">
        <f t="shared" si="217"/>
        <v>78.03</v>
      </c>
      <c r="S2318" s="15">
        <f t="shared" si="218"/>
        <v>40079.725115740745</v>
      </c>
      <c r="T2318" s="15">
        <f t="shared" si="219"/>
        <v>40156.76666666667</v>
      </c>
      <c r="U2318">
        <f t="shared" si="220"/>
        <v>77</v>
      </c>
      <c r="V2318" t="str" cm="1">
        <f t="array" ref="V2318">_xlfn.IFS(U2318&lt;=10,"Less than 10 days",AND(U2318&gt;10,U2318&lt;=20),"11 to 20 days",AND(U2318&gt;20,U2318&lt;=25),"21 to 25 days",U2318&gt;=51,"Greater than 40 days",AND(U2318&gt;25,U2318&lt;=30),"26 to 30 days",AND(U2318&gt;30,U2318&lt;=40),"31 to 40 days",AND(U2318&gt;40,U2318&lt;=50),"41 to 50 days")</f>
        <v>Greater than 40 days</v>
      </c>
      <c r="W2318" t="str" cm="1">
        <f t="array" ref="W2318">_xlfn.IFNA(_xlfn.IFS(AND(U2318&gt;=25,U2318&lt;28),"26-27 days",AND(U2318&gt;27,U2318&lt;29),"28 to 29 days",U2318=30, "30 days"),"Not Needed")</f>
        <v>Not Needed</v>
      </c>
      <c r="X2318">
        <f t="shared" si="221"/>
        <v>2009</v>
      </c>
    </row>
    <row r="2319" spans="1:24" ht="4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 t="shared" si="216"/>
        <v>104</v>
      </c>
      <c r="R2319">
        <f t="shared" si="217"/>
        <v>18.91</v>
      </c>
      <c r="S2319" s="15">
        <f t="shared" si="218"/>
        <v>40192.542233796295</v>
      </c>
      <c r="T2319" s="15">
        <f t="shared" si="219"/>
        <v>40224.208333333336</v>
      </c>
      <c r="U2319">
        <f t="shared" si="220"/>
        <v>32</v>
      </c>
      <c r="V2319" t="str" cm="1">
        <f t="array" ref="V2319">_xlfn.IFS(U2319&lt;=10,"Less than 10 days",AND(U2319&gt;10,U2319&lt;=20),"11 to 20 days",AND(U2319&gt;20,U2319&lt;=25),"21 to 25 days",U2319&gt;=51,"Greater than 40 days",AND(U2319&gt;25,U2319&lt;=30),"26 to 30 days",AND(U2319&gt;30,U2319&lt;=40),"31 to 40 days",AND(U2319&gt;40,U2319&lt;=50),"41 to 50 days")</f>
        <v>31 to 40 days</v>
      </c>
      <c r="W2319" t="str" cm="1">
        <f t="array" ref="W2319">_xlfn.IFNA(_xlfn.IFS(AND(U2319&gt;=25,U2319&lt;28),"26-27 days",AND(U2319&gt;27,U2319&lt;29),"28 to 29 days",U2319=30, "30 days"),"Not Needed")</f>
        <v>Not Needed</v>
      </c>
      <c r="X2319">
        <f t="shared" si="221"/>
        <v>2010</v>
      </c>
    </row>
    <row r="2320" spans="1:24" ht="58">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 t="shared" si="216"/>
        <v>121</v>
      </c>
      <c r="R2320">
        <f t="shared" si="217"/>
        <v>37.130000000000003</v>
      </c>
      <c r="S2320" s="15">
        <f t="shared" si="218"/>
        <v>40050.643680555557</v>
      </c>
      <c r="T2320" s="15">
        <f t="shared" si="219"/>
        <v>40082.165972222225</v>
      </c>
      <c r="U2320">
        <f t="shared" si="220"/>
        <v>32</v>
      </c>
      <c r="V2320" t="str" cm="1">
        <f t="array" ref="V2320">_xlfn.IFS(U2320&lt;=10,"Less than 10 days",AND(U2320&gt;10,U2320&lt;=20),"11 to 20 days",AND(U2320&gt;20,U2320&lt;=25),"21 to 25 days",U2320&gt;=51,"Greater than 40 days",AND(U2320&gt;25,U2320&lt;=30),"26 to 30 days",AND(U2320&gt;30,U2320&lt;=40),"31 to 40 days",AND(U2320&gt;40,U2320&lt;=50),"41 to 50 days")</f>
        <v>31 to 40 days</v>
      </c>
      <c r="W2320" t="str" cm="1">
        <f t="array" ref="W2320">_xlfn.IFNA(_xlfn.IFS(AND(U2320&gt;=25,U2320&lt;28),"26-27 days",AND(U2320&gt;27,U2320&lt;29),"28 to 29 days",U2320=30, "30 days"),"Not Needed")</f>
        <v>Not Needed</v>
      </c>
      <c r="X2320">
        <f t="shared" si="221"/>
        <v>2009</v>
      </c>
    </row>
    <row r="2321" spans="1:24" ht="4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 t="shared" si="216"/>
        <v>108</v>
      </c>
      <c r="R2321">
        <f t="shared" si="217"/>
        <v>41.96</v>
      </c>
      <c r="S2321" s="15">
        <f t="shared" si="218"/>
        <v>41593.082002314812</v>
      </c>
      <c r="T2321" s="15">
        <f t="shared" si="219"/>
        <v>41623.082002314812</v>
      </c>
      <c r="U2321">
        <f t="shared" si="220"/>
        <v>30</v>
      </c>
      <c r="V2321" t="str" cm="1">
        <f t="array" ref="V2321">_xlfn.IFS(U2321&lt;=10,"Less than 10 days",AND(U2321&gt;10,U2321&lt;=20),"11 to 20 days",AND(U2321&gt;20,U2321&lt;=25),"21 to 25 days",U2321&gt;=51,"Greater than 40 days",AND(U2321&gt;25,U2321&lt;=30),"26 to 30 days",AND(U2321&gt;30,U2321&lt;=40),"31 to 40 days",AND(U2321&gt;40,U2321&lt;=50),"41 to 50 days")</f>
        <v>26 to 30 days</v>
      </c>
      <c r="W2321" t="str" cm="1">
        <f t="array" ref="W2321">_xlfn.IFNA(_xlfn.IFS(AND(U2321&gt;=25,U2321&lt;28),"26-27 days",AND(U2321&gt;27,U2321&lt;29),"28 to 29 days",U2321=30, "30 days"),"Not Needed")</f>
        <v>30 days</v>
      </c>
      <c r="X2321">
        <f t="shared" si="221"/>
        <v>2013</v>
      </c>
    </row>
    <row r="2322" spans="1:24" ht="58">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 t="shared" si="216"/>
        <v>109</v>
      </c>
      <c r="R2322">
        <f t="shared" si="217"/>
        <v>61.04</v>
      </c>
      <c r="S2322" s="15">
        <f t="shared" si="218"/>
        <v>41696.817129629628</v>
      </c>
      <c r="T2322" s="15">
        <f t="shared" si="219"/>
        <v>41731.775462962964</v>
      </c>
      <c r="U2322">
        <f t="shared" si="220"/>
        <v>35</v>
      </c>
      <c r="V2322" t="str" cm="1">
        <f t="array" ref="V2322">_xlfn.IFS(U2322&lt;=10,"Less than 10 days",AND(U2322&gt;10,U2322&lt;=20),"11 to 20 days",AND(U2322&gt;20,U2322&lt;=25),"21 to 25 days",U2322&gt;=51,"Greater than 40 days",AND(U2322&gt;25,U2322&lt;=30),"26 to 30 days",AND(U2322&gt;30,U2322&lt;=40),"31 to 40 days",AND(U2322&gt;40,U2322&lt;=50),"41 to 50 days")</f>
        <v>31 to 40 days</v>
      </c>
      <c r="W2322" t="str" cm="1">
        <f t="array" ref="W2322">_xlfn.IFNA(_xlfn.IFS(AND(U2322&gt;=25,U2322&lt;28),"26-27 days",AND(U2322&gt;27,U2322&lt;29),"28 to 29 days",U2322=30, "30 days"),"Not Needed")</f>
        <v>Not Needed</v>
      </c>
      <c r="X2322">
        <f t="shared" si="221"/>
        <v>2014</v>
      </c>
    </row>
    <row r="2323" spans="1:24" ht="4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217"/>
        <v>64.53</v>
      </c>
      <c r="S2323" s="15">
        <f t="shared" si="218"/>
        <v>42799.260428240741</v>
      </c>
      <c r="T2323" s="15">
        <f t="shared" si="219"/>
        <v>42829.21876157407</v>
      </c>
      <c r="U2323">
        <f t="shared" si="220"/>
        <v>30</v>
      </c>
      <c r="V2323" t="str" cm="1">
        <f t="array" ref="V2323">_xlfn.IFS(U2323&lt;=10,"Less than 10 days",AND(U2323&gt;10,U2323&lt;=20),"11 to 20 days",AND(U2323&gt;20,U2323&lt;=25),"21 to 25 days",U2323&gt;=51,"Greater than 40 days",AND(U2323&gt;25,U2323&lt;=30),"26 to 30 days",AND(U2323&gt;30,U2323&lt;=40),"31 to 40 days",AND(U2323&gt;40,U2323&lt;=50),"41 to 50 days")</f>
        <v>26 to 30 days</v>
      </c>
      <c r="W2323" t="str" cm="1">
        <f t="array" ref="W2323">_xlfn.IFNA(_xlfn.IFS(AND(U2323&gt;=25,U2323&lt;28),"26-27 days",AND(U2323&gt;27,U2323&lt;29),"28 to 29 days",U2323=30, "30 days"),"Not Needed")</f>
        <v>30 days</v>
      </c>
      <c r="X2323">
        <f t="shared" si="221"/>
        <v>2017</v>
      </c>
    </row>
    <row r="2324" spans="1:24" ht="4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217"/>
        <v>21.25</v>
      </c>
      <c r="S2324" s="15">
        <f t="shared" si="218"/>
        <v>42804.895474537043</v>
      </c>
      <c r="T2324" s="15">
        <f t="shared" si="219"/>
        <v>42834.853807870371</v>
      </c>
      <c r="U2324">
        <f t="shared" si="220"/>
        <v>30</v>
      </c>
      <c r="V2324" t="str" cm="1">
        <f t="array" ref="V2324">_xlfn.IFS(U2324&lt;=10,"Less than 10 days",AND(U2324&gt;10,U2324&lt;=20),"11 to 20 days",AND(U2324&gt;20,U2324&lt;=25),"21 to 25 days",U2324&gt;=51,"Greater than 40 days",AND(U2324&gt;25,U2324&lt;=30),"26 to 30 days",AND(U2324&gt;30,U2324&lt;=40),"31 to 40 days",AND(U2324&gt;40,U2324&lt;=50),"41 to 50 days")</f>
        <v>26 to 30 days</v>
      </c>
      <c r="W2324" t="str" cm="1">
        <f t="array" ref="W2324">_xlfn.IFNA(_xlfn.IFS(AND(U2324&gt;=25,U2324&lt;28),"26-27 days",AND(U2324&gt;27,U2324&lt;29),"28 to 29 days",U2324=30, "30 days"),"Not Needed")</f>
        <v>30 days</v>
      </c>
      <c r="X2324">
        <f t="shared" si="221"/>
        <v>2017</v>
      </c>
    </row>
    <row r="2325" spans="1:24" ht="4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217"/>
        <v>30</v>
      </c>
      <c r="S2325" s="15">
        <f t="shared" si="218"/>
        <v>42807.755173611105</v>
      </c>
      <c r="T2325" s="15">
        <f t="shared" si="219"/>
        <v>42814.755173611105</v>
      </c>
      <c r="U2325">
        <f t="shared" si="220"/>
        <v>7</v>
      </c>
      <c r="V2325" t="str" cm="1">
        <f t="array" ref="V2325">_xlfn.IFS(U2325&lt;=10,"Less than 10 days",AND(U2325&gt;10,U2325&lt;=20),"11 to 20 days",AND(U2325&gt;20,U2325&lt;=25),"21 to 25 days",U2325&gt;=51,"Greater than 40 days",AND(U2325&gt;25,U2325&lt;=30),"26 to 30 days",AND(U2325&gt;30,U2325&lt;=40),"31 to 40 days",AND(U2325&gt;40,U2325&lt;=50),"41 to 50 days")</f>
        <v>Less than 10 days</v>
      </c>
      <c r="W2325" t="str" cm="1">
        <f t="array" ref="W2325">_xlfn.IFNA(_xlfn.IFS(AND(U2325&gt;=25,U2325&lt;28),"26-27 days",AND(U2325&gt;27,U2325&lt;29),"28 to 29 days",U2325=30, "30 days"),"Not Needed")</f>
        <v>Not Needed</v>
      </c>
      <c r="X2325">
        <f t="shared" si="221"/>
        <v>2017</v>
      </c>
    </row>
    <row r="2326" spans="1:24" ht="4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217"/>
        <v>25.49</v>
      </c>
      <c r="S2326" s="15">
        <f t="shared" si="218"/>
        <v>42790.885243055556</v>
      </c>
      <c r="T2326" s="15">
        <f t="shared" si="219"/>
        <v>42820.843576388885</v>
      </c>
      <c r="U2326">
        <f t="shared" si="220"/>
        <v>30</v>
      </c>
      <c r="V2326" t="str" cm="1">
        <f t="array" ref="V2326">_xlfn.IFS(U2326&lt;=10,"Less than 10 days",AND(U2326&gt;10,U2326&lt;=20),"11 to 20 days",AND(U2326&gt;20,U2326&lt;=25),"21 to 25 days",U2326&gt;=51,"Greater than 40 days",AND(U2326&gt;25,U2326&lt;=30),"26 to 30 days",AND(U2326&gt;30,U2326&lt;=40),"31 to 40 days",AND(U2326&gt;40,U2326&lt;=50),"41 to 50 days")</f>
        <v>26 to 30 days</v>
      </c>
      <c r="W2326" t="str" cm="1">
        <f t="array" ref="W2326">_xlfn.IFNA(_xlfn.IFS(AND(U2326&gt;=25,U2326&lt;28),"26-27 days",AND(U2326&gt;27,U2326&lt;29),"28 to 29 days",U2326=30, "30 days"),"Not Needed")</f>
        <v>30 days</v>
      </c>
      <c r="X2326">
        <f t="shared" si="221"/>
        <v>2017</v>
      </c>
    </row>
    <row r="2327" spans="1:24" ht="4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217"/>
        <v>11.43</v>
      </c>
      <c r="S2327" s="15">
        <f t="shared" si="218"/>
        <v>42794.022349537037</v>
      </c>
      <c r="T2327" s="15">
        <f t="shared" si="219"/>
        <v>42823.980682870373</v>
      </c>
      <c r="U2327">
        <f t="shared" si="220"/>
        <v>29</v>
      </c>
      <c r="V2327" t="str" cm="1">
        <f t="array" ref="V2327">_xlfn.IFS(U2327&lt;=10,"Less than 10 days",AND(U2327&gt;10,U2327&lt;=20),"11 to 20 days",AND(U2327&gt;20,U2327&lt;=25),"21 to 25 days",U2327&gt;=51,"Greater than 40 days",AND(U2327&gt;25,U2327&lt;=30),"26 to 30 days",AND(U2327&gt;30,U2327&lt;=40),"31 to 40 days",AND(U2327&gt;40,U2327&lt;=50),"41 to 50 days")</f>
        <v>26 to 30 days</v>
      </c>
      <c r="W2327" t="str" cm="1">
        <f t="array" ref="W2327">_xlfn.IFNA(_xlfn.IFS(AND(U2327&gt;=25,U2327&lt;28),"26-27 days",AND(U2327&gt;27,U2327&lt;29),"28 to 29 days",U2327=30, "30 days"),"Not Needed")</f>
        <v>Not Needed</v>
      </c>
      <c r="X2327">
        <f t="shared" si="221"/>
        <v>2017</v>
      </c>
    </row>
    <row r="2328" spans="1:24" ht="4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217"/>
        <v>108</v>
      </c>
      <c r="S2328" s="15">
        <f t="shared" si="218"/>
        <v>42804.034120370372</v>
      </c>
      <c r="T2328" s="15">
        <f t="shared" si="219"/>
        <v>42855.708333333328</v>
      </c>
      <c r="U2328">
        <f t="shared" si="220"/>
        <v>51</v>
      </c>
      <c r="V2328" t="str" cm="1">
        <f t="array" ref="V2328">_xlfn.IFS(U2328&lt;=10,"Less than 10 days",AND(U2328&gt;10,U2328&lt;=20),"11 to 20 days",AND(U2328&gt;20,U2328&lt;=25),"21 to 25 days",U2328&gt;=51,"Greater than 40 days",AND(U2328&gt;25,U2328&lt;=30),"26 to 30 days",AND(U2328&gt;30,U2328&lt;=40),"31 to 40 days",AND(U2328&gt;40,U2328&lt;=50),"41 to 50 days")</f>
        <v>Greater than 40 days</v>
      </c>
      <c r="W2328" t="str" cm="1">
        <f t="array" ref="W2328">_xlfn.IFNA(_xlfn.IFS(AND(U2328&gt;=25,U2328&lt;28),"26-27 days",AND(U2328&gt;27,U2328&lt;29),"28 to 29 days",U2328=30, "30 days"),"Not Needed")</f>
        <v>Not Needed</v>
      </c>
      <c r="X2328">
        <f t="shared" si="221"/>
        <v>2017</v>
      </c>
    </row>
    <row r="2329" spans="1:24" ht="29">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 t="shared" ref="Q2329:Q2392" si="222">ROUND(E2329/D2329*100,0)</f>
        <v>526</v>
      </c>
      <c r="R2329">
        <f t="shared" si="217"/>
        <v>54.88</v>
      </c>
      <c r="S2329" s="15">
        <f t="shared" si="218"/>
        <v>41842.917129629634</v>
      </c>
      <c r="T2329" s="15">
        <f t="shared" si="219"/>
        <v>41877.917129629634</v>
      </c>
      <c r="U2329">
        <f t="shared" si="220"/>
        <v>35</v>
      </c>
      <c r="V2329" t="str" cm="1">
        <f t="array" ref="V2329">_xlfn.IFS(U2329&lt;=10,"Less than 10 days",AND(U2329&gt;10,U2329&lt;=20),"11 to 20 days",AND(U2329&gt;20,U2329&lt;=25),"21 to 25 days",U2329&gt;=51,"Greater than 40 days",AND(U2329&gt;25,U2329&lt;=30),"26 to 30 days",AND(U2329&gt;30,U2329&lt;=40),"31 to 40 days",AND(U2329&gt;40,U2329&lt;=50),"41 to 50 days")</f>
        <v>31 to 40 days</v>
      </c>
      <c r="W2329" t="str" cm="1">
        <f t="array" ref="W2329">_xlfn.IFNA(_xlfn.IFS(AND(U2329&gt;=25,U2329&lt;28),"26-27 days",AND(U2329&gt;27,U2329&lt;29),"28 to 29 days",U2329=30, "30 days"),"Not Needed")</f>
        <v>Not Needed</v>
      </c>
      <c r="X2329">
        <f t="shared" si="221"/>
        <v>2014</v>
      </c>
    </row>
    <row r="2330" spans="1:24" ht="58">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 t="shared" si="222"/>
        <v>254</v>
      </c>
      <c r="R2330">
        <f t="shared" si="217"/>
        <v>47.38</v>
      </c>
      <c r="S2330" s="15">
        <f t="shared" si="218"/>
        <v>42139.781678240746</v>
      </c>
      <c r="T2330" s="15">
        <f t="shared" si="219"/>
        <v>42169.781678240746</v>
      </c>
      <c r="U2330">
        <f t="shared" si="220"/>
        <v>30</v>
      </c>
      <c r="V2330" t="str" cm="1">
        <f t="array" ref="V2330">_xlfn.IFS(U2330&lt;=10,"Less than 10 days",AND(U2330&gt;10,U2330&lt;=20),"11 to 20 days",AND(U2330&gt;20,U2330&lt;=25),"21 to 25 days",U2330&gt;=51,"Greater than 40 days",AND(U2330&gt;25,U2330&lt;=30),"26 to 30 days",AND(U2330&gt;30,U2330&lt;=40),"31 to 40 days",AND(U2330&gt;40,U2330&lt;=50),"41 to 50 days")</f>
        <v>26 to 30 days</v>
      </c>
      <c r="W2330" t="str" cm="1">
        <f t="array" ref="W2330">_xlfn.IFNA(_xlfn.IFS(AND(U2330&gt;=25,U2330&lt;28),"26-27 days",AND(U2330&gt;27,U2330&lt;29),"28 to 29 days",U2330=30, "30 days"),"Not Needed")</f>
        <v>30 days</v>
      </c>
      <c r="X2330">
        <f t="shared" si="221"/>
        <v>2015</v>
      </c>
    </row>
    <row r="2331" spans="1:24" ht="4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 t="shared" si="222"/>
        <v>106</v>
      </c>
      <c r="R2331">
        <f t="shared" si="217"/>
        <v>211.84</v>
      </c>
      <c r="S2331" s="15">
        <f t="shared" si="218"/>
        <v>41807.624374999999</v>
      </c>
      <c r="T2331" s="15">
        <f t="shared" si="219"/>
        <v>41837.624374999999</v>
      </c>
      <c r="U2331">
        <f t="shared" si="220"/>
        <v>30</v>
      </c>
      <c r="V2331" t="str" cm="1">
        <f t="array" ref="V2331">_xlfn.IFS(U2331&lt;=10,"Less than 10 days",AND(U2331&gt;10,U2331&lt;=20),"11 to 20 days",AND(U2331&gt;20,U2331&lt;=25),"21 to 25 days",U2331&gt;=51,"Greater than 40 days",AND(U2331&gt;25,U2331&lt;=30),"26 to 30 days",AND(U2331&gt;30,U2331&lt;=40),"31 to 40 days",AND(U2331&gt;40,U2331&lt;=50),"41 to 50 days")</f>
        <v>26 to 30 days</v>
      </c>
      <c r="W2331" t="str" cm="1">
        <f t="array" ref="W2331">_xlfn.IFNA(_xlfn.IFS(AND(U2331&gt;=25,U2331&lt;28),"26-27 days",AND(U2331&gt;27,U2331&lt;29),"28 to 29 days",U2331=30, "30 days"),"Not Needed")</f>
        <v>30 days</v>
      </c>
      <c r="X2331">
        <f t="shared" si="221"/>
        <v>2014</v>
      </c>
    </row>
    <row r="2332" spans="1:24" ht="58">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 t="shared" si="222"/>
        <v>102</v>
      </c>
      <c r="R2332">
        <f t="shared" si="217"/>
        <v>219.93</v>
      </c>
      <c r="S2332" s="15">
        <f t="shared" si="218"/>
        <v>42332.89980324074</v>
      </c>
      <c r="T2332" s="15">
        <f t="shared" si="219"/>
        <v>42363</v>
      </c>
      <c r="U2332">
        <f t="shared" si="220"/>
        <v>31</v>
      </c>
      <c r="V2332" t="str" cm="1">
        <f t="array" ref="V2332">_xlfn.IFS(U2332&lt;=10,"Less than 10 days",AND(U2332&gt;10,U2332&lt;=20),"11 to 20 days",AND(U2332&gt;20,U2332&lt;=25),"21 to 25 days",U2332&gt;=51,"Greater than 40 days",AND(U2332&gt;25,U2332&lt;=30),"26 to 30 days",AND(U2332&gt;30,U2332&lt;=40),"31 to 40 days",AND(U2332&gt;40,U2332&lt;=50),"41 to 50 days")</f>
        <v>31 to 40 days</v>
      </c>
      <c r="W2332" t="str" cm="1">
        <f t="array" ref="W2332">_xlfn.IFNA(_xlfn.IFS(AND(U2332&gt;=25,U2332&lt;28),"26-27 days",AND(U2332&gt;27,U2332&lt;29),"28 to 29 days",U2332=30, "30 days"),"Not Needed")</f>
        <v>Not Needed</v>
      </c>
      <c r="X2332">
        <f t="shared" si="221"/>
        <v>2015</v>
      </c>
    </row>
    <row r="2333" spans="1:24" ht="4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 t="shared" si="222"/>
        <v>144</v>
      </c>
      <c r="R2333">
        <f t="shared" si="217"/>
        <v>40.799999999999997</v>
      </c>
      <c r="S2333" s="15">
        <f t="shared" si="218"/>
        <v>41839.005671296298</v>
      </c>
      <c r="T2333" s="15">
        <f t="shared" si="219"/>
        <v>41869.005671296298</v>
      </c>
      <c r="U2333">
        <f t="shared" si="220"/>
        <v>30</v>
      </c>
      <c r="V2333" t="str" cm="1">
        <f t="array" ref="V2333">_xlfn.IFS(U2333&lt;=10,"Less than 10 days",AND(U2333&gt;10,U2333&lt;=20),"11 to 20 days",AND(U2333&gt;20,U2333&lt;=25),"21 to 25 days",U2333&gt;=51,"Greater than 40 days",AND(U2333&gt;25,U2333&lt;=30),"26 to 30 days",AND(U2333&gt;30,U2333&lt;=40),"31 to 40 days",AND(U2333&gt;40,U2333&lt;=50),"41 to 50 days")</f>
        <v>26 to 30 days</v>
      </c>
      <c r="W2333" t="str" cm="1">
        <f t="array" ref="W2333">_xlfn.IFNA(_xlfn.IFS(AND(U2333&gt;=25,U2333&lt;28),"26-27 days",AND(U2333&gt;27,U2333&lt;29),"28 to 29 days",U2333=30, "30 days"),"Not Needed")</f>
        <v>30 days</v>
      </c>
      <c r="X2333">
        <f t="shared" si="221"/>
        <v>2014</v>
      </c>
    </row>
    <row r="2334" spans="1:24" ht="4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 t="shared" si="222"/>
        <v>106</v>
      </c>
      <c r="R2334">
        <f t="shared" si="217"/>
        <v>75.5</v>
      </c>
      <c r="S2334" s="15">
        <f t="shared" si="218"/>
        <v>42011.628136574072</v>
      </c>
      <c r="T2334" s="15">
        <f t="shared" si="219"/>
        <v>42041.628136574072</v>
      </c>
      <c r="U2334">
        <f t="shared" si="220"/>
        <v>30</v>
      </c>
      <c r="V2334" t="str" cm="1">
        <f t="array" ref="V2334">_xlfn.IFS(U2334&lt;=10,"Less than 10 days",AND(U2334&gt;10,U2334&lt;=20),"11 to 20 days",AND(U2334&gt;20,U2334&lt;=25),"21 to 25 days",U2334&gt;=51,"Greater than 40 days",AND(U2334&gt;25,U2334&lt;=30),"26 to 30 days",AND(U2334&gt;30,U2334&lt;=40),"31 to 40 days",AND(U2334&gt;40,U2334&lt;=50),"41 to 50 days")</f>
        <v>26 to 30 days</v>
      </c>
      <c r="W2334" t="str" cm="1">
        <f t="array" ref="W2334">_xlfn.IFNA(_xlfn.IFS(AND(U2334&gt;=25,U2334&lt;28),"26-27 days",AND(U2334&gt;27,U2334&lt;29),"28 to 29 days",U2334=30, "30 days"),"Not Needed")</f>
        <v>30 days</v>
      </c>
      <c r="X2334">
        <f t="shared" si="221"/>
        <v>2015</v>
      </c>
    </row>
    <row r="2335" spans="1:24" ht="4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 t="shared" si="222"/>
        <v>212</v>
      </c>
      <c r="R2335">
        <f t="shared" si="217"/>
        <v>13.54</v>
      </c>
      <c r="S2335" s="15">
        <f t="shared" si="218"/>
        <v>41767.650347222225</v>
      </c>
      <c r="T2335" s="15">
        <f t="shared" si="219"/>
        <v>41788.743055555555</v>
      </c>
      <c r="U2335">
        <f t="shared" si="220"/>
        <v>21</v>
      </c>
      <c r="V2335" t="str" cm="1">
        <f t="array" ref="V2335">_xlfn.IFS(U2335&lt;=10,"Less than 10 days",AND(U2335&gt;10,U2335&lt;=20),"11 to 20 days",AND(U2335&gt;20,U2335&lt;=25),"21 to 25 days",U2335&gt;=51,"Greater than 40 days",AND(U2335&gt;25,U2335&lt;=30),"26 to 30 days",AND(U2335&gt;30,U2335&lt;=40),"31 to 40 days",AND(U2335&gt;40,U2335&lt;=50),"41 to 50 days")</f>
        <v>21 to 25 days</v>
      </c>
      <c r="W2335" t="str" cm="1">
        <f t="array" ref="W2335">_xlfn.IFNA(_xlfn.IFS(AND(U2335&gt;=25,U2335&lt;28),"26-27 days",AND(U2335&gt;27,U2335&lt;29),"28 to 29 days",U2335=30, "30 days"),"Not Needed")</f>
        <v>Not Needed</v>
      </c>
      <c r="X2335">
        <f t="shared" si="221"/>
        <v>2014</v>
      </c>
    </row>
    <row r="2336" spans="1:24" ht="4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 t="shared" si="222"/>
        <v>102</v>
      </c>
      <c r="R2336">
        <f t="shared" si="217"/>
        <v>60.87</v>
      </c>
      <c r="S2336" s="15">
        <f t="shared" si="218"/>
        <v>41918.670115740737</v>
      </c>
      <c r="T2336" s="15">
        <f t="shared" si="219"/>
        <v>41948.731944444444</v>
      </c>
      <c r="U2336">
        <f t="shared" si="220"/>
        <v>30</v>
      </c>
      <c r="V2336" t="str" cm="1">
        <f t="array" ref="V2336">_xlfn.IFS(U2336&lt;=10,"Less than 10 days",AND(U2336&gt;10,U2336&lt;=20),"11 to 20 days",AND(U2336&gt;20,U2336&lt;=25),"21 to 25 days",U2336&gt;=51,"Greater than 40 days",AND(U2336&gt;25,U2336&lt;=30),"26 to 30 days",AND(U2336&gt;30,U2336&lt;=40),"31 to 40 days",AND(U2336&gt;40,U2336&lt;=50),"41 to 50 days")</f>
        <v>26 to 30 days</v>
      </c>
      <c r="W2336" t="str" cm="1">
        <f t="array" ref="W2336">_xlfn.IFNA(_xlfn.IFS(AND(U2336&gt;=25,U2336&lt;28),"26-27 days",AND(U2336&gt;27,U2336&lt;29),"28 to 29 days",U2336=30, "30 days"),"Not Needed")</f>
        <v>30 days</v>
      </c>
      <c r="X2336">
        <f t="shared" si="221"/>
        <v>2014</v>
      </c>
    </row>
    <row r="2337" spans="1:24" ht="4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 t="shared" si="222"/>
        <v>102</v>
      </c>
      <c r="R2337">
        <f t="shared" si="217"/>
        <v>115.69</v>
      </c>
      <c r="S2337" s="15">
        <f t="shared" si="218"/>
        <v>41771.572256944448</v>
      </c>
      <c r="T2337" s="15">
        <f t="shared" si="219"/>
        <v>41801.572256944448</v>
      </c>
      <c r="U2337">
        <f t="shared" si="220"/>
        <v>30</v>
      </c>
      <c r="V2337" t="str" cm="1">
        <f t="array" ref="V2337">_xlfn.IFS(U2337&lt;=10,"Less than 10 days",AND(U2337&gt;10,U2337&lt;=20),"11 to 20 days",AND(U2337&gt;20,U2337&lt;=25),"21 to 25 days",U2337&gt;=51,"Greater than 40 days",AND(U2337&gt;25,U2337&lt;=30),"26 to 30 days",AND(U2337&gt;30,U2337&lt;=40),"31 to 40 days",AND(U2337&gt;40,U2337&lt;=50),"41 to 50 days")</f>
        <v>26 to 30 days</v>
      </c>
      <c r="W2337" t="str" cm="1">
        <f t="array" ref="W2337">_xlfn.IFNA(_xlfn.IFS(AND(U2337&gt;=25,U2337&lt;28),"26-27 days",AND(U2337&gt;27,U2337&lt;29),"28 to 29 days",U2337=30, "30 days"),"Not Needed")</f>
        <v>30 days</v>
      </c>
      <c r="X2337">
        <f t="shared" si="221"/>
        <v>2014</v>
      </c>
    </row>
    <row r="2338" spans="1:24" ht="4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 t="shared" si="222"/>
        <v>521</v>
      </c>
      <c r="R2338">
        <f t="shared" si="217"/>
        <v>48.1</v>
      </c>
      <c r="S2338" s="15">
        <f t="shared" si="218"/>
        <v>41666.924710648149</v>
      </c>
      <c r="T2338" s="15">
        <f t="shared" si="219"/>
        <v>41706.924710648149</v>
      </c>
      <c r="U2338">
        <f t="shared" si="220"/>
        <v>40</v>
      </c>
      <c r="V2338" t="str" cm="1">
        <f t="array" ref="V2338">_xlfn.IFS(U2338&lt;=10,"Less than 10 days",AND(U2338&gt;10,U2338&lt;=20),"11 to 20 days",AND(U2338&gt;20,U2338&lt;=25),"21 to 25 days",U2338&gt;=51,"Greater than 40 days",AND(U2338&gt;25,U2338&lt;=30),"26 to 30 days",AND(U2338&gt;30,U2338&lt;=40),"31 to 40 days",AND(U2338&gt;40,U2338&lt;=50),"41 to 50 days")</f>
        <v>31 to 40 days</v>
      </c>
      <c r="W2338" t="str" cm="1">
        <f t="array" ref="W2338">_xlfn.IFNA(_xlfn.IFS(AND(U2338&gt;=25,U2338&lt;28),"26-27 days",AND(U2338&gt;27,U2338&lt;29),"28 to 29 days",U2338=30, "30 days"),"Not Needed")</f>
        <v>Not Needed</v>
      </c>
      <c r="X2338">
        <f t="shared" si="221"/>
        <v>2014</v>
      </c>
    </row>
    <row r="2339" spans="1:24" ht="29">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 t="shared" si="222"/>
        <v>111</v>
      </c>
      <c r="R2339">
        <f t="shared" si="217"/>
        <v>74.180000000000007</v>
      </c>
      <c r="S2339" s="15">
        <f t="shared" si="218"/>
        <v>41786.640543981484</v>
      </c>
      <c r="T2339" s="15">
        <f t="shared" si="219"/>
        <v>41816.640543981484</v>
      </c>
      <c r="U2339">
        <f t="shared" si="220"/>
        <v>30</v>
      </c>
      <c r="V2339" t="str" cm="1">
        <f t="array" ref="V2339">_xlfn.IFS(U2339&lt;=10,"Less than 10 days",AND(U2339&gt;10,U2339&lt;=20),"11 to 20 days",AND(U2339&gt;20,U2339&lt;=25),"21 to 25 days",U2339&gt;=51,"Greater than 40 days",AND(U2339&gt;25,U2339&lt;=30),"26 to 30 days",AND(U2339&gt;30,U2339&lt;=40),"31 to 40 days",AND(U2339&gt;40,U2339&lt;=50),"41 to 50 days")</f>
        <v>26 to 30 days</v>
      </c>
      <c r="W2339" t="str" cm="1">
        <f t="array" ref="W2339">_xlfn.IFNA(_xlfn.IFS(AND(U2339&gt;=25,U2339&lt;28),"26-27 days",AND(U2339&gt;27,U2339&lt;29),"28 to 29 days",U2339=30, "30 days"),"Not Needed")</f>
        <v>30 days</v>
      </c>
      <c r="X2339">
        <f t="shared" si="221"/>
        <v>2014</v>
      </c>
    </row>
    <row r="2340" spans="1:24" ht="4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 t="shared" si="222"/>
        <v>101</v>
      </c>
      <c r="R2340">
        <f t="shared" si="217"/>
        <v>123.35</v>
      </c>
      <c r="S2340" s="15">
        <f t="shared" si="218"/>
        <v>41789.896805555552</v>
      </c>
      <c r="T2340" s="15">
        <f t="shared" si="219"/>
        <v>41819.896805555552</v>
      </c>
      <c r="U2340">
        <f t="shared" si="220"/>
        <v>30</v>
      </c>
      <c r="V2340" t="str" cm="1">
        <f t="array" ref="V2340">_xlfn.IFS(U2340&lt;=10,"Less than 10 days",AND(U2340&gt;10,U2340&lt;=20),"11 to 20 days",AND(U2340&gt;20,U2340&lt;=25),"21 to 25 days",U2340&gt;=51,"Greater than 40 days",AND(U2340&gt;25,U2340&lt;=30),"26 to 30 days",AND(U2340&gt;30,U2340&lt;=40),"31 to 40 days",AND(U2340&gt;40,U2340&lt;=50),"41 to 50 days")</f>
        <v>26 to 30 days</v>
      </c>
      <c r="W2340" t="str" cm="1">
        <f t="array" ref="W2340">_xlfn.IFNA(_xlfn.IFS(AND(U2340&gt;=25,U2340&lt;28),"26-27 days",AND(U2340&gt;27,U2340&lt;29),"28 to 29 days",U2340=30, "30 days"),"Not Needed")</f>
        <v>30 days</v>
      </c>
      <c r="X2340">
        <f t="shared" si="221"/>
        <v>2014</v>
      </c>
    </row>
    <row r="2341" spans="1:24" ht="4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 t="shared" si="222"/>
        <v>294</v>
      </c>
      <c r="R2341">
        <f t="shared" si="217"/>
        <v>66.62</v>
      </c>
      <c r="S2341" s="15">
        <f t="shared" si="218"/>
        <v>42692.79987268518</v>
      </c>
      <c r="T2341" s="15">
        <f t="shared" si="219"/>
        <v>42723.332638888889</v>
      </c>
      <c r="U2341">
        <f t="shared" si="220"/>
        <v>31</v>
      </c>
      <c r="V2341" t="str" cm="1">
        <f t="array" ref="V2341">_xlfn.IFS(U2341&lt;=10,"Less than 10 days",AND(U2341&gt;10,U2341&lt;=20),"11 to 20 days",AND(U2341&gt;20,U2341&lt;=25),"21 to 25 days",U2341&gt;=51,"Greater than 40 days",AND(U2341&gt;25,U2341&lt;=30),"26 to 30 days",AND(U2341&gt;30,U2341&lt;=40),"31 to 40 days",AND(U2341&gt;40,U2341&lt;=50),"41 to 50 days")</f>
        <v>31 to 40 days</v>
      </c>
      <c r="W2341" t="str" cm="1">
        <f t="array" ref="W2341">_xlfn.IFNA(_xlfn.IFS(AND(U2341&gt;=25,U2341&lt;28),"26-27 days",AND(U2341&gt;27,U2341&lt;29),"28 to 29 days",U2341=30, "30 days"),"Not Needed")</f>
        <v>Not Needed</v>
      </c>
      <c r="X2341">
        <f t="shared" si="221"/>
        <v>2016</v>
      </c>
    </row>
    <row r="2342" spans="1:24" ht="4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 t="shared" si="222"/>
        <v>106</v>
      </c>
      <c r="R2342">
        <f t="shared" si="217"/>
        <v>104.99</v>
      </c>
      <c r="S2342" s="15">
        <f t="shared" si="218"/>
        <v>42643.642800925925</v>
      </c>
      <c r="T2342" s="15">
        <f t="shared" si="219"/>
        <v>42673.642800925925</v>
      </c>
      <c r="U2342">
        <f t="shared" si="220"/>
        <v>30</v>
      </c>
      <c r="V2342" t="str" cm="1">
        <f t="array" ref="V2342">_xlfn.IFS(U2342&lt;=10,"Less than 10 days",AND(U2342&gt;10,U2342&lt;=20),"11 to 20 days",AND(U2342&gt;20,U2342&lt;=25),"21 to 25 days",U2342&gt;=51,"Greater than 40 days",AND(U2342&gt;25,U2342&lt;=30),"26 to 30 days",AND(U2342&gt;30,U2342&lt;=40),"31 to 40 days",AND(U2342&gt;40,U2342&lt;=50),"41 to 50 days")</f>
        <v>26 to 30 days</v>
      </c>
      <c r="W2342" t="str" cm="1">
        <f t="array" ref="W2342">_xlfn.IFNA(_xlfn.IFS(AND(U2342&gt;=25,U2342&lt;28),"26-27 days",AND(U2342&gt;27,U2342&lt;29),"28 to 29 days",U2342=30, "30 days"),"Not Needed")</f>
        <v>30 days</v>
      </c>
      <c r="X2342">
        <f t="shared" si="221"/>
        <v>2016</v>
      </c>
    </row>
    <row r="2343" spans="1:24" ht="4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 t="shared" si="222"/>
        <v>0</v>
      </c>
      <c r="R2343">
        <f t="shared" si="217"/>
        <v>0</v>
      </c>
      <c r="S2343" s="15">
        <f t="shared" si="218"/>
        <v>42167.813703703709</v>
      </c>
      <c r="T2343" s="15">
        <f t="shared" si="219"/>
        <v>42197.813703703709</v>
      </c>
      <c r="U2343">
        <f t="shared" si="220"/>
        <v>30</v>
      </c>
      <c r="V2343" t="str" cm="1">
        <f t="array" ref="V2343">_xlfn.IFS(U2343&lt;=10,"Less than 10 days",AND(U2343&gt;10,U2343&lt;=20),"11 to 20 days",AND(U2343&gt;20,U2343&lt;=25),"21 to 25 days",U2343&gt;=51,"Greater than 40 days",AND(U2343&gt;25,U2343&lt;=30),"26 to 30 days",AND(U2343&gt;30,U2343&lt;=40),"31 to 40 days",AND(U2343&gt;40,U2343&lt;=50),"41 to 50 days")</f>
        <v>26 to 30 days</v>
      </c>
      <c r="W2343" t="str" cm="1">
        <f t="array" ref="W2343">_xlfn.IFNA(_xlfn.IFS(AND(U2343&gt;=25,U2343&lt;28),"26-27 days",AND(U2343&gt;27,U2343&lt;29),"28 to 29 days",U2343=30, "30 days"),"Not Needed")</f>
        <v>30 days</v>
      </c>
      <c r="X2343">
        <f t="shared" si="221"/>
        <v>2015</v>
      </c>
    </row>
    <row r="2344" spans="1:24" ht="4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 t="shared" si="222"/>
        <v>0</v>
      </c>
      <c r="R2344">
        <f t="shared" si="217"/>
        <v>0</v>
      </c>
      <c r="S2344" s="15">
        <f t="shared" si="218"/>
        <v>41897.702199074076</v>
      </c>
      <c r="T2344" s="15">
        <f t="shared" si="219"/>
        <v>41918.208333333336</v>
      </c>
      <c r="U2344">
        <f t="shared" si="220"/>
        <v>21</v>
      </c>
      <c r="V2344" t="str" cm="1">
        <f t="array" ref="V2344">_xlfn.IFS(U2344&lt;=10,"Less than 10 days",AND(U2344&gt;10,U2344&lt;=20),"11 to 20 days",AND(U2344&gt;20,U2344&lt;=25),"21 to 25 days",U2344&gt;=51,"Greater than 40 days",AND(U2344&gt;25,U2344&lt;=30),"26 to 30 days",AND(U2344&gt;30,U2344&lt;=40),"31 to 40 days",AND(U2344&gt;40,U2344&lt;=50),"41 to 50 days")</f>
        <v>21 to 25 days</v>
      </c>
      <c r="W2344" t="str" cm="1">
        <f t="array" ref="W2344">_xlfn.IFNA(_xlfn.IFS(AND(U2344&gt;=25,U2344&lt;28),"26-27 days",AND(U2344&gt;27,U2344&lt;29),"28 to 29 days",U2344=30, "30 days"),"Not Needed")</f>
        <v>Not Needed</v>
      </c>
      <c r="X2344">
        <f t="shared" si="221"/>
        <v>2014</v>
      </c>
    </row>
    <row r="2345" spans="1:24" ht="58">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 t="shared" si="222"/>
        <v>3</v>
      </c>
      <c r="R2345">
        <f t="shared" si="217"/>
        <v>300</v>
      </c>
      <c r="S2345" s="15">
        <f t="shared" si="218"/>
        <v>42327.825289351851</v>
      </c>
      <c r="T2345" s="15">
        <f t="shared" si="219"/>
        <v>42377.82430555555</v>
      </c>
      <c r="U2345">
        <f t="shared" si="220"/>
        <v>50</v>
      </c>
      <c r="V2345" t="str" cm="1">
        <f t="array" ref="V2345">_xlfn.IFS(U2345&lt;=10,"Less than 10 days",AND(U2345&gt;10,U2345&lt;=20),"11 to 20 days",AND(U2345&gt;20,U2345&lt;=25),"21 to 25 days",U2345&gt;=51,"Greater than 40 days",AND(U2345&gt;25,U2345&lt;=30),"26 to 30 days",AND(U2345&gt;30,U2345&lt;=40),"31 to 40 days",AND(U2345&gt;40,U2345&lt;=50),"41 to 50 days")</f>
        <v>41 to 50 days</v>
      </c>
      <c r="W2345" t="str" cm="1">
        <f t="array" ref="W2345">_xlfn.IFNA(_xlfn.IFS(AND(U2345&gt;=25,U2345&lt;28),"26-27 days",AND(U2345&gt;27,U2345&lt;29),"28 to 29 days",U2345=30, "30 days"),"Not Needed")</f>
        <v>Not Needed</v>
      </c>
      <c r="X2345">
        <f t="shared" si="221"/>
        <v>2015</v>
      </c>
    </row>
    <row r="2346" spans="1:24" ht="58">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 t="shared" si="222"/>
        <v>0</v>
      </c>
      <c r="R2346">
        <f t="shared" si="217"/>
        <v>1</v>
      </c>
      <c r="S2346" s="15">
        <f t="shared" si="218"/>
        <v>42515.727650462963</v>
      </c>
      <c r="T2346" s="15">
        <f t="shared" si="219"/>
        <v>42545.727650462963</v>
      </c>
      <c r="U2346">
        <f t="shared" si="220"/>
        <v>30</v>
      </c>
      <c r="V2346" t="str" cm="1">
        <f t="array" ref="V2346">_xlfn.IFS(U2346&lt;=10,"Less than 10 days",AND(U2346&gt;10,U2346&lt;=20),"11 to 20 days",AND(U2346&gt;20,U2346&lt;=25),"21 to 25 days",U2346&gt;=51,"Greater than 40 days",AND(U2346&gt;25,U2346&lt;=30),"26 to 30 days",AND(U2346&gt;30,U2346&lt;=40),"31 to 40 days",AND(U2346&gt;40,U2346&lt;=50),"41 to 50 days")</f>
        <v>26 to 30 days</v>
      </c>
      <c r="W2346" t="str" cm="1">
        <f t="array" ref="W2346">_xlfn.IFNA(_xlfn.IFS(AND(U2346&gt;=25,U2346&lt;28),"26-27 days",AND(U2346&gt;27,U2346&lt;29),"28 to 29 days",U2346=30, "30 days"),"Not Needed")</f>
        <v>30 days</v>
      </c>
      <c r="X2346">
        <f t="shared" si="221"/>
        <v>2016</v>
      </c>
    </row>
    <row r="2347" spans="1:24" ht="4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 t="shared" si="222"/>
        <v>0</v>
      </c>
      <c r="R2347">
        <f t="shared" si="217"/>
        <v>0</v>
      </c>
      <c r="S2347" s="15">
        <f t="shared" si="218"/>
        <v>42060.001805555556</v>
      </c>
      <c r="T2347" s="15">
        <f t="shared" si="219"/>
        <v>42094.985416666663</v>
      </c>
      <c r="U2347">
        <f t="shared" si="220"/>
        <v>34</v>
      </c>
      <c r="V2347" t="str" cm="1">
        <f t="array" ref="V2347">_xlfn.IFS(U2347&lt;=10,"Less than 10 days",AND(U2347&gt;10,U2347&lt;=20),"11 to 20 days",AND(U2347&gt;20,U2347&lt;=25),"21 to 25 days",U2347&gt;=51,"Greater than 40 days",AND(U2347&gt;25,U2347&lt;=30),"26 to 30 days",AND(U2347&gt;30,U2347&lt;=40),"31 to 40 days",AND(U2347&gt;40,U2347&lt;=50),"41 to 50 days")</f>
        <v>31 to 40 days</v>
      </c>
      <c r="W2347" t="str" cm="1">
        <f t="array" ref="W2347">_xlfn.IFNA(_xlfn.IFS(AND(U2347&gt;=25,U2347&lt;28),"26-27 days",AND(U2347&gt;27,U2347&lt;29),"28 to 29 days",U2347=30, "30 days"),"Not Needed")</f>
        <v>Not Needed</v>
      </c>
      <c r="X2347">
        <f t="shared" si="221"/>
        <v>2015</v>
      </c>
    </row>
    <row r="2348" spans="1:24" ht="4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 t="shared" si="222"/>
        <v>0</v>
      </c>
      <c r="R2348">
        <f t="shared" si="217"/>
        <v>13</v>
      </c>
      <c r="S2348" s="15">
        <f t="shared" si="218"/>
        <v>42615.79896990741</v>
      </c>
      <c r="T2348" s="15">
        <f t="shared" si="219"/>
        <v>42660.79896990741</v>
      </c>
      <c r="U2348">
        <f t="shared" si="220"/>
        <v>45</v>
      </c>
      <c r="V2348" t="str" cm="1">
        <f t="array" ref="V2348">_xlfn.IFS(U2348&lt;=10,"Less than 10 days",AND(U2348&gt;10,U2348&lt;=20),"11 to 20 days",AND(U2348&gt;20,U2348&lt;=25),"21 to 25 days",U2348&gt;=51,"Greater than 40 days",AND(U2348&gt;25,U2348&lt;=30),"26 to 30 days",AND(U2348&gt;30,U2348&lt;=40),"31 to 40 days",AND(U2348&gt;40,U2348&lt;=50),"41 to 50 days")</f>
        <v>41 to 50 days</v>
      </c>
      <c r="W2348" t="str" cm="1">
        <f t="array" ref="W2348">_xlfn.IFNA(_xlfn.IFS(AND(U2348&gt;=25,U2348&lt;28),"26-27 days",AND(U2348&gt;27,U2348&lt;29),"28 to 29 days",U2348=30, "30 days"),"Not Needed")</f>
        <v>Not Needed</v>
      </c>
      <c r="X2348">
        <f t="shared" si="221"/>
        <v>2016</v>
      </c>
    </row>
    <row r="2349" spans="1:24" ht="4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 t="shared" si="222"/>
        <v>2</v>
      </c>
      <c r="R2349">
        <f t="shared" si="217"/>
        <v>15</v>
      </c>
      <c r="S2349" s="15">
        <f t="shared" si="218"/>
        <v>42577.607361111113</v>
      </c>
      <c r="T2349" s="15">
        <f t="shared" si="219"/>
        <v>42607.607361111113</v>
      </c>
      <c r="U2349">
        <f t="shared" si="220"/>
        <v>30</v>
      </c>
      <c r="V2349" t="str" cm="1">
        <f t="array" ref="V2349">_xlfn.IFS(U2349&lt;=10,"Less than 10 days",AND(U2349&gt;10,U2349&lt;=20),"11 to 20 days",AND(U2349&gt;20,U2349&lt;=25),"21 to 25 days",U2349&gt;=51,"Greater than 40 days",AND(U2349&gt;25,U2349&lt;=30),"26 to 30 days",AND(U2349&gt;30,U2349&lt;=40),"31 to 40 days",AND(U2349&gt;40,U2349&lt;=50),"41 to 50 days")</f>
        <v>26 to 30 days</v>
      </c>
      <c r="W2349" t="str" cm="1">
        <f t="array" ref="W2349">_xlfn.IFNA(_xlfn.IFS(AND(U2349&gt;=25,U2349&lt;28),"26-27 days",AND(U2349&gt;27,U2349&lt;29),"28 to 29 days",U2349=30, "30 days"),"Not Needed")</f>
        <v>30 days</v>
      </c>
      <c r="X2349">
        <f t="shared" si="221"/>
        <v>2016</v>
      </c>
    </row>
    <row r="2350" spans="1:24" ht="4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 t="shared" si="222"/>
        <v>0</v>
      </c>
      <c r="R2350">
        <f t="shared" si="217"/>
        <v>54</v>
      </c>
      <c r="S2350" s="15">
        <f t="shared" si="218"/>
        <v>42360.932152777779</v>
      </c>
      <c r="T2350" s="15">
        <f t="shared" si="219"/>
        <v>42420.932152777779</v>
      </c>
      <c r="U2350">
        <f t="shared" si="220"/>
        <v>60</v>
      </c>
      <c r="V2350" t="str" cm="1">
        <f t="array" ref="V2350">_xlfn.IFS(U2350&lt;=10,"Less than 10 days",AND(U2350&gt;10,U2350&lt;=20),"11 to 20 days",AND(U2350&gt;20,U2350&lt;=25),"21 to 25 days",U2350&gt;=51,"Greater than 40 days",AND(U2350&gt;25,U2350&lt;=30),"26 to 30 days",AND(U2350&gt;30,U2350&lt;=40),"31 to 40 days",AND(U2350&gt;40,U2350&lt;=50),"41 to 50 days")</f>
        <v>Greater than 40 days</v>
      </c>
      <c r="W2350" t="str" cm="1">
        <f t="array" ref="W2350">_xlfn.IFNA(_xlfn.IFS(AND(U2350&gt;=25,U2350&lt;28),"26-27 days",AND(U2350&gt;27,U2350&lt;29),"28 to 29 days",U2350=30, "30 days"),"Not Needed")</f>
        <v>Not Needed</v>
      </c>
      <c r="X2350">
        <f t="shared" si="221"/>
        <v>2015</v>
      </c>
    </row>
    <row r="2351" spans="1:24" ht="4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 t="shared" si="222"/>
        <v>0</v>
      </c>
      <c r="R2351">
        <f t="shared" si="217"/>
        <v>0</v>
      </c>
      <c r="S2351" s="15">
        <f t="shared" si="218"/>
        <v>42198.775787037041</v>
      </c>
      <c r="T2351" s="15">
        <f t="shared" si="219"/>
        <v>42227.775787037041</v>
      </c>
      <c r="U2351">
        <f t="shared" si="220"/>
        <v>29</v>
      </c>
      <c r="V2351" t="str" cm="1">
        <f t="array" ref="V2351">_xlfn.IFS(U2351&lt;=10,"Less than 10 days",AND(U2351&gt;10,U2351&lt;=20),"11 to 20 days",AND(U2351&gt;20,U2351&lt;=25),"21 to 25 days",U2351&gt;=51,"Greater than 40 days",AND(U2351&gt;25,U2351&lt;=30),"26 to 30 days",AND(U2351&gt;30,U2351&lt;=40),"31 to 40 days",AND(U2351&gt;40,U2351&lt;=50),"41 to 50 days")</f>
        <v>26 to 30 days</v>
      </c>
      <c r="W2351" t="str" cm="1">
        <f t="array" ref="W2351">_xlfn.IFNA(_xlfn.IFS(AND(U2351&gt;=25,U2351&lt;28),"26-27 days",AND(U2351&gt;27,U2351&lt;29),"28 to 29 days",U2351=30, "30 days"),"Not Needed")</f>
        <v>Not Needed</v>
      </c>
      <c r="X2351">
        <f t="shared" si="221"/>
        <v>2015</v>
      </c>
    </row>
    <row r="2352" spans="1:24" ht="4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 t="shared" si="222"/>
        <v>0</v>
      </c>
      <c r="R2352">
        <f t="shared" si="217"/>
        <v>0</v>
      </c>
      <c r="S2352" s="15">
        <f t="shared" si="218"/>
        <v>42708.842245370368</v>
      </c>
      <c r="T2352" s="15">
        <f t="shared" si="219"/>
        <v>42738.842245370368</v>
      </c>
      <c r="U2352">
        <f t="shared" si="220"/>
        <v>30</v>
      </c>
      <c r="V2352" t="str" cm="1">
        <f t="array" ref="V2352">_xlfn.IFS(U2352&lt;=10,"Less than 10 days",AND(U2352&gt;10,U2352&lt;=20),"11 to 20 days",AND(U2352&gt;20,U2352&lt;=25),"21 to 25 days",U2352&gt;=51,"Greater than 40 days",AND(U2352&gt;25,U2352&lt;=30),"26 to 30 days",AND(U2352&gt;30,U2352&lt;=40),"31 to 40 days",AND(U2352&gt;40,U2352&lt;=50),"41 to 50 days")</f>
        <v>26 to 30 days</v>
      </c>
      <c r="W2352" t="str" cm="1">
        <f t="array" ref="W2352">_xlfn.IFNA(_xlfn.IFS(AND(U2352&gt;=25,U2352&lt;28),"26-27 days",AND(U2352&gt;27,U2352&lt;29),"28 to 29 days",U2352=30, "30 days"),"Not Needed")</f>
        <v>30 days</v>
      </c>
      <c r="X2352">
        <f t="shared" si="221"/>
        <v>2016</v>
      </c>
    </row>
    <row r="2353" spans="1:24" ht="29">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 t="shared" si="222"/>
        <v>1</v>
      </c>
      <c r="R2353">
        <f t="shared" si="217"/>
        <v>15.43</v>
      </c>
      <c r="S2353" s="15">
        <f t="shared" si="218"/>
        <v>42094.101145833338</v>
      </c>
      <c r="T2353" s="15">
        <f t="shared" si="219"/>
        <v>42124.101145833338</v>
      </c>
      <c r="U2353">
        <f t="shared" si="220"/>
        <v>30</v>
      </c>
      <c r="V2353" t="str" cm="1">
        <f t="array" ref="V2353">_xlfn.IFS(U2353&lt;=10,"Less than 10 days",AND(U2353&gt;10,U2353&lt;=20),"11 to 20 days",AND(U2353&gt;20,U2353&lt;=25),"21 to 25 days",U2353&gt;=51,"Greater than 40 days",AND(U2353&gt;25,U2353&lt;=30),"26 to 30 days",AND(U2353&gt;30,U2353&lt;=40),"31 to 40 days",AND(U2353&gt;40,U2353&lt;=50),"41 to 50 days")</f>
        <v>26 to 30 days</v>
      </c>
      <c r="W2353" t="str" cm="1">
        <f t="array" ref="W2353">_xlfn.IFNA(_xlfn.IFS(AND(U2353&gt;=25,U2353&lt;28),"26-27 days",AND(U2353&gt;27,U2353&lt;29),"28 to 29 days",U2353=30, "30 days"),"Not Needed")</f>
        <v>30 days</v>
      </c>
      <c r="X2353">
        <f t="shared" si="221"/>
        <v>2015</v>
      </c>
    </row>
    <row r="2354" spans="1:24" ht="4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 t="shared" si="222"/>
        <v>0</v>
      </c>
      <c r="R2354">
        <f t="shared" si="217"/>
        <v>0</v>
      </c>
      <c r="S2354" s="15">
        <f t="shared" si="218"/>
        <v>42101.633703703701</v>
      </c>
      <c r="T2354" s="15">
        <f t="shared" si="219"/>
        <v>42161.633703703701</v>
      </c>
      <c r="U2354">
        <f t="shared" si="220"/>
        <v>60</v>
      </c>
      <c r="V2354" t="str" cm="1">
        <f t="array" ref="V2354">_xlfn.IFS(U2354&lt;=10,"Less than 10 days",AND(U2354&gt;10,U2354&lt;=20),"11 to 20 days",AND(U2354&gt;20,U2354&lt;=25),"21 to 25 days",U2354&gt;=51,"Greater than 40 days",AND(U2354&gt;25,U2354&lt;=30),"26 to 30 days",AND(U2354&gt;30,U2354&lt;=40),"31 to 40 days",AND(U2354&gt;40,U2354&lt;=50),"41 to 50 days")</f>
        <v>Greater than 40 days</v>
      </c>
      <c r="W2354" t="str" cm="1">
        <f t="array" ref="W2354">_xlfn.IFNA(_xlfn.IFS(AND(U2354&gt;=25,U2354&lt;28),"26-27 days",AND(U2354&gt;27,U2354&lt;29),"28 to 29 days",U2354=30, "30 days"),"Not Needed")</f>
        <v>Not Needed</v>
      </c>
      <c r="X2354">
        <f t="shared" si="221"/>
        <v>2015</v>
      </c>
    </row>
    <row r="2355" spans="1:24" ht="4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 t="shared" si="222"/>
        <v>0</v>
      </c>
      <c r="R2355">
        <f t="shared" si="217"/>
        <v>0</v>
      </c>
      <c r="S2355" s="15">
        <f t="shared" si="218"/>
        <v>42103.676180555558</v>
      </c>
      <c r="T2355" s="15">
        <f t="shared" si="219"/>
        <v>42115.676180555558</v>
      </c>
      <c r="U2355">
        <f t="shared" si="220"/>
        <v>12</v>
      </c>
      <c r="V2355" t="str" cm="1">
        <f t="array" ref="V2355">_xlfn.IFS(U2355&lt;=10,"Less than 10 days",AND(U2355&gt;10,U2355&lt;=20),"11 to 20 days",AND(U2355&gt;20,U2355&lt;=25),"21 to 25 days",U2355&gt;=51,"Greater than 40 days",AND(U2355&gt;25,U2355&lt;=30),"26 to 30 days",AND(U2355&gt;30,U2355&lt;=40),"31 to 40 days",AND(U2355&gt;40,U2355&lt;=50),"41 to 50 days")</f>
        <v>11 to 20 days</v>
      </c>
      <c r="W2355" t="str" cm="1">
        <f t="array" ref="W2355">_xlfn.IFNA(_xlfn.IFS(AND(U2355&gt;=25,U2355&lt;28),"26-27 days",AND(U2355&gt;27,U2355&lt;29),"28 to 29 days",U2355=30, "30 days"),"Not Needed")</f>
        <v>Not Needed</v>
      </c>
      <c r="X2355">
        <f t="shared" si="221"/>
        <v>2015</v>
      </c>
    </row>
    <row r="2356" spans="1:24" ht="4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 t="shared" si="222"/>
        <v>0</v>
      </c>
      <c r="R2356">
        <f t="shared" si="217"/>
        <v>25</v>
      </c>
      <c r="S2356" s="15">
        <f t="shared" si="218"/>
        <v>41954.722916666666</v>
      </c>
      <c r="T2356" s="15">
        <f t="shared" si="219"/>
        <v>42014.722916666666</v>
      </c>
      <c r="U2356">
        <f t="shared" si="220"/>
        <v>60</v>
      </c>
      <c r="V2356" t="str" cm="1">
        <f t="array" ref="V2356">_xlfn.IFS(U2356&lt;=10,"Less than 10 days",AND(U2356&gt;10,U2356&lt;=20),"11 to 20 days",AND(U2356&gt;20,U2356&lt;=25),"21 to 25 days",U2356&gt;=51,"Greater than 40 days",AND(U2356&gt;25,U2356&lt;=30),"26 to 30 days",AND(U2356&gt;30,U2356&lt;=40),"31 to 40 days",AND(U2356&gt;40,U2356&lt;=50),"41 to 50 days")</f>
        <v>Greater than 40 days</v>
      </c>
      <c r="W2356" t="str" cm="1">
        <f t="array" ref="W2356">_xlfn.IFNA(_xlfn.IFS(AND(U2356&gt;=25,U2356&lt;28),"26-27 days",AND(U2356&gt;27,U2356&lt;29),"28 to 29 days",U2356=30, "30 days"),"Not Needed")</f>
        <v>Not Needed</v>
      </c>
      <c r="X2356">
        <f t="shared" si="221"/>
        <v>2014</v>
      </c>
    </row>
    <row r="2357" spans="1:24" ht="4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 t="shared" si="222"/>
        <v>1</v>
      </c>
      <c r="R2357">
        <f t="shared" si="217"/>
        <v>27.5</v>
      </c>
      <c r="S2357" s="15">
        <f t="shared" si="218"/>
        <v>42096.918240740735</v>
      </c>
      <c r="T2357" s="15">
        <f t="shared" si="219"/>
        <v>42126.918240740735</v>
      </c>
      <c r="U2357">
        <f t="shared" si="220"/>
        <v>30</v>
      </c>
      <c r="V2357" t="str" cm="1">
        <f t="array" ref="V2357">_xlfn.IFS(U2357&lt;=10,"Less than 10 days",AND(U2357&gt;10,U2357&lt;=20),"11 to 20 days",AND(U2357&gt;20,U2357&lt;=25),"21 to 25 days",U2357&gt;=51,"Greater than 40 days",AND(U2357&gt;25,U2357&lt;=30),"26 to 30 days",AND(U2357&gt;30,U2357&lt;=40),"31 to 40 days",AND(U2357&gt;40,U2357&lt;=50),"41 to 50 days")</f>
        <v>26 to 30 days</v>
      </c>
      <c r="W2357" t="str" cm="1">
        <f t="array" ref="W2357">_xlfn.IFNA(_xlfn.IFS(AND(U2357&gt;=25,U2357&lt;28),"26-27 days",AND(U2357&gt;27,U2357&lt;29),"28 to 29 days",U2357=30, "30 days"),"Not Needed")</f>
        <v>30 days</v>
      </c>
      <c r="X2357">
        <f t="shared" si="221"/>
        <v>2015</v>
      </c>
    </row>
    <row r="2358" spans="1:24" ht="29">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 t="shared" si="222"/>
        <v>0</v>
      </c>
      <c r="R2358">
        <f t="shared" si="217"/>
        <v>0</v>
      </c>
      <c r="S2358" s="15">
        <f t="shared" si="218"/>
        <v>42130.78361111111</v>
      </c>
      <c r="T2358" s="15">
        <f t="shared" si="219"/>
        <v>42160.78361111111</v>
      </c>
      <c r="U2358">
        <f t="shared" si="220"/>
        <v>30</v>
      </c>
      <c r="V2358" t="str" cm="1">
        <f t="array" ref="V2358">_xlfn.IFS(U2358&lt;=10,"Less than 10 days",AND(U2358&gt;10,U2358&lt;=20),"11 to 20 days",AND(U2358&gt;20,U2358&lt;=25),"21 to 25 days",U2358&gt;=51,"Greater than 40 days",AND(U2358&gt;25,U2358&lt;=30),"26 to 30 days",AND(U2358&gt;30,U2358&lt;=40),"31 to 40 days",AND(U2358&gt;40,U2358&lt;=50),"41 to 50 days")</f>
        <v>26 to 30 days</v>
      </c>
      <c r="W2358" t="str" cm="1">
        <f t="array" ref="W2358">_xlfn.IFNA(_xlfn.IFS(AND(U2358&gt;=25,U2358&lt;28),"26-27 days",AND(U2358&gt;27,U2358&lt;29),"28 to 29 days",U2358=30, "30 days"),"Not Needed")</f>
        <v>30 days</v>
      </c>
      <c r="X2358">
        <f t="shared" si="221"/>
        <v>2015</v>
      </c>
    </row>
    <row r="2359" spans="1:24" ht="4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 t="shared" si="222"/>
        <v>0</v>
      </c>
      <c r="R2359">
        <f t="shared" si="217"/>
        <v>0</v>
      </c>
      <c r="S2359" s="15">
        <f t="shared" si="218"/>
        <v>42264.620115740734</v>
      </c>
      <c r="T2359" s="15">
        <f t="shared" si="219"/>
        <v>42294.620115740734</v>
      </c>
      <c r="U2359">
        <f t="shared" si="220"/>
        <v>30</v>
      </c>
      <c r="V2359" t="str" cm="1">
        <f t="array" ref="V2359">_xlfn.IFS(U2359&lt;=10,"Less than 10 days",AND(U2359&gt;10,U2359&lt;=20),"11 to 20 days",AND(U2359&gt;20,U2359&lt;=25),"21 to 25 days",U2359&gt;=51,"Greater than 40 days",AND(U2359&gt;25,U2359&lt;=30),"26 to 30 days",AND(U2359&gt;30,U2359&lt;=40),"31 to 40 days",AND(U2359&gt;40,U2359&lt;=50),"41 to 50 days")</f>
        <v>26 to 30 days</v>
      </c>
      <c r="W2359" t="str" cm="1">
        <f t="array" ref="W2359">_xlfn.IFNA(_xlfn.IFS(AND(U2359&gt;=25,U2359&lt;28),"26-27 days",AND(U2359&gt;27,U2359&lt;29),"28 to 29 days",U2359=30, "30 days"),"Not Needed")</f>
        <v>30 days</v>
      </c>
      <c r="X2359">
        <f t="shared" si="221"/>
        <v>2015</v>
      </c>
    </row>
    <row r="2360" spans="1:24" ht="4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 t="shared" si="222"/>
        <v>0</v>
      </c>
      <c r="R2360">
        <f t="shared" si="217"/>
        <v>0</v>
      </c>
      <c r="S2360" s="15">
        <f t="shared" si="218"/>
        <v>41978.930972222224</v>
      </c>
      <c r="T2360" s="15">
        <f t="shared" si="219"/>
        <v>42035.027083333334</v>
      </c>
      <c r="U2360">
        <f t="shared" si="220"/>
        <v>57</v>
      </c>
      <c r="V2360" t="str" cm="1">
        <f t="array" ref="V2360">_xlfn.IFS(U2360&lt;=10,"Less than 10 days",AND(U2360&gt;10,U2360&lt;=20),"11 to 20 days",AND(U2360&gt;20,U2360&lt;=25),"21 to 25 days",U2360&gt;=51,"Greater than 40 days",AND(U2360&gt;25,U2360&lt;=30),"26 to 30 days",AND(U2360&gt;30,U2360&lt;=40),"31 to 40 days",AND(U2360&gt;40,U2360&lt;=50),"41 to 50 days")</f>
        <v>Greater than 40 days</v>
      </c>
      <c r="W2360" t="str" cm="1">
        <f t="array" ref="W2360">_xlfn.IFNA(_xlfn.IFS(AND(U2360&gt;=25,U2360&lt;28),"26-27 days",AND(U2360&gt;27,U2360&lt;29),"28 to 29 days",U2360=30, "30 days"),"Not Needed")</f>
        <v>Not Needed</v>
      </c>
      <c r="X2360">
        <f t="shared" si="221"/>
        <v>2014</v>
      </c>
    </row>
    <row r="2361" spans="1:24" ht="4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 t="shared" si="222"/>
        <v>15</v>
      </c>
      <c r="R2361">
        <f t="shared" si="217"/>
        <v>367</v>
      </c>
      <c r="S2361" s="15">
        <f t="shared" si="218"/>
        <v>42159.649583333332</v>
      </c>
      <c r="T2361" s="15">
        <f t="shared" si="219"/>
        <v>42219.649583333332</v>
      </c>
      <c r="U2361">
        <f t="shared" si="220"/>
        <v>60</v>
      </c>
      <c r="V2361" t="str" cm="1">
        <f t="array" ref="V2361">_xlfn.IFS(U2361&lt;=10,"Less than 10 days",AND(U2361&gt;10,U2361&lt;=20),"11 to 20 days",AND(U2361&gt;20,U2361&lt;=25),"21 to 25 days",U2361&gt;=51,"Greater than 40 days",AND(U2361&gt;25,U2361&lt;=30),"26 to 30 days",AND(U2361&gt;30,U2361&lt;=40),"31 to 40 days",AND(U2361&gt;40,U2361&lt;=50),"41 to 50 days")</f>
        <v>Greater than 40 days</v>
      </c>
      <c r="W2361" t="str" cm="1">
        <f t="array" ref="W2361">_xlfn.IFNA(_xlfn.IFS(AND(U2361&gt;=25,U2361&lt;28),"26-27 days",AND(U2361&gt;27,U2361&lt;29),"28 to 29 days",U2361=30, "30 days"),"Not Needed")</f>
        <v>Not Needed</v>
      </c>
      <c r="X2361">
        <f t="shared" si="221"/>
        <v>2015</v>
      </c>
    </row>
    <row r="2362" spans="1:24" ht="4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 t="shared" si="222"/>
        <v>0</v>
      </c>
      <c r="R2362">
        <f t="shared" si="217"/>
        <v>2</v>
      </c>
      <c r="S2362" s="15">
        <f t="shared" si="218"/>
        <v>42377.70694444445</v>
      </c>
      <c r="T2362" s="15">
        <f t="shared" si="219"/>
        <v>42407.70694444445</v>
      </c>
      <c r="U2362">
        <f t="shared" si="220"/>
        <v>30</v>
      </c>
      <c r="V2362" t="str" cm="1">
        <f t="array" ref="V2362">_xlfn.IFS(U2362&lt;=10,"Less than 10 days",AND(U2362&gt;10,U2362&lt;=20),"11 to 20 days",AND(U2362&gt;20,U2362&lt;=25),"21 to 25 days",U2362&gt;=51,"Greater than 40 days",AND(U2362&gt;25,U2362&lt;=30),"26 to 30 days",AND(U2362&gt;30,U2362&lt;=40),"31 to 40 days",AND(U2362&gt;40,U2362&lt;=50),"41 to 50 days")</f>
        <v>26 to 30 days</v>
      </c>
      <c r="W2362" t="str" cm="1">
        <f t="array" ref="W2362">_xlfn.IFNA(_xlfn.IFS(AND(U2362&gt;=25,U2362&lt;28),"26-27 days",AND(U2362&gt;27,U2362&lt;29),"28 to 29 days",U2362=30, "30 days"),"Not Needed")</f>
        <v>30 days</v>
      </c>
      <c r="X2362">
        <f t="shared" si="221"/>
        <v>2016</v>
      </c>
    </row>
    <row r="2363" spans="1:24" ht="58">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 t="shared" si="222"/>
        <v>0</v>
      </c>
      <c r="R2363">
        <f t="shared" si="217"/>
        <v>0</v>
      </c>
      <c r="S2363" s="15">
        <f t="shared" si="218"/>
        <v>42466.858888888892</v>
      </c>
      <c r="T2363" s="15">
        <f t="shared" si="219"/>
        <v>42490.916666666672</v>
      </c>
      <c r="U2363">
        <f t="shared" si="220"/>
        <v>24</v>
      </c>
      <c r="V2363" t="str" cm="1">
        <f t="array" ref="V2363">_xlfn.IFS(U2363&lt;=10,"Less than 10 days",AND(U2363&gt;10,U2363&lt;=20),"11 to 20 days",AND(U2363&gt;20,U2363&lt;=25),"21 to 25 days",U2363&gt;=51,"Greater than 40 days",AND(U2363&gt;25,U2363&lt;=30),"26 to 30 days",AND(U2363&gt;30,U2363&lt;=40),"31 to 40 days",AND(U2363&gt;40,U2363&lt;=50),"41 to 50 days")</f>
        <v>21 to 25 days</v>
      </c>
      <c r="W2363" t="str" cm="1">
        <f t="array" ref="W2363">_xlfn.IFNA(_xlfn.IFS(AND(U2363&gt;=25,U2363&lt;28),"26-27 days",AND(U2363&gt;27,U2363&lt;29),"28 to 29 days",U2363=30, "30 days"),"Not Needed")</f>
        <v>Not Needed</v>
      </c>
      <c r="X2363">
        <f t="shared" si="221"/>
        <v>2016</v>
      </c>
    </row>
    <row r="2364" spans="1:24" ht="4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 t="shared" si="222"/>
        <v>29</v>
      </c>
      <c r="R2364">
        <f t="shared" si="217"/>
        <v>60</v>
      </c>
      <c r="S2364" s="15">
        <f t="shared" si="218"/>
        <v>41954.688310185185</v>
      </c>
      <c r="T2364" s="15">
        <f t="shared" si="219"/>
        <v>41984.688310185185</v>
      </c>
      <c r="U2364">
        <f t="shared" si="220"/>
        <v>30</v>
      </c>
      <c r="V2364" t="str" cm="1">
        <f t="array" ref="V2364">_xlfn.IFS(U2364&lt;=10,"Less than 10 days",AND(U2364&gt;10,U2364&lt;=20),"11 to 20 days",AND(U2364&gt;20,U2364&lt;=25),"21 to 25 days",U2364&gt;=51,"Greater than 40 days",AND(U2364&gt;25,U2364&lt;=30),"26 to 30 days",AND(U2364&gt;30,U2364&lt;=40),"31 to 40 days",AND(U2364&gt;40,U2364&lt;=50),"41 to 50 days")</f>
        <v>26 to 30 days</v>
      </c>
      <c r="W2364" t="str" cm="1">
        <f t="array" ref="W2364">_xlfn.IFNA(_xlfn.IFS(AND(U2364&gt;=25,U2364&lt;28),"26-27 days",AND(U2364&gt;27,U2364&lt;29),"28 to 29 days",U2364=30, "30 days"),"Not Needed")</f>
        <v>30 days</v>
      </c>
      <c r="X2364">
        <f t="shared" si="221"/>
        <v>2014</v>
      </c>
    </row>
    <row r="2365" spans="1:24" ht="4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 t="shared" si="222"/>
        <v>0</v>
      </c>
      <c r="R2365">
        <f t="shared" si="217"/>
        <v>0</v>
      </c>
      <c r="S2365" s="15">
        <f t="shared" si="218"/>
        <v>42322.011574074073</v>
      </c>
      <c r="T2365" s="15">
        <f t="shared" si="219"/>
        <v>42367.011574074073</v>
      </c>
      <c r="U2365">
        <f t="shared" si="220"/>
        <v>45</v>
      </c>
      <c r="V2365" t="str" cm="1">
        <f t="array" ref="V2365">_xlfn.IFS(U2365&lt;=10,"Less than 10 days",AND(U2365&gt;10,U2365&lt;=20),"11 to 20 days",AND(U2365&gt;20,U2365&lt;=25),"21 to 25 days",U2365&gt;=51,"Greater than 40 days",AND(U2365&gt;25,U2365&lt;=30),"26 to 30 days",AND(U2365&gt;30,U2365&lt;=40),"31 to 40 days",AND(U2365&gt;40,U2365&lt;=50),"41 to 50 days")</f>
        <v>41 to 50 days</v>
      </c>
      <c r="W2365" t="str" cm="1">
        <f t="array" ref="W2365">_xlfn.IFNA(_xlfn.IFS(AND(U2365&gt;=25,U2365&lt;28),"26-27 days",AND(U2365&gt;27,U2365&lt;29),"28 to 29 days",U2365=30, "30 days"),"Not Needed")</f>
        <v>Not Needed</v>
      </c>
      <c r="X2365">
        <f t="shared" si="221"/>
        <v>2015</v>
      </c>
    </row>
    <row r="2366" spans="1:24" ht="29">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 t="shared" si="222"/>
        <v>0</v>
      </c>
      <c r="R2366">
        <f t="shared" si="217"/>
        <v>0</v>
      </c>
      <c r="S2366" s="15">
        <f t="shared" si="218"/>
        <v>42248.934675925921</v>
      </c>
      <c r="T2366" s="15">
        <f t="shared" si="219"/>
        <v>42303.934675925921</v>
      </c>
      <c r="U2366">
        <f t="shared" si="220"/>
        <v>55</v>
      </c>
      <c r="V2366" t="str" cm="1">
        <f t="array" ref="V2366">_xlfn.IFS(U2366&lt;=10,"Less than 10 days",AND(U2366&gt;10,U2366&lt;=20),"11 to 20 days",AND(U2366&gt;20,U2366&lt;=25),"21 to 25 days",U2366&gt;=51,"Greater than 40 days",AND(U2366&gt;25,U2366&lt;=30),"26 to 30 days",AND(U2366&gt;30,U2366&lt;=40),"31 to 40 days",AND(U2366&gt;40,U2366&lt;=50),"41 to 50 days")</f>
        <v>Greater than 40 days</v>
      </c>
      <c r="W2366" t="str" cm="1">
        <f t="array" ref="W2366">_xlfn.IFNA(_xlfn.IFS(AND(U2366&gt;=25,U2366&lt;28),"26-27 days",AND(U2366&gt;27,U2366&lt;29),"28 to 29 days",U2366=30, "30 days"),"Not Needed")</f>
        <v>Not Needed</v>
      </c>
      <c r="X2366">
        <f t="shared" si="221"/>
        <v>2015</v>
      </c>
    </row>
    <row r="2367" spans="1:24" ht="4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 t="shared" si="222"/>
        <v>0</v>
      </c>
      <c r="R2367">
        <f t="shared" si="217"/>
        <v>0</v>
      </c>
      <c r="S2367" s="15">
        <f t="shared" si="218"/>
        <v>42346.736400462964</v>
      </c>
      <c r="T2367" s="15">
        <f t="shared" si="219"/>
        <v>42386.958333333328</v>
      </c>
      <c r="U2367">
        <f t="shared" si="220"/>
        <v>40</v>
      </c>
      <c r="V2367" t="str" cm="1">
        <f t="array" ref="V2367">_xlfn.IFS(U2367&lt;=10,"Less than 10 days",AND(U2367&gt;10,U2367&lt;=20),"11 to 20 days",AND(U2367&gt;20,U2367&lt;=25),"21 to 25 days",U2367&gt;=51,"Greater than 40 days",AND(U2367&gt;25,U2367&lt;=30),"26 to 30 days",AND(U2367&gt;30,U2367&lt;=40),"31 to 40 days",AND(U2367&gt;40,U2367&lt;=50),"41 to 50 days")</f>
        <v>31 to 40 days</v>
      </c>
      <c r="W2367" t="str" cm="1">
        <f t="array" ref="W2367">_xlfn.IFNA(_xlfn.IFS(AND(U2367&gt;=25,U2367&lt;28),"26-27 days",AND(U2367&gt;27,U2367&lt;29),"28 to 29 days",U2367=30, "30 days"),"Not Needed")</f>
        <v>Not Needed</v>
      </c>
      <c r="X2367">
        <f t="shared" si="221"/>
        <v>2015</v>
      </c>
    </row>
    <row r="2368" spans="1:24" ht="4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 t="shared" si="222"/>
        <v>11</v>
      </c>
      <c r="R2368">
        <f t="shared" si="217"/>
        <v>97.41</v>
      </c>
      <c r="S2368" s="15">
        <f t="shared" si="218"/>
        <v>42268.531631944439</v>
      </c>
      <c r="T2368" s="15">
        <f t="shared" si="219"/>
        <v>42298.531631944439</v>
      </c>
      <c r="U2368">
        <f t="shared" si="220"/>
        <v>30</v>
      </c>
      <c r="V2368" t="str" cm="1">
        <f t="array" ref="V2368">_xlfn.IFS(U2368&lt;=10,"Less than 10 days",AND(U2368&gt;10,U2368&lt;=20),"11 to 20 days",AND(U2368&gt;20,U2368&lt;=25),"21 to 25 days",U2368&gt;=51,"Greater than 40 days",AND(U2368&gt;25,U2368&lt;=30),"26 to 30 days",AND(U2368&gt;30,U2368&lt;=40),"31 to 40 days",AND(U2368&gt;40,U2368&lt;=50),"41 to 50 days")</f>
        <v>26 to 30 days</v>
      </c>
      <c r="W2368" t="str" cm="1">
        <f t="array" ref="W2368">_xlfn.IFNA(_xlfn.IFS(AND(U2368&gt;=25,U2368&lt;28),"26-27 days",AND(U2368&gt;27,U2368&lt;29),"28 to 29 days",U2368=30, "30 days"),"Not Needed")</f>
        <v>30 days</v>
      </c>
      <c r="X2368">
        <f t="shared" si="221"/>
        <v>2015</v>
      </c>
    </row>
    <row r="2369" spans="1:24" ht="4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 t="shared" si="222"/>
        <v>1</v>
      </c>
      <c r="R2369">
        <f t="shared" si="217"/>
        <v>47.86</v>
      </c>
      <c r="S2369" s="15">
        <f t="shared" si="218"/>
        <v>42425.970092592594</v>
      </c>
      <c r="T2369" s="15">
        <f t="shared" si="219"/>
        <v>42485.928425925929</v>
      </c>
      <c r="U2369">
        <f t="shared" si="220"/>
        <v>60</v>
      </c>
      <c r="V2369" t="str" cm="1">
        <f t="array" ref="V2369">_xlfn.IFS(U2369&lt;=10,"Less than 10 days",AND(U2369&gt;10,U2369&lt;=20),"11 to 20 days",AND(U2369&gt;20,U2369&lt;=25),"21 to 25 days",U2369&gt;=51,"Greater than 40 days",AND(U2369&gt;25,U2369&lt;=30),"26 to 30 days",AND(U2369&gt;30,U2369&lt;=40),"31 to 40 days",AND(U2369&gt;40,U2369&lt;=50),"41 to 50 days")</f>
        <v>Greater than 40 days</v>
      </c>
      <c r="W2369" t="str" cm="1">
        <f t="array" ref="W2369">_xlfn.IFNA(_xlfn.IFS(AND(U2369&gt;=25,U2369&lt;28),"26-27 days",AND(U2369&gt;27,U2369&lt;29),"28 to 29 days",U2369=30, "30 days"),"Not Needed")</f>
        <v>Not Needed</v>
      </c>
      <c r="X2369">
        <f t="shared" si="221"/>
        <v>2016</v>
      </c>
    </row>
    <row r="2370" spans="1:24" ht="4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 t="shared" si="222"/>
        <v>0</v>
      </c>
      <c r="R2370">
        <f t="shared" si="217"/>
        <v>50</v>
      </c>
      <c r="S2370" s="15">
        <f t="shared" si="218"/>
        <v>42063.721817129626</v>
      </c>
      <c r="T2370" s="15">
        <f t="shared" si="219"/>
        <v>42108.680150462969</v>
      </c>
      <c r="U2370">
        <f t="shared" si="220"/>
        <v>45</v>
      </c>
      <c r="V2370" t="str" cm="1">
        <f t="array" ref="V2370">_xlfn.IFS(U2370&lt;=10,"Less than 10 days",AND(U2370&gt;10,U2370&lt;=20),"11 to 20 days",AND(U2370&gt;20,U2370&lt;=25),"21 to 25 days",U2370&gt;=51,"Greater than 40 days",AND(U2370&gt;25,U2370&lt;=30),"26 to 30 days",AND(U2370&gt;30,U2370&lt;=40),"31 to 40 days",AND(U2370&gt;40,U2370&lt;=50),"41 to 50 days")</f>
        <v>41 to 50 days</v>
      </c>
      <c r="W2370" t="str" cm="1">
        <f t="array" ref="W2370">_xlfn.IFNA(_xlfn.IFS(AND(U2370&gt;=25,U2370&lt;28),"26-27 days",AND(U2370&gt;27,U2370&lt;29),"28 to 29 days",U2370=30, "30 days"),"Not Needed")</f>
        <v>Not Needed</v>
      </c>
      <c r="X2370">
        <f t="shared" si="221"/>
        <v>2015</v>
      </c>
    </row>
    <row r="2371" spans="1:24" ht="4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 t="shared" si="222"/>
        <v>0</v>
      </c>
      <c r="R2371">
        <f t="shared" ref="R2371:R2434" si="223">IFERROR(ROUND(E2371/L2371,2),0)</f>
        <v>0</v>
      </c>
      <c r="S2371" s="15">
        <f t="shared" ref="S2371:S2434" si="224">(((J2371/60)/60)/24)+DATE(1970,1,1)</f>
        <v>42380.812627314815</v>
      </c>
      <c r="T2371" s="15">
        <f t="shared" ref="T2371:T2434" si="225">(((I2371/60)/60)/24)+DATE(1970,1,1)</f>
        <v>42410.812627314815</v>
      </c>
      <c r="U2371">
        <f t="shared" ref="U2371:U2434" si="226">_xlfn.DAYS(T2371,S2371)</f>
        <v>30</v>
      </c>
      <c r="V2371" t="str" cm="1">
        <f t="array" ref="V2371">_xlfn.IFS(U2371&lt;=10,"Less than 10 days",AND(U2371&gt;10,U2371&lt;=20),"11 to 20 days",AND(U2371&gt;20,U2371&lt;=25),"21 to 25 days",U2371&gt;=51,"Greater than 40 days",AND(U2371&gt;25,U2371&lt;=30),"26 to 30 days",AND(U2371&gt;30,U2371&lt;=40),"31 to 40 days",AND(U2371&gt;40,U2371&lt;=50),"41 to 50 days")</f>
        <v>26 to 30 days</v>
      </c>
      <c r="W2371" t="str" cm="1">
        <f t="array" ref="W2371">_xlfn.IFNA(_xlfn.IFS(AND(U2371&gt;=25,U2371&lt;28),"26-27 days",AND(U2371&gt;27,U2371&lt;29),"28 to 29 days",U2371=30, "30 days"),"Not Needed")</f>
        <v>30 days</v>
      </c>
      <c r="X2371">
        <f t="shared" ref="X2371:X2434" si="227">YEAR(S2371)</f>
        <v>2016</v>
      </c>
    </row>
    <row r="2372" spans="1:24" ht="4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 t="shared" si="222"/>
        <v>0</v>
      </c>
      <c r="R2372">
        <f t="shared" si="223"/>
        <v>20.5</v>
      </c>
      <c r="S2372" s="15">
        <f t="shared" si="224"/>
        <v>41961.18913194444</v>
      </c>
      <c r="T2372" s="15">
        <f t="shared" si="225"/>
        <v>41991.18913194444</v>
      </c>
      <c r="U2372">
        <f t="shared" si="226"/>
        <v>30</v>
      </c>
      <c r="V2372" t="str" cm="1">
        <f t="array" ref="V2372">_xlfn.IFS(U2372&lt;=10,"Less than 10 days",AND(U2372&gt;10,U2372&lt;=20),"11 to 20 days",AND(U2372&gt;20,U2372&lt;=25),"21 to 25 days",U2372&gt;=51,"Greater than 40 days",AND(U2372&gt;25,U2372&lt;=30),"26 to 30 days",AND(U2372&gt;30,U2372&lt;=40),"31 to 40 days",AND(U2372&gt;40,U2372&lt;=50),"41 to 50 days")</f>
        <v>26 to 30 days</v>
      </c>
      <c r="W2372" t="str" cm="1">
        <f t="array" ref="W2372">_xlfn.IFNA(_xlfn.IFS(AND(U2372&gt;=25,U2372&lt;28),"26-27 days",AND(U2372&gt;27,U2372&lt;29),"28 to 29 days",U2372=30, "30 days"),"Not Needed")</f>
        <v>30 days</v>
      </c>
      <c r="X2372">
        <f t="shared" si="227"/>
        <v>2014</v>
      </c>
    </row>
    <row r="2373" spans="1:24" ht="4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 t="shared" si="222"/>
        <v>0</v>
      </c>
      <c r="R2373">
        <f t="shared" si="223"/>
        <v>0</v>
      </c>
      <c r="S2373" s="15">
        <f t="shared" si="224"/>
        <v>42150.777731481481</v>
      </c>
      <c r="T2373" s="15">
        <f t="shared" si="225"/>
        <v>42180.777731481481</v>
      </c>
      <c r="U2373">
        <f t="shared" si="226"/>
        <v>30</v>
      </c>
      <c r="V2373" t="str" cm="1">
        <f t="array" ref="V2373">_xlfn.IFS(U2373&lt;=10,"Less than 10 days",AND(U2373&gt;10,U2373&lt;=20),"11 to 20 days",AND(U2373&gt;20,U2373&lt;=25),"21 to 25 days",U2373&gt;=51,"Greater than 40 days",AND(U2373&gt;25,U2373&lt;=30),"26 to 30 days",AND(U2373&gt;30,U2373&lt;=40),"31 to 40 days",AND(U2373&gt;40,U2373&lt;=50),"41 to 50 days")</f>
        <v>26 to 30 days</v>
      </c>
      <c r="W2373" t="str" cm="1">
        <f t="array" ref="W2373">_xlfn.IFNA(_xlfn.IFS(AND(U2373&gt;=25,U2373&lt;28),"26-27 days",AND(U2373&gt;27,U2373&lt;29),"28 to 29 days",U2373=30, "30 days"),"Not Needed")</f>
        <v>30 days</v>
      </c>
      <c r="X2373">
        <f t="shared" si="227"/>
        <v>2015</v>
      </c>
    </row>
    <row r="2374" spans="1:24" ht="4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 t="shared" si="222"/>
        <v>3</v>
      </c>
      <c r="R2374">
        <f t="shared" si="223"/>
        <v>30</v>
      </c>
      <c r="S2374" s="15">
        <f t="shared" si="224"/>
        <v>42088.069108796291</v>
      </c>
      <c r="T2374" s="15">
        <f t="shared" si="225"/>
        <v>42118.069108796291</v>
      </c>
      <c r="U2374">
        <f t="shared" si="226"/>
        <v>30</v>
      </c>
      <c r="V2374" t="str" cm="1">
        <f t="array" ref="V2374">_xlfn.IFS(U2374&lt;=10,"Less than 10 days",AND(U2374&gt;10,U2374&lt;=20),"11 to 20 days",AND(U2374&gt;20,U2374&lt;=25),"21 to 25 days",U2374&gt;=51,"Greater than 40 days",AND(U2374&gt;25,U2374&lt;=30),"26 to 30 days",AND(U2374&gt;30,U2374&lt;=40),"31 to 40 days",AND(U2374&gt;40,U2374&lt;=50),"41 to 50 days")</f>
        <v>26 to 30 days</v>
      </c>
      <c r="W2374" t="str" cm="1">
        <f t="array" ref="W2374">_xlfn.IFNA(_xlfn.IFS(AND(U2374&gt;=25,U2374&lt;28),"26-27 days",AND(U2374&gt;27,U2374&lt;29),"28 to 29 days",U2374=30, "30 days"),"Not Needed")</f>
        <v>30 days</v>
      </c>
      <c r="X2374">
        <f t="shared" si="227"/>
        <v>2015</v>
      </c>
    </row>
    <row r="2375" spans="1:24" ht="29">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 t="shared" si="222"/>
        <v>0</v>
      </c>
      <c r="R2375">
        <f t="shared" si="223"/>
        <v>50</v>
      </c>
      <c r="S2375" s="15">
        <f t="shared" si="224"/>
        <v>42215.662314814821</v>
      </c>
      <c r="T2375" s="15">
        <f t="shared" si="225"/>
        <v>42245.662314814821</v>
      </c>
      <c r="U2375">
        <f t="shared" si="226"/>
        <v>30</v>
      </c>
      <c r="V2375" t="str" cm="1">
        <f t="array" ref="V2375">_xlfn.IFS(U2375&lt;=10,"Less than 10 days",AND(U2375&gt;10,U2375&lt;=20),"11 to 20 days",AND(U2375&gt;20,U2375&lt;=25),"21 to 25 days",U2375&gt;=51,"Greater than 40 days",AND(U2375&gt;25,U2375&lt;=30),"26 to 30 days",AND(U2375&gt;30,U2375&lt;=40),"31 to 40 days",AND(U2375&gt;40,U2375&lt;=50),"41 to 50 days")</f>
        <v>26 to 30 days</v>
      </c>
      <c r="W2375" t="str" cm="1">
        <f t="array" ref="W2375">_xlfn.IFNA(_xlfn.IFS(AND(U2375&gt;=25,U2375&lt;28),"26-27 days",AND(U2375&gt;27,U2375&lt;29),"28 to 29 days",U2375=30, "30 days"),"Not Needed")</f>
        <v>30 days</v>
      </c>
      <c r="X2375">
        <f t="shared" si="227"/>
        <v>2015</v>
      </c>
    </row>
    <row r="2376" spans="1:24" ht="58">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 t="shared" si="222"/>
        <v>0</v>
      </c>
      <c r="R2376">
        <f t="shared" si="223"/>
        <v>10</v>
      </c>
      <c r="S2376" s="15">
        <f t="shared" si="224"/>
        <v>42017.843287037031</v>
      </c>
      <c r="T2376" s="15">
        <f t="shared" si="225"/>
        <v>42047.843287037031</v>
      </c>
      <c r="U2376">
        <f t="shared" si="226"/>
        <v>30</v>
      </c>
      <c r="V2376" t="str" cm="1">
        <f t="array" ref="V2376">_xlfn.IFS(U2376&lt;=10,"Less than 10 days",AND(U2376&gt;10,U2376&lt;=20),"11 to 20 days",AND(U2376&gt;20,U2376&lt;=25),"21 to 25 days",U2376&gt;=51,"Greater than 40 days",AND(U2376&gt;25,U2376&lt;=30),"26 to 30 days",AND(U2376&gt;30,U2376&lt;=40),"31 to 40 days",AND(U2376&gt;40,U2376&lt;=50),"41 to 50 days")</f>
        <v>26 to 30 days</v>
      </c>
      <c r="W2376" t="str" cm="1">
        <f t="array" ref="W2376">_xlfn.IFNA(_xlfn.IFS(AND(U2376&gt;=25,U2376&lt;28),"26-27 days",AND(U2376&gt;27,U2376&lt;29),"28 to 29 days",U2376=30, "30 days"),"Not Needed")</f>
        <v>30 days</v>
      </c>
      <c r="X2376">
        <f t="shared" si="227"/>
        <v>2015</v>
      </c>
    </row>
    <row r="2377" spans="1:24" ht="4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 t="shared" si="222"/>
        <v>0</v>
      </c>
      <c r="R2377">
        <f t="shared" si="223"/>
        <v>0</v>
      </c>
      <c r="S2377" s="15">
        <f t="shared" si="224"/>
        <v>42592.836076388892</v>
      </c>
      <c r="T2377" s="15">
        <f t="shared" si="225"/>
        <v>42622.836076388892</v>
      </c>
      <c r="U2377">
        <f t="shared" si="226"/>
        <v>30</v>
      </c>
      <c r="V2377" t="str" cm="1">
        <f t="array" ref="V2377">_xlfn.IFS(U2377&lt;=10,"Less than 10 days",AND(U2377&gt;10,U2377&lt;=20),"11 to 20 days",AND(U2377&gt;20,U2377&lt;=25),"21 to 25 days",U2377&gt;=51,"Greater than 40 days",AND(U2377&gt;25,U2377&lt;=30),"26 to 30 days",AND(U2377&gt;30,U2377&lt;=40),"31 to 40 days",AND(U2377&gt;40,U2377&lt;=50),"41 to 50 days")</f>
        <v>26 to 30 days</v>
      </c>
      <c r="W2377" t="str" cm="1">
        <f t="array" ref="W2377">_xlfn.IFNA(_xlfn.IFS(AND(U2377&gt;=25,U2377&lt;28),"26-27 days",AND(U2377&gt;27,U2377&lt;29),"28 to 29 days",U2377=30, "30 days"),"Not Needed")</f>
        <v>30 days</v>
      </c>
      <c r="X2377">
        <f t="shared" si="227"/>
        <v>2016</v>
      </c>
    </row>
    <row r="2378" spans="1:24" ht="4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 t="shared" si="222"/>
        <v>11</v>
      </c>
      <c r="R2378">
        <f t="shared" si="223"/>
        <v>81.58</v>
      </c>
      <c r="S2378" s="15">
        <f t="shared" si="224"/>
        <v>42318.925532407404</v>
      </c>
      <c r="T2378" s="15">
        <f t="shared" si="225"/>
        <v>42348.925532407404</v>
      </c>
      <c r="U2378">
        <f t="shared" si="226"/>
        <v>30</v>
      </c>
      <c r="V2378" t="str" cm="1">
        <f t="array" ref="V2378">_xlfn.IFS(U2378&lt;=10,"Less than 10 days",AND(U2378&gt;10,U2378&lt;=20),"11 to 20 days",AND(U2378&gt;20,U2378&lt;=25),"21 to 25 days",U2378&gt;=51,"Greater than 40 days",AND(U2378&gt;25,U2378&lt;=30),"26 to 30 days",AND(U2378&gt;30,U2378&lt;=40),"31 to 40 days",AND(U2378&gt;40,U2378&lt;=50),"41 to 50 days")</f>
        <v>26 to 30 days</v>
      </c>
      <c r="W2378" t="str" cm="1">
        <f t="array" ref="W2378">_xlfn.IFNA(_xlfn.IFS(AND(U2378&gt;=25,U2378&lt;28),"26-27 days",AND(U2378&gt;27,U2378&lt;29),"28 to 29 days",U2378=30, "30 days"),"Not Needed")</f>
        <v>30 days</v>
      </c>
      <c r="X2378">
        <f t="shared" si="227"/>
        <v>2015</v>
      </c>
    </row>
    <row r="2379" spans="1:24" ht="4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 t="shared" si="222"/>
        <v>0</v>
      </c>
      <c r="R2379">
        <f t="shared" si="223"/>
        <v>0</v>
      </c>
      <c r="S2379" s="15">
        <f t="shared" si="224"/>
        <v>42669.870173611111</v>
      </c>
      <c r="T2379" s="15">
        <f t="shared" si="225"/>
        <v>42699.911840277782</v>
      </c>
      <c r="U2379">
        <f t="shared" si="226"/>
        <v>30</v>
      </c>
      <c r="V2379" t="str" cm="1">
        <f t="array" ref="V2379">_xlfn.IFS(U2379&lt;=10,"Less than 10 days",AND(U2379&gt;10,U2379&lt;=20),"11 to 20 days",AND(U2379&gt;20,U2379&lt;=25),"21 to 25 days",U2379&gt;=51,"Greater than 40 days",AND(U2379&gt;25,U2379&lt;=30),"26 to 30 days",AND(U2379&gt;30,U2379&lt;=40),"31 to 40 days",AND(U2379&gt;40,U2379&lt;=50),"41 to 50 days")</f>
        <v>26 to 30 days</v>
      </c>
      <c r="W2379" t="str" cm="1">
        <f t="array" ref="W2379">_xlfn.IFNA(_xlfn.IFS(AND(U2379&gt;=25,U2379&lt;28),"26-27 days",AND(U2379&gt;27,U2379&lt;29),"28 to 29 days",U2379=30, "30 days"),"Not Needed")</f>
        <v>30 days</v>
      </c>
      <c r="X2379">
        <f t="shared" si="227"/>
        <v>2016</v>
      </c>
    </row>
    <row r="2380" spans="1:24" ht="4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 t="shared" si="222"/>
        <v>0</v>
      </c>
      <c r="R2380">
        <f t="shared" si="223"/>
        <v>0</v>
      </c>
      <c r="S2380" s="15">
        <f t="shared" si="224"/>
        <v>42213.013078703705</v>
      </c>
      <c r="T2380" s="15">
        <f t="shared" si="225"/>
        <v>42242.013078703705</v>
      </c>
      <c r="U2380">
        <f t="shared" si="226"/>
        <v>29</v>
      </c>
      <c r="V2380" t="str" cm="1">
        <f t="array" ref="V2380">_xlfn.IFS(U2380&lt;=10,"Less than 10 days",AND(U2380&gt;10,U2380&lt;=20),"11 to 20 days",AND(U2380&gt;20,U2380&lt;=25),"21 to 25 days",U2380&gt;=51,"Greater than 40 days",AND(U2380&gt;25,U2380&lt;=30),"26 to 30 days",AND(U2380&gt;30,U2380&lt;=40),"31 to 40 days",AND(U2380&gt;40,U2380&lt;=50),"41 to 50 days")</f>
        <v>26 to 30 days</v>
      </c>
      <c r="W2380" t="str" cm="1">
        <f t="array" ref="W2380">_xlfn.IFNA(_xlfn.IFS(AND(U2380&gt;=25,U2380&lt;28),"26-27 days",AND(U2380&gt;27,U2380&lt;29),"28 to 29 days",U2380=30, "30 days"),"Not Needed")</f>
        <v>Not Needed</v>
      </c>
      <c r="X2380">
        <f t="shared" si="227"/>
        <v>2015</v>
      </c>
    </row>
    <row r="2381" spans="1:24" ht="29">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 t="shared" si="222"/>
        <v>0</v>
      </c>
      <c r="R2381">
        <f t="shared" si="223"/>
        <v>0</v>
      </c>
      <c r="S2381" s="15">
        <f t="shared" si="224"/>
        <v>42237.016388888893</v>
      </c>
      <c r="T2381" s="15">
        <f t="shared" si="225"/>
        <v>42282.016388888893</v>
      </c>
      <c r="U2381">
        <f t="shared" si="226"/>
        <v>45</v>
      </c>
      <c r="V2381" t="str" cm="1">
        <f t="array" ref="V2381">_xlfn.IFS(U2381&lt;=10,"Less than 10 days",AND(U2381&gt;10,U2381&lt;=20),"11 to 20 days",AND(U2381&gt;20,U2381&lt;=25),"21 to 25 days",U2381&gt;=51,"Greater than 40 days",AND(U2381&gt;25,U2381&lt;=30),"26 to 30 days",AND(U2381&gt;30,U2381&lt;=40),"31 to 40 days",AND(U2381&gt;40,U2381&lt;=50),"41 to 50 days")</f>
        <v>41 to 50 days</v>
      </c>
      <c r="W2381" t="str" cm="1">
        <f t="array" ref="W2381">_xlfn.IFNA(_xlfn.IFS(AND(U2381&gt;=25,U2381&lt;28),"26-27 days",AND(U2381&gt;27,U2381&lt;29),"28 to 29 days",U2381=30, "30 days"),"Not Needed")</f>
        <v>Not Needed</v>
      </c>
      <c r="X2381">
        <f t="shared" si="227"/>
        <v>2015</v>
      </c>
    </row>
    <row r="2382" spans="1:24" ht="4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 t="shared" si="222"/>
        <v>0</v>
      </c>
      <c r="R2382">
        <f t="shared" si="223"/>
        <v>18.329999999999998</v>
      </c>
      <c r="S2382" s="15">
        <f t="shared" si="224"/>
        <v>42248.793310185181</v>
      </c>
      <c r="T2382" s="15">
        <f t="shared" si="225"/>
        <v>42278.793310185181</v>
      </c>
      <c r="U2382">
        <f t="shared" si="226"/>
        <v>30</v>
      </c>
      <c r="V2382" t="str" cm="1">
        <f t="array" ref="V2382">_xlfn.IFS(U2382&lt;=10,"Less than 10 days",AND(U2382&gt;10,U2382&lt;=20),"11 to 20 days",AND(U2382&gt;20,U2382&lt;=25),"21 to 25 days",U2382&gt;=51,"Greater than 40 days",AND(U2382&gt;25,U2382&lt;=30),"26 to 30 days",AND(U2382&gt;30,U2382&lt;=40),"31 to 40 days",AND(U2382&gt;40,U2382&lt;=50),"41 to 50 days")</f>
        <v>26 to 30 days</v>
      </c>
      <c r="W2382" t="str" cm="1">
        <f t="array" ref="W2382">_xlfn.IFNA(_xlfn.IFS(AND(U2382&gt;=25,U2382&lt;28),"26-27 days",AND(U2382&gt;27,U2382&lt;29),"28 to 29 days",U2382=30, "30 days"),"Not Needed")</f>
        <v>30 days</v>
      </c>
      <c r="X2382">
        <f t="shared" si="227"/>
        <v>2015</v>
      </c>
    </row>
    <row r="2383" spans="1:24" ht="4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 t="shared" si="222"/>
        <v>2</v>
      </c>
      <c r="R2383">
        <f t="shared" si="223"/>
        <v>224.43</v>
      </c>
      <c r="S2383" s="15">
        <f t="shared" si="224"/>
        <v>42074.935740740737</v>
      </c>
      <c r="T2383" s="15">
        <f t="shared" si="225"/>
        <v>42104.935740740737</v>
      </c>
      <c r="U2383">
        <f t="shared" si="226"/>
        <v>30</v>
      </c>
      <c r="V2383" t="str" cm="1">
        <f t="array" ref="V2383">_xlfn.IFS(U2383&lt;=10,"Less than 10 days",AND(U2383&gt;10,U2383&lt;=20),"11 to 20 days",AND(U2383&gt;20,U2383&lt;=25),"21 to 25 days",U2383&gt;=51,"Greater than 40 days",AND(U2383&gt;25,U2383&lt;=30),"26 to 30 days",AND(U2383&gt;30,U2383&lt;=40),"31 to 40 days",AND(U2383&gt;40,U2383&lt;=50),"41 to 50 days")</f>
        <v>26 to 30 days</v>
      </c>
      <c r="W2383" t="str" cm="1">
        <f t="array" ref="W2383">_xlfn.IFNA(_xlfn.IFS(AND(U2383&gt;=25,U2383&lt;28),"26-27 days",AND(U2383&gt;27,U2383&lt;29),"28 to 29 days",U2383=30, "30 days"),"Not Needed")</f>
        <v>30 days</v>
      </c>
      <c r="X2383">
        <f t="shared" si="227"/>
        <v>2015</v>
      </c>
    </row>
    <row r="2384" spans="1:24" ht="58">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 t="shared" si="222"/>
        <v>3</v>
      </c>
      <c r="R2384">
        <f t="shared" si="223"/>
        <v>37.5</v>
      </c>
      <c r="S2384" s="15">
        <f t="shared" si="224"/>
        <v>42195.187534722223</v>
      </c>
      <c r="T2384" s="15">
        <f t="shared" si="225"/>
        <v>42220.187534722223</v>
      </c>
      <c r="U2384">
        <f t="shared" si="226"/>
        <v>25</v>
      </c>
      <c r="V2384" t="str" cm="1">
        <f t="array" ref="V2384">_xlfn.IFS(U2384&lt;=10,"Less than 10 days",AND(U2384&gt;10,U2384&lt;=20),"11 to 20 days",AND(U2384&gt;20,U2384&lt;=25),"21 to 25 days",U2384&gt;=51,"Greater than 40 days",AND(U2384&gt;25,U2384&lt;=30),"26 to 30 days",AND(U2384&gt;30,U2384&lt;=40),"31 to 40 days",AND(U2384&gt;40,U2384&lt;=50),"41 to 50 days")</f>
        <v>21 to 25 days</v>
      </c>
      <c r="W2384" t="str" cm="1">
        <f t="array" ref="W2384">_xlfn.IFNA(_xlfn.IFS(AND(U2384&gt;=25,U2384&lt;28),"26-27 days",AND(U2384&gt;27,U2384&lt;29),"28 to 29 days",U2384=30, "30 days"),"Not Needed")</f>
        <v>26-27 days</v>
      </c>
      <c r="X2384">
        <f t="shared" si="227"/>
        <v>2015</v>
      </c>
    </row>
    <row r="2385" spans="1:24" ht="4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 t="shared" si="222"/>
        <v>4</v>
      </c>
      <c r="R2385">
        <f t="shared" si="223"/>
        <v>145</v>
      </c>
      <c r="S2385" s="15">
        <f t="shared" si="224"/>
        <v>42027.056793981479</v>
      </c>
      <c r="T2385" s="15">
        <f t="shared" si="225"/>
        <v>42057.056793981479</v>
      </c>
      <c r="U2385">
        <f t="shared" si="226"/>
        <v>30</v>
      </c>
      <c r="V2385" t="str" cm="1">
        <f t="array" ref="V2385">_xlfn.IFS(U2385&lt;=10,"Less than 10 days",AND(U2385&gt;10,U2385&lt;=20),"11 to 20 days",AND(U2385&gt;20,U2385&lt;=25),"21 to 25 days",U2385&gt;=51,"Greater than 40 days",AND(U2385&gt;25,U2385&lt;=30),"26 to 30 days",AND(U2385&gt;30,U2385&lt;=40),"31 to 40 days",AND(U2385&gt;40,U2385&lt;=50),"41 to 50 days")</f>
        <v>26 to 30 days</v>
      </c>
      <c r="W2385" t="str" cm="1">
        <f t="array" ref="W2385">_xlfn.IFNA(_xlfn.IFS(AND(U2385&gt;=25,U2385&lt;28),"26-27 days",AND(U2385&gt;27,U2385&lt;29),"28 to 29 days",U2385=30, "30 days"),"Not Needed")</f>
        <v>30 days</v>
      </c>
      <c r="X2385">
        <f t="shared" si="227"/>
        <v>2015</v>
      </c>
    </row>
    <row r="2386" spans="1:24" ht="58">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 t="shared" si="222"/>
        <v>1</v>
      </c>
      <c r="R2386">
        <f t="shared" si="223"/>
        <v>1</v>
      </c>
      <c r="S2386" s="15">
        <f t="shared" si="224"/>
        <v>41927.067627314813</v>
      </c>
      <c r="T2386" s="15">
        <f t="shared" si="225"/>
        <v>41957.109293981484</v>
      </c>
      <c r="U2386">
        <f t="shared" si="226"/>
        <v>30</v>
      </c>
      <c r="V2386" t="str" cm="1">
        <f t="array" ref="V2386">_xlfn.IFS(U2386&lt;=10,"Less than 10 days",AND(U2386&gt;10,U2386&lt;=20),"11 to 20 days",AND(U2386&gt;20,U2386&lt;=25),"21 to 25 days",U2386&gt;=51,"Greater than 40 days",AND(U2386&gt;25,U2386&lt;=30),"26 to 30 days",AND(U2386&gt;30,U2386&lt;=40),"31 to 40 days",AND(U2386&gt;40,U2386&lt;=50),"41 to 50 days")</f>
        <v>26 to 30 days</v>
      </c>
      <c r="W2386" t="str" cm="1">
        <f t="array" ref="W2386">_xlfn.IFNA(_xlfn.IFS(AND(U2386&gt;=25,U2386&lt;28),"26-27 days",AND(U2386&gt;27,U2386&lt;29),"28 to 29 days",U2386=30, "30 days"),"Not Needed")</f>
        <v>30 days</v>
      </c>
      <c r="X2386">
        <f t="shared" si="227"/>
        <v>2014</v>
      </c>
    </row>
    <row r="2387" spans="1:24" ht="4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 t="shared" si="222"/>
        <v>1</v>
      </c>
      <c r="R2387">
        <f t="shared" si="223"/>
        <v>112.57</v>
      </c>
      <c r="S2387" s="15">
        <f t="shared" si="224"/>
        <v>42191.70175925926</v>
      </c>
      <c r="T2387" s="15">
        <f t="shared" si="225"/>
        <v>42221.70175925926</v>
      </c>
      <c r="U2387">
        <f t="shared" si="226"/>
        <v>30</v>
      </c>
      <c r="V2387" t="str" cm="1">
        <f t="array" ref="V2387">_xlfn.IFS(U2387&lt;=10,"Less than 10 days",AND(U2387&gt;10,U2387&lt;=20),"11 to 20 days",AND(U2387&gt;20,U2387&lt;=25),"21 to 25 days",U2387&gt;=51,"Greater than 40 days",AND(U2387&gt;25,U2387&lt;=30),"26 to 30 days",AND(U2387&gt;30,U2387&lt;=40),"31 to 40 days",AND(U2387&gt;40,U2387&lt;=50),"41 to 50 days")</f>
        <v>26 to 30 days</v>
      </c>
      <c r="W2387" t="str" cm="1">
        <f t="array" ref="W2387">_xlfn.IFNA(_xlfn.IFS(AND(U2387&gt;=25,U2387&lt;28),"26-27 days",AND(U2387&gt;27,U2387&lt;29),"28 to 29 days",U2387=30, "30 days"),"Not Needed")</f>
        <v>30 days</v>
      </c>
      <c r="X2387">
        <f t="shared" si="227"/>
        <v>2015</v>
      </c>
    </row>
    <row r="2388" spans="1:24" ht="4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 t="shared" si="222"/>
        <v>0</v>
      </c>
      <c r="R2388">
        <f t="shared" si="223"/>
        <v>0</v>
      </c>
      <c r="S2388" s="15">
        <f t="shared" si="224"/>
        <v>41954.838240740741</v>
      </c>
      <c r="T2388" s="15">
        <f t="shared" si="225"/>
        <v>42014.838240740741</v>
      </c>
      <c r="U2388">
        <f t="shared" si="226"/>
        <v>60</v>
      </c>
      <c r="V2388" t="str" cm="1">
        <f t="array" ref="V2388">_xlfn.IFS(U2388&lt;=10,"Less than 10 days",AND(U2388&gt;10,U2388&lt;=20),"11 to 20 days",AND(U2388&gt;20,U2388&lt;=25),"21 to 25 days",U2388&gt;=51,"Greater than 40 days",AND(U2388&gt;25,U2388&lt;=30),"26 to 30 days",AND(U2388&gt;30,U2388&lt;=40),"31 to 40 days",AND(U2388&gt;40,U2388&lt;=50),"41 to 50 days")</f>
        <v>Greater than 40 days</v>
      </c>
      <c r="W2388" t="str" cm="1">
        <f t="array" ref="W2388">_xlfn.IFNA(_xlfn.IFS(AND(U2388&gt;=25,U2388&lt;28),"26-27 days",AND(U2388&gt;27,U2388&lt;29),"28 to 29 days",U2388=30, "30 days"),"Not Needed")</f>
        <v>Not Needed</v>
      </c>
      <c r="X2388">
        <f t="shared" si="227"/>
        <v>2014</v>
      </c>
    </row>
    <row r="2389" spans="1:24" ht="58">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 t="shared" si="222"/>
        <v>1</v>
      </c>
      <c r="R2389">
        <f t="shared" si="223"/>
        <v>342</v>
      </c>
      <c r="S2389" s="15">
        <f t="shared" si="224"/>
        <v>42528.626620370371</v>
      </c>
      <c r="T2389" s="15">
        <f t="shared" si="225"/>
        <v>42573.626620370371</v>
      </c>
      <c r="U2389">
        <f t="shared" si="226"/>
        <v>45</v>
      </c>
      <c r="V2389" t="str" cm="1">
        <f t="array" ref="V2389">_xlfn.IFS(U2389&lt;=10,"Less than 10 days",AND(U2389&gt;10,U2389&lt;=20),"11 to 20 days",AND(U2389&gt;20,U2389&lt;=25),"21 to 25 days",U2389&gt;=51,"Greater than 40 days",AND(U2389&gt;25,U2389&lt;=30),"26 to 30 days",AND(U2389&gt;30,U2389&lt;=40),"31 to 40 days",AND(U2389&gt;40,U2389&lt;=50),"41 to 50 days")</f>
        <v>41 to 50 days</v>
      </c>
      <c r="W2389" t="str" cm="1">
        <f t="array" ref="W2389">_xlfn.IFNA(_xlfn.IFS(AND(U2389&gt;=25,U2389&lt;28),"26-27 days",AND(U2389&gt;27,U2389&lt;29),"28 to 29 days",U2389=30, "30 days"),"Not Needed")</f>
        <v>Not Needed</v>
      </c>
      <c r="X2389">
        <f t="shared" si="227"/>
        <v>2016</v>
      </c>
    </row>
    <row r="2390" spans="1:24" ht="4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 t="shared" si="222"/>
        <v>1</v>
      </c>
      <c r="R2390">
        <f t="shared" si="223"/>
        <v>57.88</v>
      </c>
      <c r="S2390" s="15">
        <f t="shared" si="224"/>
        <v>41989.853692129633</v>
      </c>
      <c r="T2390" s="15">
        <f t="shared" si="225"/>
        <v>42019.811805555553</v>
      </c>
      <c r="U2390">
        <f t="shared" si="226"/>
        <v>30</v>
      </c>
      <c r="V2390" t="str" cm="1">
        <f t="array" ref="V2390">_xlfn.IFS(U2390&lt;=10,"Less than 10 days",AND(U2390&gt;10,U2390&lt;=20),"11 to 20 days",AND(U2390&gt;20,U2390&lt;=25),"21 to 25 days",U2390&gt;=51,"Greater than 40 days",AND(U2390&gt;25,U2390&lt;=30),"26 to 30 days",AND(U2390&gt;30,U2390&lt;=40),"31 to 40 days",AND(U2390&gt;40,U2390&lt;=50),"41 to 50 days")</f>
        <v>26 to 30 days</v>
      </c>
      <c r="W2390" t="str" cm="1">
        <f t="array" ref="W2390">_xlfn.IFNA(_xlfn.IFS(AND(U2390&gt;=25,U2390&lt;28),"26-27 days",AND(U2390&gt;27,U2390&lt;29),"28 to 29 days",U2390=30, "30 days"),"Not Needed")</f>
        <v>30 days</v>
      </c>
      <c r="X2390">
        <f t="shared" si="227"/>
        <v>2014</v>
      </c>
    </row>
    <row r="2391" spans="1:24" ht="58">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 t="shared" si="222"/>
        <v>0</v>
      </c>
      <c r="R2391">
        <f t="shared" si="223"/>
        <v>30</v>
      </c>
      <c r="S2391" s="15">
        <f t="shared" si="224"/>
        <v>42179.653379629628</v>
      </c>
      <c r="T2391" s="15">
        <f t="shared" si="225"/>
        <v>42210.915972222225</v>
      </c>
      <c r="U2391">
        <f t="shared" si="226"/>
        <v>31</v>
      </c>
      <c r="V2391" t="str" cm="1">
        <f t="array" ref="V2391">_xlfn.IFS(U2391&lt;=10,"Less than 10 days",AND(U2391&gt;10,U2391&lt;=20),"11 to 20 days",AND(U2391&gt;20,U2391&lt;=25),"21 to 25 days",U2391&gt;=51,"Greater than 40 days",AND(U2391&gt;25,U2391&lt;=30),"26 to 30 days",AND(U2391&gt;30,U2391&lt;=40),"31 to 40 days",AND(U2391&gt;40,U2391&lt;=50),"41 to 50 days")</f>
        <v>31 to 40 days</v>
      </c>
      <c r="W2391" t="str" cm="1">
        <f t="array" ref="W2391">_xlfn.IFNA(_xlfn.IFS(AND(U2391&gt;=25,U2391&lt;28),"26-27 days",AND(U2391&gt;27,U2391&lt;29),"28 to 29 days",U2391=30, "30 days"),"Not Needed")</f>
        <v>Not Needed</v>
      </c>
      <c r="X2391">
        <f t="shared" si="227"/>
        <v>2015</v>
      </c>
    </row>
    <row r="2392" spans="1:24" ht="4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 t="shared" si="222"/>
        <v>0</v>
      </c>
      <c r="R2392">
        <f t="shared" si="223"/>
        <v>0</v>
      </c>
      <c r="S2392" s="15">
        <f t="shared" si="224"/>
        <v>41968.262314814812</v>
      </c>
      <c r="T2392" s="15">
        <f t="shared" si="225"/>
        <v>42008.262314814812</v>
      </c>
      <c r="U2392">
        <f t="shared" si="226"/>
        <v>40</v>
      </c>
      <c r="V2392" t="str" cm="1">
        <f t="array" ref="V2392">_xlfn.IFS(U2392&lt;=10,"Less than 10 days",AND(U2392&gt;10,U2392&lt;=20),"11 to 20 days",AND(U2392&gt;20,U2392&lt;=25),"21 to 25 days",U2392&gt;=51,"Greater than 40 days",AND(U2392&gt;25,U2392&lt;=30),"26 to 30 days",AND(U2392&gt;30,U2392&lt;=40),"31 to 40 days",AND(U2392&gt;40,U2392&lt;=50),"41 to 50 days")</f>
        <v>31 to 40 days</v>
      </c>
      <c r="W2392" t="str" cm="1">
        <f t="array" ref="W2392">_xlfn.IFNA(_xlfn.IFS(AND(U2392&gt;=25,U2392&lt;28),"26-27 days",AND(U2392&gt;27,U2392&lt;29),"28 to 29 days",U2392=30, "30 days"),"Not Needed")</f>
        <v>Not Needed</v>
      </c>
      <c r="X2392">
        <f t="shared" si="227"/>
        <v>2014</v>
      </c>
    </row>
    <row r="2393" spans="1:24" ht="29">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 t="shared" ref="Q2393:Q2456" si="228">ROUND(E2393/D2393*100,0)</f>
        <v>0</v>
      </c>
      <c r="R2393">
        <f t="shared" si="223"/>
        <v>25</v>
      </c>
      <c r="S2393" s="15">
        <f t="shared" si="224"/>
        <v>42064.794490740736</v>
      </c>
      <c r="T2393" s="15">
        <f t="shared" si="225"/>
        <v>42094.752824074079</v>
      </c>
      <c r="U2393">
        <f t="shared" si="226"/>
        <v>30</v>
      </c>
      <c r="V2393" t="str" cm="1">
        <f t="array" ref="V2393">_xlfn.IFS(U2393&lt;=10,"Less than 10 days",AND(U2393&gt;10,U2393&lt;=20),"11 to 20 days",AND(U2393&gt;20,U2393&lt;=25),"21 to 25 days",U2393&gt;=51,"Greater than 40 days",AND(U2393&gt;25,U2393&lt;=30),"26 to 30 days",AND(U2393&gt;30,U2393&lt;=40),"31 to 40 days",AND(U2393&gt;40,U2393&lt;=50),"41 to 50 days")</f>
        <v>26 to 30 days</v>
      </c>
      <c r="W2393" t="str" cm="1">
        <f t="array" ref="W2393">_xlfn.IFNA(_xlfn.IFS(AND(U2393&gt;=25,U2393&lt;28),"26-27 days",AND(U2393&gt;27,U2393&lt;29),"28 to 29 days",U2393=30, "30 days"),"Not Needed")</f>
        <v>30 days</v>
      </c>
      <c r="X2393">
        <f t="shared" si="227"/>
        <v>2015</v>
      </c>
    </row>
    <row r="2394" spans="1:24" ht="58">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 t="shared" si="228"/>
        <v>0</v>
      </c>
      <c r="R2394">
        <f t="shared" si="223"/>
        <v>0</v>
      </c>
      <c r="S2394" s="15">
        <f t="shared" si="224"/>
        <v>42276.120636574073</v>
      </c>
      <c r="T2394" s="15">
        <f t="shared" si="225"/>
        <v>42306.120636574073</v>
      </c>
      <c r="U2394">
        <f t="shared" si="226"/>
        <v>30</v>
      </c>
      <c r="V2394" t="str" cm="1">
        <f t="array" ref="V2394">_xlfn.IFS(U2394&lt;=10,"Less than 10 days",AND(U2394&gt;10,U2394&lt;=20),"11 to 20 days",AND(U2394&gt;20,U2394&lt;=25),"21 to 25 days",U2394&gt;=51,"Greater than 40 days",AND(U2394&gt;25,U2394&lt;=30),"26 to 30 days",AND(U2394&gt;30,U2394&lt;=40),"31 to 40 days",AND(U2394&gt;40,U2394&lt;=50),"41 to 50 days")</f>
        <v>26 to 30 days</v>
      </c>
      <c r="W2394" t="str" cm="1">
        <f t="array" ref="W2394">_xlfn.IFNA(_xlfn.IFS(AND(U2394&gt;=25,U2394&lt;28),"26-27 days",AND(U2394&gt;27,U2394&lt;29),"28 to 29 days",U2394=30, "30 days"),"Not Needed")</f>
        <v>30 days</v>
      </c>
      <c r="X2394">
        <f t="shared" si="227"/>
        <v>2015</v>
      </c>
    </row>
    <row r="2395" spans="1:24" ht="4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 t="shared" si="228"/>
        <v>0</v>
      </c>
      <c r="R2395">
        <f t="shared" si="223"/>
        <v>50</v>
      </c>
      <c r="S2395" s="15">
        <f t="shared" si="224"/>
        <v>42194.648344907408</v>
      </c>
      <c r="T2395" s="15">
        <f t="shared" si="225"/>
        <v>42224.648344907408</v>
      </c>
      <c r="U2395">
        <f t="shared" si="226"/>
        <v>30</v>
      </c>
      <c r="V2395" t="str" cm="1">
        <f t="array" ref="V2395">_xlfn.IFS(U2395&lt;=10,"Less than 10 days",AND(U2395&gt;10,U2395&lt;=20),"11 to 20 days",AND(U2395&gt;20,U2395&lt;=25),"21 to 25 days",U2395&gt;=51,"Greater than 40 days",AND(U2395&gt;25,U2395&lt;=30),"26 to 30 days",AND(U2395&gt;30,U2395&lt;=40),"31 to 40 days",AND(U2395&gt;40,U2395&lt;=50),"41 to 50 days")</f>
        <v>26 to 30 days</v>
      </c>
      <c r="W2395" t="str" cm="1">
        <f t="array" ref="W2395">_xlfn.IFNA(_xlfn.IFS(AND(U2395&gt;=25,U2395&lt;28),"26-27 days",AND(U2395&gt;27,U2395&lt;29),"28 to 29 days",U2395=30, "30 days"),"Not Needed")</f>
        <v>30 days</v>
      </c>
      <c r="X2395">
        <f t="shared" si="227"/>
        <v>2015</v>
      </c>
    </row>
    <row r="2396" spans="1:24" ht="4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 t="shared" si="228"/>
        <v>0</v>
      </c>
      <c r="R2396">
        <f t="shared" si="223"/>
        <v>1.5</v>
      </c>
      <c r="S2396" s="15">
        <f t="shared" si="224"/>
        <v>42031.362187499995</v>
      </c>
      <c r="T2396" s="15">
        <f t="shared" si="225"/>
        <v>42061.362187499995</v>
      </c>
      <c r="U2396">
        <f t="shared" si="226"/>
        <v>30</v>
      </c>
      <c r="V2396" t="str" cm="1">
        <f t="array" ref="V2396">_xlfn.IFS(U2396&lt;=10,"Less than 10 days",AND(U2396&gt;10,U2396&lt;=20),"11 to 20 days",AND(U2396&gt;20,U2396&lt;=25),"21 to 25 days",U2396&gt;=51,"Greater than 40 days",AND(U2396&gt;25,U2396&lt;=30),"26 to 30 days",AND(U2396&gt;30,U2396&lt;=40),"31 to 40 days",AND(U2396&gt;40,U2396&lt;=50),"41 to 50 days")</f>
        <v>26 to 30 days</v>
      </c>
      <c r="W2396" t="str" cm="1">
        <f t="array" ref="W2396">_xlfn.IFNA(_xlfn.IFS(AND(U2396&gt;=25,U2396&lt;28),"26-27 days",AND(U2396&gt;27,U2396&lt;29),"28 to 29 days",U2396=30, "30 days"),"Not Needed")</f>
        <v>30 days</v>
      </c>
      <c r="X2396">
        <f t="shared" si="227"/>
        <v>2015</v>
      </c>
    </row>
    <row r="2397" spans="1:24" ht="4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 t="shared" si="228"/>
        <v>0</v>
      </c>
      <c r="R2397">
        <f t="shared" si="223"/>
        <v>0</v>
      </c>
      <c r="S2397" s="15">
        <f t="shared" si="224"/>
        <v>42717.121377314819</v>
      </c>
      <c r="T2397" s="15">
        <f t="shared" si="225"/>
        <v>42745.372916666667</v>
      </c>
      <c r="U2397">
        <f t="shared" si="226"/>
        <v>28</v>
      </c>
      <c r="V2397" t="str" cm="1">
        <f t="array" ref="V2397">_xlfn.IFS(U2397&lt;=10,"Less than 10 days",AND(U2397&gt;10,U2397&lt;=20),"11 to 20 days",AND(U2397&gt;20,U2397&lt;=25),"21 to 25 days",U2397&gt;=51,"Greater than 40 days",AND(U2397&gt;25,U2397&lt;=30),"26 to 30 days",AND(U2397&gt;30,U2397&lt;=40),"31 to 40 days",AND(U2397&gt;40,U2397&lt;=50),"41 to 50 days")</f>
        <v>26 to 30 days</v>
      </c>
      <c r="W2397" t="str" cm="1">
        <f t="array" ref="W2397">_xlfn.IFNA(_xlfn.IFS(AND(U2397&gt;=25,U2397&lt;28),"26-27 days",AND(U2397&gt;27,U2397&lt;29),"28 to 29 days",U2397=30, "30 days"),"Not Needed")</f>
        <v>28 to 29 days</v>
      </c>
      <c r="X2397">
        <f t="shared" si="227"/>
        <v>2016</v>
      </c>
    </row>
    <row r="2398" spans="1:24" ht="4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 t="shared" si="228"/>
        <v>0</v>
      </c>
      <c r="R2398">
        <f t="shared" si="223"/>
        <v>10</v>
      </c>
      <c r="S2398" s="15">
        <f t="shared" si="224"/>
        <v>42262.849050925928</v>
      </c>
      <c r="T2398" s="15">
        <f t="shared" si="225"/>
        <v>42292.849050925928</v>
      </c>
      <c r="U2398">
        <f t="shared" si="226"/>
        <v>30</v>
      </c>
      <c r="V2398" t="str" cm="1">
        <f t="array" ref="V2398">_xlfn.IFS(U2398&lt;=10,"Less than 10 days",AND(U2398&gt;10,U2398&lt;=20),"11 to 20 days",AND(U2398&gt;20,U2398&lt;=25),"21 to 25 days",U2398&gt;=51,"Greater than 40 days",AND(U2398&gt;25,U2398&lt;=30),"26 to 30 days",AND(U2398&gt;30,U2398&lt;=40),"31 to 40 days",AND(U2398&gt;40,U2398&lt;=50),"41 to 50 days")</f>
        <v>26 to 30 days</v>
      </c>
      <c r="W2398" t="str" cm="1">
        <f t="array" ref="W2398">_xlfn.IFNA(_xlfn.IFS(AND(U2398&gt;=25,U2398&lt;28),"26-27 days",AND(U2398&gt;27,U2398&lt;29),"28 to 29 days",U2398=30, "30 days"),"Not Needed")</f>
        <v>30 days</v>
      </c>
      <c r="X2398">
        <f t="shared" si="227"/>
        <v>2015</v>
      </c>
    </row>
    <row r="2399" spans="1:24" ht="4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 t="shared" si="228"/>
        <v>0</v>
      </c>
      <c r="R2399">
        <f t="shared" si="223"/>
        <v>0</v>
      </c>
      <c r="S2399" s="15">
        <f t="shared" si="224"/>
        <v>41976.88490740741</v>
      </c>
      <c r="T2399" s="15">
        <f t="shared" si="225"/>
        <v>42006.88490740741</v>
      </c>
      <c r="U2399">
        <f t="shared" si="226"/>
        <v>30</v>
      </c>
      <c r="V2399" t="str" cm="1">
        <f t="array" ref="V2399">_xlfn.IFS(U2399&lt;=10,"Less than 10 days",AND(U2399&gt;10,U2399&lt;=20),"11 to 20 days",AND(U2399&gt;20,U2399&lt;=25),"21 to 25 days",U2399&gt;=51,"Greater than 40 days",AND(U2399&gt;25,U2399&lt;=30),"26 to 30 days",AND(U2399&gt;30,U2399&lt;=40),"31 to 40 days",AND(U2399&gt;40,U2399&lt;=50),"41 to 50 days")</f>
        <v>26 to 30 days</v>
      </c>
      <c r="W2399" t="str" cm="1">
        <f t="array" ref="W2399">_xlfn.IFNA(_xlfn.IFS(AND(U2399&gt;=25,U2399&lt;28),"26-27 days",AND(U2399&gt;27,U2399&lt;29),"28 to 29 days",U2399=30, "30 days"),"Not Needed")</f>
        <v>30 days</v>
      </c>
      <c r="X2399">
        <f t="shared" si="227"/>
        <v>2014</v>
      </c>
    </row>
    <row r="2400" spans="1:24" ht="4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 t="shared" si="228"/>
        <v>0</v>
      </c>
      <c r="R2400">
        <f t="shared" si="223"/>
        <v>0</v>
      </c>
      <c r="S2400" s="15">
        <f t="shared" si="224"/>
        <v>42157.916481481487</v>
      </c>
      <c r="T2400" s="15">
        <f t="shared" si="225"/>
        <v>42187.916481481487</v>
      </c>
      <c r="U2400">
        <f t="shared" si="226"/>
        <v>30</v>
      </c>
      <c r="V2400" t="str" cm="1">
        <f t="array" ref="V2400">_xlfn.IFS(U2400&lt;=10,"Less than 10 days",AND(U2400&gt;10,U2400&lt;=20),"11 to 20 days",AND(U2400&gt;20,U2400&lt;=25),"21 to 25 days",U2400&gt;=51,"Greater than 40 days",AND(U2400&gt;25,U2400&lt;=30),"26 to 30 days",AND(U2400&gt;30,U2400&lt;=40),"31 to 40 days",AND(U2400&gt;40,U2400&lt;=50),"41 to 50 days")</f>
        <v>26 to 30 days</v>
      </c>
      <c r="W2400" t="str" cm="1">
        <f t="array" ref="W2400">_xlfn.IFNA(_xlfn.IFS(AND(U2400&gt;=25,U2400&lt;28),"26-27 days",AND(U2400&gt;27,U2400&lt;29),"28 to 29 days",U2400=30, "30 days"),"Not Needed")</f>
        <v>30 days</v>
      </c>
      <c r="X2400">
        <f t="shared" si="227"/>
        <v>2015</v>
      </c>
    </row>
    <row r="2401" spans="1:24" ht="4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 t="shared" si="228"/>
        <v>0</v>
      </c>
      <c r="R2401">
        <f t="shared" si="223"/>
        <v>0</v>
      </c>
      <c r="S2401" s="15">
        <f t="shared" si="224"/>
        <v>41956.853078703702</v>
      </c>
      <c r="T2401" s="15">
        <f t="shared" si="225"/>
        <v>41991.853078703702</v>
      </c>
      <c r="U2401">
        <f t="shared" si="226"/>
        <v>35</v>
      </c>
      <c r="V2401" t="str" cm="1">
        <f t="array" ref="V2401">_xlfn.IFS(U2401&lt;=10,"Less than 10 days",AND(U2401&gt;10,U2401&lt;=20),"11 to 20 days",AND(U2401&gt;20,U2401&lt;=25),"21 to 25 days",U2401&gt;=51,"Greater than 40 days",AND(U2401&gt;25,U2401&lt;=30),"26 to 30 days",AND(U2401&gt;30,U2401&lt;=40),"31 to 40 days",AND(U2401&gt;40,U2401&lt;=50),"41 to 50 days")</f>
        <v>31 to 40 days</v>
      </c>
      <c r="W2401" t="str" cm="1">
        <f t="array" ref="W2401">_xlfn.IFNA(_xlfn.IFS(AND(U2401&gt;=25,U2401&lt;28),"26-27 days",AND(U2401&gt;27,U2401&lt;29),"28 to 29 days",U2401=30, "30 days"),"Not Needed")</f>
        <v>Not Needed</v>
      </c>
      <c r="X2401">
        <f t="shared" si="227"/>
        <v>2014</v>
      </c>
    </row>
    <row r="2402" spans="1:24" ht="4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 t="shared" si="228"/>
        <v>0</v>
      </c>
      <c r="R2402">
        <f t="shared" si="223"/>
        <v>0</v>
      </c>
      <c r="S2402" s="15">
        <f t="shared" si="224"/>
        <v>42444.268101851849</v>
      </c>
      <c r="T2402" s="15">
        <f t="shared" si="225"/>
        <v>42474.268101851849</v>
      </c>
      <c r="U2402">
        <f t="shared" si="226"/>
        <v>30</v>
      </c>
      <c r="V2402" t="str" cm="1">
        <f t="array" ref="V2402">_xlfn.IFS(U2402&lt;=10,"Less than 10 days",AND(U2402&gt;10,U2402&lt;=20),"11 to 20 days",AND(U2402&gt;20,U2402&lt;=25),"21 to 25 days",U2402&gt;=51,"Greater than 40 days",AND(U2402&gt;25,U2402&lt;=30),"26 to 30 days",AND(U2402&gt;30,U2402&lt;=40),"31 to 40 days",AND(U2402&gt;40,U2402&lt;=50),"41 to 50 days")</f>
        <v>26 to 30 days</v>
      </c>
      <c r="W2402" t="str" cm="1">
        <f t="array" ref="W2402">_xlfn.IFNA(_xlfn.IFS(AND(U2402&gt;=25,U2402&lt;28),"26-27 days",AND(U2402&gt;27,U2402&lt;29),"28 to 29 days",U2402=30, "30 days"),"Not Needed")</f>
        <v>30 days</v>
      </c>
      <c r="X2402">
        <f t="shared" si="227"/>
        <v>2016</v>
      </c>
    </row>
    <row r="2403" spans="1:24" ht="4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 t="shared" si="228"/>
        <v>1</v>
      </c>
      <c r="R2403">
        <f t="shared" si="223"/>
        <v>22.33</v>
      </c>
      <c r="S2403" s="15">
        <f t="shared" si="224"/>
        <v>42374.822870370372</v>
      </c>
      <c r="T2403" s="15">
        <f t="shared" si="225"/>
        <v>42434.822870370372</v>
      </c>
      <c r="U2403">
        <f t="shared" si="226"/>
        <v>60</v>
      </c>
      <c r="V2403" t="str" cm="1">
        <f t="array" ref="V2403">_xlfn.IFS(U2403&lt;=10,"Less than 10 days",AND(U2403&gt;10,U2403&lt;=20),"11 to 20 days",AND(U2403&gt;20,U2403&lt;=25),"21 to 25 days",U2403&gt;=51,"Greater than 40 days",AND(U2403&gt;25,U2403&lt;=30),"26 to 30 days",AND(U2403&gt;30,U2403&lt;=40),"31 to 40 days",AND(U2403&gt;40,U2403&lt;=50),"41 to 50 days")</f>
        <v>Greater than 40 days</v>
      </c>
      <c r="W2403" t="str" cm="1">
        <f t="array" ref="W2403">_xlfn.IFNA(_xlfn.IFS(AND(U2403&gt;=25,U2403&lt;28),"26-27 days",AND(U2403&gt;27,U2403&lt;29),"28 to 29 days",U2403=30, "30 days"),"Not Needed")</f>
        <v>Not Needed</v>
      </c>
      <c r="X2403">
        <f t="shared" si="227"/>
        <v>2016</v>
      </c>
    </row>
    <row r="2404" spans="1:24" ht="29">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 t="shared" si="228"/>
        <v>0</v>
      </c>
      <c r="R2404">
        <f t="shared" si="223"/>
        <v>52</v>
      </c>
      <c r="S2404" s="15">
        <f t="shared" si="224"/>
        <v>42107.679756944446</v>
      </c>
      <c r="T2404" s="15">
        <f t="shared" si="225"/>
        <v>42137.679756944446</v>
      </c>
      <c r="U2404">
        <f t="shared" si="226"/>
        <v>30</v>
      </c>
      <c r="V2404" t="str" cm="1">
        <f t="array" ref="V2404">_xlfn.IFS(U2404&lt;=10,"Less than 10 days",AND(U2404&gt;10,U2404&lt;=20),"11 to 20 days",AND(U2404&gt;20,U2404&lt;=25),"21 to 25 days",U2404&gt;=51,"Greater than 40 days",AND(U2404&gt;25,U2404&lt;=30),"26 to 30 days",AND(U2404&gt;30,U2404&lt;=40),"31 to 40 days",AND(U2404&gt;40,U2404&lt;=50),"41 to 50 days")</f>
        <v>26 to 30 days</v>
      </c>
      <c r="W2404" t="str" cm="1">
        <f t="array" ref="W2404">_xlfn.IFNA(_xlfn.IFS(AND(U2404&gt;=25,U2404&lt;28),"26-27 days",AND(U2404&gt;27,U2404&lt;29),"28 to 29 days",U2404=30, "30 days"),"Not Needed")</f>
        <v>30 days</v>
      </c>
      <c r="X2404">
        <f t="shared" si="227"/>
        <v>2015</v>
      </c>
    </row>
    <row r="2405" spans="1:24" ht="4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 t="shared" si="228"/>
        <v>17</v>
      </c>
      <c r="R2405">
        <f t="shared" si="223"/>
        <v>16.829999999999998</v>
      </c>
      <c r="S2405" s="15">
        <f t="shared" si="224"/>
        <v>42399.882615740738</v>
      </c>
      <c r="T2405" s="15">
        <f t="shared" si="225"/>
        <v>42459.840949074074</v>
      </c>
      <c r="U2405">
        <f t="shared" si="226"/>
        <v>60</v>
      </c>
      <c r="V2405" t="str" cm="1">
        <f t="array" ref="V2405">_xlfn.IFS(U2405&lt;=10,"Less than 10 days",AND(U2405&gt;10,U2405&lt;=20),"11 to 20 days",AND(U2405&gt;20,U2405&lt;=25),"21 to 25 days",U2405&gt;=51,"Greater than 40 days",AND(U2405&gt;25,U2405&lt;=30),"26 to 30 days",AND(U2405&gt;30,U2405&lt;=40),"31 to 40 days",AND(U2405&gt;40,U2405&lt;=50),"41 to 50 days")</f>
        <v>Greater than 40 days</v>
      </c>
      <c r="W2405" t="str" cm="1">
        <f t="array" ref="W2405">_xlfn.IFNA(_xlfn.IFS(AND(U2405&gt;=25,U2405&lt;28),"26-27 days",AND(U2405&gt;27,U2405&lt;29),"28 to 29 days",U2405=30, "30 days"),"Not Needed")</f>
        <v>Not Needed</v>
      </c>
      <c r="X2405">
        <f t="shared" si="227"/>
        <v>2016</v>
      </c>
    </row>
    <row r="2406" spans="1:24" ht="4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 t="shared" si="228"/>
        <v>0</v>
      </c>
      <c r="R2406">
        <f t="shared" si="223"/>
        <v>0</v>
      </c>
      <c r="S2406" s="15">
        <f t="shared" si="224"/>
        <v>42342.03943287037</v>
      </c>
      <c r="T2406" s="15">
        <f t="shared" si="225"/>
        <v>42372.03943287037</v>
      </c>
      <c r="U2406">
        <f t="shared" si="226"/>
        <v>30</v>
      </c>
      <c r="V2406" t="str" cm="1">
        <f t="array" ref="V2406">_xlfn.IFS(U2406&lt;=10,"Less than 10 days",AND(U2406&gt;10,U2406&lt;=20),"11 to 20 days",AND(U2406&gt;20,U2406&lt;=25),"21 to 25 days",U2406&gt;=51,"Greater than 40 days",AND(U2406&gt;25,U2406&lt;=30),"26 to 30 days",AND(U2406&gt;30,U2406&lt;=40),"31 to 40 days",AND(U2406&gt;40,U2406&lt;=50),"41 to 50 days")</f>
        <v>26 to 30 days</v>
      </c>
      <c r="W2406" t="str" cm="1">
        <f t="array" ref="W2406">_xlfn.IFNA(_xlfn.IFS(AND(U2406&gt;=25,U2406&lt;28),"26-27 days",AND(U2406&gt;27,U2406&lt;29),"28 to 29 days",U2406=30, "30 days"),"Not Needed")</f>
        <v>30 days</v>
      </c>
      <c r="X2406">
        <f t="shared" si="227"/>
        <v>2015</v>
      </c>
    </row>
    <row r="2407" spans="1:24" ht="4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 t="shared" si="228"/>
        <v>23</v>
      </c>
      <c r="R2407">
        <f t="shared" si="223"/>
        <v>56.3</v>
      </c>
      <c r="S2407" s="15">
        <f t="shared" si="224"/>
        <v>42595.585358796292</v>
      </c>
      <c r="T2407" s="15">
        <f t="shared" si="225"/>
        <v>42616.585358796292</v>
      </c>
      <c r="U2407">
        <f t="shared" si="226"/>
        <v>21</v>
      </c>
      <c r="V2407" t="str" cm="1">
        <f t="array" ref="V2407">_xlfn.IFS(U2407&lt;=10,"Less than 10 days",AND(U2407&gt;10,U2407&lt;=20),"11 to 20 days",AND(U2407&gt;20,U2407&lt;=25),"21 to 25 days",U2407&gt;=51,"Greater than 40 days",AND(U2407&gt;25,U2407&lt;=30),"26 to 30 days",AND(U2407&gt;30,U2407&lt;=40),"31 to 40 days",AND(U2407&gt;40,U2407&lt;=50),"41 to 50 days")</f>
        <v>21 to 25 days</v>
      </c>
      <c r="W2407" t="str" cm="1">
        <f t="array" ref="W2407">_xlfn.IFNA(_xlfn.IFS(AND(U2407&gt;=25,U2407&lt;28),"26-27 days",AND(U2407&gt;27,U2407&lt;29),"28 to 29 days",U2407=30, "30 days"),"Not Needed")</f>
        <v>Not Needed</v>
      </c>
      <c r="X2407">
        <f t="shared" si="227"/>
        <v>2016</v>
      </c>
    </row>
    <row r="2408" spans="1:24" ht="4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 t="shared" si="228"/>
        <v>41</v>
      </c>
      <c r="R2408">
        <f t="shared" si="223"/>
        <v>84.06</v>
      </c>
      <c r="S2408" s="15">
        <f t="shared" si="224"/>
        <v>41983.110995370371</v>
      </c>
      <c r="T2408" s="15">
        <f t="shared" si="225"/>
        <v>42023.110995370371</v>
      </c>
      <c r="U2408">
        <f t="shared" si="226"/>
        <v>40</v>
      </c>
      <c r="V2408" t="str" cm="1">
        <f t="array" ref="V2408">_xlfn.IFS(U2408&lt;=10,"Less than 10 days",AND(U2408&gt;10,U2408&lt;=20),"11 to 20 days",AND(U2408&gt;20,U2408&lt;=25),"21 to 25 days",U2408&gt;=51,"Greater than 40 days",AND(U2408&gt;25,U2408&lt;=30),"26 to 30 days",AND(U2408&gt;30,U2408&lt;=40),"31 to 40 days",AND(U2408&gt;40,U2408&lt;=50),"41 to 50 days")</f>
        <v>31 to 40 days</v>
      </c>
      <c r="W2408" t="str" cm="1">
        <f t="array" ref="W2408">_xlfn.IFNA(_xlfn.IFS(AND(U2408&gt;=25,U2408&lt;28),"26-27 days",AND(U2408&gt;27,U2408&lt;29),"28 to 29 days",U2408=30, "30 days"),"Not Needed")</f>
        <v>Not Needed</v>
      </c>
      <c r="X2408">
        <f t="shared" si="227"/>
        <v>2014</v>
      </c>
    </row>
    <row r="2409" spans="1:24" ht="58">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 t="shared" si="228"/>
        <v>25</v>
      </c>
      <c r="R2409">
        <f t="shared" si="223"/>
        <v>168.39</v>
      </c>
      <c r="S2409" s="15">
        <f t="shared" si="224"/>
        <v>42082.575555555552</v>
      </c>
      <c r="T2409" s="15">
        <f t="shared" si="225"/>
        <v>42105.25</v>
      </c>
      <c r="U2409">
        <f t="shared" si="226"/>
        <v>23</v>
      </c>
      <c r="V2409" t="str" cm="1">
        <f t="array" ref="V2409">_xlfn.IFS(U2409&lt;=10,"Less than 10 days",AND(U2409&gt;10,U2409&lt;=20),"11 to 20 days",AND(U2409&gt;20,U2409&lt;=25),"21 to 25 days",U2409&gt;=51,"Greater than 40 days",AND(U2409&gt;25,U2409&lt;=30),"26 to 30 days",AND(U2409&gt;30,U2409&lt;=40),"31 to 40 days",AND(U2409&gt;40,U2409&lt;=50),"41 to 50 days")</f>
        <v>21 to 25 days</v>
      </c>
      <c r="W2409" t="str" cm="1">
        <f t="array" ref="W2409">_xlfn.IFNA(_xlfn.IFS(AND(U2409&gt;=25,U2409&lt;28),"26-27 days",AND(U2409&gt;27,U2409&lt;29),"28 to 29 days",U2409=30, "30 days"),"Not Needed")</f>
        <v>Not Needed</v>
      </c>
      <c r="X2409">
        <f t="shared" si="227"/>
        <v>2015</v>
      </c>
    </row>
    <row r="2410" spans="1:24" ht="4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 t="shared" si="228"/>
        <v>0</v>
      </c>
      <c r="R2410">
        <f t="shared" si="223"/>
        <v>15</v>
      </c>
      <c r="S2410" s="15">
        <f t="shared" si="224"/>
        <v>41919.140706018516</v>
      </c>
      <c r="T2410" s="15">
        <f t="shared" si="225"/>
        <v>41949.182372685187</v>
      </c>
      <c r="U2410">
        <f t="shared" si="226"/>
        <v>30</v>
      </c>
      <c r="V2410" t="str" cm="1">
        <f t="array" ref="V2410">_xlfn.IFS(U2410&lt;=10,"Less than 10 days",AND(U2410&gt;10,U2410&lt;=20),"11 to 20 days",AND(U2410&gt;20,U2410&lt;=25),"21 to 25 days",U2410&gt;=51,"Greater than 40 days",AND(U2410&gt;25,U2410&lt;=30),"26 to 30 days",AND(U2410&gt;30,U2410&lt;=40),"31 to 40 days",AND(U2410&gt;40,U2410&lt;=50),"41 to 50 days")</f>
        <v>26 to 30 days</v>
      </c>
      <c r="W2410" t="str" cm="1">
        <f t="array" ref="W2410">_xlfn.IFNA(_xlfn.IFS(AND(U2410&gt;=25,U2410&lt;28),"26-27 days",AND(U2410&gt;27,U2410&lt;29),"28 to 29 days",U2410=30, "30 days"),"Not Needed")</f>
        <v>30 days</v>
      </c>
      <c r="X2410">
        <f t="shared" si="227"/>
        <v>2014</v>
      </c>
    </row>
    <row r="2411" spans="1:24" ht="4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 t="shared" si="228"/>
        <v>2</v>
      </c>
      <c r="R2411">
        <f t="shared" si="223"/>
        <v>76.67</v>
      </c>
      <c r="S2411" s="15">
        <f t="shared" si="224"/>
        <v>42204.875868055555</v>
      </c>
      <c r="T2411" s="15">
        <f t="shared" si="225"/>
        <v>42234.875868055555</v>
      </c>
      <c r="U2411">
        <f t="shared" si="226"/>
        <v>30</v>
      </c>
      <c r="V2411" t="str" cm="1">
        <f t="array" ref="V2411">_xlfn.IFS(U2411&lt;=10,"Less than 10 days",AND(U2411&gt;10,U2411&lt;=20),"11 to 20 days",AND(U2411&gt;20,U2411&lt;=25),"21 to 25 days",U2411&gt;=51,"Greater than 40 days",AND(U2411&gt;25,U2411&lt;=30),"26 to 30 days",AND(U2411&gt;30,U2411&lt;=40),"31 to 40 days",AND(U2411&gt;40,U2411&lt;=50),"41 to 50 days")</f>
        <v>26 to 30 days</v>
      </c>
      <c r="W2411" t="str" cm="1">
        <f t="array" ref="W2411">_xlfn.IFNA(_xlfn.IFS(AND(U2411&gt;=25,U2411&lt;28),"26-27 days",AND(U2411&gt;27,U2411&lt;29),"28 to 29 days",U2411=30, "30 days"),"Not Needed")</f>
        <v>30 days</v>
      </c>
      <c r="X2411">
        <f t="shared" si="227"/>
        <v>2015</v>
      </c>
    </row>
    <row r="2412" spans="1:24" ht="58">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 t="shared" si="228"/>
        <v>0</v>
      </c>
      <c r="R2412">
        <f t="shared" si="223"/>
        <v>0</v>
      </c>
      <c r="S2412" s="15">
        <f t="shared" si="224"/>
        <v>42224.408275462964</v>
      </c>
      <c r="T2412" s="15">
        <f t="shared" si="225"/>
        <v>42254.408275462964</v>
      </c>
      <c r="U2412">
        <f t="shared" si="226"/>
        <v>30</v>
      </c>
      <c r="V2412" t="str" cm="1">
        <f t="array" ref="V2412">_xlfn.IFS(U2412&lt;=10,"Less than 10 days",AND(U2412&gt;10,U2412&lt;=20),"11 to 20 days",AND(U2412&gt;20,U2412&lt;=25),"21 to 25 days",U2412&gt;=51,"Greater than 40 days",AND(U2412&gt;25,U2412&lt;=30),"26 to 30 days",AND(U2412&gt;30,U2412&lt;=40),"31 to 40 days",AND(U2412&gt;40,U2412&lt;=50),"41 to 50 days")</f>
        <v>26 to 30 days</v>
      </c>
      <c r="W2412" t="str" cm="1">
        <f t="array" ref="W2412">_xlfn.IFNA(_xlfn.IFS(AND(U2412&gt;=25,U2412&lt;28),"26-27 days",AND(U2412&gt;27,U2412&lt;29),"28 to 29 days",U2412=30, "30 days"),"Not Needed")</f>
        <v>30 days</v>
      </c>
      <c r="X2412">
        <f t="shared" si="227"/>
        <v>2015</v>
      </c>
    </row>
    <row r="2413" spans="1:24" ht="58">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 t="shared" si="228"/>
        <v>1</v>
      </c>
      <c r="R2413">
        <f t="shared" si="223"/>
        <v>50.33</v>
      </c>
      <c r="S2413" s="15">
        <f t="shared" si="224"/>
        <v>42211.732430555552</v>
      </c>
      <c r="T2413" s="15">
        <f t="shared" si="225"/>
        <v>42241.732430555552</v>
      </c>
      <c r="U2413">
        <f t="shared" si="226"/>
        <v>30</v>
      </c>
      <c r="V2413" t="str" cm="1">
        <f t="array" ref="V2413">_xlfn.IFS(U2413&lt;=10,"Less than 10 days",AND(U2413&gt;10,U2413&lt;=20),"11 to 20 days",AND(U2413&gt;20,U2413&lt;=25),"21 to 25 days",U2413&gt;=51,"Greater than 40 days",AND(U2413&gt;25,U2413&lt;=30),"26 to 30 days",AND(U2413&gt;30,U2413&lt;=40),"31 to 40 days",AND(U2413&gt;40,U2413&lt;=50),"41 to 50 days")</f>
        <v>26 to 30 days</v>
      </c>
      <c r="W2413" t="str" cm="1">
        <f t="array" ref="W2413">_xlfn.IFNA(_xlfn.IFS(AND(U2413&gt;=25,U2413&lt;28),"26-27 days",AND(U2413&gt;27,U2413&lt;29),"28 to 29 days",U2413=30, "30 days"),"Not Needed")</f>
        <v>30 days</v>
      </c>
      <c r="X2413">
        <f t="shared" si="227"/>
        <v>2015</v>
      </c>
    </row>
    <row r="2414" spans="1:24" ht="58">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 t="shared" si="228"/>
        <v>0</v>
      </c>
      <c r="R2414">
        <f t="shared" si="223"/>
        <v>0</v>
      </c>
      <c r="S2414" s="15">
        <f t="shared" si="224"/>
        <v>42655.736956018518</v>
      </c>
      <c r="T2414" s="15">
        <f t="shared" si="225"/>
        <v>42700.778622685189</v>
      </c>
      <c r="U2414">
        <f t="shared" si="226"/>
        <v>45</v>
      </c>
      <c r="V2414" t="str" cm="1">
        <f t="array" ref="V2414">_xlfn.IFS(U2414&lt;=10,"Less than 10 days",AND(U2414&gt;10,U2414&lt;=20),"11 to 20 days",AND(U2414&gt;20,U2414&lt;=25),"21 to 25 days",U2414&gt;=51,"Greater than 40 days",AND(U2414&gt;25,U2414&lt;=30),"26 to 30 days",AND(U2414&gt;30,U2414&lt;=40),"31 to 40 days",AND(U2414&gt;40,U2414&lt;=50),"41 to 50 days")</f>
        <v>41 to 50 days</v>
      </c>
      <c r="W2414" t="str" cm="1">
        <f t="array" ref="W2414">_xlfn.IFNA(_xlfn.IFS(AND(U2414&gt;=25,U2414&lt;28),"26-27 days",AND(U2414&gt;27,U2414&lt;29),"28 to 29 days",U2414=30, "30 days"),"Not Needed")</f>
        <v>Not Needed</v>
      </c>
      <c r="X2414">
        <f t="shared" si="227"/>
        <v>2016</v>
      </c>
    </row>
    <row r="2415" spans="1:24" ht="4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 t="shared" si="228"/>
        <v>1</v>
      </c>
      <c r="R2415">
        <f t="shared" si="223"/>
        <v>8.33</v>
      </c>
      <c r="S2415" s="15">
        <f t="shared" si="224"/>
        <v>41760.10974537037</v>
      </c>
      <c r="T2415" s="15">
        <f t="shared" si="225"/>
        <v>41790.979166666664</v>
      </c>
      <c r="U2415">
        <f t="shared" si="226"/>
        <v>30</v>
      </c>
      <c r="V2415" t="str" cm="1">
        <f t="array" ref="V2415">_xlfn.IFS(U2415&lt;=10,"Less than 10 days",AND(U2415&gt;10,U2415&lt;=20),"11 to 20 days",AND(U2415&gt;20,U2415&lt;=25),"21 to 25 days",U2415&gt;=51,"Greater than 40 days",AND(U2415&gt;25,U2415&lt;=30),"26 to 30 days",AND(U2415&gt;30,U2415&lt;=40),"31 to 40 days",AND(U2415&gt;40,U2415&lt;=50),"41 to 50 days")</f>
        <v>26 to 30 days</v>
      </c>
      <c r="W2415" t="str" cm="1">
        <f t="array" ref="W2415">_xlfn.IFNA(_xlfn.IFS(AND(U2415&gt;=25,U2415&lt;28),"26-27 days",AND(U2415&gt;27,U2415&lt;29),"28 to 29 days",U2415=30, "30 days"),"Not Needed")</f>
        <v>30 days</v>
      </c>
      <c r="X2415">
        <f t="shared" si="227"/>
        <v>2014</v>
      </c>
    </row>
    <row r="2416" spans="1:24" ht="4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 t="shared" si="228"/>
        <v>3</v>
      </c>
      <c r="R2416">
        <f t="shared" si="223"/>
        <v>35.380000000000003</v>
      </c>
      <c r="S2416" s="15">
        <f t="shared" si="224"/>
        <v>42198.695138888885</v>
      </c>
      <c r="T2416" s="15">
        <f t="shared" si="225"/>
        <v>42238.165972222225</v>
      </c>
      <c r="U2416">
        <f t="shared" si="226"/>
        <v>40</v>
      </c>
      <c r="V2416" t="str" cm="1">
        <f t="array" ref="V2416">_xlfn.IFS(U2416&lt;=10,"Less than 10 days",AND(U2416&gt;10,U2416&lt;=20),"11 to 20 days",AND(U2416&gt;20,U2416&lt;=25),"21 to 25 days",U2416&gt;=51,"Greater than 40 days",AND(U2416&gt;25,U2416&lt;=30),"26 to 30 days",AND(U2416&gt;30,U2416&lt;=40),"31 to 40 days",AND(U2416&gt;40,U2416&lt;=50),"41 to 50 days")</f>
        <v>31 to 40 days</v>
      </c>
      <c r="W2416" t="str" cm="1">
        <f t="array" ref="W2416">_xlfn.IFNA(_xlfn.IFS(AND(U2416&gt;=25,U2416&lt;28),"26-27 days",AND(U2416&gt;27,U2416&lt;29),"28 to 29 days",U2416=30, "30 days"),"Not Needed")</f>
        <v>Not Needed</v>
      </c>
      <c r="X2416">
        <f t="shared" si="227"/>
        <v>2015</v>
      </c>
    </row>
    <row r="2417" spans="1:24" ht="4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 t="shared" si="228"/>
        <v>1</v>
      </c>
      <c r="R2417">
        <f t="shared" si="223"/>
        <v>55.83</v>
      </c>
      <c r="S2417" s="15">
        <f t="shared" si="224"/>
        <v>42536.862800925926</v>
      </c>
      <c r="T2417" s="15">
        <f t="shared" si="225"/>
        <v>42566.862800925926</v>
      </c>
      <c r="U2417">
        <f t="shared" si="226"/>
        <v>30</v>
      </c>
      <c r="V2417" t="str" cm="1">
        <f t="array" ref="V2417">_xlfn.IFS(U2417&lt;=10,"Less than 10 days",AND(U2417&gt;10,U2417&lt;=20),"11 to 20 days",AND(U2417&gt;20,U2417&lt;=25),"21 to 25 days",U2417&gt;=51,"Greater than 40 days",AND(U2417&gt;25,U2417&lt;=30),"26 to 30 days",AND(U2417&gt;30,U2417&lt;=40),"31 to 40 days",AND(U2417&gt;40,U2417&lt;=50),"41 to 50 days")</f>
        <v>26 to 30 days</v>
      </c>
      <c r="W2417" t="str" cm="1">
        <f t="array" ref="W2417">_xlfn.IFNA(_xlfn.IFS(AND(U2417&gt;=25,U2417&lt;28),"26-27 days",AND(U2417&gt;27,U2417&lt;29),"28 to 29 days",U2417=30, "30 days"),"Not Needed")</f>
        <v>30 days</v>
      </c>
      <c r="X2417">
        <f t="shared" si="227"/>
        <v>2016</v>
      </c>
    </row>
    <row r="2418" spans="1:24" ht="4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 t="shared" si="228"/>
        <v>0</v>
      </c>
      <c r="R2418">
        <f t="shared" si="223"/>
        <v>5</v>
      </c>
      <c r="S2418" s="15">
        <f t="shared" si="224"/>
        <v>42019.737766203703</v>
      </c>
      <c r="T2418" s="15">
        <f t="shared" si="225"/>
        <v>42077.625</v>
      </c>
      <c r="U2418">
        <f t="shared" si="226"/>
        <v>58</v>
      </c>
      <c r="V2418" t="str" cm="1">
        <f t="array" ref="V2418">_xlfn.IFS(U2418&lt;=10,"Less than 10 days",AND(U2418&gt;10,U2418&lt;=20),"11 to 20 days",AND(U2418&gt;20,U2418&lt;=25),"21 to 25 days",U2418&gt;=51,"Greater than 40 days",AND(U2418&gt;25,U2418&lt;=30),"26 to 30 days",AND(U2418&gt;30,U2418&lt;=40),"31 to 40 days",AND(U2418&gt;40,U2418&lt;=50),"41 to 50 days")</f>
        <v>Greater than 40 days</v>
      </c>
      <c r="W2418" t="str" cm="1">
        <f t="array" ref="W2418">_xlfn.IFNA(_xlfn.IFS(AND(U2418&gt;=25,U2418&lt;28),"26-27 days",AND(U2418&gt;27,U2418&lt;29),"28 to 29 days",U2418=30, "30 days"),"Not Needed")</f>
        <v>Not Needed</v>
      </c>
      <c r="X2418">
        <f t="shared" si="227"/>
        <v>2015</v>
      </c>
    </row>
    <row r="2419" spans="1:24" ht="4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 t="shared" si="228"/>
        <v>0</v>
      </c>
      <c r="R2419">
        <f t="shared" si="223"/>
        <v>0</v>
      </c>
      <c r="S2419" s="15">
        <f t="shared" si="224"/>
        <v>41831.884108796294</v>
      </c>
      <c r="T2419" s="15">
        <f t="shared" si="225"/>
        <v>41861.884108796294</v>
      </c>
      <c r="U2419">
        <f t="shared" si="226"/>
        <v>30</v>
      </c>
      <c r="V2419" t="str" cm="1">
        <f t="array" ref="V2419">_xlfn.IFS(U2419&lt;=10,"Less than 10 days",AND(U2419&gt;10,U2419&lt;=20),"11 to 20 days",AND(U2419&gt;20,U2419&lt;=25),"21 to 25 days",U2419&gt;=51,"Greater than 40 days",AND(U2419&gt;25,U2419&lt;=30),"26 to 30 days",AND(U2419&gt;30,U2419&lt;=40),"31 to 40 days",AND(U2419&gt;40,U2419&lt;=50),"41 to 50 days")</f>
        <v>26 to 30 days</v>
      </c>
      <c r="W2419" t="str" cm="1">
        <f t="array" ref="W2419">_xlfn.IFNA(_xlfn.IFS(AND(U2419&gt;=25,U2419&lt;28),"26-27 days",AND(U2419&gt;27,U2419&lt;29),"28 to 29 days",U2419=30, "30 days"),"Not Needed")</f>
        <v>30 days</v>
      </c>
      <c r="X2419">
        <f t="shared" si="227"/>
        <v>2014</v>
      </c>
    </row>
    <row r="2420" spans="1:24">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 t="shared" si="228"/>
        <v>0</v>
      </c>
      <c r="R2420">
        <f t="shared" si="223"/>
        <v>1</v>
      </c>
      <c r="S2420" s="15">
        <f t="shared" si="224"/>
        <v>42027.856990740736</v>
      </c>
      <c r="T2420" s="15">
        <f t="shared" si="225"/>
        <v>42087.815324074079</v>
      </c>
      <c r="U2420">
        <f t="shared" si="226"/>
        <v>60</v>
      </c>
      <c r="V2420" t="str" cm="1">
        <f t="array" ref="V2420">_xlfn.IFS(U2420&lt;=10,"Less than 10 days",AND(U2420&gt;10,U2420&lt;=20),"11 to 20 days",AND(U2420&gt;20,U2420&lt;=25),"21 to 25 days",U2420&gt;=51,"Greater than 40 days",AND(U2420&gt;25,U2420&lt;=30),"26 to 30 days",AND(U2420&gt;30,U2420&lt;=40),"31 to 40 days",AND(U2420&gt;40,U2420&lt;=50),"41 to 50 days")</f>
        <v>Greater than 40 days</v>
      </c>
      <c r="W2420" t="str" cm="1">
        <f t="array" ref="W2420">_xlfn.IFNA(_xlfn.IFS(AND(U2420&gt;=25,U2420&lt;28),"26-27 days",AND(U2420&gt;27,U2420&lt;29),"28 to 29 days",U2420=30, "30 days"),"Not Needed")</f>
        <v>Not Needed</v>
      </c>
      <c r="X2420">
        <f t="shared" si="227"/>
        <v>2015</v>
      </c>
    </row>
    <row r="2421" spans="1:24" ht="58">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 t="shared" si="228"/>
        <v>0</v>
      </c>
      <c r="R2421">
        <f t="shared" si="223"/>
        <v>0</v>
      </c>
      <c r="S2421" s="15">
        <f t="shared" si="224"/>
        <v>41993.738298611104</v>
      </c>
      <c r="T2421" s="15">
        <f t="shared" si="225"/>
        <v>42053.738298611104</v>
      </c>
      <c r="U2421">
        <f t="shared" si="226"/>
        <v>60</v>
      </c>
      <c r="V2421" t="str" cm="1">
        <f t="array" ref="V2421">_xlfn.IFS(U2421&lt;=10,"Less than 10 days",AND(U2421&gt;10,U2421&lt;=20),"11 to 20 days",AND(U2421&gt;20,U2421&lt;=25),"21 to 25 days",U2421&gt;=51,"Greater than 40 days",AND(U2421&gt;25,U2421&lt;=30),"26 to 30 days",AND(U2421&gt;30,U2421&lt;=40),"31 to 40 days",AND(U2421&gt;40,U2421&lt;=50),"41 to 50 days")</f>
        <v>Greater than 40 days</v>
      </c>
      <c r="W2421" t="str" cm="1">
        <f t="array" ref="W2421">_xlfn.IFNA(_xlfn.IFS(AND(U2421&gt;=25,U2421&lt;28),"26-27 days",AND(U2421&gt;27,U2421&lt;29),"28 to 29 days",U2421=30, "30 days"),"Not Needed")</f>
        <v>Not Needed</v>
      </c>
      <c r="X2421">
        <f t="shared" si="227"/>
        <v>2014</v>
      </c>
    </row>
    <row r="2422" spans="1:24" ht="4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 t="shared" si="228"/>
        <v>15</v>
      </c>
      <c r="R2422">
        <f t="shared" si="223"/>
        <v>69.47</v>
      </c>
      <c r="S2422" s="15">
        <f t="shared" si="224"/>
        <v>41893.028877314813</v>
      </c>
      <c r="T2422" s="15">
        <f t="shared" si="225"/>
        <v>41953.070543981477</v>
      </c>
      <c r="U2422">
        <f t="shared" si="226"/>
        <v>60</v>
      </c>
      <c r="V2422" t="str" cm="1">
        <f t="array" ref="V2422">_xlfn.IFS(U2422&lt;=10,"Less than 10 days",AND(U2422&gt;10,U2422&lt;=20),"11 to 20 days",AND(U2422&gt;20,U2422&lt;=25),"21 to 25 days",U2422&gt;=51,"Greater than 40 days",AND(U2422&gt;25,U2422&lt;=30),"26 to 30 days",AND(U2422&gt;30,U2422&lt;=40),"31 to 40 days",AND(U2422&gt;40,U2422&lt;=50),"41 to 50 days")</f>
        <v>Greater than 40 days</v>
      </c>
      <c r="W2422" t="str" cm="1">
        <f t="array" ref="W2422">_xlfn.IFNA(_xlfn.IFS(AND(U2422&gt;=25,U2422&lt;28),"26-27 days",AND(U2422&gt;27,U2422&lt;29),"28 to 29 days",U2422=30, "30 days"),"Not Needed")</f>
        <v>Not Needed</v>
      </c>
      <c r="X2422">
        <f t="shared" si="227"/>
        <v>2014</v>
      </c>
    </row>
    <row r="2423" spans="1:24" ht="29">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 t="shared" si="228"/>
        <v>0</v>
      </c>
      <c r="R2423">
        <f t="shared" si="223"/>
        <v>1</v>
      </c>
      <c r="S2423" s="15">
        <f t="shared" si="224"/>
        <v>42026.687453703707</v>
      </c>
      <c r="T2423" s="15">
        <f t="shared" si="225"/>
        <v>42056.687453703707</v>
      </c>
      <c r="U2423">
        <f t="shared" si="226"/>
        <v>30</v>
      </c>
      <c r="V2423" t="str" cm="1">
        <f t="array" ref="V2423">_xlfn.IFS(U2423&lt;=10,"Less than 10 days",AND(U2423&gt;10,U2423&lt;=20),"11 to 20 days",AND(U2423&gt;20,U2423&lt;=25),"21 to 25 days",U2423&gt;=51,"Greater than 40 days",AND(U2423&gt;25,U2423&lt;=30),"26 to 30 days",AND(U2423&gt;30,U2423&lt;=40),"31 to 40 days",AND(U2423&gt;40,U2423&lt;=50),"41 to 50 days")</f>
        <v>26 to 30 days</v>
      </c>
      <c r="W2423" t="str" cm="1">
        <f t="array" ref="W2423">_xlfn.IFNA(_xlfn.IFS(AND(U2423&gt;=25,U2423&lt;28),"26-27 days",AND(U2423&gt;27,U2423&lt;29),"28 to 29 days",U2423=30, "30 days"),"Not Needed")</f>
        <v>30 days</v>
      </c>
      <c r="X2423">
        <f t="shared" si="227"/>
        <v>2015</v>
      </c>
    </row>
    <row r="2424" spans="1:24" ht="29">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 t="shared" si="228"/>
        <v>0</v>
      </c>
      <c r="R2424">
        <f t="shared" si="223"/>
        <v>1</v>
      </c>
      <c r="S2424" s="15">
        <f t="shared" si="224"/>
        <v>42044.724953703699</v>
      </c>
      <c r="T2424" s="15">
        <f t="shared" si="225"/>
        <v>42074.683287037042</v>
      </c>
      <c r="U2424">
        <f t="shared" si="226"/>
        <v>30</v>
      </c>
      <c r="V2424" t="str" cm="1">
        <f t="array" ref="V2424">_xlfn.IFS(U2424&lt;=10,"Less than 10 days",AND(U2424&gt;10,U2424&lt;=20),"11 to 20 days",AND(U2424&gt;20,U2424&lt;=25),"21 to 25 days",U2424&gt;=51,"Greater than 40 days",AND(U2424&gt;25,U2424&lt;=30),"26 to 30 days",AND(U2424&gt;30,U2424&lt;=40),"31 to 40 days",AND(U2424&gt;40,U2424&lt;=50),"41 to 50 days")</f>
        <v>26 to 30 days</v>
      </c>
      <c r="W2424" t="str" cm="1">
        <f t="array" ref="W2424">_xlfn.IFNA(_xlfn.IFS(AND(U2424&gt;=25,U2424&lt;28),"26-27 days",AND(U2424&gt;27,U2424&lt;29),"28 to 29 days",U2424=30, "30 days"),"Not Needed")</f>
        <v>30 days</v>
      </c>
      <c r="X2424">
        <f t="shared" si="227"/>
        <v>2015</v>
      </c>
    </row>
    <row r="2425" spans="1:24" ht="4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 t="shared" si="228"/>
        <v>0</v>
      </c>
      <c r="R2425">
        <f t="shared" si="223"/>
        <v>8</v>
      </c>
      <c r="S2425" s="15">
        <f t="shared" si="224"/>
        <v>41974.704745370371</v>
      </c>
      <c r="T2425" s="15">
        <f t="shared" si="225"/>
        <v>42004.704745370371</v>
      </c>
      <c r="U2425">
        <f t="shared" si="226"/>
        <v>30</v>
      </c>
      <c r="V2425" t="str" cm="1">
        <f t="array" ref="V2425">_xlfn.IFS(U2425&lt;=10,"Less than 10 days",AND(U2425&gt;10,U2425&lt;=20),"11 to 20 days",AND(U2425&gt;20,U2425&lt;=25),"21 to 25 days",U2425&gt;=51,"Greater than 40 days",AND(U2425&gt;25,U2425&lt;=30),"26 to 30 days",AND(U2425&gt;30,U2425&lt;=40),"31 to 40 days",AND(U2425&gt;40,U2425&lt;=50),"41 to 50 days")</f>
        <v>26 to 30 days</v>
      </c>
      <c r="W2425" t="str" cm="1">
        <f t="array" ref="W2425">_xlfn.IFNA(_xlfn.IFS(AND(U2425&gt;=25,U2425&lt;28),"26-27 days",AND(U2425&gt;27,U2425&lt;29),"28 to 29 days",U2425=30, "30 days"),"Not Needed")</f>
        <v>30 days</v>
      </c>
      <c r="X2425">
        <f t="shared" si="227"/>
        <v>2014</v>
      </c>
    </row>
    <row r="2426" spans="1:24" ht="29">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 t="shared" si="228"/>
        <v>1</v>
      </c>
      <c r="R2426">
        <f t="shared" si="223"/>
        <v>34.44</v>
      </c>
      <c r="S2426" s="15">
        <f t="shared" si="224"/>
        <v>41909.892453703702</v>
      </c>
      <c r="T2426" s="15">
        <f t="shared" si="225"/>
        <v>41939.892453703702</v>
      </c>
      <c r="U2426">
        <f t="shared" si="226"/>
        <v>30</v>
      </c>
      <c r="V2426" t="str" cm="1">
        <f t="array" ref="V2426">_xlfn.IFS(U2426&lt;=10,"Less than 10 days",AND(U2426&gt;10,U2426&lt;=20),"11 to 20 days",AND(U2426&gt;20,U2426&lt;=25),"21 to 25 days",U2426&gt;=51,"Greater than 40 days",AND(U2426&gt;25,U2426&lt;=30),"26 to 30 days",AND(U2426&gt;30,U2426&lt;=40),"31 to 40 days",AND(U2426&gt;40,U2426&lt;=50),"41 to 50 days")</f>
        <v>26 to 30 days</v>
      </c>
      <c r="W2426" t="str" cm="1">
        <f t="array" ref="W2426">_xlfn.IFNA(_xlfn.IFS(AND(U2426&gt;=25,U2426&lt;28),"26-27 days",AND(U2426&gt;27,U2426&lt;29),"28 to 29 days",U2426=30, "30 days"),"Not Needed")</f>
        <v>30 days</v>
      </c>
      <c r="X2426">
        <f t="shared" si="227"/>
        <v>2014</v>
      </c>
    </row>
    <row r="2427" spans="1:24" ht="58">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 t="shared" si="228"/>
        <v>0</v>
      </c>
      <c r="R2427">
        <f t="shared" si="223"/>
        <v>1</v>
      </c>
      <c r="S2427" s="15">
        <f t="shared" si="224"/>
        <v>42502.913761574076</v>
      </c>
      <c r="T2427" s="15">
        <f t="shared" si="225"/>
        <v>42517.919444444444</v>
      </c>
      <c r="U2427">
        <f t="shared" si="226"/>
        <v>15</v>
      </c>
      <c r="V2427" t="str" cm="1">
        <f t="array" ref="V2427">_xlfn.IFS(U2427&lt;=10,"Less than 10 days",AND(U2427&gt;10,U2427&lt;=20),"11 to 20 days",AND(U2427&gt;20,U2427&lt;=25),"21 to 25 days",U2427&gt;=51,"Greater than 40 days",AND(U2427&gt;25,U2427&lt;=30),"26 to 30 days",AND(U2427&gt;30,U2427&lt;=40),"31 to 40 days",AND(U2427&gt;40,U2427&lt;=50),"41 to 50 days")</f>
        <v>11 to 20 days</v>
      </c>
      <c r="W2427" t="str" cm="1">
        <f t="array" ref="W2427">_xlfn.IFNA(_xlfn.IFS(AND(U2427&gt;=25,U2427&lt;28),"26-27 days",AND(U2427&gt;27,U2427&lt;29),"28 to 29 days",U2427=30, "30 days"),"Not Needed")</f>
        <v>Not Needed</v>
      </c>
      <c r="X2427">
        <f t="shared" si="227"/>
        <v>2016</v>
      </c>
    </row>
    <row r="2428" spans="1:24" ht="4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 t="shared" si="228"/>
        <v>0</v>
      </c>
      <c r="R2428">
        <f t="shared" si="223"/>
        <v>0</v>
      </c>
      <c r="S2428" s="15">
        <f t="shared" si="224"/>
        <v>42164.170046296291</v>
      </c>
      <c r="T2428" s="15">
        <f t="shared" si="225"/>
        <v>42224.170046296291</v>
      </c>
      <c r="U2428">
        <f t="shared" si="226"/>
        <v>60</v>
      </c>
      <c r="V2428" t="str" cm="1">
        <f t="array" ref="V2428">_xlfn.IFS(U2428&lt;=10,"Less than 10 days",AND(U2428&gt;10,U2428&lt;=20),"11 to 20 days",AND(U2428&gt;20,U2428&lt;=25),"21 to 25 days",U2428&gt;=51,"Greater than 40 days",AND(U2428&gt;25,U2428&lt;=30),"26 to 30 days",AND(U2428&gt;30,U2428&lt;=40),"31 to 40 days",AND(U2428&gt;40,U2428&lt;=50),"41 to 50 days")</f>
        <v>Greater than 40 days</v>
      </c>
      <c r="W2428" t="str" cm="1">
        <f t="array" ref="W2428">_xlfn.IFNA(_xlfn.IFS(AND(U2428&gt;=25,U2428&lt;28),"26-27 days",AND(U2428&gt;27,U2428&lt;29),"28 to 29 days",U2428=30, "30 days"),"Not Needed")</f>
        <v>Not Needed</v>
      </c>
      <c r="X2428">
        <f t="shared" si="227"/>
        <v>2015</v>
      </c>
    </row>
    <row r="2429" spans="1:24" ht="29">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 t="shared" si="228"/>
        <v>0</v>
      </c>
      <c r="R2429">
        <f t="shared" si="223"/>
        <v>1</v>
      </c>
      <c r="S2429" s="15">
        <f t="shared" si="224"/>
        <v>42412.318668981476</v>
      </c>
      <c r="T2429" s="15">
        <f t="shared" si="225"/>
        <v>42452.277002314819</v>
      </c>
      <c r="U2429">
        <f t="shared" si="226"/>
        <v>40</v>
      </c>
      <c r="V2429" t="str" cm="1">
        <f t="array" ref="V2429">_xlfn.IFS(U2429&lt;=10,"Less than 10 days",AND(U2429&gt;10,U2429&lt;=20),"11 to 20 days",AND(U2429&gt;20,U2429&lt;=25),"21 to 25 days",U2429&gt;=51,"Greater than 40 days",AND(U2429&gt;25,U2429&lt;=30),"26 to 30 days",AND(U2429&gt;30,U2429&lt;=40),"31 to 40 days",AND(U2429&gt;40,U2429&lt;=50),"41 to 50 days")</f>
        <v>31 to 40 days</v>
      </c>
      <c r="W2429" t="str" cm="1">
        <f t="array" ref="W2429">_xlfn.IFNA(_xlfn.IFS(AND(U2429&gt;=25,U2429&lt;28),"26-27 days",AND(U2429&gt;27,U2429&lt;29),"28 to 29 days",U2429=30, "30 days"),"Not Needed")</f>
        <v>Not Needed</v>
      </c>
      <c r="X2429">
        <f t="shared" si="227"/>
        <v>2016</v>
      </c>
    </row>
    <row r="2430" spans="1:24" ht="29">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 t="shared" si="228"/>
        <v>0</v>
      </c>
      <c r="R2430">
        <f t="shared" si="223"/>
        <v>1</v>
      </c>
      <c r="S2430" s="15">
        <f t="shared" si="224"/>
        <v>42045.784155092595</v>
      </c>
      <c r="T2430" s="15">
        <f t="shared" si="225"/>
        <v>42075.742488425924</v>
      </c>
      <c r="U2430">
        <f t="shared" si="226"/>
        <v>30</v>
      </c>
      <c r="V2430" t="str" cm="1">
        <f t="array" ref="V2430">_xlfn.IFS(U2430&lt;=10,"Less than 10 days",AND(U2430&gt;10,U2430&lt;=20),"11 to 20 days",AND(U2430&gt;20,U2430&lt;=25),"21 to 25 days",U2430&gt;=51,"Greater than 40 days",AND(U2430&gt;25,U2430&lt;=30),"26 to 30 days",AND(U2430&gt;30,U2430&lt;=40),"31 to 40 days",AND(U2430&gt;40,U2430&lt;=50),"41 to 50 days")</f>
        <v>26 to 30 days</v>
      </c>
      <c r="W2430" t="str" cm="1">
        <f t="array" ref="W2430">_xlfn.IFNA(_xlfn.IFS(AND(U2430&gt;=25,U2430&lt;28),"26-27 days",AND(U2430&gt;27,U2430&lt;29),"28 to 29 days",U2430=30, "30 days"),"Not Needed")</f>
        <v>30 days</v>
      </c>
      <c r="X2430">
        <f t="shared" si="227"/>
        <v>2015</v>
      </c>
    </row>
    <row r="2431" spans="1:24" ht="4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 t="shared" si="228"/>
        <v>1</v>
      </c>
      <c r="R2431">
        <f t="shared" si="223"/>
        <v>501.25</v>
      </c>
      <c r="S2431" s="15">
        <f t="shared" si="224"/>
        <v>42734.879236111112</v>
      </c>
      <c r="T2431" s="15">
        <f t="shared" si="225"/>
        <v>42771.697222222225</v>
      </c>
      <c r="U2431">
        <f t="shared" si="226"/>
        <v>37</v>
      </c>
      <c r="V2431" t="str" cm="1">
        <f t="array" ref="V2431">_xlfn.IFS(U2431&lt;=10,"Less than 10 days",AND(U2431&gt;10,U2431&lt;=20),"11 to 20 days",AND(U2431&gt;20,U2431&lt;=25),"21 to 25 days",U2431&gt;=51,"Greater than 40 days",AND(U2431&gt;25,U2431&lt;=30),"26 to 30 days",AND(U2431&gt;30,U2431&lt;=40),"31 to 40 days",AND(U2431&gt;40,U2431&lt;=50),"41 to 50 days")</f>
        <v>31 to 40 days</v>
      </c>
      <c r="W2431" t="str" cm="1">
        <f t="array" ref="W2431">_xlfn.IFNA(_xlfn.IFS(AND(U2431&gt;=25,U2431&lt;28),"26-27 days",AND(U2431&gt;27,U2431&lt;29),"28 to 29 days",U2431=30, "30 days"),"Not Needed")</f>
        <v>Not Needed</v>
      </c>
      <c r="X2431">
        <f t="shared" si="227"/>
        <v>2016</v>
      </c>
    </row>
    <row r="2432" spans="1:24" ht="58">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 t="shared" si="228"/>
        <v>1</v>
      </c>
      <c r="R2432">
        <f t="shared" si="223"/>
        <v>10.5</v>
      </c>
      <c r="S2432" s="15">
        <f t="shared" si="224"/>
        <v>42382.130833333329</v>
      </c>
      <c r="T2432" s="15">
        <f t="shared" si="225"/>
        <v>42412.130833333329</v>
      </c>
      <c r="U2432">
        <f t="shared" si="226"/>
        <v>30</v>
      </c>
      <c r="V2432" t="str" cm="1">
        <f t="array" ref="V2432">_xlfn.IFS(U2432&lt;=10,"Less than 10 days",AND(U2432&gt;10,U2432&lt;=20),"11 to 20 days",AND(U2432&gt;20,U2432&lt;=25),"21 to 25 days",U2432&gt;=51,"Greater than 40 days",AND(U2432&gt;25,U2432&lt;=30),"26 to 30 days",AND(U2432&gt;30,U2432&lt;=40),"31 to 40 days",AND(U2432&gt;40,U2432&lt;=50),"41 to 50 days")</f>
        <v>26 to 30 days</v>
      </c>
      <c r="W2432" t="str" cm="1">
        <f t="array" ref="W2432">_xlfn.IFNA(_xlfn.IFS(AND(U2432&gt;=25,U2432&lt;28),"26-27 days",AND(U2432&gt;27,U2432&lt;29),"28 to 29 days",U2432=30, "30 days"),"Not Needed")</f>
        <v>30 days</v>
      </c>
      <c r="X2432">
        <f t="shared" si="227"/>
        <v>2016</v>
      </c>
    </row>
    <row r="2433" spans="1:24" ht="29">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 t="shared" si="228"/>
        <v>0</v>
      </c>
      <c r="R2433">
        <f t="shared" si="223"/>
        <v>1</v>
      </c>
      <c r="S2433" s="15">
        <f t="shared" si="224"/>
        <v>42489.099687499998</v>
      </c>
      <c r="T2433" s="15">
        <f t="shared" si="225"/>
        <v>42549.099687499998</v>
      </c>
      <c r="U2433">
        <f t="shared" si="226"/>
        <v>60</v>
      </c>
      <c r="V2433" t="str" cm="1">
        <f t="array" ref="V2433">_xlfn.IFS(U2433&lt;=10,"Less than 10 days",AND(U2433&gt;10,U2433&lt;=20),"11 to 20 days",AND(U2433&gt;20,U2433&lt;=25),"21 to 25 days",U2433&gt;=51,"Greater than 40 days",AND(U2433&gt;25,U2433&lt;=30),"26 to 30 days",AND(U2433&gt;30,U2433&lt;=40),"31 to 40 days",AND(U2433&gt;40,U2433&lt;=50),"41 to 50 days")</f>
        <v>Greater than 40 days</v>
      </c>
      <c r="W2433" t="str" cm="1">
        <f t="array" ref="W2433">_xlfn.IFNA(_xlfn.IFS(AND(U2433&gt;=25,U2433&lt;28),"26-27 days",AND(U2433&gt;27,U2433&lt;29),"28 to 29 days",U2433=30, "30 days"),"Not Needed")</f>
        <v>Not Needed</v>
      </c>
      <c r="X2433">
        <f t="shared" si="227"/>
        <v>2016</v>
      </c>
    </row>
    <row r="2434" spans="1:24" ht="4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 t="shared" si="228"/>
        <v>0</v>
      </c>
      <c r="R2434">
        <f t="shared" si="223"/>
        <v>1</v>
      </c>
      <c r="S2434" s="15">
        <f t="shared" si="224"/>
        <v>42041.218715277777</v>
      </c>
      <c r="T2434" s="15">
        <f t="shared" si="225"/>
        <v>42071.218715277777</v>
      </c>
      <c r="U2434">
        <f t="shared" si="226"/>
        <v>30</v>
      </c>
      <c r="V2434" t="str" cm="1">
        <f t="array" ref="V2434">_xlfn.IFS(U2434&lt;=10,"Less than 10 days",AND(U2434&gt;10,U2434&lt;=20),"11 to 20 days",AND(U2434&gt;20,U2434&lt;=25),"21 to 25 days",U2434&gt;=51,"Greater than 40 days",AND(U2434&gt;25,U2434&lt;=30),"26 to 30 days",AND(U2434&gt;30,U2434&lt;=40),"31 to 40 days",AND(U2434&gt;40,U2434&lt;=50),"41 to 50 days")</f>
        <v>26 to 30 days</v>
      </c>
      <c r="W2434" t="str" cm="1">
        <f t="array" ref="W2434">_xlfn.IFNA(_xlfn.IFS(AND(U2434&gt;=25,U2434&lt;28),"26-27 days",AND(U2434&gt;27,U2434&lt;29),"28 to 29 days",U2434=30, "30 days"),"Not Needed")</f>
        <v>30 days</v>
      </c>
      <c r="X2434">
        <f t="shared" si="227"/>
        <v>2015</v>
      </c>
    </row>
    <row r="2435" spans="1:24" ht="58">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 t="shared" si="228"/>
        <v>0</v>
      </c>
      <c r="R2435">
        <f t="shared" ref="R2435:R2498" si="229">IFERROR(ROUND(E2435/L2435,2),0)</f>
        <v>0</v>
      </c>
      <c r="S2435" s="15">
        <f t="shared" ref="S2435:S2498" si="230">(((J2435/60)/60)/24)+DATE(1970,1,1)</f>
        <v>42397.89980324074</v>
      </c>
      <c r="T2435" s="15">
        <f t="shared" ref="T2435:T2498" si="231">(((I2435/60)/60)/24)+DATE(1970,1,1)</f>
        <v>42427.89980324074</v>
      </c>
      <c r="U2435">
        <f t="shared" ref="U2435:U2498" si="232">_xlfn.DAYS(T2435,S2435)</f>
        <v>30</v>
      </c>
      <c r="V2435" t="str" cm="1">
        <f t="array" ref="V2435">_xlfn.IFS(U2435&lt;=10,"Less than 10 days",AND(U2435&gt;10,U2435&lt;=20),"11 to 20 days",AND(U2435&gt;20,U2435&lt;=25),"21 to 25 days",U2435&gt;=51,"Greater than 40 days",AND(U2435&gt;25,U2435&lt;=30),"26 to 30 days",AND(U2435&gt;30,U2435&lt;=40),"31 to 40 days",AND(U2435&gt;40,U2435&lt;=50),"41 to 50 days")</f>
        <v>26 to 30 days</v>
      </c>
      <c r="W2435" t="str" cm="1">
        <f t="array" ref="W2435">_xlfn.IFNA(_xlfn.IFS(AND(U2435&gt;=25,U2435&lt;28),"26-27 days",AND(U2435&gt;27,U2435&lt;29),"28 to 29 days",U2435=30, "30 days"),"Not Needed")</f>
        <v>30 days</v>
      </c>
      <c r="X2435">
        <f t="shared" ref="X2435:X2498" si="233">YEAR(S2435)</f>
        <v>2016</v>
      </c>
    </row>
    <row r="2436" spans="1:24" ht="4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 t="shared" si="228"/>
        <v>0</v>
      </c>
      <c r="R2436">
        <f t="shared" si="229"/>
        <v>13</v>
      </c>
      <c r="S2436" s="15">
        <f t="shared" si="230"/>
        <v>42180.18604166666</v>
      </c>
      <c r="T2436" s="15">
        <f t="shared" si="231"/>
        <v>42220.18604166666</v>
      </c>
      <c r="U2436">
        <f t="shared" si="232"/>
        <v>40</v>
      </c>
      <c r="V2436" t="str" cm="1">
        <f t="array" ref="V2436">_xlfn.IFS(U2436&lt;=10,"Less than 10 days",AND(U2436&gt;10,U2436&lt;=20),"11 to 20 days",AND(U2436&gt;20,U2436&lt;=25),"21 to 25 days",U2436&gt;=51,"Greater than 40 days",AND(U2436&gt;25,U2436&lt;=30),"26 to 30 days",AND(U2436&gt;30,U2436&lt;=40),"31 to 40 days",AND(U2436&gt;40,U2436&lt;=50),"41 to 50 days")</f>
        <v>31 to 40 days</v>
      </c>
      <c r="W2436" t="str" cm="1">
        <f t="array" ref="W2436">_xlfn.IFNA(_xlfn.IFS(AND(U2436&gt;=25,U2436&lt;28),"26-27 days",AND(U2436&gt;27,U2436&lt;29),"28 to 29 days",U2436=30, "30 days"),"Not Needed")</f>
        <v>Not Needed</v>
      </c>
      <c r="X2436">
        <f t="shared" si="233"/>
        <v>2015</v>
      </c>
    </row>
    <row r="2437" spans="1:24" ht="4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 t="shared" si="228"/>
        <v>0</v>
      </c>
      <c r="R2437">
        <f t="shared" si="229"/>
        <v>306</v>
      </c>
      <c r="S2437" s="15">
        <f t="shared" si="230"/>
        <v>42252.277615740735</v>
      </c>
      <c r="T2437" s="15">
        <f t="shared" si="231"/>
        <v>42282.277615740735</v>
      </c>
      <c r="U2437">
        <f t="shared" si="232"/>
        <v>30</v>
      </c>
      <c r="V2437" t="str" cm="1">
        <f t="array" ref="V2437">_xlfn.IFS(U2437&lt;=10,"Less than 10 days",AND(U2437&gt;10,U2437&lt;=20),"11 to 20 days",AND(U2437&gt;20,U2437&lt;=25),"21 to 25 days",U2437&gt;=51,"Greater than 40 days",AND(U2437&gt;25,U2437&lt;=30),"26 to 30 days",AND(U2437&gt;30,U2437&lt;=40),"31 to 40 days",AND(U2437&gt;40,U2437&lt;=50),"41 to 50 days")</f>
        <v>26 to 30 days</v>
      </c>
      <c r="W2437" t="str" cm="1">
        <f t="array" ref="W2437">_xlfn.IFNA(_xlfn.IFS(AND(U2437&gt;=25,U2437&lt;28),"26-27 days",AND(U2437&gt;27,U2437&lt;29),"28 to 29 days",U2437=30, "30 days"),"Not Needed")</f>
        <v>30 days</v>
      </c>
      <c r="X2437">
        <f t="shared" si="233"/>
        <v>2015</v>
      </c>
    </row>
    <row r="2438" spans="1:24" ht="58">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 t="shared" si="228"/>
        <v>0</v>
      </c>
      <c r="R2438">
        <f t="shared" si="229"/>
        <v>22.5</v>
      </c>
      <c r="S2438" s="15">
        <f t="shared" si="230"/>
        <v>42338.615393518514</v>
      </c>
      <c r="T2438" s="15">
        <f t="shared" si="231"/>
        <v>42398.615393518514</v>
      </c>
      <c r="U2438">
        <f t="shared" si="232"/>
        <v>60</v>
      </c>
      <c r="V2438" t="str" cm="1">
        <f t="array" ref="V2438">_xlfn.IFS(U2438&lt;=10,"Less than 10 days",AND(U2438&gt;10,U2438&lt;=20),"11 to 20 days",AND(U2438&gt;20,U2438&lt;=25),"21 to 25 days",U2438&gt;=51,"Greater than 40 days",AND(U2438&gt;25,U2438&lt;=30),"26 to 30 days",AND(U2438&gt;30,U2438&lt;=40),"31 to 40 days",AND(U2438&gt;40,U2438&lt;=50),"41 to 50 days")</f>
        <v>Greater than 40 days</v>
      </c>
      <c r="W2438" t="str" cm="1">
        <f t="array" ref="W2438">_xlfn.IFNA(_xlfn.IFS(AND(U2438&gt;=25,U2438&lt;28),"26-27 days",AND(U2438&gt;27,U2438&lt;29),"28 to 29 days",U2438=30, "30 days"),"Not Needed")</f>
        <v>Not Needed</v>
      </c>
      <c r="X2438">
        <f t="shared" si="233"/>
        <v>2015</v>
      </c>
    </row>
    <row r="2439" spans="1:24" ht="4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 t="shared" si="228"/>
        <v>0</v>
      </c>
      <c r="R2439">
        <f t="shared" si="229"/>
        <v>0</v>
      </c>
      <c r="S2439" s="15">
        <f t="shared" si="230"/>
        <v>42031.965138888889</v>
      </c>
      <c r="T2439" s="15">
        <f t="shared" si="231"/>
        <v>42080.75</v>
      </c>
      <c r="U2439">
        <f t="shared" si="232"/>
        <v>49</v>
      </c>
      <c r="V2439" t="str" cm="1">
        <f t="array" ref="V2439">_xlfn.IFS(U2439&lt;=10,"Less than 10 days",AND(U2439&gt;10,U2439&lt;=20),"11 to 20 days",AND(U2439&gt;20,U2439&lt;=25),"21 to 25 days",U2439&gt;=51,"Greater than 40 days",AND(U2439&gt;25,U2439&lt;=30),"26 to 30 days",AND(U2439&gt;30,U2439&lt;=40),"31 to 40 days",AND(U2439&gt;40,U2439&lt;=50),"41 to 50 days")</f>
        <v>41 to 50 days</v>
      </c>
      <c r="W2439" t="str" cm="1">
        <f t="array" ref="W2439">_xlfn.IFNA(_xlfn.IFS(AND(U2439&gt;=25,U2439&lt;28),"26-27 days",AND(U2439&gt;27,U2439&lt;29),"28 to 29 days",U2439=30, "30 days"),"Not Needed")</f>
        <v>Not Needed</v>
      </c>
      <c r="X2439">
        <f t="shared" si="233"/>
        <v>2015</v>
      </c>
    </row>
    <row r="2440" spans="1:24" ht="4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 t="shared" si="228"/>
        <v>0</v>
      </c>
      <c r="R2440">
        <f t="shared" si="229"/>
        <v>50</v>
      </c>
      <c r="S2440" s="15">
        <f t="shared" si="230"/>
        <v>42285.91506944444</v>
      </c>
      <c r="T2440" s="15">
        <f t="shared" si="231"/>
        <v>42345.956736111111</v>
      </c>
      <c r="U2440">
        <f t="shared" si="232"/>
        <v>60</v>
      </c>
      <c r="V2440" t="str" cm="1">
        <f t="array" ref="V2440">_xlfn.IFS(U2440&lt;=10,"Less than 10 days",AND(U2440&gt;10,U2440&lt;=20),"11 to 20 days",AND(U2440&gt;20,U2440&lt;=25),"21 to 25 days",U2440&gt;=51,"Greater than 40 days",AND(U2440&gt;25,U2440&lt;=30),"26 to 30 days",AND(U2440&gt;30,U2440&lt;=40),"31 to 40 days",AND(U2440&gt;40,U2440&lt;=50),"41 to 50 days")</f>
        <v>Greater than 40 days</v>
      </c>
      <c r="W2440" t="str" cm="1">
        <f t="array" ref="W2440">_xlfn.IFNA(_xlfn.IFS(AND(U2440&gt;=25,U2440&lt;28),"26-27 days",AND(U2440&gt;27,U2440&lt;29),"28 to 29 days",U2440=30, "30 days"),"Not Needed")</f>
        <v>Not Needed</v>
      </c>
      <c r="X2440">
        <f t="shared" si="233"/>
        <v>2015</v>
      </c>
    </row>
    <row r="2441" spans="1:24" ht="58">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 t="shared" si="228"/>
        <v>0</v>
      </c>
      <c r="R2441">
        <f t="shared" si="229"/>
        <v>0</v>
      </c>
      <c r="S2441" s="15">
        <f t="shared" si="230"/>
        <v>42265.818622685183</v>
      </c>
      <c r="T2441" s="15">
        <f t="shared" si="231"/>
        <v>42295.818622685183</v>
      </c>
      <c r="U2441">
        <f t="shared" si="232"/>
        <v>30</v>
      </c>
      <c r="V2441" t="str" cm="1">
        <f t="array" ref="V2441">_xlfn.IFS(U2441&lt;=10,"Less than 10 days",AND(U2441&gt;10,U2441&lt;=20),"11 to 20 days",AND(U2441&gt;20,U2441&lt;=25),"21 to 25 days",U2441&gt;=51,"Greater than 40 days",AND(U2441&gt;25,U2441&lt;=30),"26 to 30 days",AND(U2441&gt;30,U2441&lt;=40),"31 to 40 days",AND(U2441&gt;40,U2441&lt;=50),"41 to 50 days")</f>
        <v>26 to 30 days</v>
      </c>
      <c r="W2441" t="str" cm="1">
        <f t="array" ref="W2441">_xlfn.IFNA(_xlfn.IFS(AND(U2441&gt;=25,U2441&lt;28),"26-27 days",AND(U2441&gt;27,U2441&lt;29),"28 to 29 days",U2441=30, "30 days"),"Not Needed")</f>
        <v>30 days</v>
      </c>
      <c r="X2441">
        <f t="shared" si="233"/>
        <v>2015</v>
      </c>
    </row>
    <row r="2442" spans="1:24" ht="29">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 t="shared" si="228"/>
        <v>0</v>
      </c>
      <c r="R2442">
        <f t="shared" si="229"/>
        <v>5</v>
      </c>
      <c r="S2442" s="15">
        <f t="shared" si="230"/>
        <v>42383.899456018517</v>
      </c>
      <c r="T2442" s="15">
        <f t="shared" si="231"/>
        <v>42413.899456018517</v>
      </c>
      <c r="U2442">
        <f t="shared" si="232"/>
        <v>30</v>
      </c>
      <c r="V2442" t="str" cm="1">
        <f t="array" ref="V2442">_xlfn.IFS(U2442&lt;=10,"Less than 10 days",AND(U2442&gt;10,U2442&lt;=20),"11 to 20 days",AND(U2442&gt;20,U2442&lt;=25),"21 to 25 days",U2442&gt;=51,"Greater than 40 days",AND(U2442&gt;25,U2442&lt;=30),"26 to 30 days",AND(U2442&gt;30,U2442&lt;=40),"31 to 40 days",AND(U2442&gt;40,U2442&lt;=50),"41 to 50 days")</f>
        <v>26 to 30 days</v>
      </c>
      <c r="W2442" t="str" cm="1">
        <f t="array" ref="W2442">_xlfn.IFNA(_xlfn.IFS(AND(U2442&gt;=25,U2442&lt;28),"26-27 days",AND(U2442&gt;27,U2442&lt;29),"28 to 29 days",U2442=30, "30 days"),"Not Needed")</f>
        <v>30 days</v>
      </c>
      <c r="X2442">
        <f t="shared" si="233"/>
        <v>2016</v>
      </c>
    </row>
    <row r="2443" spans="1:24" ht="29">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 t="shared" si="228"/>
        <v>108</v>
      </c>
      <c r="R2443">
        <f t="shared" si="229"/>
        <v>74.23</v>
      </c>
      <c r="S2443" s="15">
        <f t="shared" si="230"/>
        <v>42187.125625000001</v>
      </c>
      <c r="T2443" s="15">
        <f t="shared" si="231"/>
        <v>42208.207638888889</v>
      </c>
      <c r="U2443">
        <f t="shared" si="232"/>
        <v>21</v>
      </c>
      <c r="V2443" t="str" cm="1">
        <f t="array" ref="V2443">_xlfn.IFS(U2443&lt;=10,"Less than 10 days",AND(U2443&gt;10,U2443&lt;=20),"11 to 20 days",AND(U2443&gt;20,U2443&lt;=25),"21 to 25 days",U2443&gt;=51,"Greater than 40 days",AND(U2443&gt;25,U2443&lt;=30),"26 to 30 days",AND(U2443&gt;30,U2443&lt;=40),"31 to 40 days",AND(U2443&gt;40,U2443&lt;=50),"41 to 50 days")</f>
        <v>21 to 25 days</v>
      </c>
      <c r="W2443" t="str" cm="1">
        <f t="array" ref="W2443">_xlfn.IFNA(_xlfn.IFS(AND(U2443&gt;=25,U2443&lt;28),"26-27 days",AND(U2443&gt;27,U2443&lt;29),"28 to 29 days",U2443=30, "30 days"),"Not Needed")</f>
        <v>Not Needed</v>
      </c>
      <c r="X2443">
        <f t="shared" si="233"/>
        <v>2015</v>
      </c>
    </row>
    <row r="2444" spans="1:24" ht="29">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 t="shared" si="228"/>
        <v>126</v>
      </c>
      <c r="R2444">
        <f t="shared" si="229"/>
        <v>81.25</v>
      </c>
      <c r="S2444" s="15">
        <f t="shared" si="230"/>
        <v>42052.666990740734</v>
      </c>
      <c r="T2444" s="15">
        <f t="shared" si="231"/>
        <v>42082.625324074077</v>
      </c>
      <c r="U2444">
        <f t="shared" si="232"/>
        <v>30</v>
      </c>
      <c r="V2444" t="str" cm="1">
        <f t="array" ref="V2444">_xlfn.IFS(U2444&lt;=10,"Less than 10 days",AND(U2444&gt;10,U2444&lt;=20),"11 to 20 days",AND(U2444&gt;20,U2444&lt;=25),"21 to 25 days",U2444&gt;=51,"Greater than 40 days",AND(U2444&gt;25,U2444&lt;=30),"26 to 30 days",AND(U2444&gt;30,U2444&lt;=40),"31 to 40 days",AND(U2444&gt;40,U2444&lt;=50),"41 to 50 days")</f>
        <v>26 to 30 days</v>
      </c>
      <c r="W2444" t="str" cm="1">
        <f t="array" ref="W2444">_xlfn.IFNA(_xlfn.IFS(AND(U2444&gt;=25,U2444&lt;28),"26-27 days",AND(U2444&gt;27,U2444&lt;29),"28 to 29 days",U2444=30, "30 days"),"Not Needed")</f>
        <v>30 days</v>
      </c>
      <c r="X2444">
        <f t="shared" si="233"/>
        <v>2015</v>
      </c>
    </row>
    <row r="2445" spans="1:24" ht="58">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 t="shared" si="228"/>
        <v>203</v>
      </c>
      <c r="R2445">
        <f t="shared" si="229"/>
        <v>130.22999999999999</v>
      </c>
      <c r="S2445" s="15">
        <f t="shared" si="230"/>
        <v>41836.625254629631</v>
      </c>
      <c r="T2445" s="15">
        <f t="shared" si="231"/>
        <v>41866.625254629631</v>
      </c>
      <c r="U2445">
        <f t="shared" si="232"/>
        <v>30</v>
      </c>
      <c r="V2445" t="str" cm="1">
        <f t="array" ref="V2445">_xlfn.IFS(U2445&lt;=10,"Less than 10 days",AND(U2445&gt;10,U2445&lt;=20),"11 to 20 days",AND(U2445&gt;20,U2445&lt;=25),"21 to 25 days",U2445&gt;=51,"Greater than 40 days",AND(U2445&gt;25,U2445&lt;=30),"26 to 30 days",AND(U2445&gt;30,U2445&lt;=40),"31 to 40 days",AND(U2445&gt;40,U2445&lt;=50),"41 to 50 days")</f>
        <v>26 to 30 days</v>
      </c>
      <c r="W2445" t="str" cm="1">
        <f t="array" ref="W2445">_xlfn.IFNA(_xlfn.IFS(AND(U2445&gt;=25,U2445&lt;28),"26-27 days",AND(U2445&gt;27,U2445&lt;29),"28 to 29 days",U2445=30, "30 days"),"Not Needed")</f>
        <v>30 days</v>
      </c>
      <c r="X2445">
        <f t="shared" si="233"/>
        <v>2014</v>
      </c>
    </row>
    <row r="2446" spans="1:24" ht="4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 t="shared" si="228"/>
        <v>109</v>
      </c>
      <c r="R2446">
        <f t="shared" si="229"/>
        <v>53.41</v>
      </c>
      <c r="S2446" s="15">
        <f t="shared" si="230"/>
        <v>42485.754525462966</v>
      </c>
      <c r="T2446" s="15">
        <f t="shared" si="231"/>
        <v>42515.754525462966</v>
      </c>
      <c r="U2446">
        <f t="shared" si="232"/>
        <v>30</v>
      </c>
      <c r="V2446" t="str" cm="1">
        <f t="array" ref="V2446">_xlfn.IFS(U2446&lt;=10,"Less than 10 days",AND(U2446&gt;10,U2446&lt;=20),"11 to 20 days",AND(U2446&gt;20,U2446&lt;=25),"21 to 25 days",U2446&gt;=51,"Greater than 40 days",AND(U2446&gt;25,U2446&lt;=30),"26 to 30 days",AND(U2446&gt;30,U2446&lt;=40),"31 to 40 days",AND(U2446&gt;40,U2446&lt;=50),"41 to 50 days")</f>
        <v>26 to 30 days</v>
      </c>
      <c r="W2446" t="str" cm="1">
        <f t="array" ref="W2446">_xlfn.IFNA(_xlfn.IFS(AND(U2446&gt;=25,U2446&lt;28),"26-27 days",AND(U2446&gt;27,U2446&lt;29),"28 to 29 days",U2446=30, "30 days"),"Not Needed")</f>
        <v>30 days</v>
      </c>
      <c r="X2446">
        <f t="shared" si="233"/>
        <v>2016</v>
      </c>
    </row>
    <row r="2447" spans="1:24" ht="58">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 t="shared" si="228"/>
        <v>173</v>
      </c>
      <c r="R2447">
        <f t="shared" si="229"/>
        <v>75.13</v>
      </c>
      <c r="S2447" s="15">
        <f t="shared" si="230"/>
        <v>42243.190057870372</v>
      </c>
      <c r="T2447" s="15">
        <f t="shared" si="231"/>
        <v>42273.190057870372</v>
      </c>
      <c r="U2447">
        <f t="shared" si="232"/>
        <v>30</v>
      </c>
      <c r="V2447" t="str" cm="1">
        <f t="array" ref="V2447">_xlfn.IFS(U2447&lt;=10,"Less than 10 days",AND(U2447&gt;10,U2447&lt;=20),"11 to 20 days",AND(U2447&gt;20,U2447&lt;=25),"21 to 25 days",U2447&gt;=51,"Greater than 40 days",AND(U2447&gt;25,U2447&lt;=30),"26 to 30 days",AND(U2447&gt;30,U2447&lt;=40),"31 to 40 days",AND(U2447&gt;40,U2447&lt;=50),"41 to 50 days")</f>
        <v>26 to 30 days</v>
      </c>
      <c r="W2447" t="str" cm="1">
        <f t="array" ref="W2447">_xlfn.IFNA(_xlfn.IFS(AND(U2447&gt;=25,U2447&lt;28),"26-27 days",AND(U2447&gt;27,U2447&lt;29),"28 to 29 days",U2447=30, "30 days"),"Not Needed")</f>
        <v>30 days</v>
      </c>
      <c r="X2447">
        <f t="shared" si="233"/>
        <v>2015</v>
      </c>
    </row>
    <row r="2448" spans="1:24" ht="58">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 t="shared" si="228"/>
        <v>168</v>
      </c>
      <c r="R2448">
        <f t="shared" si="229"/>
        <v>75.67</v>
      </c>
      <c r="S2448" s="15">
        <f t="shared" si="230"/>
        <v>42670.602673611109</v>
      </c>
      <c r="T2448" s="15">
        <f t="shared" si="231"/>
        <v>42700.64434027778</v>
      </c>
      <c r="U2448">
        <f t="shared" si="232"/>
        <v>30</v>
      </c>
      <c r="V2448" t="str" cm="1">
        <f t="array" ref="V2448">_xlfn.IFS(U2448&lt;=10,"Less than 10 days",AND(U2448&gt;10,U2448&lt;=20),"11 to 20 days",AND(U2448&gt;20,U2448&lt;=25),"21 to 25 days",U2448&gt;=51,"Greater than 40 days",AND(U2448&gt;25,U2448&lt;=30),"26 to 30 days",AND(U2448&gt;30,U2448&lt;=40),"31 to 40 days",AND(U2448&gt;40,U2448&lt;=50),"41 to 50 days")</f>
        <v>26 to 30 days</v>
      </c>
      <c r="W2448" t="str" cm="1">
        <f t="array" ref="W2448">_xlfn.IFNA(_xlfn.IFS(AND(U2448&gt;=25,U2448&lt;28),"26-27 days",AND(U2448&gt;27,U2448&lt;29),"28 to 29 days",U2448=30, "30 days"),"Not Needed")</f>
        <v>30 days</v>
      </c>
      <c r="X2448">
        <f t="shared" si="233"/>
        <v>2016</v>
      </c>
    </row>
    <row r="2449" spans="1:24" ht="58">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 t="shared" si="228"/>
        <v>427</v>
      </c>
      <c r="R2449">
        <f t="shared" si="229"/>
        <v>31.69</v>
      </c>
      <c r="S2449" s="15">
        <f t="shared" si="230"/>
        <v>42654.469826388886</v>
      </c>
      <c r="T2449" s="15">
        <f t="shared" si="231"/>
        <v>42686.166666666672</v>
      </c>
      <c r="U2449">
        <f t="shared" si="232"/>
        <v>32</v>
      </c>
      <c r="V2449" t="str" cm="1">
        <f t="array" ref="V2449">_xlfn.IFS(U2449&lt;=10,"Less than 10 days",AND(U2449&gt;10,U2449&lt;=20),"11 to 20 days",AND(U2449&gt;20,U2449&lt;=25),"21 to 25 days",U2449&gt;=51,"Greater than 40 days",AND(U2449&gt;25,U2449&lt;=30),"26 to 30 days",AND(U2449&gt;30,U2449&lt;=40),"31 to 40 days",AND(U2449&gt;40,U2449&lt;=50),"41 to 50 days")</f>
        <v>31 to 40 days</v>
      </c>
      <c r="W2449" t="str" cm="1">
        <f t="array" ref="W2449">_xlfn.IFNA(_xlfn.IFS(AND(U2449&gt;=25,U2449&lt;28),"26-27 days",AND(U2449&gt;27,U2449&lt;29),"28 to 29 days",U2449=30, "30 days"),"Not Needed")</f>
        <v>Not Needed</v>
      </c>
      <c r="X2449">
        <f t="shared" si="233"/>
        <v>2016</v>
      </c>
    </row>
    <row r="2450" spans="1:24" ht="4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 t="shared" si="228"/>
        <v>108</v>
      </c>
      <c r="R2450">
        <f t="shared" si="229"/>
        <v>47.78</v>
      </c>
      <c r="S2450" s="15">
        <f t="shared" si="230"/>
        <v>42607.316122685181</v>
      </c>
      <c r="T2450" s="15">
        <f t="shared" si="231"/>
        <v>42613.233333333337</v>
      </c>
      <c r="U2450">
        <f t="shared" si="232"/>
        <v>6</v>
      </c>
      <c r="V2450" t="str" cm="1">
        <f t="array" ref="V2450">_xlfn.IFS(U2450&lt;=10,"Less than 10 days",AND(U2450&gt;10,U2450&lt;=20),"11 to 20 days",AND(U2450&gt;20,U2450&lt;=25),"21 to 25 days",U2450&gt;=51,"Greater than 40 days",AND(U2450&gt;25,U2450&lt;=30),"26 to 30 days",AND(U2450&gt;30,U2450&lt;=40),"31 to 40 days",AND(U2450&gt;40,U2450&lt;=50),"41 to 50 days")</f>
        <v>Less than 10 days</v>
      </c>
      <c r="W2450" t="str" cm="1">
        <f t="array" ref="W2450">_xlfn.IFNA(_xlfn.IFS(AND(U2450&gt;=25,U2450&lt;28),"26-27 days",AND(U2450&gt;27,U2450&lt;29),"28 to 29 days",U2450=30, "30 days"),"Not Needed")</f>
        <v>Not Needed</v>
      </c>
      <c r="X2450">
        <f t="shared" si="233"/>
        <v>2016</v>
      </c>
    </row>
    <row r="2451" spans="1:24" ht="4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 t="shared" si="228"/>
        <v>108</v>
      </c>
      <c r="R2451">
        <f t="shared" si="229"/>
        <v>90</v>
      </c>
      <c r="S2451" s="15">
        <f t="shared" si="230"/>
        <v>41943.142534722225</v>
      </c>
      <c r="T2451" s="15">
        <f t="shared" si="231"/>
        <v>41973.184201388889</v>
      </c>
      <c r="U2451">
        <f t="shared" si="232"/>
        <v>30</v>
      </c>
      <c r="V2451" t="str" cm="1">
        <f t="array" ref="V2451">_xlfn.IFS(U2451&lt;=10,"Less than 10 days",AND(U2451&gt;10,U2451&lt;=20),"11 to 20 days",AND(U2451&gt;20,U2451&lt;=25),"21 to 25 days",U2451&gt;=51,"Greater than 40 days",AND(U2451&gt;25,U2451&lt;=30),"26 to 30 days",AND(U2451&gt;30,U2451&lt;=40),"31 to 40 days",AND(U2451&gt;40,U2451&lt;=50),"41 to 50 days")</f>
        <v>26 to 30 days</v>
      </c>
      <c r="W2451" t="str" cm="1">
        <f t="array" ref="W2451">_xlfn.IFNA(_xlfn.IFS(AND(U2451&gt;=25,U2451&lt;28),"26-27 days",AND(U2451&gt;27,U2451&lt;29),"28 to 29 days",U2451=30, "30 days"),"Not Needed")</f>
        <v>30 days</v>
      </c>
      <c r="X2451">
        <f t="shared" si="233"/>
        <v>2014</v>
      </c>
    </row>
    <row r="2452" spans="1:24" ht="4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 t="shared" si="228"/>
        <v>102</v>
      </c>
      <c r="R2452">
        <f t="shared" si="229"/>
        <v>149.31</v>
      </c>
      <c r="S2452" s="15">
        <f t="shared" si="230"/>
        <v>41902.07240740741</v>
      </c>
      <c r="T2452" s="15">
        <f t="shared" si="231"/>
        <v>41940.132638888892</v>
      </c>
      <c r="U2452">
        <f t="shared" si="232"/>
        <v>38</v>
      </c>
      <c r="V2452" t="str" cm="1">
        <f t="array" ref="V2452">_xlfn.IFS(U2452&lt;=10,"Less than 10 days",AND(U2452&gt;10,U2452&lt;=20),"11 to 20 days",AND(U2452&gt;20,U2452&lt;=25),"21 to 25 days",U2452&gt;=51,"Greater than 40 days",AND(U2452&gt;25,U2452&lt;=30),"26 to 30 days",AND(U2452&gt;30,U2452&lt;=40),"31 to 40 days",AND(U2452&gt;40,U2452&lt;=50),"41 to 50 days")</f>
        <v>31 to 40 days</v>
      </c>
      <c r="W2452" t="str" cm="1">
        <f t="array" ref="W2452">_xlfn.IFNA(_xlfn.IFS(AND(U2452&gt;=25,U2452&lt;28),"26-27 days",AND(U2452&gt;27,U2452&lt;29),"28 to 29 days",U2452=30, "30 days"),"Not Needed")</f>
        <v>Not Needed</v>
      </c>
      <c r="X2452">
        <f t="shared" si="233"/>
        <v>2014</v>
      </c>
    </row>
    <row r="2453" spans="1:24" ht="4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 t="shared" si="228"/>
        <v>115</v>
      </c>
      <c r="R2453">
        <f t="shared" si="229"/>
        <v>62.07</v>
      </c>
      <c r="S2453" s="15">
        <f t="shared" si="230"/>
        <v>42779.908449074079</v>
      </c>
      <c r="T2453" s="15">
        <f t="shared" si="231"/>
        <v>42799.908449074079</v>
      </c>
      <c r="U2453">
        <f t="shared" si="232"/>
        <v>20</v>
      </c>
      <c r="V2453" t="str" cm="1">
        <f t="array" ref="V2453">_xlfn.IFS(U2453&lt;=10,"Less than 10 days",AND(U2453&gt;10,U2453&lt;=20),"11 to 20 days",AND(U2453&gt;20,U2453&lt;=25),"21 to 25 days",U2453&gt;=51,"Greater than 40 days",AND(U2453&gt;25,U2453&lt;=30),"26 to 30 days",AND(U2453&gt;30,U2453&lt;=40),"31 to 40 days",AND(U2453&gt;40,U2453&lt;=50),"41 to 50 days")</f>
        <v>11 to 20 days</v>
      </c>
      <c r="W2453" t="str" cm="1">
        <f t="array" ref="W2453">_xlfn.IFNA(_xlfn.IFS(AND(U2453&gt;=25,U2453&lt;28),"26-27 days",AND(U2453&gt;27,U2453&lt;29),"28 to 29 days",U2453=30, "30 days"),"Not Needed")</f>
        <v>Not Needed</v>
      </c>
      <c r="X2453">
        <f t="shared" si="233"/>
        <v>2017</v>
      </c>
    </row>
    <row r="2454" spans="1:24" ht="4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 t="shared" si="228"/>
        <v>134</v>
      </c>
      <c r="R2454">
        <f t="shared" si="229"/>
        <v>53.4</v>
      </c>
      <c r="S2454" s="15">
        <f t="shared" si="230"/>
        <v>42338.84375</v>
      </c>
      <c r="T2454" s="15">
        <f t="shared" si="231"/>
        <v>42367.958333333328</v>
      </c>
      <c r="U2454">
        <f t="shared" si="232"/>
        <v>29</v>
      </c>
      <c r="V2454" t="str" cm="1">
        <f t="array" ref="V2454">_xlfn.IFS(U2454&lt;=10,"Less than 10 days",AND(U2454&gt;10,U2454&lt;=20),"11 to 20 days",AND(U2454&gt;20,U2454&lt;=25),"21 to 25 days",U2454&gt;=51,"Greater than 40 days",AND(U2454&gt;25,U2454&lt;=30),"26 to 30 days",AND(U2454&gt;30,U2454&lt;=40),"31 to 40 days",AND(U2454&gt;40,U2454&lt;=50),"41 to 50 days")</f>
        <v>26 to 30 days</v>
      </c>
      <c r="W2454" t="str" cm="1">
        <f t="array" ref="W2454">_xlfn.IFNA(_xlfn.IFS(AND(U2454&gt;=25,U2454&lt;28),"26-27 days",AND(U2454&gt;27,U2454&lt;29),"28 to 29 days",U2454=30, "30 days"),"Not Needed")</f>
        <v>Not Needed</v>
      </c>
      <c r="X2454">
        <f t="shared" si="233"/>
        <v>2015</v>
      </c>
    </row>
    <row r="2455" spans="1:24" ht="4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 t="shared" si="228"/>
        <v>155</v>
      </c>
      <c r="R2455">
        <f t="shared" si="229"/>
        <v>69.27</v>
      </c>
      <c r="S2455" s="15">
        <f t="shared" si="230"/>
        <v>42738.692233796297</v>
      </c>
      <c r="T2455" s="15">
        <f t="shared" si="231"/>
        <v>42768.692233796297</v>
      </c>
      <c r="U2455">
        <f t="shared" si="232"/>
        <v>30</v>
      </c>
      <c r="V2455" t="str" cm="1">
        <f t="array" ref="V2455">_xlfn.IFS(U2455&lt;=10,"Less than 10 days",AND(U2455&gt;10,U2455&lt;=20),"11 to 20 days",AND(U2455&gt;20,U2455&lt;=25),"21 to 25 days",U2455&gt;=51,"Greater than 40 days",AND(U2455&gt;25,U2455&lt;=30),"26 to 30 days",AND(U2455&gt;30,U2455&lt;=40),"31 to 40 days",AND(U2455&gt;40,U2455&lt;=50),"41 to 50 days")</f>
        <v>26 to 30 days</v>
      </c>
      <c r="W2455" t="str" cm="1">
        <f t="array" ref="W2455">_xlfn.IFNA(_xlfn.IFS(AND(U2455&gt;=25,U2455&lt;28),"26-27 days",AND(U2455&gt;27,U2455&lt;29),"28 to 29 days",U2455=30, "30 days"),"Not Needed")</f>
        <v>30 days</v>
      </c>
      <c r="X2455">
        <f t="shared" si="233"/>
        <v>2017</v>
      </c>
    </row>
    <row r="2456" spans="1:24" ht="4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 t="shared" si="228"/>
        <v>101</v>
      </c>
      <c r="R2456">
        <f t="shared" si="229"/>
        <v>271.51</v>
      </c>
      <c r="S2456" s="15">
        <f t="shared" si="230"/>
        <v>42770.201481481476</v>
      </c>
      <c r="T2456" s="15">
        <f t="shared" si="231"/>
        <v>42805.201481481476</v>
      </c>
      <c r="U2456">
        <f t="shared" si="232"/>
        <v>35</v>
      </c>
      <c r="V2456" t="str" cm="1">
        <f t="array" ref="V2456">_xlfn.IFS(U2456&lt;=10,"Less than 10 days",AND(U2456&gt;10,U2456&lt;=20),"11 to 20 days",AND(U2456&gt;20,U2456&lt;=25),"21 to 25 days",U2456&gt;=51,"Greater than 40 days",AND(U2456&gt;25,U2456&lt;=30),"26 to 30 days",AND(U2456&gt;30,U2456&lt;=40),"31 to 40 days",AND(U2456&gt;40,U2456&lt;=50),"41 to 50 days")</f>
        <v>31 to 40 days</v>
      </c>
      <c r="W2456" t="str" cm="1">
        <f t="array" ref="W2456">_xlfn.IFNA(_xlfn.IFS(AND(U2456&gt;=25,U2456&lt;28),"26-27 days",AND(U2456&gt;27,U2456&lt;29),"28 to 29 days",U2456=30, "30 days"),"Not Needed")</f>
        <v>Not Needed</v>
      </c>
      <c r="X2456">
        <f t="shared" si="233"/>
        <v>2017</v>
      </c>
    </row>
    <row r="2457" spans="1:24" ht="4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 t="shared" ref="Q2457:Q2520" si="234">ROUND(E2457/D2457*100,0)</f>
        <v>182</v>
      </c>
      <c r="R2457">
        <f t="shared" si="229"/>
        <v>34.130000000000003</v>
      </c>
      <c r="S2457" s="15">
        <f t="shared" si="230"/>
        <v>42452.781828703708</v>
      </c>
      <c r="T2457" s="15">
        <f t="shared" si="231"/>
        <v>42480.781828703708</v>
      </c>
      <c r="U2457">
        <f t="shared" si="232"/>
        <v>28</v>
      </c>
      <c r="V2457" t="str" cm="1">
        <f t="array" ref="V2457">_xlfn.IFS(U2457&lt;=10,"Less than 10 days",AND(U2457&gt;10,U2457&lt;=20),"11 to 20 days",AND(U2457&gt;20,U2457&lt;=25),"21 to 25 days",U2457&gt;=51,"Greater than 40 days",AND(U2457&gt;25,U2457&lt;=30),"26 to 30 days",AND(U2457&gt;30,U2457&lt;=40),"31 to 40 days",AND(U2457&gt;40,U2457&lt;=50),"41 to 50 days")</f>
        <v>26 to 30 days</v>
      </c>
      <c r="W2457" t="str" cm="1">
        <f t="array" ref="W2457">_xlfn.IFNA(_xlfn.IFS(AND(U2457&gt;=25,U2457&lt;28),"26-27 days",AND(U2457&gt;27,U2457&lt;29),"28 to 29 days",U2457=30, "30 days"),"Not Needed")</f>
        <v>28 to 29 days</v>
      </c>
      <c r="X2457">
        <f t="shared" si="233"/>
        <v>2016</v>
      </c>
    </row>
    <row r="2458" spans="1:24" ht="4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 t="shared" si="234"/>
        <v>181</v>
      </c>
      <c r="R2458">
        <f t="shared" si="229"/>
        <v>40.49</v>
      </c>
      <c r="S2458" s="15">
        <f t="shared" si="230"/>
        <v>42761.961099537039</v>
      </c>
      <c r="T2458" s="15">
        <f t="shared" si="231"/>
        <v>42791.961099537039</v>
      </c>
      <c r="U2458">
        <f t="shared" si="232"/>
        <v>30</v>
      </c>
      <c r="V2458" t="str" cm="1">
        <f t="array" ref="V2458">_xlfn.IFS(U2458&lt;=10,"Less than 10 days",AND(U2458&gt;10,U2458&lt;=20),"11 to 20 days",AND(U2458&gt;20,U2458&lt;=25),"21 to 25 days",U2458&gt;=51,"Greater than 40 days",AND(U2458&gt;25,U2458&lt;=30),"26 to 30 days",AND(U2458&gt;30,U2458&lt;=40),"31 to 40 days",AND(U2458&gt;40,U2458&lt;=50),"41 to 50 days")</f>
        <v>26 to 30 days</v>
      </c>
      <c r="W2458" t="str" cm="1">
        <f t="array" ref="W2458">_xlfn.IFNA(_xlfn.IFS(AND(U2458&gt;=25,U2458&lt;28),"26-27 days",AND(U2458&gt;27,U2458&lt;29),"28 to 29 days",U2458=30, "30 days"),"Not Needed")</f>
        <v>30 days</v>
      </c>
      <c r="X2458">
        <f t="shared" si="233"/>
        <v>2017</v>
      </c>
    </row>
    <row r="2459" spans="1:24" ht="4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 t="shared" si="234"/>
        <v>102</v>
      </c>
      <c r="R2459">
        <f t="shared" si="229"/>
        <v>189.76</v>
      </c>
      <c r="S2459" s="15">
        <f t="shared" si="230"/>
        <v>42423.602500000001</v>
      </c>
      <c r="T2459" s="15">
        <f t="shared" si="231"/>
        <v>42453.560833333337</v>
      </c>
      <c r="U2459">
        <f t="shared" si="232"/>
        <v>30</v>
      </c>
      <c r="V2459" t="str" cm="1">
        <f t="array" ref="V2459">_xlfn.IFS(U2459&lt;=10,"Less than 10 days",AND(U2459&gt;10,U2459&lt;=20),"11 to 20 days",AND(U2459&gt;20,U2459&lt;=25),"21 to 25 days",U2459&gt;=51,"Greater than 40 days",AND(U2459&gt;25,U2459&lt;=30),"26 to 30 days",AND(U2459&gt;30,U2459&lt;=40),"31 to 40 days",AND(U2459&gt;40,U2459&lt;=50),"41 to 50 days")</f>
        <v>26 to 30 days</v>
      </c>
      <c r="W2459" t="str" cm="1">
        <f t="array" ref="W2459">_xlfn.IFNA(_xlfn.IFS(AND(U2459&gt;=25,U2459&lt;28),"26-27 days",AND(U2459&gt;27,U2459&lt;29),"28 to 29 days",U2459=30, "30 days"),"Not Needed")</f>
        <v>30 days</v>
      </c>
      <c r="X2459">
        <f t="shared" si="233"/>
        <v>2016</v>
      </c>
    </row>
    <row r="2460" spans="1:24" ht="58">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 t="shared" si="234"/>
        <v>110</v>
      </c>
      <c r="R2460">
        <f t="shared" si="229"/>
        <v>68.86</v>
      </c>
      <c r="S2460" s="15">
        <f t="shared" si="230"/>
        <v>42495.871736111112</v>
      </c>
      <c r="T2460" s="15">
        <f t="shared" si="231"/>
        <v>42530.791666666672</v>
      </c>
      <c r="U2460">
        <f t="shared" si="232"/>
        <v>35</v>
      </c>
      <c r="V2460" t="str" cm="1">
        <f t="array" ref="V2460">_xlfn.IFS(U2460&lt;=10,"Less than 10 days",AND(U2460&gt;10,U2460&lt;=20),"11 to 20 days",AND(U2460&gt;20,U2460&lt;=25),"21 to 25 days",U2460&gt;=51,"Greater than 40 days",AND(U2460&gt;25,U2460&lt;=30),"26 to 30 days",AND(U2460&gt;30,U2460&lt;=40),"31 to 40 days",AND(U2460&gt;40,U2460&lt;=50),"41 to 50 days")</f>
        <v>31 to 40 days</v>
      </c>
      <c r="W2460" t="str" cm="1">
        <f t="array" ref="W2460">_xlfn.IFNA(_xlfn.IFS(AND(U2460&gt;=25,U2460&lt;28),"26-27 days",AND(U2460&gt;27,U2460&lt;29),"28 to 29 days",U2460=30, "30 days"),"Not Needed")</f>
        <v>Not Needed</v>
      </c>
      <c r="X2460">
        <f t="shared" si="233"/>
        <v>2016</v>
      </c>
    </row>
    <row r="2461" spans="1:24" ht="58">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 t="shared" si="234"/>
        <v>102</v>
      </c>
      <c r="R2461">
        <f t="shared" si="229"/>
        <v>108.78</v>
      </c>
      <c r="S2461" s="15">
        <f t="shared" si="230"/>
        <v>42407.637557870374</v>
      </c>
      <c r="T2461" s="15">
        <f t="shared" si="231"/>
        <v>42452.595891203702</v>
      </c>
      <c r="U2461">
        <f t="shared" si="232"/>
        <v>45</v>
      </c>
      <c r="V2461" t="str" cm="1">
        <f t="array" ref="V2461">_xlfn.IFS(U2461&lt;=10,"Less than 10 days",AND(U2461&gt;10,U2461&lt;=20),"11 to 20 days",AND(U2461&gt;20,U2461&lt;=25),"21 to 25 days",U2461&gt;=51,"Greater than 40 days",AND(U2461&gt;25,U2461&lt;=30),"26 to 30 days",AND(U2461&gt;30,U2461&lt;=40),"31 to 40 days",AND(U2461&gt;40,U2461&lt;=50),"41 to 50 days")</f>
        <v>41 to 50 days</v>
      </c>
      <c r="W2461" t="str" cm="1">
        <f t="array" ref="W2461">_xlfn.IFNA(_xlfn.IFS(AND(U2461&gt;=25,U2461&lt;28),"26-27 days",AND(U2461&gt;27,U2461&lt;29),"28 to 29 days",U2461=30, "30 days"),"Not Needed")</f>
        <v>Not Needed</v>
      </c>
      <c r="X2461">
        <f t="shared" si="233"/>
        <v>2016</v>
      </c>
    </row>
    <row r="2462" spans="1:24" ht="4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 t="shared" si="234"/>
        <v>101</v>
      </c>
      <c r="R2462">
        <f t="shared" si="229"/>
        <v>125.99</v>
      </c>
      <c r="S2462" s="15">
        <f t="shared" si="230"/>
        <v>42704.187118055561</v>
      </c>
      <c r="T2462" s="15">
        <f t="shared" si="231"/>
        <v>42738.178472222222</v>
      </c>
      <c r="U2462">
        <f t="shared" si="232"/>
        <v>34</v>
      </c>
      <c r="V2462" t="str" cm="1">
        <f t="array" ref="V2462">_xlfn.IFS(U2462&lt;=10,"Less than 10 days",AND(U2462&gt;10,U2462&lt;=20),"11 to 20 days",AND(U2462&gt;20,U2462&lt;=25),"21 to 25 days",U2462&gt;=51,"Greater than 40 days",AND(U2462&gt;25,U2462&lt;=30),"26 to 30 days",AND(U2462&gt;30,U2462&lt;=40),"31 to 40 days",AND(U2462&gt;40,U2462&lt;=50),"41 to 50 days")</f>
        <v>31 to 40 days</v>
      </c>
      <c r="W2462" t="str" cm="1">
        <f t="array" ref="W2462">_xlfn.IFNA(_xlfn.IFS(AND(U2462&gt;=25,U2462&lt;28),"26-27 days",AND(U2462&gt;27,U2462&lt;29),"28 to 29 days",U2462=30, "30 days"),"Not Needed")</f>
        <v>Not Needed</v>
      </c>
      <c r="X2462">
        <f t="shared" si="233"/>
        <v>2016</v>
      </c>
    </row>
    <row r="2463" spans="1:24" ht="4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 t="shared" si="234"/>
        <v>104</v>
      </c>
      <c r="R2463">
        <f t="shared" si="229"/>
        <v>90.52</v>
      </c>
      <c r="S2463" s="15">
        <f t="shared" si="230"/>
        <v>40784.012696759259</v>
      </c>
      <c r="T2463" s="15">
        <f t="shared" si="231"/>
        <v>40817.125</v>
      </c>
      <c r="U2463">
        <f t="shared" si="232"/>
        <v>33</v>
      </c>
      <c r="V2463" t="str" cm="1">
        <f t="array" ref="V2463">_xlfn.IFS(U2463&lt;=10,"Less than 10 days",AND(U2463&gt;10,U2463&lt;=20),"11 to 20 days",AND(U2463&gt;20,U2463&lt;=25),"21 to 25 days",U2463&gt;=51,"Greater than 40 days",AND(U2463&gt;25,U2463&lt;=30),"26 to 30 days",AND(U2463&gt;30,U2463&lt;=40),"31 to 40 days",AND(U2463&gt;40,U2463&lt;=50),"41 to 50 days")</f>
        <v>31 to 40 days</v>
      </c>
      <c r="W2463" t="str" cm="1">
        <f t="array" ref="W2463">_xlfn.IFNA(_xlfn.IFS(AND(U2463&gt;=25,U2463&lt;28),"26-27 days",AND(U2463&gt;27,U2463&lt;29),"28 to 29 days",U2463=30, "30 days"),"Not Needed")</f>
        <v>Not Needed</v>
      </c>
      <c r="X2463">
        <f t="shared" si="233"/>
        <v>2011</v>
      </c>
    </row>
    <row r="2464" spans="1:24" ht="4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 t="shared" si="234"/>
        <v>111</v>
      </c>
      <c r="R2464">
        <f t="shared" si="229"/>
        <v>28.88</v>
      </c>
      <c r="S2464" s="15">
        <f t="shared" si="230"/>
        <v>41089.186296296299</v>
      </c>
      <c r="T2464" s="15">
        <f t="shared" si="231"/>
        <v>41109.186296296299</v>
      </c>
      <c r="U2464">
        <f t="shared" si="232"/>
        <v>20</v>
      </c>
      <c r="V2464" t="str" cm="1">
        <f t="array" ref="V2464">_xlfn.IFS(U2464&lt;=10,"Less than 10 days",AND(U2464&gt;10,U2464&lt;=20),"11 to 20 days",AND(U2464&gt;20,U2464&lt;=25),"21 to 25 days",U2464&gt;=51,"Greater than 40 days",AND(U2464&gt;25,U2464&lt;=30),"26 to 30 days",AND(U2464&gt;30,U2464&lt;=40),"31 to 40 days",AND(U2464&gt;40,U2464&lt;=50),"41 to 50 days")</f>
        <v>11 to 20 days</v>
      </c>
      <c r="W2464" t="str" cm="1">
        <f t="array" ref="W2464">_xlfn.IFNA(_xlfn.IFS(AND(U2464&gt;=25,U2464&lt;28),"26-27 days",AND(U2464&gt;27,U2464&lt;29),"28 to 29 days",U2464=30, "30 days"),"Not Needed")</f>
        <v>Not Needed</v>
      </c>
      <c r="X2464">
        <f t="shared" si="233"/>
        <v>2012</v>
      </c>
    </row>
    <row r="2465" spans="1:24">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 t="shared" si="234"/>
        <v>116</v>
      </c>
      <c r="R2465">
        <f t="shared" si="229"/>
        <v>31</v>
      </c>
      <c r="S2465" s="15">
        <f t="shared" si="230"/>
        <v>41341.111400462964</v>
      </c>
      <c r="T2465" s="15">
        <f t="shared" si="231"/>
        <v>41380.791666666664</v>
      </c>
      <c r="U2465">
        <f t="shared" si="232"/>
        <v>39</v>
      </c>
      <c r="V2465" t="str" cm="1">
        <f t="array" ref="V2465">_xlfn.IFS(U2465&lt;=10,"Less than 10 days",AND(U2465&gt;10,U2465&lt;=20),"11 to 20 days",AND(U2465&gt;20,U2465&lt;=25),"21 to 25 days",U2465&gt;=51,"Greater than 40 days",AND(U2465&gt;25,U2465&lt;=30),"26 to 30 days",AND(U2465&gt;30,U2465&lt;=40),"31 to 40 days",AND(U2465&gt;40,U2465&lt;=50),"41 to 50 days")</f>
        <v>31 to 40 days</v>
      </c>
      <c r="W2465" t="str" cm="1">
        <f t="array" ref="W2465">_xlfn.IFNA(_xlfn.IFS(AND(U2465&gt;=25,U2465&lt;28),"26-27 days",AND(U2465&gt;27,U2465&lt;29),"28 to 29 days",U2465=30, "30 days"),"Not Needed")</f>
        <v>Not Needed</v>
      </c>
      <c r="X2465">
        <f t="shared" si="233"/>
        <v>2013</v>
      </c>
    </row>
    <row r="2466" spans="1:24" ht="4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 t="shared" si="234"/>
        <v>111</v>
      </c>
      <c r="R2466">
        <f t="shared" si="229"/>
        <v>51.67</v>
      </c>
      <c r="S2466" s="15">
        <f t="shared" si="230"/>
        <v>42248.90042824074</v>
      </c>
      <c r="T2466" s="15">
        <f t="shared" si="231"/>
        <v>42277.811805555553</v>
      </c>
      <c r="U2466">
        <f t="shared" si="232"/>
        <v>29</v>
      </c>
      <c r="V2466" t="str" cm="1">
        <f t="array" ref="V2466">_xlfn.IFS(U2466&lt;=10,"Less than 10 days",AND(U2466&gt;10,U2466&lt;=20),"11 to 20 days",AND(U2466&gt;20,U2466&lt;=25),"21 to 25 days",U2466&gt;=51,"Greater than 40 days",AND(U2466&gt;25,U2466&lt;=30),"26 to 30 days",AND(U2466&gt;30,U2466&lt;=40),"31 to 40 days",AND(U2466&gt;40,U2466&lt;=50),"41 to 50 days")</f>
        <v>26 to 30 days</v>
      </c>
      <c r="W2466" t="str" cm="1">
        <f t="array" ref="W2466">_xlfn.IFNA(_xlfn.IFS(AND(U2466&gt;=25,U2466&lt;28),"26-27 days",AND(U2466&gt;27,U2466&lt;29),"28 to 29 days",U2466=30, "30 days"),"Not Needed")</f>
        <v>Not Needed</v>
      </c>
      <c r="X2466">
        <f t="shared" si="233"/>
        <v>2015</v>
      </c>
    </row>
    <row r="2467" spans="1:24" ht="4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 t="shared" si="234"/>
        <v>180</v>
      </c>
      <c r="R2467">
        <f t="shared" si="229"/>
        <v>26.27</v>
      </c>
      <c r="S2467" s="15">
        <f t="shared" si="230"/>
        <v>41145.719305555554</v>
      </c>
      <c r="T2467" s="15">
        <f t="shared" si="231"/>
        <v>41175.719305555554</v>
      </c>
      <c r="U2467">
        <f t="shared" si="232"/>
        <v>30</v>
      </c>
      <c r="V2467" t="str" cm="1">
        <f t="array" ref="V2467">_xlfn.IFS(U2467&lt;=10,"Less than 10 days",AND(U2467&gt;10,U2467&lt;=20),"11 to 20 days",AND(U2467&gt;20,U2467&lt;=25),"21 to 25 days",U2467&gt;=51,"Greater than 40 days",AND(U2467&gt;25,U2467&lt;=30),"26 to 30 days",AND(U2467&gt;30,U2467&lt;=40),"31 to 40 days",AND(U2467&gt;40,U2467&lt;=50),"41 to 50 days")</f>
        <v>26 to 30 days</v>
      </c>
      <c r="W2467" t="str" cm="1">
        <f t="array" ref="W2467">_xlfn.IFNA(_xlfn.IFS(AND(U2467&gt;=25,U2467&lt;28),"26-27 days",AND(U2467&gt;27,U2467&lt;29),"28 to 29 days",U2467=30, "30 days"),"Not Needed")</f>
        <v>30 days</v>
      </c>
      <c r="X2467">
        <f t="shared" si="233"/>
        <v>2012</v>
      </c>
    </row>
    <row r="2468" spans="1:24" ht="4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 t="shared" si="234"/>
        <v>100</v>
      </c>
      <c r="R2468">
        <f t="shared" si="229"/>
        <v>48.08</v>
      </c>
      <c r="S2468" s="15">
        <f t="shared" si="230"/>
        <v>41373.102465277778</v>
      </c>
      <c r="T2468" s="15">
        <f t="shared" si="231"/>
        <v>41403.102465277778</v>
      </c>
      <c r="U2468">
        <f t="shared" si="232"/>
        <v>30</v>
      </c>
      <c r="V2468" t="str" cm="1">
        <f t="array" ref="V2468">_xlfn.IFS(U2468&lt;=10,"Less than 10 days",AND(U2468&gt;10,U2468&lt;=20),"11 to 20 days",AND(U2468&gt;20,U2468&lt;=25),"21 to 25 days",U2468&gt;=51,"Greater than 40 days",AND(U2468&gt;25,U2468&lt;=30),"26 to 30 days",AND(U2468&gt;30,U2468&lt;=40),"31 to 40 days",AND(U2468&gt;40,U2468&lt;=50),"41 to 50 days")</f>
        <v>26 to 30 days</v>
      </c>
      <c r="W2468" t="str" cm="1">
        <f t="array" ref="W2468">_xlfn.IFNA(_xlfn.IFS(AND(U2468&gt;=25,U2468&lt;28),"26-27 days",AND(U2468&gt;27,U2468&lt;29),"28 to 29 days",U2468=30, "30 days"),"Not Needed")</f>
        <v>30 days</v>
      </c>
      <c r="X2468">
        <f t="shared" si="233"/>
        <v>2013</v>
      </c>
    </row>
    <row r="2469" spans="1:24" ht="4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 t="shared" si="234"/>
        <v>119</v>
      </c>
      <c r="R2469">
        <f t="shared" si="229"/>
        <v>27.56</v>
      </c>
      <c r="S2469" s="15">
        <f t="shared" si="230"/>
        <v>41025.874201388891</v>
      </c>
      <c r="T2469" s="15">
        <f t="shared" si="231"/>
        <v>41039.708333333336</v>
      </c>
      <c r="U2469">
        <f t="shared" si="232"/>
        <v>14</v>
      </c>
      <c r="V2469" t="str" cm="1">
        <f t="array" ref="V2469">_xlfn.IFS(U2469&lt;=10,"Less than 10 days",AND(U2469&gt;10,U2469&lt;=20),"11 to 20 days",AND(U2469&gt;20,U2469&lt;=25),"21 to 25 days",U2469&gt;=51,"Greater than 40 days",AND(U2469&gt;25,U2469&lt;=30),"26 to 30 days",AND(U2469&gt;30,U2469&lt;=40),"31 to 40 days",AND(U2469&gt;40,U2469&lt;=50),"41 to 50 days")</f>
        <v>11 to 20 days</v>
      </c>
      <c r="W2469" t="str" cm="1">
        <f t="array" ref="W2469">_xlfn.IFNA(_xlfn.IFS(AND(U2469&gt;=25,U2469&lt;28),"26-27 days",AND(U2469&gt;27,U2469&lt;29),"28 to 29 days",U2469=30, "30 days"),"Not Needed")</f>
        <v>Not Needed</v>
      </c>
      <c r="X2469">
        <f t="shared" si="233"/>
        <v>2012</v>
      </c>
    </row>
    <row r="2470" spans="1:24" ht="4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 t="shared" si="234"/>
        <v>107</v>
      </c>
      <c r="R2470">
        <f t="shared" si="229"/>
        <v>36.97</v>
      </c>
      <c r="S2470" s="15">
        <f t="shared" si="230"/>
        <v>41174.154178240737</v>
      </c>
      <c r="T2470" s="15">
        <f t="shared" si="231"/>
        <v>41210.208333333336</v>
      </c>
      <c r="U2470">
        <f t="shared" si="232"/>
        <v>36</v>
      </c>
      <c r="V2470" t="str" cm="1">
        <f t="array" ref="V2470">_xlfn.IFS(U2470&lt;=10,"Less than 10 days",AND(U2470&gt;10,U2470&lt;=20),"11 to 20 days",AND(U2470&gt;20,U2470&lt;=25),"21 to 25 days",U2470&gt;=51,"Greater than 40 days",AND(U2470&gt;25,U2470&lt;=30),"26 to 30 days",AND(U2470&gt;30,U2470&lt;=40),"31 to 40 days",AND(U2470&gt;40,U2470&lt;=50),"41 to 50 days")</f>
        <v>31 to 40 days</v>
      </c>
      <c r="W2470" t="str" cm="1">
        <f t="array" ref="W2470">_xlfn.IFNA(_xlfn.IFS(AND(U2470&gt;=25,U2470&lt;28),"26-27 days",AND(U2470&gt;27,U2470&lt;29),"28 to 29 days",U2470=30, "30 days"),"Not Needed")</f>
        <v>Not Needed</v>
      </c>
      <c r="X2470">
        <f t="shared" si="233"/>
        <v>2012</v>
      </c>
    </row>
    <row r="2471" spans="1:24" ht="4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 t="shared" si="234"/>
        <v>114</v>
      </c>
      <c r="R2471">
        <f t="shared" si="229"/>
        <v>29.02</v>
      </c>
      <c r="S2471" s="15">
        <f t="shared" si="230"/>
        <v>40557.429733796293</v>
      </c>
      <c r="T2471" s="15">
        <f t="shared" si="231"/>
        <v>40582.429733796293</v>
      </c>
      <c r="U2471">
        <f t="shared" si="232"/>
        <v>25</v>
      </c>
      <c r="V2471" t="str" cm="1">
        <f t="array" ref="V2471">_xlfn.IFS(U2471&lt;=10,"Less than 10 days",AND(U2471&gt;10,U2471&lt;=20),"11 to 20 days",AND(U2471&gt;20,U2471&lt;=25),"21 to 25 days",U2471&gt;=51,"Greater than 40 days",AND(U2471&gt;25,U2471&lt;=30),"26 to 30 days",AND(U2471&gt;30,U2471&lt;=40),"31 to 40 days",AND(U2471&gt;40,U2471&lt;=50),"41 to 50 days")</f>
        <v>21 to 25 days</v>
      </c>
      <c r="W2471" t="str" cm="1">
        <f t="array" ref="W2471">_xlfn.IFNA(_xlfn.IFS(AND(U2471&gt;=25,U2471&lt;28),"26-27 days",AND(U2471&gt;27,U2471&lt;29),"28 to 29 days",U2471=30, "30 days"),"Not Needed")</f>
        <v>26-27 days</v>
      </c>
      <c r="X2471">
        <f t="shared" si="233"/>
        <v>2011</v>
      </c>
    </row>
    <row r="2472" spans="1:24" ht="4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 t="shared" si="234"/>
        <v>103</v>
      </c>
      <c r="R2472">
        <f t="shared" si="229"/>
        <v>28.66</v>
      </c>
      <c r="S2472" s="15">
        <f t="shared" si="230"/>
        <v>41023.07471064815</v>
      </c>
      <c r="T2472" s="15">
        <f t="shared" si="231"/>
        <v>41053.07471064815</v>
      </c>
      <c r="U2472">
        <f t="shared" si="232"/>
        <v>30</v>
      </c>
      <c r="V2472" t="str" cm="1">
        <f t="array" ref="V2472">_xlfn.IFS(U2472&lt;=10,"Less than 10 days",AND(U2472&gt;10,U2472&lt;=20),"11 to 20 days",AND(U2472&gt;20,U2472&lt;=25),"21 to 25 days",U2472&gt;=51,"Greater than 40 days",AND(U2472&gt;25,U2472&lt;=30),"26 to 30 days",AND(U2472&gt;30,U2472&lt;=40),"31 to 40 days",AND(U2472&gt;40,U2472&lt;=50),"41 to 50 days")</f>
        <v>26 to 30 days</v>
      </c>
      <c r="W2472" t="str" cm="1">
        <f t="array" ref="W2472">_xlfn.IFNA(_xlfn.IFS(AND(U2472&gt;=25,U2472&lt;28),"26-27 days",AND(U2472&gt;27,U2472&lt;29),"28 to 29 days",U2472=30, "30 days"),"Not Needed")</f>
        <v>30 days</v>
      </c>
      <c r="X2472">
        <f t="shared" si="233"/>
        <v>2012</v>
      </c>
    </row>
    <row r="2473" spans="1:24" ht="58">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 t="shared" si="234"/>
        <v>128</v>
      </c>
      <c r="R2473">
        <f t="shared" si="229"/>
        <v>37.65</v>
      </c>
      <c r="S2473" s="15">
        <f t="shared" si="230"/>
        <v>40893.992962962962</v>
      </c>
      <c r="T2473" s="15">
        <f t="shared" si="231"/>
        <v>40933.992962962962</v>
      </c>
      <c r="U2473">
        <f t="shared" si="232"/>
        <v>40</v>
      </c>
      <c r="V2473" t="str" cm="1">
        <f t="array" ref="V2473">_xlfn.IFS(U2473&lt;=10,"Less than 10 days",AND(U2473&gt;10,U2473&lt;=20),"11 to 20 days",AND(U2473&gt;20,U2473&lt;=25),"21 to 25 days",U2473&gt;=51,"Greater than 40 days",AND(U2473&gt;25,U2473&lt;=30),"26 to 30 days",AND(U2473&gt;30,U2473&lt;=40),"31 to 40 days",AND(U2473&gt;40,U2473&lt;=50),"41 to 50 days")</f>
        <v>31 to 40 days</v>
      </c>
      <c r="W2473" t="str" cm="1">
        <f t="array" ref="W2473">_xlfn.IFNA(_xlfn.IFS(AND(U2473&gt;=25,U2473&lt;28),"26-27 days",AND(U2473&gt;27,U2473&lt;29),"28 to 29 days",U2473=30, "30 days"),"Not Needed")</f>
        <v>Not Needed</v>
      </c>
      <c r="X2473">
        <f t="shared" si="233"/>
        <v>2011</v>
      </c>
    </row>
    <row r="2474" spans="1:24" ht="58">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 t="shared" si="234"/>
        <v>136</v>
      </c>
      <c r="R2474">
        <f t="shared" si="229"/>
        <v>97.9</v>
      </c>
      <c r="S2474" s="15">
        <f t="shared" si="230"/>
        <v>40354.11550925926</v>
      </c>
      <c r="T2474" s="15">
        <f t="shared" si="231"/>
        <v>40425.043749999997</v>
      </c>
      <c r="U2474">
        <f t="shared" si="232"/>
        <v>71</v>
      </c>
      <c r="V2474" t="str" cm="1">
        <f t="array" ref="V2474">_xlfn.IFS(U2474&lt;=10,"Less than 10 days",AND(U2474&gt;10,U2474&lt;=20),"11 to 20 days",AND(U2474&gt;20,U2474&lt;=25),"21 to 25 days",U2474&gt;=51,"Greater than 40 days",AND(U2474&gt;25,U2474&lt;=30),"26 to 30 days",AND(U2474&gt;30,U2474&lt;=40),"31 to 40 days",AND(U2474&gt;40,U2474&lt;=50),"41 to 50 days")</f>
        <v>Greater than 40 days</v>
      </c>
      <c r="W2474" t="str" cm="1">
        <f t="array" ref="W2474">_xlfn.IFNA(_xlfn.IFS(AND(U2474&gt;=25,U2474&lt;28),"26-27 days",AND(U2474&gt;27,U2474&lt;29),"28 to 29 days",U2474=30, "30 days"),"Not Needed")</f>
        <v>Not Needed</v>
      </c>
      <c r="X2474">
        <f t="shared" si="233"/>
        <v>2010</v>
      </c>
    </row>
    <row r="2475" spans="1:24" ht="4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 t="shared" si="234"/>
        <v>100</v>
      </c>
      <c r="R2475">
        <f t="shared" si="229"/>
        <v>42.55</v>
      </c>
      <c r="S2475" s="15">
        <f t="shared" si="230"/>
        <v>41193.748483796298</v>
      </c>
      <c r="T2475" s="15">
        <f t="shared" si="231"/>
        <v>41223.790150462963</v>
      </c>
      <c r="U2475">
        <f t="shared" si="232"/>
        <v>30</v>
      </c>
      <c r="V2475" t="str" cm="1">
        <f t="array" ref="V2475">_xlfn.IFS(U2475&lt;=10,"Less than 10 days",AND(U2475&gt;10,U2475&lt;=20),"11 to 20 days",AND(U2475&gt;20,U2475&lt;=25),"21 to 25 days",U2475&gt;=51,"Greater than 40 days",AND(U2475&gt;25,U2475&lt;=30),"26 to 30 days",AND(U2475&gt;30,U2475&lt;=40),"31 to 40 days",AND(U2475&gt;40,U2475&lt;=50),"41 to 50 days")</f>
        <v>26 to 30 days</v>
      </c>
      <c r="W2475" t="str" cm="1">
        <f t="array" ref="W2475">_xlfn.IFNA(_xlfn.IFS(AND(U2475&gt;=25,U2475&lt;28),"26-27 days",AND(U2475&gt;27,U2475&lt;29),"28 to 29 days",U2475=30, "30 days"),"Not Needed")</f>
        <v>30 days</v>
      </c>
      <c r="X2475">
        <f t="shared" si="233"/>
        <v>2012</v>
      </c>
    </row>
    <row r="2476" spans="1:24" ht="58">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 t="shared" si="234"/>
        <v>100</v>
      </c>
      <c r="R2476">
        <f t="shared" si="229"/>
        <v>131.58000000000001</v>
      </c>
      <c r="S2476" s="15">
        <f t="shared" si="230"/>
        <v>40417.011296296296</v>
      </c>
      <c r="T2476" s="15">
        <f t="shared" si="231"/>
        <v>40462.011296296296</v>
      </c>
      <c r="U2476">
        <f t="shared" si="232"/>
        <v>45</v>
      </c>
      <c r="V2476" t="str" cm="1">
        <f t="array" ref="V2476">_xlfn.IFS(U2476&lt;=10,"Less than 10 days",AND(U2476&gt;10,U2476&lt;=20),"11 to 20 days",AND(U2476&gt;20,U2476&lt;=25),"21 to 25 days",U2476&gt;=51,"Greater than 40 days",AND(U2476&gt;25,U2476&lt;=30),"26 to 30 days",AND(U2476&gt;30,U2476&lt;=40),"31 to 40 days",AND(U2476&gt;40,U2476&lt;=50),"41 to 50 days")</f>
        <v>41 to 50 days</v>
      </c>
      <c r="W2476" t="str" cm="1">
        <f t="array" ref="W2476">_xlfn.IFNA(_xlfn.IFS(AND(U2476&gt;=25,U2476&lt;28),"26-27 days",AND(U2476&gt;27,U2476&lt;29),"28 to 29 days",U2476=30, "30 days"),"Not Needed")</f>
        <v>Not Needed</v>
      </c>
      <c r="X2476">
        <f t="shared" si="233"/>
        <v>2010</v>
      </c>
    </row>
    <row r="2477" spans="1:24" ht="29">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 t="shared" si="234"/>
        <v>105</v>
      </c>
      <c r="R2477">
        <f t="shared" si="229"/>
        <v>32.32</v>
      </c>
      <c r="S2477" s="15">
        <f t="shared" si="230"/>
        <v>40310.287673611114</v>
      </c>
      <c r="T2477" s="15">
        <f t="shared" si="231"/>
        <v>40369.916666666664</v>
      </c>
      <c r="U2477">
        <f t="shared" si="232"/>
        <v>59</v>
      </c>
      <c r="V2477" t="str" cm="1">
        <f t="array" ref="V2477">_xlfn.IFS(U2477&lt;=10,"Less than 10 days",AND(U2477&gt;10,U2477&lt;=20),"11 to 20 days",AND(U2477&gt;20,U2477&lt;=25),"21 to 25 days",U2477&gt;=51,"Greater than 40 days",AND(U2477&gt;25,U2477&lt;=30),"26 to 30 days",AND(U2477&gt;30,U2477&lt;=40),"31 to 40 days",AND(U2477&gt;40,U2477&lt;=50),"41 to 50 days")</f>
        <v>Greater than 40 days</v>
      </c>
      <c r="W2477" t="str" cm="1">
        <f t="array" ref="W2477">_xlfn.IFNA(_xlfn.IFS(AND(U2477&gt;=25,U2477&lt;28),"26-27 days",AND(U2477&gt;27,U2477&lt;29),"28 to 29 days",U2477=30, "30 days"),"Not Needed")</f>
        <v>Not Needed</v>
      </c>
      <c r="X2477">
        <f t="shared" si="233"/>
        <v>2010</v>
      </c>
    </row>
    <row r="2478" spans="1:24" ht="4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 t="shared" si="234"/>
        <v>105</v>
      </c>
      <c r="R2478">
        <f t="shared" si="229"/>
        <v>61.1</v>
      </c>
      <c r="S2478" s="15">
        <f t="shared" si="230"/>
        <v>41913.328356481477</v>
      </c>
      <c r="T2478" s="15">
        <f t="shared" si="231"/>
        <v>41946.370023148149</v>
      </c>
      <c r="U2478">
        <f t="shared" si="232"/>
        <v>33</v>
      </c>
      <c r="V2478" t="str" cm="1">
        <f t="array" ref="V2478">_xlfn.IFS(U2478&lt;=10,"Less than 10 days",AND(U2478&gt;10,U2478&lt;=20),"11 to 20 days",AND(U2478&gt;20,U2478&lt;=25),"21 to 25 days",U2478&gt;=51,"Greater than 40 days",AND(U2478&gt;25,U2478&lt;=30),"26 to 30 days",AND(U2478&gt;30,U2478&lt;=40),"31 to 40 days",AND(U2478&gt;40,U2478&lt;=50),"41 to 50 days")</f>
        <v>31 to 40 days</v>
      </c>
      <c r="W2478" t="str" cm="1">
        <f t="array" ref="W2478">_xlfn.IFNA(_xlfn.IFS(AND(U2478&gt;=25,U2478&lt;28),"26-27 days",AND(U2478&gt;27,U2478&lt;29),"28 to 29 days",U2478=30, "30 days"),"Not Needed")</f>
        <v>Not Needed</v>
      </c>
      <c r="X2478">
        <f t="shared" si="233"/>
        <v>2014</v>
      </c>
    </row>
    <row r="2479" spans="1:24" ht="29">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 t="shared" si="234"/>
        <v>171</v>
      </c>
      <c r="R2479">
        <f t="shared" si="229"/>
        <v>31.34</v>
      </c>
      <c r="S2479" s="15">
        <f t="shared" si="230"/>
        <v>41088.691493055558</v>
      </c>
      <c r="T2479" s="15">
        <f t="shared" si="231"/>
        <v>41133.691493055558</v>
      </c>
      <c r="U2479">
        <f t="shared" si="232"/>
        <v>45</v>
      </c>
      <c r="V2479" t="str" cm="1">
        <f t="array" ref="V2479">_xlfn.IFS(U2479&lt;=10,"Less than 10 days",AND(U2479&gt;10,U2479&lt;=20),"11 to 20 days",AND(U2479&gt;20,U2479&lt;=25),"21 to 25 days",U2479&gt;=51,"Greater than 40 days",AND(U2479&gt;25,U2479&lt;=30),"26 to 30 days",AND(U2479&gt;30,U2479&lt;=40),"31 to 40 days",AND(U2479&gt;40,U2479&lt;=50),"41 to 50 days")</f>
        <v>41 to 50 days</v>
      </c>
      <c r="W2479" t="str" cm="1">
        <f t="array" ref="W2479">_xlfn.IFNA(_xlfn.IFS(AND(U2479&gt;=25,U2479&lt;28),"26-27 days",AND(U2479&gt;27,U2479&lt;29),"28 to 29 days",U2479=30, "30 days"),"Not Needed")</f>
        <v>Not Needed</v>
      </c>
      <c r="X2479">
        <f t="shared" si="233"/>
        <v>2012</v>
      </c>
    </row>
    <row r="2480" spans="1:24" ht="4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 t="shared" si="234"/>
        <v>128</v>
      </c>
      <c r="R2480">
        <f t="shared" si="229"/>
        <v>129.11000000000001</v>
      </c>
      <c r="S2480" s="15">
        <f t="shared" si="230"/>
        <v>41257.950381944444</v>
      </c>
      <c r="T2480" s="15">
        <f t="shared" si="231"/>
        <v>41287.950381944444</v>
      </c>
      <c r="U2480">
        <f t="shared" si="232"/>
        <v>30</v>
      </c>
      <c r="V2480" t="str" cm="1">
        <f t="array" ref="V2480">_xlfn.IFS(U2480&lt;=10,"Less than 10 days",AND(U2480&gt;10,U2480&lt;=20),"11 to 20 days",AND(U2480&gt;20,U2480&lt;=25),"21 to 25 days",U2480&gt;=51,"Greater than 40 days",AND(U2480&gt;25,U2480&lt;=30),"26 to 30 days",AND(U2480&gt;30,U2480&lt;=40),"31 to 40 days",AND(U2480&gt;40,U2480&lt;=50),"41 to 50 days")</f>
        <v>26 to 30 days</v>
      </c>
      <c r="W2480" t="str" cm="1">
        <f t="array" ref="W2480">_xlfn.IFNA(_xlfn.IFS(AND(U2480&gt;=25,U2480&lt;28),"26-27 days",AND(U2480&gt;27,U2480&lt;29),"28 to 29 days",U2480=30, "30 days"),"Not Needed")</f>
        <v>30 days</v>
      </c>
      <c r="X2480">
        <f t="shared" si="233"/>
        <v>2012</v>
      </c>
    </row>
    <row r="2481" spans="1:24" ht="29">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 t="shared" si="234"/>
        <v>133</v>
      </c>
      <c r="R2481">
        <f t="shared" si="229"/>
        <v>25.02</v>
      </c>
      <c r="S2481" s="15">
        <f t="shared" si="230"/>
        <v>41107.726782407408</v>
      </c>
      <c r="T2481" s="15">
        <f t="shared" si="231"/>
        <v>41118.083333333336</v>
      </c>
      <c r="U2481">
        <f t="shared" si="232"/>
        <v>11</v>
      </c>
      <c r="V2481" t="str" cm="1">
        <f t="array" ref="V2481">_xlfn.IFS(U2481&lt;=10,"Less than 10 days",AND(U2481&gt;10,U2481&lt;=20),"11 to 20 days",AND(U2481&gt;20,U2481&lt;=25),"21 to 25 days",U2481&gt;=51,"Greater than 40 days",AND(U2481&gt;25,U2481&lt;=30),"26 to 30 days",AND(U2481&gt;30,U2481&lt;=40),"31 to 40 days",AND(U2481&gt;40,U2481&lt;=50),"41 to 50 days")</f>
        <v>11 to 20 days</v>
      </c>
      <c r="W2481" t="str" cm="1">
        <f t="array" ref="W2481">_xlfn.IFNA(_xlfn.IFS(AND(U2481&gt;=25,U2481&lt;28),"26-27 days",AND(U2481&gt;27,U2481&lt;29),"28 to 29 days",U2481=30, "30 days"),"Not Needed")</f>
        <v>Not Needed</v>
      </c>
      <c r="X2481">
        <f t="shared" si="233"/>
        <v>2012</v>
      </c>
    </row>
    <row r="2482" spans="1:24" ht="4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 t="shared" si="234"/>
        <v>100</v>
      </c>
      <c r="R2482">
        <f t="shared" si="229"/>
        <v>250</v>
      </c>
      <c r="S2482" s="15">
        <f t="shared" si="230"/>
        <v>42227.936157407406</v>
      </c>
      <c r="T2482" s="15">
        <f t="shared" si="231"/>
        <v>42287.936157407406</v>
      </c>
      <c r="U2482">
        <f t="shared" si="232"/>
        <v>60</v>
      </c>
      <c r="V2482" t="str" cm="1">
        <f t="array" ref="V2482">_xlfn.IFS(U2482&lt;=10,"Less than 10 days",AND(U2482&gt;10,U2482&lt;=20),"11 to 20 days",AND(U2482&gt;20,U2482&lt;=25),"21 to 25 days",U2482&gt;=51,"Greater than 40 days",AND(U2482&gt;25,U2482&lt;=30),"26 to 30 days",AND(U2482&gt;30,U2482&lt;=40),"31 to 40 days",AND(U2482&gt;40,U2482&lt;=50),"41 to 50 days")</f>
        <v>Greater than 40 days</v>
      </c>
      <c r="W2482" t="str" cm="1">
        <f t="array" ref="W2482">_xlfn.IFNA(_xlfn.IFS(AND(U2482&gt;=25,U2482&lt;28),"26-27 days",AND(U2482&gt;27,U2482&lt;29),"28 to 29 days",U2482=30, "30 days"),"Not Needed")</f>
        <v>Not Needed</v>
      </c>
      <c r="X2482">
        <f t="shared" si="233"/>
        <v>2015</v>
      </c>
    </row>
    <row r="2483" spans="1:24" ht="4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 t="shared" si="234"/>
        <v>113</v>
      </c>
      <c r="R2483">
        <f t="shared" si="229"/>
        <v>47.54</v>
      </c>
      <c r="S2483" s="15">
        <f t="shared" si="230"/>
        <v>40999.645925925928</v>
      </c>
      <c r="T2483" s="15">
        <f t="shared" si="231"/>
        <v>41029.645925925928</v>
      </c>
      <c r="U2483">
        <f t="shared" si="232"/>
        <v>30</v>
      </c>
      <c r="V2483" t="str" cm="1">
        <f t="array" ref="V2483">_xlfn.IFS(U2483&lt;=10,"Less than 10 days",AND(U2483&gt;10,U2483&lt;=20),"11 to 20 days",AND(U2483&gt;20,U2483&lt;=25),"21 to 25 days",U2483&gt;=51,"Greater than 40 days",AND(U2483&gt;25,U2483&lt;=30),"26 to 30 days",AND(U2483&gt;30,U2483&lt;=40),"31 to 40 days",AND(U2483&gt;40,U2483&lt;=50),"41 to 50 days")</f>
        <v>26 to 30 days</v>
      </c>
      <c r="W2483" t="str" cm="1">
        <f t="array" ref="W2483">_xlfn.IFNA(_xlfn.IFS(AND(U2483&gt;=25,U2483&lt;28),"26-27 days",AND(U2483&gt;27,U2483&lt;29),"28 to 29 days",U2483=30, "30 days"),"Not Needed")</f>
        <v>30 days</v>
      </c>
      <c r="X2483">
        <f t="shared" si="233"/>
        <v>2012</v>
      </c>
    </row>
    <row r="2484" spans="1:24" ht="58">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 t="shared" si="234"/>
        <v>100</v>
      </c>
      <c r="R2484">
        <f t="shared" si="229"/>
        <v>40.04</v>
      </c>
      <c r="S2484" s="15">
        <f t="shared" si="230"/>
        <v>40711.782210648147</v>
      </c>
      <c r="T2484" s="15">
        <f t="shared" si="231"/>
        <v>40756.782210648147</v>
      </c>
      <c r="U2484">
        <f t="shared" si="232"/>
        <v>45</v>
      </c>
      <c r="V2484" t="str" cm="1">
        <f t="array" ref="V2484">_xlfn.IFS(U2484&lt;=10,"Less than 10 days",AND(U2484&gt;10,U2484&lt;=20),"11 to 20 days",AND(U2484&gt;20,U2484&lt;=25),"21 to 25 days",U2484&gt;=51,"Greater than 40 days",AND(U2484&gt;25,U2484&lt;=30),"26 to 30 days",AND(U2484&gt;30,U2484&lt;=40),"31 to 40 days",AND(U2484&gt;40,U2484&lt;=50),"41 to 50 days")</f>
        <v>41 to 50 days</v>
      </c>
      <c r="W2484" t="str" cm="1">
        <f t="array" ref="W2484">_xlfn.IFNA(_xlfn.IFS(AND(U2484&gt;=25,U2484&lt;28),"26-27 days",AND(U2484&gt;27,U2484&lt;29),"28 to 29 days",U2484=30, "30 days"),"Not Needed")</f>
        <v>Not Needed</v>
      </c>
      <c r="X2484">
        <f t="shared" si="233"/>
        <v>2011</v>
      </c>
    </row>
    <row r="2485" spans="1:24" ht="4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 t="shared" si="234"/>
        <v>114</v>
      </c>
      <c r="R2485">
        <f t="shared" si="229"/>
        <v>65.84</v>
      </c>
      <c r="S2485" s="15">
        <f t="shared" si="230"/>
        <v>40970.750034722223</v>
      </c>
      <c r="T2485" s="15">
        <f t="shared" si="231"/>
        <v>41030.708368055559</v>
      </c>
      <c r="U2485">
        <f t="shared" si="232"/>
        <v>60</v>
      </c>
      <c r="V2485" t="str" cm="1">
        <f t="array" ref="V2485">_xlfn.IFS(U2485&lt;=10,"Less than 10 days",AND(U2485&gt;10,U2485&lt;=20),"11 to 20 days",AND(U2485&gt;20,U2485&lt;=25),"21 to 25 days",U2485&gt;=51,"Greater than 40 days",AND(U2485&gt;25,U2485&lt;=30),"26 to 30 days",AND(U2485&gt;30,U2485&lt;=40),"31 to 40 days",AND(U2485&gt;40,U2485&lt;=50),"41 to 50 days")</f>
        <v>Greater than 40 days</v>
      </c>
      <c r="W2485" t="str" cm="1">
        <f t="array" ref="W2485">_xlfn.IFNA(_xlfn.IFS(AND(U2485&gt;=25,U2485&lt;28),"26-27 days",AND(U2485&gt;27,U2485&lt;29),"28 to 29 days",U2485=30, "30 days"),"Not Needed")</f>
        <v>Not Needed</v>
      </c>
      <c r="X2485">
        <f t="shared" si="233"/>
        <v>2012</v>
      </c>
    </row>
    <row r="2486" spans="1:24" ht="58">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 t="shared" si="234"/>
        <v>119</v>
      </c>
      <c r="R2486">
        <f t="shared" si="229"/>
        <v>46.4</v>
      </c>
      <c r="S2486" s="15">
        <f t="shared" si="230"/>
        <v>40771.916701388887</v>
      </c>
      <c r="T2486" s="15">
        <f t="shared" si="231"/>
        <v>40801.916701388887</v>
      </c>
      <c r="U2486">
        <f t="shared" si="232"/>
        <v>30</v>
      </c>
      <c r="V2486" t="str" cm="1">
        <f t="array" ref="V2486">_xlfn.IFS(U2486&lt;=10,"Less than 10 days",AND(U2486&gt;10,U2486&lt;=20),"11 to 20 days",AND(U2486&gt;20,U2486&lt;=25),"21 to 25 days",U2486&gt;=51,"Greater than 40 days",AND(U2486&gt;25,U2486&lt;=30),"26 to 30 days",AND(U2486&gt;30,U2486&lt;=40),"31 to 40 days",AND(U2486&gt;40,U2486&lt;=50),"41 to 50 days")</f>
        <v>26 to 30 days</v>
      </c>
      <c r="W2486" t="str" cm="1">
        <f t="array" ref="W2486">_xlfn.IFNA(_xlfn.IFS(AND(U2486&gt;=25,U2486&lt;28),"26-27 days",AND(U2486&gt;27,U2486&lt;29),"28 to 29 days",U2486=30, "30 days"),"Not Needed")</f>
        <v>30 days</v>
      </c>
      <c r="X2486">
        <f t="shared" si="233"/>
        <v>2011</v>
      </c>
    </row>
    <row r="2487" spans="1:24" ht="58">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 t="shared" si="234"/>
        <v>103</v>
      </c>
      <c r="R2487">
        <f t="shared" si="229"/>
        <v>50.37</v>
      </c>
      <c r="S2487" s="15">
        <f t="shared" si="230"/>
        <v>40793.998599537037</v>
      </c>
      <c r="T2487" s="15">
        <f t="shared" si="231"/>
        <v>40828.998599537037</v>
      </c>
      <c r="U2487">
        <f t="shared" si="232"/>
        <v>35</v>
      </c>
      <c r="V2487" t="str" cm="1">
        <f t="array" ref="V2487">_xlfn.IFS(U2487&lt;=10,"Less than 10 days",AND(U2487&gt;10,U2487&lt;=20),"11 to 20 days",AND(U2487&gt;20,U2487&lt;=25),"21 to 25 days",U2487&gt;=51,"Greater than 40 days",AND(U2487&gt;25,U2487&lt;=30),"26 to 30 days",AND(U2487&gt;30,U2487&lt;=40),"31 to 40 days",AND(U2487&gt;40,U2487&lt;=50),"41 to 50 days")</f>
        <v>31 to 40 days</v>
      </c>
      <c r="W2487" t="str" cm="1">
        <f t="array" ref="W2487">_xlfn.IFNA(_xlfn.IFS(AND(U2487&gt;=25,U2487&lt;28),"26-27 days",AND(U2487&gt;27,U2487&lt;29),"28 to 29 days",U2487=30, "30 days"),"Not Needed")</f>
        <v>Not Needed</v>
      </c>
      <c r="X2487">
        <f t="shared" si="233"/>
        <v>2011</v>
      </c>
    </row>
    <row r="2488" spans="1:24" ht="4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 t="shared" si="234"/>
        <v>266</v>
      </c>
      <c r="R2488">
        <f t="shared" si="229"/>
        <v>26.57</v>
      </c>
      <c r="S2488" s="15">
        <f t="shared" si="230"/>
        <v>40991.708055555559</v>
      </c>
      <c r="T2488" s="15">
        <f t="shared" si="231"/>
        <v>41021.708055555559</v>
      </c>
      <c r="U2488">
        <f t="shared" si="232"/>
        <v>30</v>
      </c>
      <c r="V2488" t="str" cm="1">
        <f t="array" ref="V2488">_xlfn.IFS(U2488&lt;=10,"Less than 10 days",AND(U2488&gt;10,U2488&lt;=20),"11 to 20 days",AND(U2488&gt;20,U2488&lt;=25),"21 to 25 days",U2488&gt;=51,"Greater than 40 days",AND(U2488&gt;25,U2488&lt;=30),"26 to 30 days",AND(U2488&gt;30,U2488&lt;=40),"31 to 40 days",AND(U2488&gt;40,U2488&lt;=50),"41 to 50 days")</f>
        <v>26 to 30 days</v>
      </c>
      <c r="W2488" t="str" cm="1">
        <f t="array" ref="W2488">_xlfn.IFNA(_xlfn.IFS(AND(U2488&gt;=25,U2488&lt;28),"26-27 days",AND(U2488&gt;27,U2488&lt;29),"28 to 29 days",U2488=30, "30 days"),"Not Needed")</f>
        <v>30 days</v>
      </c>
      <c r="X2488">
        <f t="shared" si="233"/>
        <v>2012</v>
      </c>
    </row>
    <row r="2489" spans="1:24" ht="4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 t="shared" si="234"/>
        <v>100</v>
      </c>
      <c r="R2489">
        <f t="shared" si="229"/>
        <v>39.49</v>
      </c>
      <c r="S2489" s="15">
        <f t="shared" si="230"/>
        <v>41026.083298611113</v>
      </c>
      <c r="T2489" s="15">
        <f t="shared" si="231"/>
        <v>41056.083298611113</v>
      </c>
      <c r="U2489">
        <f t="shared" si="232"/>
        <v>30</v>
      </c>
      <c r="V2489" t="str" cm="1">
        <f t="array" ref="V2489">_xlfn.IFS(U2489&lt;=10,"Less than 10 days",AND(U2489&gt;10,U2489&lt;=20),"11 to 20 days",AND(U2489&gt;20,U2489&lt;=25),"21 to 25 days",U2489&gt;=51,"Greater than 40 days",AND(U2489&gt;25,U2489&lt;=30),"26 to 30 days",AND(U2489&gt;30,U2489&lt;=40),"31 to 40 days",AND(U2489&gt;40,U2489&lt;=50),"41 to 50 days")</f>
        <v>26 to 30 days</v>
      </c>
      <c r="W2489" t="str" cm="1">
        <f t="array" ref="W2489">_xlfn.IFNA(_xlfn.IFS(AND(U2489&gt;=25,U2489&lt;28),"26-27 days",AND(U2489&gt;27,U2489&lt;29),"28 to 29 days",U2489=30, "30 days"),"Not Needed")</f>
        <v>30 days</v>
      </c>
      <c r="X2489">
        <f t="shared" si="233"/>
        <v>2012</v>
      </c>
    </row>
    <row r="2490" spans="1:24" ht="58">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 t="shared" si="234"/>
        <v>107</v>
      </c>
      <c r="R2490">
        <f t="shared" si="229"/>
        <v>49.25</v>
      </c>
      <c r="S2490" s="15">
        <f t="shared" si="230"/>
        <v>40833.633194444446</v>
      </c>
      <c r="T2490" s="15">
        <f t="shared" si="231"/>
        <v>40863.674861111111</v>
      </c>
      <c r="U2490">
        <f t="shared" si="232"/>
        <v>30</v>
      </c>
      <c r="V2490" t="str" cm="1">
        <f t="array" ref="V2490">_xlfn.IFS(U2490&lt;=10,"Less than 10 days",AND(U2490&gt;10,U2490&lt;=20),"11 to 20 days",AND(U2490&gt;20,U2490&lt;=25),"21 to 25 days",U2490&gt;=51,"Greater than 40 days",AND(U2490&gt;25,U2490&lt;=30),"26 to 30 days",AND(U2490&gt;30,U2490&lt;=40),"31 to 40 days",AND(U2490&gt;40,U2490&lt;=50),"41 to 50 days")</f>
        <v>26 to 30 days</v>
      </c>
      <c r="W2490" t="str" cm="1">
        <f t="array" ref="W2490">_xlfn.IFNA(_xlfn.IFS(AND(U2490&gt;=25,U2490&lt;28),"26-27 days",AND(U2490&gt;27,U2490&lt;29),"28 to 29 days",U2490=30, "30 days"),"Not Needed")</f>
        <v>30 days</v>
      </c>
      <c r="X2490">
        <f t="shared" si="233"/>
        <v>2011</v>
      </c>
    </row>
    <row r="2491" spans="1:24" ht="4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 t="shared" si="234"/>
        <v>134</v>
      </c>
      <c r="R2491">
        <f t="shared" si="229"/>
        <v>62.38</v>
      </c>
      <c r="S2491" s="15">
        <f t="shared" si="230"/>
        <v>41373.690266203703</v>
      </c>
      <c r="T2491" s="15">
        <f t="shared" si="231"/>
        <v>41403.690266203703</v>
      </c>
      <c r="U2491">
        <f t="shared" si="232"/>
        <v>30</v>
      </c>
      <c r="V2491" t="str" cm="1">
        <f t="array" ref="V2491">_xlfn.IFS(U2491&lt;=10,"Less than 10 days",AND(U2491&gt;10,U2491&lt;=20),"11 to 20 days",AND(U2491&gt;20,U2491&lt;=25),"21 to 25 days",U2491&gt;=51,"Greater than 40 days",AND(U2491&gt;25,U2491&lt;=30),"26 to 30 days",AND(U2491&gt;30,U2491&lt;=40),"31 to 40 days",AND(U2491&gt;40,U2491&lt;=50),"41 to 50 days")</f>
        <v>26 to 30 days</v>
      </c>
      <c r="W2491" t="str" cm="1">
        <f t="array" ref="W2491">_xlfn.IFNA(_xlfn.IFS(AND(U2491&gt;=25,U2491&lt;28),"26-27 days",AND(U2491&gt;27,U2491&lt;29),"28 to 29 days",U2491=30, "30 days"),"Not Needed")</f>
        <v>30 days</v>
      </c>
      <c r="X2491">
        <f t="shared" si="233"/>
        <v>2013</v>
      </c>
    </row>
    <row r="2492" spans="1:24" ht="4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 t="shared" si="234"/>
        <v>121</v>
      </c>
      <c r="R2492">
        <f t="shared" si="229"/>
        <v>37.94</v>
      </c>
      <c r="S2492" s="15">
        <f t="shared" si="230"/>
        <v>41023.227731481478</v>
      </c>
      <c r="T2492" s="15">
        <f t="shared" si="231"/>
        <v>41083.227731481478</v>
      </c>
      <c r="U2492">
        <f t="shared" si="232"/>
        <v>60</v>
      </c>
      <c r="V2492" t="str" cm="1">
        <f t="array" ref="V2492">_xlfn.IFS(U2492&lt;=10,"Less than 10 days",AND(U2492&gt;10,U2492&lt;=20),"11 to 20 days",AND(U2492&gt;20,U2492&lt;=25),"21 to 25 days",U2492&gt;=51,"Greater than 40 days",AND(U2492&gt;25,U2492&lt;=30),"26 to 30 days",AND(U2492&gt;30,U2492&lt;=40),"31 to 40 days",AND(U2492&gt;40,U2492&lt;=50),"41 to 50 days")</f>
        <v>Greater than 40 days</v>
      </c>
      <c r="W2492" t="str" cm="1">
        <f t="array" ref="W2492">_xlfn.IFNA(_xlfn.IFS(AND(U2492&gt;=25,U2492&lt;28),"26-27 days",AND(U2492&gt;27,U2492&lt;29),"28 to 29 days",U2492=30, "30 days"),"Not Needed")</f>
        <v>Not Needed</v>
      </c>
      <c r="X2492">
        <f t="shared" si="233"/>
        <v>2012</v>
      </c>
    </row>
    <row r="2493" spans="1:24" ht="4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 t="shared" si="234"/>
        <v>103</v>
      </c>
      <c r="R2493">
        <f t="shared" si="229"/>
        <v>51.6</v>
      </c>
      <c r="S2493" s="15">
        <f t="shared" si="230"/>
        <v>40542.839282407411</v>
      </c>
      <c r="T2493" s="15">
        <f t="shared" si="231"/>
        <v>40559.07708333333</v>
      </c>
      <c r="U2493">
        <f t="shared" si="232"/>
        <v>17</v>
      </c>
      <c r="V2493" t="str" cm="1">
        <f t="array" ref="V2493">_xlfn.IFS(U2493&lt;=10,"Less than 10 days",AND(U2493&gt;10,U2493&lt;=20),"11 to 20 days",AND(U2493&gt;20,U2493&lt;=25),"21 to 25 days",U2493&gt;=51,"Greater than 40 days",AND(U2493&gt;25,U2493&lt;=30),"26 to 30 days",AND(U2493&gt;30,U2493&lt;=40),"31 to 40 days",AND(U2493&gt;40,U2493&lt;=50),"41 to 50 days")</f>
        <v>11 to 20 days</v>
      </c>
      <c r="W2493" t="str" cm="1">
        <f t="array" ref="W2493">_xlfn.IFNA(_xlfn.IFS(AND(U2493&gt;=25,U2493&lt;28),"26-27 days",AND(U2493&gt;27,U2493&lt;29),"28 to 29 days",U2493=30, "30 days"),"Not Needed")</f>
        <v>Not Needed</v>
      </c>
      <c r="X2493">
        <f t="shared" si="233"/>
        <v>2010</v>
      </c>
    </row>
    <row r="2494" spans="1:24" ht="29">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 t="shared" si="234"/>
        <v>125</v>
      </c>
      <c r="R2494">
        <f t="shared" si="229"/>
        <v>27.78</v>
      </c>
      <c r="S2494" s="15">
        <f t="shared" si="230"/>
        <v>41024.985972222225</v>
      </c>
      <c r="T2494" s="15">
        <f t="shared" si="231"/>
        <v>41076.415972222225</v>
      </c>
      <c r="U2494">
        <f t="shared" si="232"/>
        <v>52</v>
      </c>
      <c r="V2494" t="str" cm="1">
        <f t="array" ref="V2494">_xlfn.IFS(U2494&lt;=10,"Less than 10 days",AND(U2494&gt;10,U2494&lt;=20),"11 to 20 days",AND(U2494&gt;20,U2494&lt;=25),"21 to 25 days",U2494&gt;=51,"Greater than 40 days",AND(U2494&gt;25,U2494&lt;=30),"26 to 30 days",AND(U2494&gt;30,U2494&lt;=40),"31 to 40 days",AND(U2494&gt;40,U2494&lt;=50),"41 to 50 days")</f>
        <v>Greater than 40 days</v>
      </c>
      <c r="W2494" t="str" cm="1">
        <f t="array" ref="W2494">_xlfn.IFNA(_xlfn.IFS(AND(U2494&gt;=25,U2494&lt;28),"26-27 days",AND(U2494&gt;27,U2494&lt;29),"28 to 29 days",U2494=30, "30 days"),"Not Needed")</f>
        <v>Not Needed</v>
      </c>
      <c r="X2494">
        <f t="shared" si="233"/>
        <v>2012</v>
      </c>
    </row>
    <row r="2495" spans="1:24" ht="4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 t="shared" si="234"/>
        <v>129</v>
      </c>
      <c r="R2495">
        <f t="shared" si="229"/>
        <v>99.38</v>
      </c>
      <c r="S2495" s="15">
        <f t="shared" si="230"/>
        <v>41348.168287037035</v>
      </c>
      <c r="T2495" s="15">
        <f t="shared" si="231"/>
        <v>41393.168287037035</v>
      </c>
      <c r="U2495">
        <f t="shared" si="232"/>
        <v>45</v>
      </c>
      <c r="V2495" t="str" cm="1">
        <f t="array" ref="V2495">_xlfn.IFS(U2495&lt;=10,"Less than 10 days",AND(U2495&gt;10,U2495&lt;=20),"11 to 20 days",AND(U2495&gt;20,U2495&lt;=25),"21 to 25 days",U2495&gt;=51,"Greater than 40 days",AND(U2495&gt;25,U2495&lt;=30),"26 to 30 days",AND(U2495&gt;30,U2495&lt;=40),"31 to 40 days",AND(U2495&gt;40,U2495&lt;=50),"41 to 50 days")</f>
        <v>41 to 50 days</v>
      </c>
      <c r="W2495" t="str" cm="1">
        <f t="array" ref="W2495">_xlfn.IFNA(_xlfn.IFS(AND(U2495&gt;=25,U2495&lt;28),"26-27 days",AND(U2495&gt;27,U2495&lt;29),"28 to 29 days",U2495=30, "30 days"),"Not Needed")</f>
        <v>Not Needed</v>
      </c>
      <c r="X2495">
        <f t="shared" si="233"/>
        <v>2013</v>
      </c>
    </row>
    <row r="2496" spans="1:24" ht="4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 t="shared" si="234"/>
        <v>101</v>
      </c>
      <c r="R2496">
        <f t="shared" si="229"/>
        <v>38.85</v>
      </c>
      <c r="S2496" s="15">
        <f t="shared" si="230"/>
        <v>41022.645185185182</v>
      </c>
      <c r="T2496" s="15">
        <f t="shared" si="231"/>
        <v>41052.645185185182</v>
      </c>
      <c r="U2496">
        <f t="shared" si="232"/>
        <v>30</v>
      </c>
      <c r="V2496" t="str" cm="1">
        <f t="array" ref="V2496">_xlfn.IFS(U2496&lt;=10,"Less than 10 days",AND(U2496&gt;10,U2496&lt;=20),"11 to 20 days",AND(U2496&gt;20,U2496&lt;=25),"21 to 25 days",U2496&gt;=51,"Greater than 40 days",AND(U2496&gt;25,U2496&lt;=30),"26 to 30 days",AND(U2496&gt;30,U2496&lt;=40),"31 to 40 days",AND(U2496&gt;40,U2496&lt;=50),"41 to 50 days")</f>
        <v>26 to 30 days</v>
      </c>
      <c r="W2496" t="str" cm="1">
        <f t="array" ref="W2496">_xlfn.IFNA(_xlfn.IFS(AND(U2496&gt;=25,U2496&lt;28),"26-27 days",AND(U2496&gt;27,U2496&lt;29),"28 to 29 days",U2496=30, "30 days"),"Not Needed")</f>
        <v>30 days</v>
      </c>
      <c r="X2496">
        <f t="shared" si="233"/>
        <v>2012</v>
      </c>
    </row>
    <row r="2497" spans="1:24" ht="4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 t="shared" si="234"/>
        <v>128</v>
      </c>
      <c r="R2497">
        <f t="shared" si="229"/>
        <v>45.55</v>
      </c>
      <c r="S2497" s="15">
        <f t="shared" si="230"/>
        <v>41036.946469907409</v>
      </c>
      <c r="T2497" s="15">
        <f t="shared" si="231"/>
        <v>41066.946469907409</v>
      </c>
      <c r="U2497">
        <f t="shared" si="232"/>
        <v>30</v>
      </c>
      <c r="V2497" t="str" cm="1">
        <f t="array" ref="V2497">_xlfn.IFS(U2497&lt;=10,"Less than 10 days",AND(U2497&gt;10,U2497&lt;=20),"11 to 20 days",AND(U2497&gt;20,U2497&lt;=25),"21 to 25 days",U2497&gt;=51,"Greater than 40 days",AND(U2497&gt;25,U2497&lt;=30),"26 to 30 days",AND(U2497&gt;30,U2497&lt;=40),"31 to 40 days",AND(U2497&gt;40,U2497&lt;=50),"41 to 50 days")</f>
        <v>26 to 30 days</v>
      </c>
      <c r="W2497" t="str" cm="1">
        <f t="array" ref="W2497">_xlfn.IFNA(_xlfn.IFS(AND(U2497&gt;=25,U2497&lt;28),"26-27 days",AND(U2497&gt;27,U2497&lt;29),"28 to 29 days",U2497=30, "30 days"),"Not Needed")</f>
        <v>30 days</v>
      </c>
      <c r="X2497">
        <f t="shared" si="233"/>
        <v>2012</v>
      </c>
    </row>
    <row r="2498" spans="1:24" ht="29">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 t="shared" si="234"/>
        <v>100</v>
      </c>
      <c r="R2498">
        <f t="shared" si="229"/>
        <v>600</v>
      </c>
      <c r="S2498" s="15">
        <f t="shared" si="230"/>
        <v>41327.996435185189</v>
      </c>
      <c r="T2498" s="15">
        <f t="shared" si="231"/>
        <v>41362.954768518517</v>
      </c>
      <c r="U2498">
        <f t="shared" si="232"/>
        <v>35</v>
      </c>
      <c r="V2498" t="str" cm="1">
        <f t="array" ref="V2498">_xlfn.IFS(U2498&lt;=10,"Less than 10 days",AND(U2498&gt;10,U2498&lt;=20),"11 to 20 days",AND(U2498&gt;20,U2498&lt;=25),"21 to 25 days",U2498&gt;=51,"Greater than 40 days",AND(U2498&gt;25,U2498&lt;=30),"26 to 30 days",AND(U2498&gt;30,U2498&lt;=40),"31 to 40 days",AND(U2498&gt;40,U2498&lt;=50),"41 to 50 days")</f>
        <v>31 to 40 days</v>
      </c>
      <c r="W2498" t="str" cm="1">
        <f t="array" ref="W2498">_xlfn.IFNA(_xlfn.IFS(AND(U2498&gt;=25,U2498&lt;28),"26-27 days",AND(U2498&gt;27,U2498&lt;29),"28 to 29 days",U2498=30, "30 days"),"Not Needed")</f>
        <v>Not Needed</v>
      </c>
      <c r="X2498">
        <f t="shared" si="233"/>
        <v>2013</v>
      </c>
    </row>
    <row r="2499" spans="1:24" ht="4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 t="shared" si="234"/>
        <v>113</v>
      </c>
      <c r="R2499">
        <f t="shared" ref="R2499:R2562" si="235">IFERROR(ROUND(E2499/L2499,2),0)</f>
        <v>80.55</v>
      </c>
      <c r="S2499" s="15">
        <f t="shared" ref="S2499:S2562" si="236">(((J2499/60)/60)/24)+DATE(1970,1,1)</f>
        <v>40730.878912037035</v>
      </c>
      <c r="T2499" s="15">
        <f t="shared" ref="T2499:T2562" si="237">(((I2499/60)/60)/24)+DATE(1970,1,1)</f>
        <v>40760.878912037035</v>
      </c>
      <c r="U2499">
        <f t="shared" ref="U2499:U2562" si="238">_xlfn.DAYS(T2499,S2499)</f>
        <v>30</v>
      </c>
      <c r="V2499" t="str" cm="1">
        <f t="array" ref="V2499">_xlfn.IFS(U2499&lt;=10,"Less than 10 days",AND(U2499&gt;10,U2499&lt;=20),"11 to 20 days",AND(U2499&gt;20,U2499&lt;=25),"21 to 25 days",U2499&gt;=51,"Greater than 40 days",AND(U2499&gt;25,U2499&lt;=30),"26 to 30 days",AND(U2499&gt;30,U2499&lt;=40),"31 to 40 days",AND(U2499&gt;40,U2499&lt;=50),"41 to 50 days")</f>
        <v>26 to 30 days</v>
      </c>
      <c r="W2499" t="str" cm="1">
        <f t="array" ref="W2499">_xlfn.IFNA(_xlfn.IFS(AND(U2499&gt;=25,U2499&lt;28),"26-27 days",AND(U2499&gt;27,U2499&lt;29),"28 to 29 days",U2499=30, "30 days"),"Not Needed")</f>
        <v>30 days</v>
      </c>
      <c r="X2499">
        <f t="shared" ref="X2499:X2562" si="239">YEAR(S2499)</f>
        <v>2011</v>
      </c>
    </row>
    <row r="2500" spans="1:24" ht="4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 t="shared" si="234"/>
        <v>106</v>
      </c>
      <c r="R2500">
        <f t="shared" si="235"/>
        <v>52.8</v>
      </c>
      <c r="S2500" s="15">
        <f t="shared" si="236"/>
        <v>42017.967442129629</v>
      </c>
      <c r="T2500" s="15">
        <f t="shared" si="237"/>
        <v>42031.967442129629</v>
      </c>
      <c r="U2500">
        <f t="shared" si="238"/>
        <v>14</v>
      </c>
      <c r="V2500" t="str" cm="1">
        <f t="array" ref="V2500">_xlfn.IFS(U2500&lt;=10,"Less than 10 days",AND(U2500&gt;10,U2500&lt;=20),"11 to 20 days",AND(U2500&gt;20,U2500&lt;=25),"21 to 25 days",U2500&gt;=51,"Greater than 40 days",AND(U2500&gt;25,U2500&lt;=30),"26 to 30 days",AND(U2500&gt;30,U2500&lt;=40),"31 to 40 days",AND(U2500&gt;40,U2500&lt;=50),"41 to 50 days")</f>
        <v>11 to 20 days</v>
      </c>
      <c r="W2500" t="str" cm="1">
        <f t="array" ref="W2500">_xlfn.IFNA(_xlfn.IFS(AND(U2500&gt;=25,U2500&lt;28),"26-27 days",AND(U2500&gt;27,U2500&lt;29),"28 to 29 days",U2500=30, "30 days"),"Not Needed")</f>
        <v>Not Needed</v>
      </c>
      <c r="X2500">
        <f t="shared" si="239"/>
        <v>2015</v>
      </c>
    </row>
    <row r="2501" spans="1:24" ht="4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 t="shared" si="234"/>
        <v>203</v>
      </c>
      <c r="R2501">
        <f t="shared" si="235"/>
        <v>47.68</v>
      </c>
      <c r="S2501" s="15">
        <f t="shared" si="236"/>
        <v>41226.648576388885</v>
      </c>
      <c r="T2501" s="15">
        <f t="shared" si="237"/>
        <v>41274.75</v>
      </c>
      <c r="U2501">
        <f t="shared" si="238"/>
        <v>48</v>
      </c>
      <c r="V2501" t="str" cm="1">
        <f t="array" ref="V2501">_xlfn.IFS(U2501&lt;=10,"Less than 10 days",AND(U2501&gt;10,U2501&lt;=20),"11 to 20 days",AND(U2501&gt;20,U2501&lt;=25),"21 to 25 days",U2501&gt;=51,"Greater than 40 days",AND(U2501&gt;25,U2501&lt;=30),"26 to 30 days",AND(U2501&gt;30,U2501&lt;=40),"31 to 40 days",AND(U2501&gt;40,U2501&lt;=50),"41 to 50 days")</f>
        <v>41 to 50 days</v>
      </c>
      <c r="W2501" t="str" cm="1">
        <f t="array" ref="W2501">_xlfn.IFNA(_xlfn.IFS(AND(U2501&gt;=25,U2501&lt;28),"26-27 days",AND(U2501&gt;27,U2501&lt;29),"28 to 29 days",U2501=30, "30 days"),"Not Needed")</f>
        <v>Not Needed</v>
      </c>
      <c r="X2501">
        <f t="shared" si="239"/>
        <v>2012</v>
      </c>
    </row>
    <row r="2502" spans="1:24" ht="4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 t="shared" si="234"/>
        <v>113</v>
      </c>
      <c r="R2502">
        <f t="shared" si="235"/>
        <v>23.45</v>
      </c>
      <c r="S2502" s="15">
        <f t="shared" si="236"/>
        <v>41053.772858796299</v>
      </c>
      <c r="T2502" s="15">
        <f t="shared" si="237"/>
        <v>41083.772858796299</v>
      </c>
      <c r="U2502">
        <f t="shared" si="238"/>
        <v>30</v>
      </c>
      <c r="V2502" t="str" cm="1">
        <f t="array" ref="V2502">_xlfn.IFS(U2502&lt;=10,"Less than 10 days",AND(U2502&gt;10,U2502&lt;=20),"11 to 20 days",AND(U2502&gt;20,U2502&lt;=25),"21 to 25 days",U2502&gt;=51,"Greater than 40 days",AND(U2502&gt;25,U2502&lt;=30),"26 to 30 days",AND(U2502&gt;30,U2502&lt;=40),"31 to 40 days",AND(U2502&gt;40,U2502&lt;=50),"41 to 50 days")</f>
        <v>26 to 30 days</v>
      </c>
      <c r="W2502" t="str" cm="1">
        <f t="array" ref="W2502">_xlfn.IFNA(_xlfn.IFS(AND(U2502&gt;=25,U2502&lt;28),"26-27 days",AND(U2502&gt;27,U2502&lt;29),"28 to 29 days",U2502=30, "30 days"),"Not Needed")</f>
        <v>30 days</v>
      </c>
      <c r="X2502">
        <f t="shared" si="239"/>
        <v>2012</v>
      </c>
    </row>
    <row r="2503" spans="1:24" ht="4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 t="shared" si="234"/>
        <v>3</v>
      </c>
      <c r="R2503">
        <f t="shared" si="235"/>
        <v>40.14</v>
      </c>
      <c r="S2503" s="15">
        <f t="shared" si="236"/>
        <v>42244.776666666665</v>
      </c>
      <c r="T2503" s="15">
        <f t="shared" si="237"/>
        <v>42274.776666666665</v>
      </c>
      <c r="U2503">
        <f t="shared" si="238"/>
        <v>30</v>
      </c>
      <c r="V2503" t="str" cm="1">
        <f t="array" ref="V2503">_xlfn.IFS(U2503&lt;=10,"Less than 10 days",AND(U2503&gt;10,U2503&lt;=20),"11 to 20 days",AND(U2503&gt;20,U2503&lt;=25),"21 to 25 days",U2503&gt;=51,"Greater than 40 days",AND(U2503&gt;25,U2503&lt;=30),"26 to 30 days",AND(U2503&gt;30,U2503&lt;=40),"31 to 40 days",AND(U2503&gt;40,U2503&lt;=50),"41 to 50 days")</f>
        <v>26 to 30 days</v>
      </c>
      <c r="W2503" t="str" cm="1">
        <f t="array" ref="W2503">_xlfn.IFNA(_xlfn.IFS(AND(U2503&gt;=25,U2503&lt;28),"26-27 days",AND(U2503&gt;27,U2503&lt;29),"28 to 29 days",U2503=30, "30 days"),"Not Needed")</f>
        <v>30 days</v>
      </c>
      <c r="X2503">
        <f t="shared" si="239"/>
        <v>2015</v>
      </c>
    </row>
    <row r="2504" spans="1:24" ht="58">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 t="shared" si="234"/>
        <v>0</v>
      </c>
      <c r="R2504">
        <f t="shared" si="235"/>
        <v>17.2</v>
      </c>
      <c r="S2504" s="15">
        <f t="shared" si="236"/>
        <v>41858.825439814813</v>
      </c>
      <c r="T2504" s="15">
        <f t="shared" si="237"/>
        <v>41903.825439814813</v>
      </c>
      <c r="U2504">
        <f t="shared" si="238"/>
        <v>45</v>
      </c>
      <c r="V2504" t="str" cm="1">
        <f t="array" ref="V2504">_xlfn.IFS(U2504&lt;=10,"Less than 10 days",AND(U2504&gt;10,U2504&lt;=20),"11 to 20 days",AND(U2504&gt;20,U2504&lt;=25),"21 to 25 days",U2504&gt;=51,"Greater than 40 days",AND(U2504&gt;25,U2504&lt;=30),"26 to 30 days",AND(U2504&gt;30,U2504&lt;=40),"31 to 40 days",AND(U2504&gt;40,U2504&lt;=50),"41 to 50 days")</f>
        <v>41 to 50 days</v>
      </c>
      <c r="W2504" t="str" cm="1">
        <f t="array" ref="W2504">_xlfn.IFNA(_xlfn.IFS(AND(U2504&gt;=25,U2504&lt;28),"26-27 days",AND(U2504&gt;27,U2504&lt;29),"28 to 29 days",U2504=30, "30 days"),"Not Needed")</f>
        <v>Not Needed</v>
      </c>
      <c r="X2504">
        <f t="shared" si="239"/>
        <v>2014</v>
      </c>
    </row>
    <row r="2505" spans="1:24" ht="4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 t="shared" si="234"/>
        <v>0</v>
      </c>
      <c r="R2505">
        <f t="shared" si="235"/>
        <v>0</v>
      </c>
      <c r="S2505" s="15">
        <f t="shared" si="236"/>
        <v>42498.899398148147</v>
      </c>
      <c r="T2505" s="15">
        <f t="shared" si="237"/>
        <v>42528.879166666666</v>
      </c>
      <c r="U2505">
        <f t="shared" si="238"/>
        <v>30</v>
      </c>
      <c r="V2505" t="str" cm="1">
        <f t="array" ref="V2505">_xlfn.IFS(U2505&lt;=10,"Less than 10 days",AND(U2505&gt;10,U2505&lt;=20),"11 to 20 days",AND(U2505&gt;20,U2505&lt;=25),"21 to 25 days",U2505&gt;=51,"Greater than 40 days",AND(U2505&gt;25,U2505&lt;=30),"26 to 30 days",AND(U2505&gt;30,U2505&lt;=40),"31 to 40 days",AND(U2505&gt;40,U2505&lt;=50),"41 to 50 days")</f>
        <v>26 to 30 days</v>
      </c>
      <c r="W2505" t="str" cm="1">
        <f t="array" ref="W2505">_xlfn.IFNA(_xlfn.IFS(AND(U2505&gt;=25,U2505&lt;28),"26-27 days",AND(U2505&gt;27,U2505&lt;29),"28 to 29 days",U2505=30, "30 days"),"Not Needed")</f>
        <v>30 days</v>
      </c>
      <c r="X2505">
        <f t="shared" si="239"/>
        <v>2016</v>
      </c>
    </row>
    <row r="2506" spans="1:24" ht="29">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 t="shared" si="234"/>
        <v>0</v>
      </c>
      <c r="R2506">
        <f t="shared" si="235"/>
        <v>0</v>
      </c>
      <c r="S2506" s="15">
        <f t="shared" si="236"/>
        <v>41928.015439814815</v>
      </c>
      <c r="T2506" s="15">
        <f t="shared" si="237"/>
        <v>41958.057106481487</v>
      </c>
      <c r="U2506">
        <f t="shared" si="238"/>
        <v>30</v>
      </c>
      <c r="V2506" t="str" cm="1">
        <f t="array" ref="V2506">_xlfn.IFS(U2506&lt;=10,"Less than 10 days",AND(U2506&gt;10,U2506&lt;=20),"11 to 20 days",AND(U2506&gt;20,U2506&lt;=25),"21 to 25 days",U2506&gt;=51,"Greater than 40 days",AND(U2506&gt;25,U2506&lt;=30),"26 to 30 days",AND(U2506&gt;30,U2506&lt;=40),"31 to 40 days",AND(U2506&gt;40,U2506&lt;=50),"41 to 50 days")</f>
        <v>26 to 30 days</v>
      </c>
      <c r="W2506" t="str" cm="1">
        <f t="array" ref="W2506">_xlfn.IFNA(_xlfn.IFS(AND(U2506&gt;=25,U2506&lt;28),"26-27 days",AND(U2506&gt;27,U2506&lt;29),"28 to 29 days",U2506=30, "30 days"),"Not Needed")</f>
        <v>30 days</v>
      </c>
      <c r="X2506">
        <f t="shared" si="239"/>
        <v>2014</v>
      </c>
    </row>
    <row r="2507" spans="1:24" ht="58">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 t="shared" si="234"/>
        <v>0</v>
      </c>
      <c r="R2507">
        <f t="shared" si="235"/>
        <v>0</v>
      </c>
      <c r="S2507" s="15">
        <f t="shared" si="236"/>
        <v>42047.05574074074</v>
      </c>
      <c r="T2507" s="15">
        <f t="shared" si="237"/>
        <v>42077.014074074075</v>
      </c>
      <c r="U2507">
        <f t="shared" si="238"/>
        <v>30</v>
      </c>
      <c r="V2507" t="str" cm="1">
        <f t="array" ref="V2507">_xlfn.IFS(U2507&lt;=10,"Less than 10 days",AND(U2507&gt;10,U2507&lt;=20),"11 to 20 days",AND(U2507&gt;20,U2507&lt;=25),"21 to 25 days",U2507&gt;=51,"Greater than 40 days",AND(U2507&gt;25,U2507&lt;=30),"26 to 30 days",AND(U2507&gt;30,U2507&lt;=40),"31 to 40 days",AND(U2507&gt;40,U2507&lt;=50),"41 to 50 days")</f>
        <v>26 to 30 days</v>
      </c>
      <c r="W2507" t="str" cm="1">
        <f t="array" ref="W2507">_xlfn.IFNA(_xlfn.IFS(AND(U2507&gt;=25,U2507&lt;28),"26-27 days",AND(U2507&gt;27,U2507&lt;29),"28 to 29 days",U2507=30, "30 days"),"Not Needed")</f>
        <v>30 days</v>
      </c>
      <c r="X2507">
        <f t="shared" si="239"/>
        <v>2015</v>
      </c>
    </row>
    <row r="2508" spans="1:24" ht="4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 t="shared" si="234"/>
        <v>1</v>
      </c>
      <c r="R2508">
        <f t="shared" si="235"/>
        <v>15</v>
      </c>
      <c r="S2508" s="15">
        <f t="shared" si="236"/>
        <v>42258.297094907408</v>
      </c>
      <c r="T2508" s="15">
        <f t="shared" si="237"/>
        <v>42280.875</v>
      </c>
      <c r="U2508">
        <f t="shared" si="238"/>
        <v>22</v>
      </c>
      <c r="V2508" t="str" cm="1">
        <f t="array" ref="V2508">_xlfn.IFS(U2508&lt;=10,"Less than 10 days",AND(U2508&gt;10,U2508&lt;=20),"11 to 20 days",AND(U2508&gt;20,U2508&lt;=25),"21 to 25 days",U2508&gt;=51,"Greater than 40 days",AND(U2508&gt;25,U2508&lt;=30),"26 to 30 days",AND(U2508&gt;30,U2508&lt;=40),"31 to 40 days",AND(U2508&gt;40,U2508&lt;=50),"41 to 50 days")</f>
        <v>21 to 25 days</v>
      </c>
      <c r="W2508" t="str" cm="1">
        <f t="array" ref="W2508">_xlfn.IFNA(_xlfn.IFS(AND(U2508&gt;=25,U2508&lt;28),"26-27 days",AND(U2508&gt;27,U2508&lt;29),"28 to 29 days",U2508=30, "30 days"),"Not Needed")</f>
        <v>Not Needed</v>
      </c>
      <c r="X2508">
        <f t="shared" si="239"/>
        <v>2015</v>
      </c>
    </row>
    <row r="2509" spans="1:24">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 t="shared" si="234"/>
        <v>0</v>
      </c>
      <c r="R2509">
        <f t="shared" si="235"/>
        <v>0</v>
      </c>
      <c r="S2509" s="15">
        <f t="shared" si="236"/>
        <v>42105.072962962964</v>
      </c>
      <c r="T2509" s="15">
        <f t="shared" si="237"/>
        <v>42135.072962962964</v>
      </c>
      <c r="U2509">
        <f t="shared" si="238"/>
        <v>30</v>
      </c>
      <c r="V2509" t="str" cm="1">
        <f t="array" ref="V2509">_xlfn.IFS(U2509&lt;=10,"Less than 10 days",AND(U2509&gt;10,U2509&lt;=20),"11 to 20 days",AND(U2509&gt;20,U2509&lt;=25),"21 to 25 days",U2509&gt;=51,"Greater than 40 days",AND(U2509&gt;25,U2509&lt;=30),"26 to 30 days",AND(U2509&gt;30,U2509&lt;=40),"31 to 40 days",AND(U2509&gt;40,U2509&lt;=50),"41 to 50 days")</f>
        <v>26 to 30 days</v>
      </c>
      <c r="W2509" t="str" cm="1">
        <f t="array" ref="W2509">_xlfn.IFNA(_xlfn.IFS(AND(U2509&gt;=25,U2509&lt;28),"26-27 days",AND(U2509&gt;27,U2509&lt;29),"28 to 29 days",U2509=30, "30 days"),"Not Needed")</f>
        <v>30 days</v>
      </c>
      <c r="X2509">
        <f t="shared" si="239"/>
        <v>2015</v>
      </c>
    </row>
    <row r="2510" spans="1:24" ht="4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 t="shared" si="234"/>
        <v>0</v>
      </c>
      <c r="R2510">
        <f t="shared" si="235"/>
        <v>0</v>
      </c>
      <c r="S2510" s="15">
        <f t="shared" si="236"/>
        <v>41835.951782407406</v>
      </c>
      <c r="T2510" s="15">
        <f t="shared" si="237"/>
        <v>41865.951782407406</v>
      </c>
      <c r="U2510">
        <f t="shared" si="238"/>
        <v>30</v>
      </c>
      <c r="V2510" t="str" cm="1">
        <f t="array" ref="V2510">_xlfn.IFS(U2510&lt;=10,"Less than 10 days",AND(U2510&gt;10,U2510&lt;=20),"11 to 20 days",AND(U2510&gt;20,U2510&lt;=25),"21 to 25 days",U2510&gt;=51,"Greater than 40 days",AND(U2510&gt;25,U2510&lt;=30),"26 to 30 days",AND(U2510&gt;30,U2510&lt;=40),"31 to 40 days",AND(U2510&gt;40,U2510&lt;=50),"41 to 50 days")</f>
        <v>26 to 30 days</v>
      </c>
      <c r="W2510" t="str" cm="1">
        <f t="array" ref="W2510">_xlfn.IFNA(_xlfn.IFS(AND(U2510&gt;=25,U2510&lt;28),"26-27 days",AND(U2510&gt;27,U2510&lt;29),"28 to 29 days",U2510=30, "30 days"),"Not Needed")</f>
        <v>30 days</v>
      </c>
      <c r="X2510">
        <f t="shared" si="239"/>
        <v>2014</v>
      </c>
    </row>
    <row r="2511" spans="1:24" ht="4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 t="shared" si="234"/>
        <v>1</v>
      </c>
      <c r="R2511">
        <f t="shared" si="235"/>
        <v>35.71</v>
      </c>
      <c r="S2511" s="15">
        <f t="shared" si="236"/>
        <v>42058.809594907405</v>
      </c>
      <c r="T2511" s="15">
        <f t="shared" si="237"/>
        <v>42114.767928240741</v>
      </c>
      <c r="U2511">
        <f t="shared" si="238"/>
        <v>56</v>
      </c>
      <c r="V2511" t="str" cm="1">
        <f t="array" ref="V2511">_xlfn.IFS(U2511&lt;=10,"Less than 10 days",AND(U2511&gt;10,U2511&lt;=20),"11 to 20 days",AND(U2511&gt;20,U2511&lt;=25),"21 to 25 days",U2511&gt;=51,"Greater than 40 days",AND(U2511&gt;25,U2511&lt;=30),"26 to 30 days",AND(U2511&gt;30,U2511&lt;=40),"31 to 40 days",AND(U2511&gt;40,U2511&lt;=50),"41 to 50 days")</f>
        <v>Greater than 40 days</v>
      </c>
      <c r="W2511" t="str" cm="1">
        <f t="array" ref="W2511">_xlfn.IFNA(_xlfn.IFS(AND(U2511&gt;=25,U2511&lt;28),"26-27 days",AND(U2511&gt;27,U2511&lt;29),"28 to 29 days",U2511=30, "30 days"),"Not Needed")</f>
        <v>Not Needed</v>
      </c>
      <c r="X2511">
        <f t="shared" si="239"/>
        <v>2015</v>
      </c>
    </row>
    <row r="2512" spans="1:24" ht="4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 t="shared" si="234"/>
        <v>0</v>
      </c>
      <c r="R2512">
        <f t="shared" si="235"/>
        <v>37.5</v>
      </c>
      <c r="S2512" s="15">
        <f t="shared" si="236"/>
        <v>42078.997361111105</v>
      </c>
      <c r="T2512" s="15">
        <f t="shared" si="237"/>
        <v>42138.997361111105</v>
      </c>
      <c r="U2512">
        <f t="shared" si="238"/>
        <v>60</v>
      </c>
      <c r="V2512" t="str" cm="1">
        <f t="array" ref="V2512">_xlfn.IFS(U2512&lt;=10,"Less than 10 days",AND(U2512&gt;10,U2512&lt;=20),"11 to 20 days",AND(U2512&gt;20,U2512&lt;=25),"21 to 25 days",U2512&gt;=51,"Greater than 40 days",AND(U2512&gt;25,U2512&lt;=30),"26 to 30 days",AND(U2512&gt;30,U2512&lt;=40),"31 to 40 days",AND(U2512&gt;40,U2512&lt;=50),"41 to 50 days")</f>
        <v>Greater than 40 days</v>
      </c>
      <c r="W2512" t="str" cm="1">
        <f t="array" ref="W2512">_xlfn.IFNA(_xlfn.IFS(AND(U2512&gt;=25,U2512&lt;28),"26-27 days",AND(U2512&gt;27,U2512&lt;29),"28 to 29 days",U2512=30, "30 days"),"Not Needed")</f>
        <v>Not Needed</v>
      </c>
      <c r="X2512">
        <f t="shared" si="239"/>
        <v>2015</v>
      </c>
    </row>
    <row r="2513" spans="1:24" ht="4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 t="shared" si="234"/>
        <v>0</v>
      </c>
      <c r="R2513">
        <f t="shared" si="235"/>
        <v>0</v>
      </c>
      <c r="S2513" s="15">
        <f t="shared" si="236"/>
        <v>42371.446909722217</v>
      </c>
      <c r="T2513" s="15">
        <f t="shared" si="237"/>
        <v>42401.446909722217</v>
      </c>
      <c r="U2513">
        <f t="shared" si="238"/>
        <v>30</v>
      </c>
      <c r="V2513" t="str" cm="1">
        <f t="array" ref="V2513">_xlfn.IFS(U2513&lt;=10,"Less than 10 days",AND(U2513&gt;10,U2513&lt;=20),"11 to 20 days",AND(U2513&gt;20,U2513&lt;=25),"21 to 25 days",U2513&gt;=51,"Greater than 40 days",AND(U2513&gt;25,U2513&lt;=30),"26 to 30 days",AND(U2513&gt;30,U2513&lt;=40),"31 to 40 days",AND(U2513&gt;40,U2513&lt;=50),"41 to 50 days")</f>
        <v>26 to 30 days</v>
      </c>
      <c r="W2513" t="str" cm="1">
        <f t="array" ref="W2513">_xlfn.IFNA(_xlfn.IFS(AND(U2513&gt;=25,U2513&lt;28),"26-27 days",AND(U2513&gt;27,U2513&lt;29),"28 to 29 days",U2513=30, "30 days"),"Not Needed")</f>
        <v>30 days</v>
      </c>
      <c r="X2513">
        <f t="shared" si="239"/>
        <v>2016</v>
      </c>
    </row>
    <row r="2514" spans="1:24" ht="4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 t="shared" si="234"/>
        <v>0</v>
      </c>
      <c r="R2514">
        <f t="shared" si="235"/>
        <v>0</v>
      </c>
      <c r="S2514" s="15">
        <f t="shared" si="236"/>
        <v>41971.876863425925</v>
      </c>
      <c r="T2514" s="15">
        <f t="shared" si="237"/>
        <v>41986.876863425925</v>
      </c>
      <c r="U2514">
        <f t="shared" si="238"/>
        <v>15</v>
      </c>
      <c r="V2514" t="str" cm="1">
        <f t="array" ref="V2514">_xlfn.IFS(U2514&lt;=10,"Less than 10 days",AND(U2514&gt;10,U2514&lt;=20),"11 to 20 days",AND(U2514&gt;20,U2514&lt;=25),"21 to 25 days",U2514&gt;=51,"Greater than 40 days",AND(U2514&gt;25,U2514&lt;=30),"26 to 30 days",AND(U2514&gt;30,U2514&lt;=40),"31 to 40 days",AND(U2514&gt;40,U2514&lt;=50),"41 to 50 days")</f>
        <v>11 to 20 days</v>
      </c>
      <c r="W2514" t="str" cm="1">
        <f t="array" ref="W2514">_xlfn.IFNA(_xlfn.IFS(AND(U2514&gt;=25,U2514&lt;28),"26-27 days",AND(U2514&gt;27,U2514&lt;29),"28 to 29 days",U2514=30, "30 days"),"Not Needed")</f>
        <v>Not Needed</v>
      </c>
      <c r="X2514">
        <f t="shared" si="239"/>
        <v>2014</v>
      </c>
    </row>
    <row r="2515" spans="1:24" ht="58">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 t="shared" si="234"/>
        <v>0</v>
      </c>
      <c r="R2515">
        <f t="shared" si="235"/>
        <v>0</v>
      </c>
      <c r="S2515" s="15">
        <f t="shared" si="236"/>
        <v>42732.00681712963</v>
      </c>
      <c r="T2515" s="15">
        <f t="shared" si="237"/>
        <v>42792.00681712963</v>
      </c>
      <c r="U2515">
        <f t="shared" si="238"/>
        <v>60</v>
      </c>
      <c r="V2515" t="str" cm="1">
        <f t="array" ref="V2515">_xlfn.IFS(U2515&lt;=10,"Less than 10 days",AND(U2515&gt;10,U2515&lt;=20),"11 to 20 days",AND(U2515&gt;20,U2515&lt;=25),"21 to 25 days",U2515&gt;=51,"Greater than 40 days",AND(U2515&gt;25,U2515&lt;=30),"26 to 30 days",AND(U2515&gt;30,U2515&lt;=40),"31 to 40 days",AND(U2515&gt;40,U2515&lt;=50),"41 to 50 days")</f>
        <v>Greater than 40 days</v>
      </c>
      <c r="W2515" t="str" cm="1">
        <f t="array" ref="W2515">_xlfn.IFNA(_xlfn.IFS(AND(U2515&gt;=25,U2515&lt;28),"26-27 days",AND(U2515&gt;27,U2515&lt;29),"28 to 29 days",U2515=30, "30 days"),"Not Needed")</f>
        <v>Not Needed</v>
      </c>
      <c r="X2515">
        <f t="shared" si="239"/>
        <v>2016</v>
      </c>
    </row>
    <row r="2516" spans="1:24" ht="4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 t="shared" si="234"/>
        <v>2</v>
      </c>
      <c r="R2516">
        <f t="shared" si="235"/>
        <v>52.5</v>
      </c>
      <c r="S2516" s="15">
        <f t="shared" si="236"/>
        <v>41854.389780092592</v>
      </c>
      <c r="T2516" s="15">
        <f t="shared" si="237"/>
        <v>41871.389780092592</v>
      </c>
      <c r="U2516">
        <f t="shared" si="238"/>
        <v>17</v>
      </c>
      <c r="V2516" t="str" cm="1">
        <f t="array" ref="V2516">_xlfn.IFS(U2516&lt;=10,"Less than 10 days",AND(U2516&gt;10,U2516&lt;=20),"11 to 20 days",AND(U2516&gt;20,U2516&lt;=25),"21 to 25 days",U2516&gt;=51,"Greater than 40 days",AND(U2516&gt;25,U2516&lt;=30),"26 to 30 days",AND(U2516&gt;30,U2516&lt;=40),"31 to 40 days",AND(U2516&gt;40,U2516&lt;=50),"41 to 50 days")</f>
        <v>11 to 20 days</v>
      </c>
      <c r="W2516" t="str" cm="1">
        <f t="array" ref="W2516">_xlfn.IFNA(_xlfn.IFS(AND(U2516&gt;=25,U2516&lt;28),"26-27 days",AND(U2516&gt;27,U2516&lt;29),"28 to 29 days",U2516=30, "30 days"),"Not Needed")</f>
        <v>Not Needed</v>
      </c>
      <c r="X2516">
        <f t="shared" si="239"/>
        <v>2014</v>
      </c>
    </row>
    <row r="2517" spans="1:24" ht="58">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 t="shared" si="234"/>
        <v>19</v>
      </c>
      <c r="R2517">
        <f t="shared" si="235"/>
        <v>77.5</v>
      </c>
      <c r="S2517" s="15">
        <f t="shared" si="236"/>
        <v>42027.839733796296</v>
      </c>
      <c r="T2517" s="15">
        <f t="shared" si="237"/>
        <v>42057.839733796296</v>
      </c>
      <c r="U2517">
        <f t="shared" si="238"/>
        <v>30</v>
      </c>
      <c r="V2517" t="str" cm="1">
        <f t="array" ref="V2517">_xlfn.IFS(U2517&lt;=10,"Less than 10 days",AND(U2517&gt;10,U2517&lt;=20),"11 to 20 days",AND(U2517&gt;20,U2517&lt;=25),"21 to 25 days",U2517&gt;=51,"Greater than 40 days",AND(U2517&gt;25,U2517&lt;=30),"26 to 30 days",AND(U2517&gt;30,U2517&lt;=40),"31 to 40 days",AND(U2517&gt;40,U2517&lt;=50),"41 to 50 days")</f>
        <v>26 to 30 days</v>
      </c>
      <c r="W2517" t="str" cm="1">
        <f t="array" ref="W2517">_xlfn.IFNA(_xlfn.IFS(AND(U2517&gt;=25,U2517&lt;28),"26-27 days",AND(U2517&gt;27,U2517&lt;29),"28 to 29 days",U2517=30, "30 days"),"Not Needed")</f>
        <v>30 days</v>
      </c>
      <c r="X2517">
        <f t="shared" si="239"/>
        <v>2015</v>
      </c>
    </row>
    <row r="2518" spans="1:24" ht="4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 t="shared" si="234"/>
        <v>0</v>
      </c>
      <c r="R2518">
        <f t="shared" si="235"/>
        <v>0</v>
      </c>
      <c r="S2518" s="15">
        <f t="shared" si="236"/>
        <v>41942.653379629628</v>
      </c>
      <c r="T2518" s="15">
        <f t="shared" si="237"/>
        <v>41972.6950462963</v>
      </c>
      <c r="U2518">
        <f t="shared" si="238"/>
        <v>30</v>
      </c>
      <c r="V2518" t="str" cm="1">
        <f t="array" ref="V2518">_xlfn.IFS(U2518&lt;=10,"Less than 10 days",AND(U2518&gt;10,U2518&lt;=20),"11 to 20 days",AND(U2518&gt;20,U2518&lt;=25),"21 to 25 days",U2518&gt;=51,"Greater than 40 days",AND(U2518&gt;25,U2518&lt;=30),"26 to 30 days",AND(U2518&gt;30,U2518&lt;=40),"31 to 40 days",AND(U2518&gt;40,U2518&lt;=50),"41 to 50 days")</f>
        <v>26 to 30 days</v>
      </c>
      <c r="W2518" t="str" cm="1">
        <f t="array" ref="W2518">_xlfn.IFNA(_xlfn.IFS(AND(U2518&gt;=25,U2518&lt;28),"26-27 days",AND(U2518&gt;27,U2518&lt;29),"28 to 29 days",U2518=30, "30 days"),"Not Needed")</f>
        <v>30 days</v>
      </c>
      <c r="X2518">
        <f t="shared" si="239"/>
        <v>2014</v>
      </c>
    </row>
    <row r="2519" spans="1:24" ht="4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 t="shared" si="234"/>
        <v>10</v>
      </c>
      <c r="R2519">
        <f t="shared" si="235"/>
        <v>53.55</v>
      </c>
      <c r="S2519" s="15">
        <f t="shared" si="236"/>
        <v>42052.802430555559</v>
      </c>
      <c r="T2519" s="15">
        <f t="shared" si="237"/>
        <v>42082.760763888888</v>
      </c>
      <c r="U2519">
        <f t="shared" si="238"/>
        <v>30</v>
      </c>
      <c r="V2519" t="str" cm="1">
        <f t="array" ref="V2519">_xlfn.IFS(U2519&lt;=10,"Less than 10 days",AND(U2519&gt;10,U2519&lt;=20),"11 to 20 days",AND(U2519&gt;20,U2519&lt;=25),"21 to 25 days",U2519&gt;=51,"Greater than 40 days",AND(U2519&gt;25,U2519&lt;=30),"26 to 30 days",AND(U2519&gt;30,U2519&lt;=40),"31 to 40 days",AND(U2519&gt;40,U2519&lt;=50),"41 to 50 days")</f>
        <v>26 to 30 days</v>
      </c>
      <c r="W2519" t="str" cm="1">
        <f t="array" ref="W2519">_xlfn.IFNA(_xlfn.IFS(AND(U2519&gt;=25,U2519&lt;28),"26-27 days",AND(U2519&gt;27,U2519&lt;29),"28 to 29 days",U2519=30, "30 days"),"Not Needed")</f>
        <v>30 days</v>
      </c>
      <c r="X2519">
        <f t="shared" si="239"/>
        <v>2015</v>
      </c>
    </row>
    <row r="2520" spans="1:24" ht="4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 t="shared" si="234"/>
        <v>0</v>
      </c>
      <c r="R2520">
        <f t="shared" si="235"/>
        <v>0</v>
      </c>
      <c r="S2520" s="15">
        <f t="shared" si="236"/>
        <v>41926.680879629632</v>
      </c>
      <c r="T2520" s="15">
        <f t="shared" si="237"/>
        <v>41956.722546296296</v>
      </c>
      <c r="U2520">
        <f t="shared" si="238"/>
        <v>30</v>
      </c>
      <c r="V2520" t="str" cm="1">
        <f t="array" ref="V2520">_xlfn.IFS(U2520&lt;=10,"Less than 10 days",AND(U2520&gt;10,U2520&lt;=20),"11 to 20 days",AND(U2520&gt;20,U2520&lt;=25),"21 to 25 days",U2520&gt;=51,"Greater than 40 days",AND(U2520&gt;25,U2520&lt;=30),"26 to 30 days",AND(U2520&gt;30,U2520&lt;=40),"31 to 40 days",AND(U2520&gt;40,U2520&lt;=50),"41 to 50 days")</f>
        <v>26 to 30 days</v>
      </c>
      <c r="W2520" t="str" cm="1">
        <f t="array" ref="W2520">_xlfn.IFNA(_xlfn.IFS(AND(U2520&gt;=25,U2520&lt;28),"26-27 days",AND(U2520&gt;27,U2520&lt;29),"28 to 29 days",U2520=30, "30 days"),"Not Needed")</f>
        <v>30 days</v>
      </c>
      <c r="X2520">
        <f t="shared" si="239"/>
        <v>2014</v>
      </c>
    </row>
    <row r="2521" spans="1:24" ht="29">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 t="shared" ref="Q2521:Q2584" si="240">ROUND(E2521/D2521*100,0)</f>
        <v>0</v>
      </c>
      <c r="R2521">
        <f t="shared" si="235"/>
        <v>16.25</v>
      </c>
      <c r="S2521" s="15">
        <f t="shared" si="236"/>
        <v>41809.155138888891</v>
      </c>
      <c r="T2521" s="15">
        <f t="shared" si="237"/>
        <v>41839.155138888891</v>
      </c>
      <c r="U2521">
        <f t="shared" si="238"/>
        <v>30</v>
      </c>
      <c r="V2521" t="str" cm="1">
        <f t="array" ref="V2521">_xlfn.IFS(U2521&lt;=10,"Less than 10 days",AND(U2521&gt;10,U2521&lt;=20),"11 to 20 days",AND(U2521&gt;20,U2521&lt;=25),"21 to 25 days",U2521&gt;=51,"Greater than 40 days",AND(U2521&gt;25,U2521&lt;=30),"26 to 30 days",AND(U2521&gt;30,U2521&lt;=40),"31 to 40 days",AND(U2521&gt;40,U2521&lt;=50),"41 to 50 days")</f>
        <v>26 to 30 days</v>
      </c>
      <c r="W2521" t="str" cm="1">
        <f t="array" ref="W2521">_xlfn.IFNA(_xlfn.IFS(AND(U2521&gt;=25,U2521&lt;28),"26-27 days",AND(U2521&gt;27,U2521&lt;29),"28 to 29 days",U2521=30, "30 days"),"Not Needed")</f>
        <v>30 days</v>
      </c>
      <c r="X2521">
        <f t="shared" si="239"/>
        <v>2014</v>
      </c>
    </row>
    <row r="2522" spans="1:24" ht="4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 t="shared" si="240"/>
        <v>0</v>
      </c>
      <c r="R2522">
        <f t="shared" si="235"/>
        <v>0</v>
      </c>
      <c r="S2522" s="15">
        <f t="shared" si="236"/>
        <v>42612.600520833337</v>
      </c>
      <c r="T2522" s="15">
        <f t="shared" si="237"/>
        <v>42658.806249999994</v>
      </c>
      <c r="U2522">
        <f t="shared" si="238"/>
        <v>46</v>
      </c>
      <c r="V2522" t="str" cm="1">
        <f t="array" ref="V2522">_xlfn.IFS(U2522&lt;=10,"Less than 10 days",AND(U2522&gt;10,U2522&lt;=20),"11 to 20 days",AND(U2522&gt;20,U2522&lt;=25),"21 to 25 days",U2522&gt;=51,"Greater than 40 days",AND(U2522&gt;25,U2522&lt;=30),"26 to 30 days",AND(U2522&gt;30,U2522&lt;=40),"31 to 40 days",AND(U2522&gt;40,U2522&lt;=50),"41 to 50 days")</f>
        <v>41 to 50 days</v>
      </c>
      <c r="W2522" t="str" cm="1">
        <f t="array" ref="W2522">_xlfn.IFNA(_xlfn.IFS(AND(U2522&gt;=25,U2522&lt;28),"26-27 days",AND(U2522&gt;27,U2522&lt;29),"28 to 29 days",U2522=30, "30 days"),"Not Needed")</f>
        <v>Not Needed</v>
      </c>
      <c r="X2522">
        <f t="shared" si="239"/>
        <v>2016</v>
      </c>
    </row>
    <row r="2523" spans="1:24" ht="58">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 t="shared" si="240"/>
        <v>109</v>
      </c>
      <c r="R2523">
        <f t="shared" si="235"/>
        <v>103.68</v>
      </c>
      <c r="S2523" s="15">
        <f t="shared" si="236"/>
        <v>42269.967835648145</v>
      </c>
      <c r="T2523" s="15">
        <f t="shared" si="237"/>
        <v>42290.967835648145</v>
      </c>
      <c r="U2523">
        <f t="shared" si="238"/>
        <v>21</v>
      </c>
      <c r="V2523" t="str" cm="1">
        <f t="array" ref="V2523">_xlfn.IFS(U2523&lt;=10,"Less than 10 days",AND(U2523&gt;10,U2523&lt;=20),"11 to 20 days",AND(U2523&gt;20,U2523&lt;=25),"21 to 25 days",U2523&gt;=51,"Greater than 40 days",AND(U2523&gt;25,U2523&lt;=30),"26 to 30 days",AND(U2523&gt;30,U2523&lt;=40),"31 to 40 days",AND(U2523&gt;40,U2523&lt;=50),"41 to 50 days")</f>
        <v>21 to 25 days</v>
      </c>
      <c r="W2523" t="str" cm="1">
        <f t="array" ref="W2523">_xlfn.IFNA(_xlfn.IFS(AND(U2523&gt;=25,U2523&lt;28),"26-27 days",AND(U2523&gt;27,U2523&lt;29),"28 to 29 days",U2523=30, "30 days"),"Not Needed")</f>
        <v>Not Needed</v>
      </c>
      <c r="X2523">
        <f t="shared" si="239"/>
        <v>2015</v>
      </c>
    </row>
    <row r="2524" spans="1:24" ht="4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 t="shared" si="240"/>
        <v>100</v>
      </c>
      <c r="R2524">
        <f t="shared" si="235"/>
        <v>185.19</v>
      </c>
      <c r="S2524" s="15">
        <f t="shared" si="236"/>
        <v>42460.573611111111</v>
      </c>
      <c r="T2524" s="15">
        <f t="shared" si="237"/>
        <v>42482.619444444441</v>
      </c>
      <c r="U2524">
        <f t="shared" si="238"/>
        <v>22</v>
      </c>
      <c r="V2524" t="str" cm="1">
        <f t="array" ref="V2524">_xlfn.IFS(U2524&lt;=10,"Less than 10 days",AND(U2524&gt;10,U2524&lt;=20),"11 to 20 days",AND(U2524&gt;20,U2524&lt;=25),"21 to 25 days",U2524&gt;=51,"Greater than 40 days",AND(U2524&gt;25,U2524&lt;=30),"26 to 30 days",AND(U2524&gt;30,U2524&lt;=40),"31 to 40 days",AND(U2524&gt;40,U2524&lt;=50),"41 to 50 days")</f>
        <v>21 to 25 days</v>
      </c>
      <c r="W2524" t="str" cm="1">
        <f t="array" ref="W2524">_xlfn.IFNA(_xlfn.IFS(AND(U2524&gt;=25,U2524&lt;28),"26-27 days",AND(U2524&gt;27,U2524&lt;29),"28 to 29 days",U2524=30, "30 days"),"Not Needed")</f>
        <v>Not Needed</v>
      </c>
      <c r="X2524">
        <f t="shared" si="239"/>
        <v>2016</v>
      </c>
    </row>
    <row r="2525" spans="1:24" ht="4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 t="shared" si="240"/>
        <v>156</v>
      </c>
      <c r="R2525">
        <f t="shared" si="235"/>
        <v>54.15</v>
      </c>
      <c r="S2525" s="15">
        <f t="shared" si="236"/>
        <v>41930.975601851853</v>
      </c>
      <c r="T2525" s="15">
        <f t="shared" si="237"/>
        <v>41961.017268518524</v>
      </c>
      <c r="U2525">
        <f t="shared" si="238"/>
        <v>31</v>
      </c>
      <c r="V2525" t="str" cm="1">
        <f t="array" ref="V2525">_xlfn.IFS(U2525&lt;=10,"Less than 10 days",AND(U2525&gt;10,U2525&lt;=20),"11 to 20 days",AND(U2525&gt;20,U2525&lt;=25),"21 to 25 days",U2525&gt;=51,"Greater than 40 days",AND(U2525&gt;25,U2525&lt;=30),"26 to 30 days",AND(U2525&gt;30,U2525&lt;=40),"31 to 40 days",AND(U2525&gt;40,U2525&lt;=50),"41 to 50 days")</f>
        <v>31 to 40 days</v>
      </c>
      <c r="W2525" t="str" cm="1">
        <f t="array" ref="W2525">_xlfn.IFNA(_xlfn.IFS(AND(U2525&gt;=25,U2525&lt;28),"26-27 days",AND(U2525&gt;27,U2525&lt;29),"28 to 29 days",U2525=30, "30 days"),"Not Needed")</f>
        <v>Not Needed</v>
      </c>
      <c r="X2525">
        <f t="shared" si="239"/>
        <v>2014</v>
      </c>
    </row>
    <row r="2526" spans="1:24" ht="4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 t="shared" si="240"/>
        <v>102</v>
      </c>
      <c r="R2526">
        <f t="shared" si="235"/>
        <v>177.21</v>
      </c>
      <c r="S2526" s="15">
        <f t="shared" si="236"/>
        <v>41961.807372685187</v>
      </c>
      <c r="T2526" s="15">
        <f t="shared" si="237"/>
        <v>41994.1875</v>
      </c>
      <c r="U2526">
        <f t="shared" si="238"/>
        <v>33</v>
      </c>
      <c r="V2526" t="str" cm="1">
        <f t="array" ref="V2526">_xlfn.IFS(U2526&lt;=10,"Less than 10 days",AND(U2526&gt;10,U2526&lt;=20),"11 to 20 days",AND(U2526&gt;20,U2526&lt;=25),"21 to 25 days",U2526&gt;=51,"Greater than 40 days",AND(U2526&gt;25,U2526&lt;=30),"26 to 30 days",AND(U2526&gt;30,U2526&lt;=40),"31 to 40 days",AND(U2526&gt;40,U2526&lt;=50),"41 to 50 days")</f>
        <v>31 to 40 days</v>
      </c>
      <c r="W2526" t="str" cm="1">
        <f t="array" ref="W2526">_xlfn.IFNA(_xlfn.IFS(AND(U2526&gt;=25,U2526&lt;28),"26-27 days",AND(U2526&gt;27,U2526&lt;29),"28 to 29 days",U2526=30, "30 days"),"Not Needed")</f>
        <v>Not Needed</v>
      </c>
      <c r="X2526">
        <f t="shared" si="239"/>
        <v>2014</v>
      </c>
    </row>
    <row r="2527" spans="1:24" ht="4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 t="shared" si="240"/>
        <v>100</v>
      </c>
      <c r="R2527">
        <f t="shared" si="235"/>
        <v>100.33</v>
      </c>
      <c r="S2527" s="15">
        <f t="shared" si="236"/>
        <v>41058.844571759262</v>
      </c>
      <c r="T2527" s="15">
        <f t="shared" si="237"/>
        <v>41088.844571759262</v>
      </c>
      <c r="U2527">
        <f t="shared" si="238"/>
        <v>30</v>
      </c>
      <c r="V2527" t="str" cm="1">
        <f t="array" ref="V2527">_xlfn.IFS(U2527&lt;=10,"Less than 10 days",AND(U2527&gt;10,U2527&lt;=20),"11 to 20 days",AND(U2527&gt;20,U2527&lt;=25),"21 to 25 days",U2527&gt;=51,"Greater than 40 days",AND(U2527&gt;25,U2527&lt;=30),"26 to 30 days",AND(U2527&gt;30,U2527&lt;=40),"31 to 40 days",AND(U2527&gt;40,U2527&lt;=50),"41 to 50 days")</f>
        <v>26 to 30 days</v>
      </c>
      <c r="W2527" t="str" cm="1">
        <f t="array" ref="W2527">_xlfn.IFNA(_xlfn.IFS(AND(U2527&gt;=25,U2527&lt;28),"26-27 days",AND(U2527&gt;27,U2527&lt;29),"28 to 29 days",U2527=30, "30 days"),"Not Needed")</f>
        <v>30 days</v>
      </c>
      <c r="X2527">
        <f t="shared" si="239"/>
        <v>2012</v>
      </c>
    </row>
    <row r="2528" spans="1:24" ht="4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 t="shared" si="240"/>
        <v>113</v>
      </c>
      <c r="R2528">
        <f t="shared" si="235"/>
        <v>136.91</v>
      </c>
      <c r="S2528" s="15">
        <f t="shared" si="236"/>
        <v>41953.091134259259</v>
      </c>
      <c r="T2528" s="15">
        <f t="shared" si="237"/>
        <v>41981.207638888889</v>
      </c>
      <c r="U2528">
        <f t="shared" si="238"/>
        <v>28</v>
      </c>
      <c r="V2528" t="str" cm="1">
        <f t="array" ref="V2528">_xlfn.IFS(U2528&lt;=10,"Less than 10 days",AND(U2528&gt;10,U2528&lt;=20),"11 to 20 days",AND(U2528&gt;20,U2528&lt;=25),"21 to 25 days",U2528&gt;=51,"Greater than 40 days",AND(U2528&gt;25,U2528&lt;=30),"26 to 30 days",AND(U2528&gt;30,U2528&lt;=40),"31 to 40 days",AND(U2528&gt;40,U2528&lt;=50),"41 to 50 days")</f>
        <v>26 to 30 days</v>
      </c>
      <c r="W2528" t="str" cm="1">
        <f t="array" ref="W2528">_xlfn.IFNA(_xlfn.IFS(AND(U2528&gt;=25,U2528&lt;28),"26-27 days",AND(U2528&gt;27,U2528&lt;29),"28 to 29 days",U2528=30, "30 days"),"Not Needed")</f>
        <v>28 to 29 days</v>
      </c>
      <c r="X2528">
        <f t="shared" si="239"/>
        <v>2014</v>
      </c>
    </row>
    <row r="2529" spans="1:24" ht="4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 t="shared" si="240"/>
        <v>102</v>
      </c>
      <c r="R2529">
        <f t="shared" si="235"/>
        <v>57.54</v>
      </c>
      <c r="S2529" s="15">
        <f t="shared" si="236"/>
        <v>41546.75105324074</v>
      </c>
      <c r="T2529" s="15">
        <f t="shared" si="237"/>
        <v>41565.165972222225</v>
      </c>
      <c r="U2529">
        <f t="shared" si="238"/>
        <v>19</v>
      </c>
      <c r="V2529" t="str" cm="1">
        <f t="array" ref="V2529">_xlfn.IFS(U2529&lt;=10,"Less than 10 days",AND(U2529&gt;10,U2529&lt;=20),"11 to 20 days",AND(U2529&gt;20,U2529&lt;=25),"21 to 25 days",U2529&gt;=51,"Greater than 40 days",AND(U2529&gt;25,U2529&lt;=30),"26 to 30 days",AND(U2529&gt;30,U2529&lt;=40),"31 to 40 days",AND(U2529&gt;40,U2529&lt;=50),"41 to 50 days")</f>
        <v>11 to 20 days</v>
      </c>
      <c r="W2529" t="str" cm="1">
        <f t="array" ref="W2529">_xlfn.IFNA(_xlfn.IFS(AND(U2529&gt;=25,U2529&lt;28),"26-27 days",AND(U2529&gt;27,U2529&lt;29),"28 to 29 days",U2529=30, "30 days"),"Not Needed")</f>
        <v>Not Needed</v>
      </c>
      <c r="X2529">
        <f t="shared" si="239"/>
        <v>2013</v>
      </c>
    </row>
    <row r="2530" spans="1:24" ht="4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 t="shared" si="240"/>
        <v>107</v>
      </c>
      <c r="R2530">
        <f t="shared" si="235"/>
        <v>52.96</v>
      </c>
      <c r="S2530" s="15">
        <f t="shared" si="236"/>
        <v>42217.834525462968</v>
      </c>
      <c r="T2530" s="15">
        <f t="shared" si="237"/>
        <v>42236.458333333328</v>
      </c>
      <c r="U2530">
        <f t="shared" si="238"/>
        <v>19</v>
      </c>
      <c r="V2530" t="str" cm="1">
        <f t="array" ref="V2530">_xlfn.IFS(U2530&lt;=10,"Less than 10 days",AND(U2530&gt;10,U2530&lt;=20),"11 to 20 days",AND(U2530&gt;20,U2530&lt;=25),"21 to 25 days",U2530&gt;=51,"Greater than 40 days",AND(U2530&gt;25,U2530&lt;=30),"26 to 30 days",AND(U2530&gt;30,U2530&lt;=40),"31 to 40 days",AND(U2530&gt;40,U2530&lt;=50),"41 to 50 days")</f>
        <v>11 to 20 days</v>
      </c>
      <c r="W2530" t="str" cm="1">
        <f t="array" ref="W2530">_xlfn.IFNA(_xlfn.IFS(AND(U2530&gt;=25,U2530&lt;28),"26-27 days",AND(U2530&gt;27,U2530&lt;29),"28 to 29 days",U2530=30, "30 days"),"Not Needed")</f>
        <v>Not Needed</v>
      </c>
      <c r="X2530">
        <f t="shared" si="239"/>
        <v>2015</v>
      </c>
    </row>
    <row r="2531" spans="1:24" ht="29">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 t="shared" si="240"/>
        <v>104</v>
      </c>
      <c r="R2531">
        <f t="shared" si="235"/>
        <v>82.33</v>
      </c>
      <c r="S2531" s="15">
        <f t="shared" si="236"/>
        <v>40948.080729166664</v>
      </c>
      <c r="T2531" s="15">
        <f t="shared" si="237"/>
        <v>40993.0390625</v>
      </c>
      <c r="U2531">
        <f t="shared" si="238"/>
        <v>45</v>
      </c>
      <c r="V2531" t="str" cm="1">
        <f t="array" ref="V2531">_xlfn.IFS(U2531&lt;=10,"Less than 10 days",AND(U2531&gt;10,U2531&lt;=20),"11 to 20 days",AND(U2531&gt;20,U2531&lt;=25),"21 to 25 days",U2531&gt;=51,"Greater than 40 days",AND(U2531&gt;25,U2531&lt;=30),"26 to 30 days",AND(U2531&gt;30,U2531&lt;=40),"31 to 40 days",AND(U2531&gt;40,U2531&lt;=50),"41 to 50 days")</f>
        <v>41 to 50 days</v>
      </c>
      <c r="W2531" t="str" cm="1">
        <f t="array" ref="W2531">_xlfn.IFNA(_xlfn.IFS(AND(U2531&gt;=25,U2531&lt;28),"26-27 days",AND(U2531&gt;27,U2531&lt;29),"28 to 29 days",U2531=30, "30 days"),"Not Needed")</f>
        <v>Not Needed</v>
      </c>
      <c r="X2531">
        <f t="shared" si="239"/>
        <v>2012</v>
      </c>
    </row>
    <row r="2532" spans="1:24" ht="4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 t="shared" si="240"/>
        <v>100</v>
      </c>
      <c r="R2532">
        <f t="shared" si="235"/>
        <v>135.41999999999999</v>
      </c>
      <c r="S2532" s="15">
        <f t="shared" si="236"/>
        <v>42081.864641203705</v>
      </c>
      <c r="T2532" s="15">
        <f t="shared" si="237"/>
        <v>42114.201388888891</v>
      </c>
      <c r="U2532">
        <f t="shared" si="238"/>
        <v>33</v>
      </c>
      <c r="V2532" t="str" cm="1">
        <f t="array" ref="V2532">_xlfn.IFS(U2532&lt;=10,"Less than 10 days",AND(U2532&gt;10,U2532&lt;=20),"11 to 20 days",AND(U2532&gt;20,U2532&lt;=25),"21 to 25 days",U2532&gt;=51,"Greater than 40 days",AND(U2532&gt;25,U2532&lt;=30),"26 to 30 days",AND(U2532&gt;30,U2532&lt;=40),"31 to 40 days",AND(U2532&gt;40,U2532&lt;=50),"41 to 50 days")</f>
        <v>31 to 40 days</v>
      </c>
      <c r="W2532" t="str" cm="1">
        <f t="array" ref="W2532">_xlfn.IFNA(_xlfn.IFS(AND(U2532&gt;=25,U2532&lt;28),"26-27 days",AND(U2532&gt;27,U2532&lt;29),"28 to 29 days",U2532=30, "30 days"),"Not Needed")</f>
        <v>Not Needed</v>
      </c>
      <c r="X2532">
        <f t="shared" si="239"/>
        <v>2015</v>
      </c>
    </row>
    <row r="2533" spans="1:24" ht="58">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 t="shared" si="240"/>
        <v>100</v>
      </c>
      <c r="R2533">
        <f t="shared" si="235"/>
        <v>74.069999999999993</v>
      </c>
      <c r="S2533" s="15">
        <f t="shared" si="236"/>
        <v>42208.680023148147</v>
      </c>
      <c r="T2533" s="15">
        <f t="shared" si="237"/>
        <v>42231.165972222225</v>
      </c>
      <c r="U2533">
        <f t="shared" si="238"/>
        <v>23</v>
      </c>
      <c r="V2533" t="str" cm="1">
        <f t="array" ref="V2533">_xlfn.IFS(U2533&lt;=10,"Less than 10 days",AND(U2533&gt;10,U2533&lt;=20),"11 to 20 days",AND(U2533&gt;20,U2533&lt;=25),"21 to 25 days",U2533&gt;=51,"Greater than 40 days",AND(U2533&gt;25,U2533&lt;=30),"26 to 30 days",AND(U2533&gt;30,U2533&lt;=40),"31 to 40 days",AND(U2533&gt;40,U2533&lt;=50),"41 to 50 days")</f>
        <v>21 to 25 days</v>
      </c>
      <c r="W2533" t="str" cm="1">
        <f t="array" ref="W2533">_xlfn.IFNA(_xlfn.IFS(AND(U2533&gt;=25,U2533&lt;28),"26-27 days",AND(U2533&gt;27,U2533&lt;29),"28 to 29 days",U2533=30, "30 days"),"Not Needed")</f>
        <v>Not Needed</v>
      </c>
      <c r="X2533">
        <f t="shared" si="239"/>
        <v>2015</v>
      </c>
    </row>
    <row r="2534" spans="1:24" ht="4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 t="shared" si="240"/>
        <v>126</v>
      </c>
      <c r="R2534">
        <f t="shared" si="235"/>
        <v>84.08</v>
      </c>
      <c r="S2534" s="15">
        <f t="shared" si="236"/>
        <v>41107.849143518521</v>
      </c>
      <c r="T2534" s="15">
        <f t="shared" si="237"/>
        <v>41137.849143518521</v>
      </c>
      <c r="U2534">
        <f t="shared" si="238"/>
        <v>30</v>
      </c>
      <c r="V2534" t="str" cm="1">
        <f t="array" ref="V2534">_xlfn.IFS(U2534&lt;=10,"Less than 10 days",AND(U2534&gt;10,U2534&lt;=20),"11 to 20 days",AND(U2534&gt;20,U2534&lt;=25),"21 to 25 days",U2534&gt;=51,"Greater than 40 days",AND(U2534&gt;25,U2534&lt;=30),"26 to 30 days",AND(U2534&gt;30,U2534&lt;=40),"31 to 40 days",AND(U2534&gt;40,U2534&lt;=50),"41 to 50 days")</f>
        <v>26 to 30 days</v>
      </c>
      <c r="W2534" t="str" cm="1">
        <f t="array" ref="W2534">_xlfn.IFNA(_xlfn.IFS(AND(U2534&gt;=25,U2534&lt;28),"26-27 days",AND(U2534&gt;27,U2534&lt;29),"28 to 29 days",U2534=30, "30 days"),"Not Needed")</f>
        <v>30 days</v>
      </c>
      <c r="X2534">
        <f t="shared" si="239"/>
        <v>2012</v>
      </c>
    </row>
    <row r="2535" spans="1:24" ht="4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 t="shared" si="240"/>
        <v>111</v>
      </c>
      <c r="R2535">
        <f t="shared" si="235"/>
        <v>61.03</v>
      </c>
      <c r="S2535" s="15">
        <f t="shared" si="236"/>
        <v>41304.751284722224</v>
      </c>
      <c r="T2535" s="15">
        <f t="shared" si="237"/>
        <v>41334.750787037039</v>
      </c>
      <c r="U2535">
        <f t="shared" si="238"/>
        <v>30</v>
      </c>
      <c r="V2535" t="str" cm="1">
        <f t="array" ref="V2535">_xlfn.IFS(U2535&lt;=10,"Less than 10 days",AND(U2535&gt;10,U2535&lt;=20),"11 to 20 days",AND(U2535&gt;20,U2535&lt;=25),"21 to 25 days",U2535&gt;=51,"Greater than 40 days",AND(U2535&gt;25,U2535&lt;=30),"26 to 30 days",AND(U2535&gt;30,U2535&lt;=40),"31 to 40 days",AND(U2535&gt;40,U2535&lt;=50),"41 to 50 days")</f>
        <v>26 to 30 days</v>
      </c>
      <c r="W2535" t="str" cm="1">
        <f t="array" ref="W2535">_xlfn.IFNA(_xlfn.IFS(AND(U2535&gt;=25,U2535&lt;28),"26-27 days",AND(U2535&gt;27,U2535&lt;29),"28 to 29 days",U2535=30, "30 days"),"Not Needed")</f>
        <v>30 days</v>
      </c>
      <c r="X2535">
        <f t="shared" si="239"/>
        <v>2013</v>
      </c>
    </row>
    <row r="2536" spans="1:24" ht="58">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 t="shared" si="240"/>
        <v>105</v>
      </c>
      <c r="R2536">
        <f t="shared" si="235"/>
        <v>150</v>
      </c>
      <c r="S2536" s="15">
        <f t="shared" si="236"/>
        <v>40127.700370370374</v>
      </c>
      <c r="T2536" s="15">
        <f t="shared" si="237"/>
        <v>40179.25</v>
      </c>
      <c r="U2536">
        <f t="shared" si="238"/>
        <v>52</v>
      </c>
      <c r="V2536" t="str" cm="1">
        <f t="array" ref="V2536">_xlfn.IFS(U2536&lt;=10,"Less than 10 days",AND(U2536&gt;10,U2536&lt;=20),"11 to 20 days",AND(U2536&gt;20,U2536&lt;=25),"21 to 25 days",U2536&gt;=51,"Greater than 40 days",AND(U2536&gt;25,U2536&lt;=30),"26 to 30 days",AND(U2536&gt;30,U2536&lt;=40),"31 to 40 days",AND(U2536&gt;40,U2536&lt;=50),"41 to 50 days")</f>
        <v>Greater than 40 days</v>
      </c>
      <c r="W2536" t="str" cm="1">
        <f t="array" ref="W2536">_xlfn.IFNA(_xlfn.IFS(AND(U2536&gt;=25,U2536&lt;28),"26-27 days",AND(U2536&gt;27,U2536&lt;29),"28 to 29 days",U2536=30, "30 days"),"Not Needed")</f>
        <v>Not Needed</v>
      </c>
      <c r="X2536">
        <f t="shared" si="239"/>
        <v>2009</v>
      </c>
    </row>
    <row r="2537" spans="1:24">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 t="shared" si="240"/>
        <v>104</v>
      </c>
      <c r="R2537">
        <f t="shared" si="235"/>
        <v>266.08999999999997</v>
      </c>
      <c r="S2537" s="15">
        <f t="shared" si="236"/>
        <v>41943.791030092594</v>
      </c>
      <c r="T2537" s="15">
        <f t="shared" si="237"/>
        <v>41974.832696759258</v>
      </c>
      <c r="U2537">
        <f t="shared" si="238"/>
        <v>31</v>
      </c>
      <c r="V2537" t="str" cm="1">
        <f t="array" ref="V2537">_xlfn.IFS(U2537&lt;=10,"Less than 10 days",AND(U2537&gt;10,U2537&lt;=20),"11 to 20 days",AND(U2537&gt;20,U2537&lt;=25),"21 to 25 days",U2537&gt;=51,"Greater than 40 days",AND(U2537&gt;25,U2537&lt;=30),"26 to 30 days",AND(U2537&gt;30,U2537&lt;=40),"31 to 40 days",AND(U2537&gt;40,U2537&lt;=50),"41 to 50 days")</f>
        <v>31 to 40 days</v>
      </c>
      <c r="W2537" t="str" cm="1">
        <f t="array" ref="W2537">_xlfn.IFNA(_xlfn.IFS(AND(U2537&gt;=25,U2537&lt;28),"26-27 days",AND(U2537&gt;27,U2537&lt;29),"28 to 29 days",U2537=30, "30 days"),"Not Needed")</f>
        <v>Not Needed</v>
      </c>
      <c r="X2537">
        <f t="shared" si="239"/>
        <v>2014</v>
      </c>
    </row>
    <row r="2538" spans="1:24" ht="4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 t="shared" si="240"/>
        <v>116</v>
      </c>
      <c r="R2538">
        <f t="shared" si="235"/>
        <v>7.25</v>
      </c>
      <c r="S2538" s="15">
        <f t="shared" si="236"/>
        <v>41464.106087962966</v>
      </c>
      <c r="T2538" s="15">
        <f t="shared" si="237"/>
        <v>41485.106087962966</v>
      </c>
      <c r="U2538">
        <f t="shared" si="238"/>
        <v>21</v>
      </c>
      <c r="V2538" t="str" cm="1">
        <f t="array" ref="V2538">_xlfn.IFS(U2538&lt;=10,"Less than 10 days",AND(U2538&gt;10,U2538&lt;=20),"11 to 20 days",AND(U2538&gt;20,U2538&lt;=25),"21 to 25 days",U2538&gt;=51,"Greater than 40 days",AND(U2538&gt;25,U2538&lt;=30),"26 to 30 days",AND(U2538&gt;30,U2538&lt;=40),"31 to 40 days",AND(U2538&gt;40,U2538&lt;=50),"41 to 50 days")</f>
        <v>21 to 25 days</v>
      </c>
      <c r="W2538" t="str" cm="1">
        <f t="array" ref="W2538">_xlfn.IFNA(_xlfn.IFS(AND(U2538&gt;=25,U2538&lt;28),"26-27 days",AND(U2538&gt;27,U2538&lt;29),"28 to 29 days",U2538=30, "30 days"),"Not Needed")</f>
        <v>Not Needed</v>
      </c>
      <c r="X2538">
        <f t="shared" si="239"/>
        <v>2013</v>
      </c>
    </row>
    <row r="2539" spans="1:24" ht="4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 t="shared" si="240"/>
        <v>110</v>
      </c>
      <c r="R2539">
        <f t="shared" si="235"/>
        <v>100</v>
      </c>
      <c r="S2539" s="15">
        <f t="shared" si="236"/>
        <v>40696.648784722223</v>
      </c>
      <c r="T2539" s="15">
        <f t="shared" si="237"/>
        <v>40756.648784722223</v>
      </c>
      <c r="U2539">
        <f t="shared" si="238"/>
        <v>60</v>
      </c>
      <c r="V2539" t="str" cm="1">
        <f t="array" ref="V2539">_xlfn.IFS(U2539&lt;=10,"Less than 10 days",AND(U2539&gt;10,U2539&lt;=20),"11 to 20 days",AND(U2539&gt;20,U2539&lt;=25),"21 to 25 days",U2539&gt;=51,"Greater than 40 days",AND(U2539&gt;25,U2539&lt;=30),"26 to 30 days",AND(U2539&gt;30,U2539&lt;=40),"31 to 40 days",AND(U2539&gt;40,U2539&lt;=50),"41 to 50 days")</f>
        <v>Greater than 40 days</v>
      </c>
      <c r="W2539" t="str" cm="1">
        <f t="array" ref="W2539">_xlfn.IFNA(_xlfn.IFS(AND(U2539&gt;=25,U2539&lt;28),"26-27 days",AND(U2539&gt;27,U2539&lt;29),"28 to 29 days",U2539=30, "30 days"),"Not Needed")</f>
        <v>Not Needed</v>
      </c>
      <c r="X2539">
        <f t="shared" si="239"/>
        <v>2011</v>
      </c>
    </row>
    <row r="2540" spans="1:24" ht="29">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 t="shared" si="240"/>
        <v>113</v>
      </c>
      <c r="R2540">
        <f t="shared" si="235"/>
        <v>109.96</v>
      </c>
      <c r="S2540" s="15">
        <f t="shared" si="236"/>
        <v>41298.509965277779</v>
      </c>
      <c r="T2540" s="15">
        <f t="shared" si="237"/>
        <v>41329.207638888889</v>
      </c>
      <c r="U2540">
        <f t="shared" si="238"/>
        <v>31</v>
      </c>
      <c r="V2540" t="str" cm="1">
        <f t="array" ref="V2540">_xlfn.IFS(U2540&lt;=10,"Less than 10 days",AND(U2540&gt;10,U2540&lt;=20),"11 to 20 days",AND(U2540&gt;20,U2540&lt;=25),"21 to 25 days",U2540&gt;=51,"Greater than 40 days",AND(U2540&gt;25,U2540&lt;=30),"26 to 30 days",AND(U2540&gt;30,U2540&lt;=40),"31 to 40 days",AND(U2540&gt;40,U2540&lt;=50),"41 to 50 days")</f>
        <v>31 to 40 days</v>
      </c>
      <c r="W2540" t="str" cm="1">
        <f t="array" ref="W2540">_xlfn.IFNA(_xlfn.IFS(AND(U2540&gt;=25,U2540&lt;28),"26-27 days",AND(U2540&gt;27,U2540&lt;29),"28 to 29 days",U2540=30, "30 days"),"Not Needed")</f>
        <v>Not Needed</v>
      </c>
      <c r="X2540">
        <f t="shared" si="239"/>
        <v>2013</v>
      </c>
    </row>
    <row r="2541" spans="1:24" ht="4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 t="shared" si="240"/>
        <v>100</v>
      </c>
      <c r="R2541">
        <f t="shared" si="235"/>
        <v>169.92</v>
      </c>
      <c r="S2541" s="15">
        <f t="shared" si="236"/>
        <v>41977.902222222227</v>
      </c>
      <c r="T2541" s="15">
        <f t="shared" si="237"/>
        <v>42037.902222222227</v>
      </c>
      <c r="U2541">
        <f t="shared" si="238"/>
        <v>60</v>
      </c>
      <c r="V2541" t="str" cm="1">
        <f t="array" ref="V2541">_xlfn.IFS(U2541&lt;=10,"Less than 10 days",AND(U2541&gt;10,U2541&lt;=20),"11 to 20 days",AND(U2541&gt;20,U2541&lt;=25),"21 to 25 days",U2541&gt;=51,"Greater than 40 days",AND(U2541&gt;25,U2541&lt;=30),"26 to 30 days",AND(U2541&gt;30,U2541&lt;=40),"31 to 40 days",AND(U2541&gt;40,U2541&lt;=50),"41 to 50 days")</f>
        <v>Greater than 40 days</v>
      </c>
      <c r="W2541" t="str" cm="1">
        <f t="array" ref="W2541">_xlfn.IFNA(_xlfn.IFS(AND(U2541&gt;=25,U2541&lt;28),"26-27 days",AND(U2541&gt;27,U2541&lt;29),"28 to 29 days",U2541=30, "30 days"),"Not Needed")</f>
        <v>Not Needed</v>
      </c>
      <c r="X2541">
        <f t="shared" si="239"/>
        <v>2014</v>
      </c>
    </row>
    <row r="2542" spans="1:24" ht="58">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 t="shared" si="240"/>
        <v>103</v>
      </c>
      <c r="R2542">
        <f t="shared" si="235"/>
        <v>95.74</v>
      </c>
      <c r="S2542" s="15">
        <f t="shared" si="236"/>
        <v>40785.675011574072</v>
      </c>
      <c r="T2542" s="15">
        <f t="shared" si="237"/>
        <v>40845.675011574072</v>
      </c>
      <c r="U2542">
        <f t="shared" si="238"/>
        <v>60</v>
      </c>
      <c r="V2542" t="str" cm="1">
        <f t="array" ref="V2542">_xlfn.IFS(U2542&lt;=10,"Less than 10 days",AND(U2542&gt;10,U2542&lt;=20),"11 to 20 days",AND(U2542&gt;20,U2542&lt;=25),"21 to 25 days",U2542&gt;=51,"Greater than 40 days",AND(U2542&gt;25,U2542&lt;=30),"26 to 30 days",AND(U2542&gt;30,U2542&lt;=40),"31 to 40 days",AND(U2542&gt;40,U2542&lt;=50),"41 to 50 days")</f>
        <v>Greater than 40 days</v>
      </c>
      <c r="W2542" t="str" cm="1">
        <f t="array" ref="W2542">_xlfn.IFNA(_xlfn.IFS(AND(U2542&gt;=25,U2542&lt;28),"26-27 days",AND(U2542&gt;27,U2542&lt;29),"28 to 29 days",U2542=30, "30 days"),"Not Needed")</f>
        <v>Not Needed</v>
      </c>
      <c r="X2542">
        <f t="shared" si="239"/>
        <v>2011</v>
      </c>
    </row>
    <row r="2543" spans="1:24" ht="58">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 t="shared" si="240"/>
        <v>107</v>
      </c>
      <c r="R2543">
        <f t="shared" si="235"/>
        <v>59.46</v>
      </c>
      <c r="S2543" s="15">
        <f t="shared" si="236"/>
        <v>41483.449282407404</v>
      </c>
      <c r="T2543" s="15">
        <f t="shared" si="237"/>
        <v>41543.449282407404</v>
      </c>
      <c r="U2543">
        <f t="shared" si="238"/>
        <v>60</v>
      </c>
      <c r="V2543" t="str" cm="1">
        <f t="array" ref="V2543">_xlfn.IFS(U2543&lt;=10,"Less than 10 days",AND(U2543&gt;10,U2543&lt;=20),"11 to 20 days",AND(U2543&gt;20,U2543&lt;=25),"21 to 25 days",U2543&gt;=51,"Greater than 40 days",AND(U2543&gt;25,U2543&lt;=30),"26 to 30 days",AND(U2543&gt;30,U2543&lt;=40),"31 to 40 days",AND(U2543&gt;40,U2543&lt;=50),"41 to 50 days")</f>
        <v>Greater than 40 days</v>
      </c>
      <c r="W2543" t="str" cm="1">
        <f t="array" ref="W2543">_xlfn.IFNA(_xlfn.IFS(AND(U2543&gt;=25,U2543&lt;28),"26-27 days",AND(U2543&gt;27,U2543&lt;29),"28 to 29 days",U2543=30, "30 days"),"Not Needed")</f>
        <v>Not Needed</v>
      </c>
      <c r="X2543">
        <f t="shared" si="239"/>
        <v>2013</v>
      </c>
    </row>
    <row r="2544" spans="1:24" ht="4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 t="shared" si="240"/>
        <v>104</v>
      </c>
      <c r="R2544">
        <f t="shared" si="235"/>
        <v>55.77</v>
      </c>
      <c r="S2544" s="15">
        <f t="shared" si="236"/>
        <v>41509.426585648151</v>
      </c>
      <c r="T2544" s="15">
        <f t="shared" si="237"/>
        <v>41548.165972222225</v>
      </c>
      <c r="U2544">
        <f t="shared" si="238"/>
        <v>39</v>
      </c>
      <c r="V2544" t="str" cm="1">
        <f t="array" ref="V2544">_xlfn.IFS(U2544&lt;=10,"Less than 10 days",AND(U2544&gt;10,U2544&lt;=20),"11 to 20 days",AND(U2544&gt;20,U2544&lt;=25),"21 to 25 days",U2544&gt;=51,"Greater than 40 days",AND(U2544&gt;25,U2544&lt;=30),"26 to 30 days",AND(U2544&gt;30,U2544&lt;=40),"31 to 40 days",AND(U2544&gt;40,U2544&lt;=50),"41 to 50 days")</f>
        <v>31 to 40 days</v>
      </c>
      <c r="W2544" t="str" cm="1">
        <f t="array" ref="W2544">_xlfn.IFNA(_xlfn.IFS(AND(U2544&gt;=25,U2544&lt;28),"26-27 days",AND(U2544&gt;27,U2544&lt;29),"28 to 29 days",U2544=30, "30 days"),"Not Needed")</f>
        <v>Not Needed</v>
      </c>
      <c r="X2544">
        <f t="shared" si="239"/>
        <v>2013</v>
      </c>
    </row>
    <row r="2545" spans="1:24" ht="4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 t="shared" si="240"/>
        <v>156</v>
      </c>
      <c r="R2545">
        <f t="shared" si="235"/>
        <v>30.08</v>
      </c>
      <c r="S2545" s="15">
        <f t="shared" si="236"/>
        <v>40514.107615740737</v>
      </c>
      <c r="T2545" s="15">
        <f t="shared" si="237"/>
        <v>40545.125</v>
      </c>
      <c r="U2545">
        <f t="shared" si="238"/>
        <v>31</v>
      </c>
      <c r="V2545" t="str" cm="1">
        <f t="array" ref="V2545">_xlfn.IFS(U2545&lt;=10,"Less than 10 days",AND(U2545&gt;10,U2545&lt;=20),"11 to 20 days",AND(U2545&gt;20,U2545&lt;=25),"21 to 25 days",U2545&gt;=51,"Greater than 40 days",AND(U2545&gt;25,U2545&lt;=30),"26 to 30 days",AND(U2545&gt;30,U2545&lt;=40),"31 to 40 days",AND(U2545&gt;40,U2545&lt;=50),"41 to 50 days")</f>
        <v>31 to 40 days</v>
      </c>
      <c r="W2545" t="str" cm="1">
        <f t="array" ref="W2545">_xlfn.IFNA(_xlfn.IFS(AND(U2545&gt;=25,U2545&lt;28),"26-27 days",AND(U2545&gt;27,U2545&lt;29),"28 to 29 days",U2545=30, "30 days"),"Not Needed")</f>
        <v>Not Needed</v>
      </c>
      <c r="X2545">
        <f t="shared" si="239"/>
        <v>2010</v>
      </c>
    </row>
    <row r="2546" spans="1:24" ht="4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 t="shared" si="240"/>
        <v>101</v>
      </c>
      <c r="R2546">
        <f t="shared" si="235"/>
        <v>88.44</v>
      </c>
      <c r="S2546" s="15">
        <f t="shared" si="236"/>
        <v>41068.520474537036</v>
      </c>
      <c r="T2546" s="15">
        <f t="shared" si="237"/>
        <v>41098.520474537036</v>
      </c>
      <c r="U2546">
        <f t="shared" si="238"/>
        <v>30</v>
      </c>
      <c r="V2546" t="str" cm="1">
        <f t="array" ref="V2546">_xlfn.IFS(U2546&lt;=10,"Less than 10 days",AND(U2546&gt;10,U2546&lt;=20),"11 to 20 days",AND(U2546&gt;20,U2546&lt;=25),"21 to 25 days",U2546&gt;=51,"Greater than 40 days",AND(U2546&gt;25,U2546&lt;=30),"26 to 30 days",AND(U2546&gt;30,U2546&lt;=40),"31 to 40 days",AND(U2546&gt;40,U2546&lt;=50),"41 to 50 days")</f>
        <v>26 to 30 days</v>
      </c>
      <c r="W2546" t="str" cm="1">
        <f t="array" ref="W2546">_xlfn.IFNA(_xlfn.IFS(AND(U2546&gt;=25,U2546&lt;28),"26-27 days",AND(U2546&gt;27,U2546&lt;29),"28 to 29 days",U2546=30, "30 days"),"Not Needed")</f>
        <v>30 days</v>
      </c>
      <c r="X2546">
        <f t="shared" si="239"/>
        <v>2012</v>
      </c>
    </row>
    <row r="2547" spans="1:24" ht="4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 t="shared" si="240"/>
        <v>195</v>
      </c>
      <c r="R2547">
        <f t="shared" si="235"/>
        <v>64.03</v>
      </c>
      <c r="S2547" s="15">
        <f t="shared" si="236"/>
        <v>42027.13817129629</v>
      </c>
      <c r="T2547" s="15">
        <f t="shared" si="237"/>
        <v>42062.020833333328</v>
      </c>
      <c r="U2547">
        <f t="shared" si="238"/>
        <v>35</v>
      </c>
      <c r="V2547" t="str" cm="1">
        <f t="array" ref="V2547">_xlfn.IFS(U2547&lt;=10,"Less than 10 days",AND(U2547&gt;10,U2547&lt;=20),"11 to 20 days",AND(U2547&gt;20,U2547&lt;=25),"21 to 25 days",U2547&gt;=51,"Greater than 40 days",AND(U2547&gt;25,U2547&lt;=30),"26 to 30 days",AND(U2547&gt;30,U2547&lt;=40),"31 to 40 days",AND(U2547&gt;40,U2547&lt;=50),"41 to 50 days")</f>
        <v>31 to 40 days</v>
      </c>
      <c r="W2547" t="str" cm="1">
        <f t="array" ref="W2547">_xlfn.IFNA(_xlfn.IFS(AND(U2547&gt;=25,U2547&lt;28),"26-27 days",AND(U2547&gt;27,U2547&lt;29),"28 to 29 days",U2547=30, "30 days"),"Not Needed")</f>
        <v>Not Needed</v>
      </c>
      <c r="X2547">
        <f t="shared" si="239"/>
        <v>2015</v>
      </c>
    </row>
    <row r="2548" spans="1:24" ht="4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 t="shared" si="240"/>
        <v>112</v>
      </c>
      <c r="R2548">
        <f t="shared" si="235"/>
        <v>60.15</v>
      </c>
      <c r="S2548" s="15">
        <f t="shared" si="236"/>
        <v>41524.858553240738</v>
      </c>
      <c r="T2548" s="15">
        <f t="shared" si="237"/>
        <v>41552.208333333336</v>
      </c>
      <c r="U2548">
        <f t="shared" si="238"/>
        <v>28</v>
      </c>
      <c r="V2548" t="str" cm="1">
        <f t="array" ref="V2548">_xlfn.IFS(U2548&lt;=10,"Less than 10 days",AND(U2548&gt;10,U2548&lt;=20),"11 to 20 days",AND(U2548&gt;20,U2548&lt;=25),"21 to 25 days",U2548&gt;=51,"Greater than 40 days",AND(U2548&gt;25,U2548&lt;=30),"26 to 30 days",AND(U2548&gt;30,U2548&lt;=40),"31 to 40 days",AND(U2548&gt;40,U2548&lt;=50),"41 to 50 days")</f>
        <v>26 to 30 days</v>
      </c>
      <c r="W2548" t="str" cm="1">
        <f t="array" ref="W2548">_xlfn.IFNA(_xlfn.IFS(AND(U2548&gt;=25,U2548&lt;28),"26-27 days",AND(U2548&gt;27,U2548&lt;29),"28 to 29 days",U2548=30, "30 days"),"Not Needed")</f>
        <v>28 to 29 days</v>
      </c>
      <c r="X2548">
        <f t="shared" si="239"/>
        <v>2013</v>
      </c>
    </row>
    <row r="2549" spans="1:24" ht="4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 t="shared" si="240"/>
        <v>120</v>
      </c>
      <c r="R2549">
        <f t="shared" si="235"/>
        <v>49.19</v>
      </c>
      <c r="S2549" s="15">
        <f t="shared" si="236"/>
        <v>40973.773182870369</v>
      </c>
      <c r="T2549" s="15">
        <f t="shared" si="237"/>
        <v>41003.731516203705</v>
      </c>
      <c r="U2549">
        <f t="shared" si="238"/>
        <v>30</v>
      </c>
      <c r="V2549" t="str" cm="1">
        <f t="array" ref="V2549">_xlfn.IFS(U2549&lt;=10,"Less than 10 days",AND(U2549&gt;10,U2549&lt;=20),"11 to 20 days",AND(U2549&gt;20,U2549&lt;=25),"21 to 25 days",U2549&gt;=51,"Greater than 40 days",AND(U2549&gt;25,U2549&lt;=30),"26 to 30 days",AND(U2549&gt;30,U2549&lt;=40),"31 to 40 days",AND(U2549&gt;40,U2549&lt;=50),"41 to 50 days")</f>
        <v>26 to 30 days</v>
      </c>
      <c r="W2549" t="str" cm="1">
        <f t="array" ref="W2549">_xlfn.IFNA(_xlfn.IFS(AND(U2549&gt;=25,U2549&lt;28),"26-27 days",AND(U2549&gt;27,U2549&lt;29),"28 to 29 days",U2549=30, "30 days"),"Not Needed")</f>
        <v>30 days</v>
      </c>
      <c r="X2549">
        <f t="shared" si="239"/>
        <v>2012</v>
      </c>
    </row>
    <row r="2550" spans="1:24" ht="4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 t="shared" si="240"/>
        <v>102</v>
      </c>
      <c r="R2550">
        <f t="shared" si="235"/>
        <v>165.16</v>
      </c>
      <c r="S2550" s="15">
        <f t="shared" si="236"/>
        <v>42618.625428240746</v>
      </c>
      <c r="T2550" s="15">
        <f t="shared" si="237"/>
        <v>42643.185416666667</v>
      </c>
      <c r="U2550">
        <f t="shared" si="238"/>
        <v>25</v>
      </c>
      <c r="V2550" t="str" cm="1">
        <f t="array" ref="V2550">_xlfn.IFS(U2550&lt;=10,"Less than 10 days",AND(U2550&gt;10,U2550&lt;=20),"11 to 20 days",AND(U2550&gt;20,U2550&lt;=25),"21 to 25 days",U2550&gt;=51,"Greater than 40 days",AND(U2550&gt;25,U2550&lt;=30),"26 to 30 days",AND(U2550&gt;30,U2550&lt;=40),"31 to 40 days",AND(U2550&gt;40,U2550&lt;=50),"41 to 50 days")</f>
        <v>21 to 25 days</v>
      </c>
      <c r="W2550" t="str" cm="1">
        <f t="array" ref="W2550">_xlfn.IFNA(_xlfn.IFS(AND(U2550&gt;=25,U2550&lt;28),"26-27 days",AND(U2550&gt;27,U2550&lt;29),"28 to 29 days",U2550=30, "30 days"),"Not Needed")</f>
        <v>26-27 days</v>
      </c>
      <c r="X2550">
        <f t="shared" si="239"/>
        <v>2016</v>
      </c>
    </row>
    <row r="2551" spans="1:24" ht="4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 t="shared" si="240"/>
        <v>103</v>
      </c>
      <c r="R2551">
        <f t="shared" si="235"/>
        <v>43.62</v>
      </c>
      <c r="S2551" s="15">
        <f t="shared" si="236"/>
        <v>41390.757754629631</v>
      </c>
      <c r="T2551" s="15">
        <f t="shared" si="237"/>
        <v>41425.708333333336</v>
      </c>
      <c r="U2551">
        <f t="shared" si="238"/>
        <v>35</v>
      </c>
      <c r="V2551" t="str" cm="1">
        <f t="array" ref="V2551">_xlfn.IFS(U2551&lt;=10,"Less than 10 days",AND(U2551&gt;10,U2551&lt;=20),"11 to 20 days",AND(U2551&gt;20,U2551&lt;=25),"21 to 25 days",U2551&gt;=51,"Greater than 40 days",AND(U2551&gt;25,U2551&lt;=30),"26 to 30 days",AND(U2551&gt;30,U2551&lt;=40),"31 to 40 days",AND(U2551&gt;40,U2551&lt;=50),"41 to 50 days")</f>
        <v>31 to 40 days</v>
      </c>
      <c r="W2551" t="str" cm="1">
        <f t="array" ref="W2551">_xlfn.IFNA(_xlfn.IFS(AND(U2551&gt;=25,U2551&lt;28),"26-27 days",AND(U2551&gt;27,U2551&lt;29),"28 to 29 days",U2551=30, "30 days"),"Not Needed")</f>
        <v>Not Needed</v>
      </c>
      <c r="X2551">
        <f t="shared" si="239"/>
        <v>2013</v>
      </c>
    </row>
    <row r="2552" spans="1:24" ht="58">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 t="shared" si="240"/>
        <v>101</v>
      </c>
      <c r="R2552">
        <f t="shared" si="235"/>
        <v>43.7</v>
      </c>
      <c r="S2552" s="15">
        <f t="shared" si="236"/>
        <v>42228.634328703702</v>
      </c>
      <c r="T2552" s="15">
        <f t="shared" si="237"/>
        <v>42285.165972222225</v>
      </c>
      <c r="U2552">
        <f t="shared" si="238"/>
        <v>57</v>
      </c>
      <c r="V2552" t="str" cm="1">
        <f t="array" ref="V2552">_xlfn.IFS(U2552&lt;=10,"Less than 10 days",AND(U2552&gt;10,U2552&lt;=20),"11 to 20 days",AND(U2552&gt;20,U2552&lt;=25),"21 to 25 days",U2552&gt;=51,"Greater than 40 days",AND(U2552&gt;25,U2552&lt;=30),"26 to 30 days",AND(U2552&gt;30,U2552&lt;=40),"31 to 40 days",AND(U2552&gt;40,U2552&lt;=50),"41 to 50 days")</f>
        <v>Greater than 40 days</v>
      </c>
      <c r="W2552" t="str" cm="1">
        <f t="array" ref="W2552">_xlfn.IFNA(_xlfn.IFS(AND(U2552&gt;=25,U2552&lt;28),"26-27 days",AND(U2552&gt;27,U2552&lt;29),"28 to 29 days",U2552=30, "30 days"),"Not Needed")</f>
        <v>Not Needed</v>
      </c>
      <c r="X2552">
        <f t="shared" si="239"/>
        <v>2015</v>
      </c>
    </row>
    <row r="2553" spans="1:24" ht="4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 t="shared" si="240"/>
        <v>103</v>
      </c>
      <c r="R2553">
        <f t="shared" si="235"/>
        <v>67.42</v>
      </c>
      <c r="S2553" s="15">
        <f t="shared" si="236"/>
        <v>40961.252141203702</v>
      </c>
      <c r="T2553" s="15">
        <f t="shared" si="237"/>
        <v>40989.866666666669</v>
      </c>
      <c r="U2553">
        <f t="shared" si="238"/>
        <v>28</v>
      </c>
      <c r="V2553" t="str" cm="1">
        <f t="array" ref="V2553">_xlfn.IFS(U2553&lt;=10,"Less than 10 days",AND(U2553&gt;10,U2553&lt;=20),"11 to 20 days",AND(U2553&gt;20,U2553&lt;=25),"21 to 25 days",U2553&gt;=51,"Greater than 40 days",AND(U2553&gt;25,U2553&lt;=30),"26 to 30 days",AND(U2553&gt;30,U2553&lt;=40),"31 to 40 days",AND(U2553&gt;40,U2553&lt;=50),"41 to 50 days")</f>
        <v>26 to 30 days</v>
      </c>
      <c r="W2553" t="str" cm="1">
        <f t="array" ref="W2553">_xlfn.IFNA(_xlfn.IFS(AND(U2553&gt;=25,U2553&lt;28),"26-27 days",AND(U2553&gt;27,U2553&lt;29),"28 to 29 days",U2553=30, "30 days"),"Not Needed")</f>
        <v>28 to 29 days</v>
      </c>
      <c r="X2553">
        <f t="shared" si="239"/>
        <v>2012</v>
      </c>
    </row>
    <row r="2554" spans="1:24" ht="4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 t="shared" si="240"/>
        <v>107</v>
      </c>
      <c r="R2554">
        <f t="shared" si="235"/>
        <v>177.5</v>
      </c>
      <c r="S2554" s="15">
        <f t="shared" si="236"/>
        <v>42769.809965277775</v>
      </c>
      <c r="T2554" s="15">
        <f t="shared" si="237"/>
        <v>42799.809965277775</v>
      </c>
      <c r="U2554">
        <f t="shared" si="238"/>
        <v>30</v>
      </c>
      <c r="V2554" t="str" cm="1">
        <f t="array" ref="V2554">_xlfn.IFS(U2554&lt;=10,"Less than 10 days",AND(U2554&gt;10,U2554&lt;=20),"11 to 20 days",AND(U2554&gt;20,U2554&lt;=25),"21 to 25 days",U2554&gt;=51,"Greater than 40 days",AND(U2554&gt;25,U2554&lt;=30),"26 to 30 days",AND(U2554&gt;30,U2554&lt;=40),"31 to 40 days",AND(U2554&gt;40,U2554&lt;=50),"41 to 50 days")</f>
        <v>26 to 30 days</v>
      </c>
      <c r="W2554" t="str" cm="1">
        <f t="array" ref="W2554">_xlfn.IFNA(_xlfn.IFS(AND(U2554&gt;=25,U2554&lt;28),"26-27 days",AND(U2554&gt;27,U2554&lt;29),"28 to 29 days",U2554=30, "30 days"),"Not Needed")</f>
        <v>30 days</v>
      </c>
      <c r="X2554">
        <f t="shared" si="239"/>
        <v>2017</v>
      </c>
    </row>
    <row r="2555" spans="1:24" ht="4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 t="shared" si="240"/>
        <v>156</v>
      </c>
      <c r="R2555">
        <f t="shared" si="235"/>
        <v>38.880000000000003</v>
      </c>
      <c r="S2555" s="15">
        <f t="shared" si="236"/>
        <v>41113.199155092596</v>
      </c>
      <c r="T2555" s="15">
        <f t="shared" si="237"/>
        <v>41173.199155092596</v>
      </c>
      <c r="U2555">
        <f t="shared" si="238"/>
        <v>60</v>
      </c>
      <c r="V2555" t="str" cm="1">
        <f t="array" ref="V2555">_xlfn.IFS(U2555&lt;=10,"Less than 10 days",AND(U2555&gt;10,U2555&lt;=20),"11 to 20 days",AND(U2555&gt;20,U2555&lt;=25),"21 to 25 days",U2555&gt;=51,"Greater than 40 days",AND(U2555&gt;25,U2555&lt;=30),"26 to 30 days",AND(U2555&gt;30,U2555&lt;=40),"31 to 40 days",AND(U2555&gt;40,U2555&lt;=50),"41 to 50 days")</f>
        <v>Greater than 40 days</v>
      </c>
      <c r="W2555" t="str" cm="1">
        <f t="array" ref="W2555">_xlfn.IFNA(_xlfn.IFS(AND(U2555&gt;=25,U2555&lt;28),"26-27 days",AND(U2555&gt;27,U2555&lt;29),"28 to 29 days",U2555=30, "30 days"),"Not Needed")</f>
        <v>Not Needed</v>
      </c>
      <c r="X2555">
        <f t="shared" si="239"/>
        <v>2012</v>
      </c>
    </row>
    <row r="2556" spans="1:24" ht="58">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 t="shared" si="240"/>
        <v>123</v>
      </c>
      <c r="R2556">
        <f t="shared" si="235"/>
        <v>54.99</v>
      </c>
      <c r="S2556" s="15">
        <f t="shared" si="236"/>
        <v>42125.078275462962</v>
      </c>
      <c r="T2556" s="15">
        <f t="shared" si="237"/>
        <v>42156.165972222225</v>
      </c>
      <c r="U2556">
        <f t="shared" si="238"/>
        <v>31</v>
      </c>
      <c r="V2556" t="str" cm="1">
        <f t="array" ref="V2556">_xlfn.IFS(U2556&lt;=10,"Less than 10 days",AND(U2556&gt;10,U2556&lt;=20),"11 to 20 days",AND(U2556&gt;20,U2556&lt;=25),"21 to 25 days",U2556&gt;=51,"Greater than 40 days",AND(U2556&gt;25,U2556&lt;=30),"26 to 30 days",AND(U2556&gt;30,U2556&lt;=40),"31 to 40 days",AND(U2556&gt;40,U2556&lt;=50),"41 to 50 days")</f>
        <v>31 to 40 days</v>
      </c>
      <c r="W2556" t="str" cm="1">
        <f t="array" ref="W2556">_xlfn.IFNA(_xlfn.IFS(AND(U2556&gt;=25,U2556&lt;28),"26-27 days",AND(U2556&gt;27,U2556&lt;29),"28 to 29 days",U2556=30, "30 days"),"Not Needed")</f>
        <v>Not Needed</v>
      </c>
      <c r="X2556">
        <f t="shared" si="239"/>
        <v>2015</v>
      </c>
    </row>
    <row r="2557" spans="1:24" ht="58">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 t="shared" si="240"/>
        <v>107</v>
      </c>
      <c r="R2557">
        <f t="shared" si="235"/>
        <v>61.34</v>
      </c>
      <c r="S2557" s="15">
        <f t="shared" si="236"/>
        <v>41026.655011574076</v>
      </c>
      <c r="T2557" s="15">
        <f t="shared" si="237"/>
        <v>41057.655011574076</v>
      </c>
      <c r="U2557">
        <f t="shared" si="238"/>
        <v>31</v>
      </c>
      <c r="V2557" t="str" cm="1">
        <f t="array" ref="V2557">_xlfn.IFS(U2557&lt;=10,"Less than 10 days",AND(U2557&gt;10,U2557&lt;=20),"11 to 20 days",AND(U2557&gt;20,U2557&lt;=25),"21 to 25 days",U2557&gt;=51,"Greater than 40 days",AND(U2557&gt;25,U2557&lt;=30),"26 to 30 days",AND(U2557&gt;30,U2557&lt;=40),"31 to 40 days",AND(U2557&gt;40,U2557&lt;=50),"41 to 50 days")</f>
        <v>31 to 40 days</v>
      </c>
      <c r="W2557" t="str" cm="1">
        <f t="array" ref="W2557">_xlfn.IFNA(_xlfn.IFS(AND(U2557&gt;=25,U2557&lt;28),"26-27 days",AND(U2557&gt;27,U2557&lt;29),"28 to 29 days",U2557=30, "30 days"),"Not Needed")</f>
        <v>Not Needed</v>
      </c>
      <c r="X2557">
        <f t="shared" si="239"/>
        <v>2012</v>
      </c>
    </row>
    <row r="2558" spans="1:24" ht="4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 t="shared" si="240"/>
        <v>106</v>
      </c>
      <c r="R2558">
        <f t="shared" si="235"/>
        <v>23.12</v>
      </c>
      <c r="S2558" s="15">
        <f t="shared" si="236"/>
        <v>41222.991400462961</v>
      </c>
      <c r="T2558" s="15">
        <f t="shared" si="237"/>
        <v>41267.991400462961</v>
      </c>
      <c r="U2558">
        <f t="shared" si="238"/>
        <v>45</v>
      </c>
      <c r="V2558" t="str" cm="1">
        <f t="array" ref="V2558">_xlfn.IFS(U2558&lt;=10,"Less than 10 days",AND(U2558&gt;10,U2558&lt;=20),"11 to 20 days",AND(U2558&gt;20,U2558&lt;=25),"21 to 25 days",U2558&gt;=51,"Greater than 40 days",AND(U2558&gt;25,U2558&lt;=30),"26 to 30 days",AND(U2558&gt;30,U2558&lt;=40),"31 to 40 days",AND(U2558&gt;40,U2558&lt;=50),"41 to 50 days")</f>
        <v>41 to 50 days</v>
      </c>
      <c r="W2558" t="str" cm="1">
        <f t="array" ref="W2558">_xlfn.IFNA(_xlfn.IFS(AND(U2558&gt;=25,U2558&lt;28),"26-27 days",AND(U2558&gt;27,U2558&lt;29),"28 to 29 days",U2558=30, "30 days"),"Not Needed")</f>
        <v>Not Needed</v>
      </c>
      <c r="X2558">
        <f t="shared" si="239"/>
        <v>2012</v>
      </c>
    </row>
    <row r="2559" spans="1:24" ht="29">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 t="shared" si="240"/>
        <v>118</v>
      </c>
      <c r="R2559">
        <f t="shared" si="235"/>
        <v>29.61</v>
      </c>
      <c r="S2559" s="15">
        <f t="shared" si="236"/>
        <v>41744.745208333334</v>
      </c>
      <c r="T2559" s="15">
        <f t="shared" si="237"/>
        <v>41774.745208333334</v>
      </c>
      <c r="U2559">
        <f t="shared" si="238"/>
        <v>30</v>
      </c>
      <c r="V2559" t="str" cm="1">
        <f t="array" ref="V2559">_xlfn.IFS(U2559&lt;=10,"Less than 10 days",AND(U2559&gt;10,U2559&lt;=20),"11 to 20 days",AND(U2559&gt;20,U2559&lt;=25),"21 to 25 days",U2559&gt;=51,"Greater than 40 days",AND(U2559&gt;25,U2559&lt;=30),"26 to 30 days",AND(U2559&gt;30,U2559&lt;=40),"31 to 40 days",AND(U2559&gt;40,U2559&lt;=50),"41 to 50 days")</f>
        <v>26 to 30 days</v>
      </c>
      <c r="W2559" t="str" cm="1">
        <f t="array" ref="W2559">_xlfn.IFNA(_xlfn.IFS(AND(U2559&gt;=25,U2559&lt;28),"26-27 days",AND(U2559&gt;27,U2559&lt;29),"28 to 29 days",U2559=30, "30 days"),"Not Needed")</f>
        <v>30 days</v>
      </c>
      <c r="X2559">
        <f t="shared" si="239"/>
        <v>2014</v>
      </c>
    </row>
    <row r="2560" spans="1:24" ht="4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 t="shared" si="240"/>
        <v>109</v>
      </c>
      <c r="R2560">
        <f t="shared" si="235"/>
        <v>75.61</v>
      </c>
      <c r="S2560" s="15">
        <f t="shared" si="236"/>
        <v>42093.860023148154</v>
      </c>
      <c r="T2560" s="15">
        <f t="shared" si="237"/>
        <v>42125.582638888889</v>
      </c>
      <c r="U2560">
        <f t="shared" si="238"/>
        <v>32</v>
      </c>
      <c r="V2560" t="str" cm="1">
        <f t="array" ref="V2560">_xlfn.IFS(U2560&lt;=10,"Less than 10 days",AND(U2560&gt;10,U2560&lt;=20),"11 to 20 days",AND(U2560&gt;20,U2560&lt;=25),"21 to 25 days",U2560&gt;=51,"Greater than 40 days",AND(U2560&gt;25,U2560&lt;=30),"26 to 30 days",AND(U2560&gt;30,U2560&lt;=40),"31 to 40 days",AND(U2560&gt;40,U2560&lt;=50),"41 to 50 days")</f>
        <v>31 to 40 days</v>
      </c>
      <c r="W2560" t="str" cm="1">
        <f t="array" ref="W2560">_xlfn.IFNA(_xlfn.IFS(AND(U2560&gt;=25,U2560&lt;28),"26-27 days",AND(U2560&gt;27,U2560&lt;29),"28 to 29 days",U2560=30, "30 days"),"Not Needed")</f>
        <v>Not Needed</v>
      </c>
      <c r="X2560">
        <f t="shared" si="239"/>
        <v>2015</v>
      </c>
    </row>
    <row r="2561" spans="1:24" ht="4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 t="shared" si="240"/>
        <v>111</v>
      </c>
      <c r="R2561">
        <f t="shared" si="235"/>
        <v>35.6</v>
      </c>
      <c r="S2561" s="15">
        <f t="shared" si="236"/>
        <v>40829.873657407406</v>
      </c>
      <c r="T2561" s="15">
        <f t="shared" si="237"/>
        <v>40862.817361111112</v>
      </c>
      <c r="U2561">
        <f t="shared" si="238"/>
        <v>33</v>
      </c>
      <c r="V2561" t="str" cm="1">
        <f t="array" ref="V2561">_xlfn.IFS(U2561&lt;=10,"Less than 10 days",AND(U2561&gt;10,U2561&lt;=20),"11 to 20 days",AND(U2561&gt;20,U2561&lt;=25),"21 to 25 days",U2561&gt;=51,"Greater than 40 days",AND(U2561&gt;25,U2561&lt;=30),"26 to 30 days",AND(U2561&gt;30,U2561&lt;=40),"31 to 40 days",AND(U2561&gt;40,U2561&lt;=50),"41 to 50 days")</f>
        <v>31 to 40 days</v>
      </c>
      <c r="W2561" t="str" cm="1">
        <f t="array" ref="W2561">_xlfn.IFNA(_xlfn.IFS(AND(U2561&gt;=25,U2561&lt;28),"26-27 days",AND(U2561&gt;27,U2561&lt;29),"28 to 29 days",U2561=30, "30 days"),"Not Needed")</f>
        <v>Not Needed</v>
      </c>
      <c r="X2561">
        <f t="shared" si="239"/>
        <v>2011</v>
      </c>
    </row>
    <row r="2562" spans="1:24" ht="4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 t="shared" si="240"/>
        <v>100</v>
      </c>
      <c r="R2562">
        <f t="shared" si="235"/>
        <v>143</v>
      </c>
      <c r="S2562" s="15">
        <f t="shared" si="236"/>
        <v>42039.951087962967</v>
      </c>
      <c r="T2562" s="15">
        <f t="shared" si="237"/>
        <v>42069.951087962967</v>
      </c>
      <c r="U2562">
        <f t="shared" si="238"/>
        <v>30</v>
      </c>
      <c r="V2562" t="str" cm="1">
        <f t="array" ref="V2562">_xlfn.IFS(U2562&lt;=10,"Less than 10 days",AND(U2562&gt;10,U2562&lt;=20),"11 to 20 days",AND(U2562&gt;20,U2562&lt;=25),"21 to 25 days",U2562&gt;=51,"Greater than 40 days",AND(U2562&gt;25,U2562&lt;=30),"26 to 30 days",AND(U2562&gt;30,U2562&lt;=40),"31 to 40 days",AND(U2562&gt;40,U2562&lt;=50),"41 to 50 days")</f>
        <v>26 to 30 days</v>
      </c>
      <c r="W2562" t="str" cm="1">
        <f t="array" ref="W2562">_xlfn.IFNA(_xlfn.IFS(AND(U2562&gt;=25,U2562&lt;28),"26-27 days",AND(U2562&gt;27,U2562&lt;29),"28 to 29 days",U2562=30, "30 days"),"Not Needed")</f>
        <v>30 days</v>
      </c>
      <c r="X2562">
        <f t="shared" si="239"/>
        <v>2015</v>
      </c>
    </row>
    <row r="2563" spans="1:24" ht="4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 t="shared" si="240"/>
        <v>0</v>
      </c>
      <c r="R2563">
        <f t="shared" ref="R2563:R2626" si="241">IFERROR(ROUND(E2563/L2563,2),0)</f>
        <v>0</v>
      </c>
      <c r="S2563" s="15">
        <f t="shared" ref="S2563:S2626" si="242">(((J2563/60)/60)/24)+DATE(1970,1,1)</f>
        <v>42260.528807870374</v>
      </c>
      <c r="T2563" s="15">
        <f t="shared" ref="T2563:T2626" si="243">(((I2563/60)/60)/24)+DATE(1970,1,1)</f>
        <v>42290.528807870374</v>
      </c>
      <c r="U2563">
        <f t="shared" ref="U2563:U2626" si="244">_xlfn.DAYS(T2563,S2563)</f>
        <v>30</v>
      </c>
      <c r="V2563" t="str" cm="1">
        <f t="array" ref="V2563">_xlfn.IFS(U2563&lt;=10,"Less than 10 days",AND(U2563&gt;10,U2563&lt;=20),"11 to 20 days",AND(U2563&gt;20,U2563&lt;=25),"21 to 25 days",U2563&gt;=51,"Greater than 40 days",AND(U2563&gt;25,U2563&lt;=30),"26 to 30 days",AND(U2563&gt;30,U2563&lt;=40),"31 to 40 days",AND(U2563&gt;40,U2563&lt;=50),"41 to 50 days")</f>
        <v>26 to 30 days</v>
      </c>
      <c r="W2563" t="str" cm="1">
        <f t="array" ref="W2563">_xlfn.IFNA(_xlfn.IFS(AND(U2563&gt;=25,U2563&lt;28),"26-27 days",AND(U2563&gt;27,U2563&lt;29),"28 to 29 days",U2563=30, "30 days"),"Not Needed")</f>
        <v>30 days</v>
      </c>
      <c r="X2563">
        <f t="shared" ref="X2563:X2626" si="245">YEAR(S2563)</f>
        <v>2015</v>
      </c>
    </row>
    <row r="2564" spans="1:24" ht="58">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 t="shared" si="240"/>
        <v>1</v>
      </c>
      <c r="R2564">
        <f t="shared" si="241"/>
        <v>25</v>
      </c>
      <c r="S2564" s="15">
        <f t="shared" si="242"/>
        <v>42594.524756944447</v>
      </c>
      <c r="T2564" s="15">
        <f t="shared" si="243"/>
        <v>42654.524756944447</v>
      </c>
      <c r="U2564">
        <f t="shared" si="244"/>
        <v>60</v>
      </c>
      <c r="V2564" t="str" cm="1">
        <f t="array" ref="V2564">_xlfn.IFS(U2564&lt;=10,"Less than 10 days",AND(U2564&gt;10,U2564&lt;=20),"11 to 20 days",AND(U2564&gt;20,U2564&lt;=25),"21 to 25 days",U2564&gt;=51,"Greater than 40 days",AND(U2564&gt;25,U2564&lt;=30),"26 to 30 days",AND(U2564&gt;30,U2564&lt;=40),"31 to 40 days",AND(U2564&gt;40,U2564&lt;=50),"41 to 50 days")</f>
        <v>Greater than 40 days</v>
      </c>
      <c r="W2564" t="str" cm="1">
        <f t="array" ref="W2564">_xlfn.IFNA(_xlfn.IFS(AND(U2564&gt;=25,U2564&lt;28),"26-27 days",AND(U2564&gt;27,U2564&lt;29),"28 to 29 days",U2564=30, "30 days"),"Not Needed")</f>
        <v>Not Needed</v>
      </c>
      <c r="X2564">
        <f t="shared" si="245"/>
        <v>2016</v>
      </c>
    </row>
    <row r="2565" spans="1:24" ht="29">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 t="shared" si="240"/>
        <v>0</v>
      </c>
      <c r="R2565">
        <f t="shared" si="241"/>
        <v>0</v>
      </c>
      <c r="S2565" s="15">
        <f t="shared" si="242"/>
        <v>42155.139479166668</v>
      </c>
      <c r="T2565" s="15">
        <f t="shared" si="243"/>
        <v>42215.139479166668</v>
      </c>
      <c r="U2565">
        <f t="shared" si="244"/>
        <v>60</v>
      </c>
      <c r="V2565" t="str" cm="1">
        <f t="array" ref="V2565">_xlfn.IFS(U2565&lt;=10,"Less than 10 days",AND(U2565&gt;10,U2565&lt;=20),"11 to 20 days",AND(U2565&gt;20,U2565&lt;=25),"21 to 25 days",U2565&gt;=51,"Greater than 40 days",AND(U2565&gt;25,U2565&lt;=30),"26 to 30 days",AND(U2565&gt;30,U2565&lt;=40),"31 to 40 days",AND(U2565&gt;40,U2565&lt;=50),"41 to 50 days")</f>
        <v>Greater than 40 days</v>
      </c>
      <c r="W2565" t="str" cm="1">
        <f t="array" ref="W2565">_xlfn.IFNA(_xlfn.IFS(AND(U2565&gt;=25,U2565&lt;28),"26-27 days",AND(U2565&gt;27,U2565&lt;29),"28 to 29 days",U2565=30, "30 days"),"Not Needed")</f>
        <v>Not Needed</v>
      </c>
      <c r="X2565">
        <f t="shared" si="245"/>
        <v>2015</v>
      </c>
    </row>
    <row r="2566" spans="1:24" ht="4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 t="shared" si="240"/>
        <v>0</v>
      </c>
      <c r="R2566">
        <f t="shared" si="241"/>
        <v>0</v>
      </c>
      <c r="S2566" s="15">
        <f t="shared" si="242"/>
        <v>41822.040497685186</v>
      </c>
      <c r="T2566" s="15">
        <f t="shared" si="243"/>
        <v>41852.040497685186</v>
      </c>
      <c r="U2566">
        <f t="shared" si="244"/>
        <v>30</v>
      </c>
      <c r="V2566" t="str" cm="1">
        <f t="array" ref="V2566">_xlfn.IFS(U2566&lt;=10,"Less than 10 days",AND(U2566&gt;10,U2566&lt;=20),"11 to 20 days",AND(U2566&gt;20,U2566&lt;=25),"21 to 25 days",U2566&gt;=51,"Greater than 40 days",AND(U2566&gt;25,U2566&lt;=30),"26 to 30 days",AND(U2566&gt;30,U2566&lt;=40),"31 to 40 days",AND(U2566&gt;40,U2566&lt;=50),"41 to 50 days")</f>
        <v>26 to 30 days</v>
      </c>
      <c r="W2566" t="str" cm="1">
        <f t="array" ref="W2566">_xlfn.IFNA(_xlfn.IFS(AND(U2566&gt;=25,U2566&lt;28),"26-27 days",AND(U2566&gt;27,U2566&lt;29),"28 to 29 days",U2566=30, "30 days"),"Not Needed")</f>
        <v>30 days</v>
      </c>
      <c r="X2566">
        <f t="shared" si="245"/>
        <v>2014</v>
      </c>
    </row>
    <row r="2567" spans="1:24" ht="4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 t="shared" si="240"/>
        <v>1</v>
      </c>
      <c r="R2567">
        <f t="shared" si="241"/>
        <v>100</v>
      </c>
      <c r="S2567" s="15">
        <f t="shared" si="242"/>
        <v>42440.650335648148</v>
      </c>
      <c r="T2567" s="15">
        <f t="shared" si="243"/>
        <v>42499.868055555555</v>
      </c>
      <c r="U2567">
        <f t="shared" si="244"/>
        <v>59</v>
      </c>
      <c r="V2567" t="str" cm="1">
        <f t="array" ref="V2567">_xlfn.IFS(U2567&lt;=10,"Less than 10 days",AND(U2567&gt;10,U2567&lt;=20),"11 to 20 days",AND(U2567&gt;20,U2567&lt;=25),"21 to 25 days",U2567&gt;=51,"Greater than 40 days",AND(U2567&gt;25,U2567&lt;=30),"26 to 30 days",AND(U2567&gt;30,U2567&lt;=40),"31 to 40 days",AND(U2567&gt;40,U2567&lt;=50),"41 to 50 days")</f>
        <v>Greater than 40 days</v>
      </c>
      <c r="W2567" t="str" cm="1">
        <f t="array" ref="W2567">_xlfn.IFNA(_xlfn.IFS(AND(U2567&gt;=25,U2567&lt;28),"26-27 days",AND(U2567&gt;27,U2567&lt;29),"28 to 29 days",U2567=30, "30 days"),"Not Needed")</f>
        <v>Not Needed</v>
      </c>
      <c r="X2567">
        <f t="shared" si="245"/>
        <v>2016</v>
      </c>
    </row>
    <row r="2568" spans="1:24" ht="4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 t="shared" si="240"/>
        <v>0</v>
      </c>
      <c r="R2568">
        <f t="shared" si="241"/>
        <v>0</v>
      </c>
      <c r="S2568" s="15">
        <f t="shared" si="242"/>
        <v>41842.980879629627</v>
      </c>
      <c r="T2568" s="15">
        <f t="shared" si="243"/>
        <v>41872.980879629627</v>
      </c>
      <c r="U2568">
        <f t="shared" si="244"/>
        <v>30</v>
      </c>
      <c r="V2568" t="str" cm="1">
        <f t="array" ref="V2568">_xlfn.IFS(U2568&lt;=10,"Less than 10 days",AND(U2568&gt;10,U2568&lt;=20),"11 to 20 days",AND(U2568&gt;20,U2568&lt;=25),"21 to 25 days",U2568&gt;=51,"Greater than 40 days",AND(U2568&gt;25,U2568&lt;=30),"26 to 30 days",AND(U2568&gt;30,U2568&lt;=40),"31 to 40 days",AND(U2568&gt;40,U2568&lt;=50),"41 to 50 days")</f>
        <v>26 to 30 days</v>
      </c>
      <c r="W2568" t="str" cm="1">
        <f t="array" ref="W2568">_xlfn.IFNA(_xlfn.IFS(AND(U2568&gt;=25,U2568&lt;28),"26-27 days",AND(U2568&gt;27,U2568&lt;29),"28 to 29 days",U2568=30, "30 days"),"Not Needed")</f>
        <v>30 days</v>
      </c>
      <c r="X2568">
        <f t="shared" si="245"/>
        <v>2014</v>
      </c>
    </row>
    <row r="2569" spans="1:24" ht="4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 t="shared" si="240"/>
        <v>0</v>
      </c>
      <c r="R2569">
        <f t="shared" si="241"/>
        <v>60</v>
      </c>
      <c r="S2569" s="15">
        <f t="shared" si="242"/>
        <v>42087.878912037035</v>
      </c>
      <c r="T2569" s="15">
        <f t="shared" si="243"/>
        <v>42117.878912037035</v>
      </c>
      <c r="U2569">
        <f t="shared" si="244"/>
        <v>30</v>
      </c>
      <c r="V2569" t="str" cm="1">
        <f t="array" ref="V2569">_xlfn.IFS(U2569&lt;=10,"Less than 10 days",AND(U2569&gt;10,U2569&lt;=20),"11 to 20 days",AND(U2569&gt;20,U2569&lt;=25),"21 to 25 days",U2569&gt;=51,"Greater than 40 days",AND(U2569&gt;25,U2569&lt;=30),"26 to 30 days",AND(U2569&gt;30,U2569&lt;=40),"31 to 40 days",AND(U2569&gt;40,U2569&lt;=50),"41 to 50 days")</f>
        <v>26 to 30 days</v>
      </c>
      <c r="W2569" t="str" cm="1">
        <f t="array" ref="W2569">_xlfn.IFNA(_xlfn.IFS(AND(U2569&gt;=25,U2569&lt;28),"26-27 days",AND(U2569&gt;27,U2569&lt;29),"28 to 29 days",U2569=30, "30 days"),"Not Needed")</f>
        <v>30 days</v>
      </c>
      <c r="X2569">
        <f t="shared" si="245"/>
        <v>2015</v>
      </c>
    </row>
    <row r="2570" spans="1:24" ht="4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 t="shared" si="240"/>
        <v>1</v>
      </c>
      <c r="R2570">
        <f t="shared" si="241"/>
        <v>50</v>
      </c>
      <c r="S2570" s="15">
        <f t="shared" si="242"/>
        <v>42584.666597222225</v>
      </c>
      <c r="T2570" s="15">
        <f t="shared" si="243"/>
        <v>42614.666597222225</v>
      </c>
      <c r="U2570">
        <f t="shared" si="244"/>
        <v>30</v>
      </c>
      <c r="V2570" t="str" cm="1">
        <f t="array" ref="V2570">_xlfn.IFS(U2570&lt;=10,"Less than 10 days",AND(U2570&gt;10,U2570&lt;=20),"11 to 20 days",AND(U2570&gt;20,U2570&lt;=25),"21 to 25 days",U2570&gt;=51,"Greater than 40 days",AND(U2570&gt;25,U2570&lt;=30),"26 to 30 days",AND(U2570&gt;30,U2570&lt;=40),"31 to 40 days",AND(U2570&gt;40,U2570&lt;=50),"41 to 50 days")</f>
        <v>26 to 30 days</v>
      </c>
      <c r="W2570" t="str" cm="1">
        <f t="array" ref="W2570">_xlfn.IFNA(_xlfn.IFS(AND(U2570&gt;=25,U2570&lt;28),"26-27 days",AND(U2570&gt;27,U2570&lt;29),"28 to 29 days",U2570=30, "30 days"),"Not Needed")</f>
        <v>30 days</v>
      </c>
      <c r="X2570">
        <f t="shared" si="245"/>
        <v>2016</v>
      </c>
    </row>
    <row r="2571" spans="1:24" ht="4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 t="shared" si="240"/>
        <v>2</v>
      </c>
      <c r="R2571">
        <f t="shared" si="241"/>
        <v>72.5</v>
      </c>
      <c r="S2571" s="15">
        <f t="shared" si="242"/>
        <v>42234.105462962965</v>
      </c>
      <c r="T2571" s="15">
        <f t="shared" si="243"/>
        <v>42264.105462962965</v>
      </c>
      <c r="U2571">
        <f t="shared" si="244"/>
        <v>30</v>
      </c>
      <c r="V2571" t="str" cm="1">
        <f t="array" ref="V2571">_xlfn.IFS(U2571&lt;=10,"Less than 10 days",AND(U2571&gt;10,U2571&lt;=20),"11 to 20 days",AND(U2571&gt;20,U2571&lt;=25),"21 to 25 days",U2571&gt;=51,"Greater than 40 days",AND(U2571&gt;25,U2571&lt;=30),"26 to 30 days",AND(U2571&gt;30,U2571&lt;=40),"31 to 40 days",AND(U2571&gt;40,U2571&lt;=50),"41 to 50 days")</f>
        <v>26 to 30 days</v>
      </c>
      <c r="W2571" t="str" cm="1">
        <f t="array" ref="W2571">_xlfn.IFNA(_xlfn.IFS(AND(U2571&gt;=25,U2571&lt;28),"26-27 days",AND(U2571&gt;27,U2571&lt;29),"28 to 29 days",U2571=30, "30 days"),"Not Needed")</f>
        <v>30 days</v>
      </c>
      <c r="X2571">
        <f t="shared" si="245"/>
        <v>2015</v>
      </c>
    </row>
    <row r="2572" spans="1:24" ht="4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 t="shared" si="240"/>
        <v>1</v>
      </c>
      <c r="R2572">
        <f t="shared" si="241"/>
        <v>29.5</v>
      </c>
      <c r="S2572" s="15">
        <f t="shared" si="242"/>
        <v>42744.903182870374</v>
      </c>
      <c r="T2572" s="15">
        <f t="shared" si="243"/>
        <v>42774.903182870374</v>
      </c>
      <c r="U2572">
        <f t="shared" si="244"/>
        <v>30</v>
      </c>
      <c r="V2572" t="str" cm="1">
        <f t="array" ref="V2572">_xlfn.IFS(U2572&lt;=10,"Less than 10 days",AND(U2572&gt;10,U2572&lt;=20),"11 to 20 days",AND(U2572&gt;20,U2572&lt;=25),"21 to 25 days",U2572&gt;=51,"Greater than 40 days",AND(U2572&gt;25,U2572&lt;=30),"26 to 30 days",AND(U2572&gt;30,U2572&lt;=40),"31 to 40 days",AND(U2572&gt;40,U2572&lt;=50),"41 to 50 days")</f>
        <v>26 to 30 days</v>
      </c>
      <c r="W2572" t="str" cm="1">
        <f t="array" ref="W2572">_xlfn.IFNA(_xlfn.IFS(AND(U2572&gt;=25,U2572&lt;28),"26-27 days",AND(U2572&gt;27,U2572&lt;29),"28 to 29 days",U2572=30, "30 days"),"Not Needed")</f>
        <v>30 days</v>
      </c>
      <c r="X2572">
        <f t="shared" si="245"/>
        <v>2017</v>
      </c>
    </row>
    <row r="2573" spans="1:24" ht="4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 t="shared" si="240"/>
        <v>0</v>
      </c>
      <c r="R2573">
        <f t="shared" si="241"/>
        <v>62.5</v>
      </c>
      <c r="S2573" s="15">
        <f t="shared" si="242"/>
        <v>42449.341678240744</v>
      </c>
      <c r="T2573" s="15">
        <f t="shared" si="243"/>
        <v>42509.341678240744</v>
      </c>
      <c r="U2573">
        <f t="shared" si="244"/>
        <v>60</v>
      </c>
      <c r="V2573" t="str" cm="1">
        <f t="array" ref="V2573">_xlfn.IFS(U2573&lt;=10,"Less than 10 days",AND(U2573&gt;10,U2573&lt;=20),"11 to 20 days",AND(U2573&gt;20,U2573&lt;=25),"21 to 25 days",U2573&gt;=51,"Greater than 40 days",AND(U2573&gt;25,U2573&lt;=30),"26 to 30 days",AND(U2573&gt;30,U2573&lt;=40),"31 to 40 days",AND(U2573&gt;40,U2573&lt;=50),"41 to 50 days")</f>
        <v>Greater than 40 days</v>
      </c>
      <c r="W2573" t="str" cm="1">
        <f t="array" ref="W2573">_xlfn.IFNA(_xlfn.IFS(AND(U2573&gt;=25,U2573&lt;28),"26-27 days",AND(U2573&gt;27,U2573&lt;29),"28 to 29 days",U2573=30, "30 days"),"Not Needed")</f>
        <v>Not Needed</v>
      </c>
      <c r="X2573">
        <f t="shared" si="245"/>
        <v>2016</v>
      </c>
    </row>
    <row r="2574" spans="1:24" ht="4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 t="shared" si="240"/>
        <v>0</v>
      </c>
      <c r="R2574">
        <f t="shared" si="241"/>
        <v>0</v>
      </c>
      <c r="S2574" s="15">
        <f t="shared" si="242"/>
        <v>42077.119409722218</v>
      </c>
      <c r="T2574" s="15">
        <f t="shared" si="243"/>
        <v>42107.119409722218</v>
      </c>
      <c r="U2574">
        <f t="shared" si="244"/>
        <v>30</v>
      </c>
      <c r="V2574" t="str" cm="1">
        <f t="array" ref="V2574">_xlfn.IFS(U2574&lt;=10,"Less than 10 days",AND(U2574&gt;10,U2574&lt;=20),"11 to 20 days",AND(U2574&gt;20,U2574&lt;=25),"21 to 25 days",U2574&gt;=51,"Greater than 40 days",AND(U2574&gt;25,U2574&lt;=30),"26 to 30 days",AND(U2574&gt;30,U2574&lt;=40),"31 to 40 days",AND(U2574&gt;40,U2574&lt;=50),"41 to 50 days")</f>
        <v>26 to 30 days</v>
      </c>
      <c r="W2574" t="str" cm="1">
        <f t="array" ref="W2574">_xlfn.IFNA(_xlfn.IFS(AND(U2574&gt;=25,U2574&lt;28),"26-27 days",AND(U2574&gt;27,U2574&lt;29),"28 to 29 days",U2574=30, "30 days"),"Not Needed")</f>
        <v>30 days</v>
      </c>
      <c r="X2574">
        <f t="shared" si="245"/>
        <v>2015</v>
      </c>
    </row>
    <row r="2575" spans="1:24" ht="58">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 t="shared" si="240"/>
        <v>0</v>
      </c>
      <c r="R2575">
        <f t="shared" si="241"/>
        <v>0</v>
      </c>
      <c r="S2575" s="15">
        <f t="shared" si="242"/>
        <v>41829.592002314814</v>
      </c>
      <c r="T2575" s="15">
        <f t="shared" si="243"/>
        <v>41874.592002314814</v>
      </c>
      <c r="U2575">
        <f t="shared" si="244"/>
        <v>45</v>
      </c>
      <c r="V2575" t="str" cm="1">
        <f t="array" ref="V2575">_xlfn.IFS(U2575&lt;=10,"Less than 10 days",AND(U2575&gt;10,U2575&lt;=20),"11 to 20 days",AND(U2575&gt;20,U2575&lt;=25),"21 to 25 days",U2575&gt;=51,"Greater than 40 days",AND(U2575&gt;25,U2575&lt;=30),"26 to 30 days",AND(U2575&gt;30,U2575&lt;=40),"31 to 40 days",AND(U2575&gt;40,U2575&lt;=50),"41 to 50 days")</f>
        <v>41 to 50 days</v>
      </c>
      <c r="W2575" t="str" cm="1">
        <f t="array" ref="W2575">_xlfn.IFNA(_xlfn.IFS(AND(U2575&gt;=25,U2575&lt;28),"26-27 days",AND(U2575&gt;27,U2575&lt;29),"28 to 29 days",U2575=30, "30 days"),"Not Needed")</f>
        <v>Not Needed</v>
      </c>
      <c r="X2575">
        <f t="shared" si="245"/>
        <v>2014</v>
      </c>
    </row>
    <row r="2576" spans="1:24" ht="58">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 t="shared" si="240"/>
        <v>0</v>
      </c>
      <c r="R2576">
        <f t="shared" si="241"/>
        <v>0</v>
      </c>
      <c r="S2576" s="15">
        <f t="shared" si="242"/>
        <v>42487.825752314813</v>
      </c>
      <c r="T2576" s="15">
        <f t="shared" si="243"/>
        <v>42508.825752314813</v>
      </c>
      <c r="U2576">
        <f t="shared" si="244"/>
        <v>21</v>
      </c>
      <c r="V2576" t="str" cm="1">
        <f t="array" ref="V2576">_xlfn.IFS(U2576&lt;=10,"Less than 10 days",AND(U2576&gt;10,U2576&lt;=20),"11 to 20 days",AND(U2576&gt;20,U2576&lt;=25),"21 to 25 days",U2576&gt;=51,"Greater than 40 days",AND(U2576&gt;25,U2576&lt;=30),"26 to 30 days",AND(U2576&gt;30,U2576&lt;=40),"31 to 40 days",AND(U2576&gt;40,U2576&lt;=50),"41 to 50 days")</f>
        <v>21 to 25 days</v>
      </c>
      <c r="W2576" t="str" cm="1">
        <f t="array" ref="W2576">_xlfn.IFNA(_xlfn.IFS(AND(U2576&gt;=25,U2576&lt;28),"26-27 days",AND(U2576&gt;27,U2576&lt;29),"28 to 29 days",U2576=30, "30 days"),"Not Needed")</f>
        <v>Not Needed</v>
      </c>
      <c r="X2576">
        <f t="shared" si="245"/>
        <v>2016</v>
      </c>
    </row>
    <row r="2577" spans="1:24" ht="4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 t="shared" si="240"/>
        <v>0</v>
      </c>
      <c r="R2577">
        <f t="shared" si="241"/>
        <v>0</v>
      </c>
      <c r="S2577" s="15">
        <f t="shared" si="242"/>
        <v>41986.108726851846</v>
      </c>
      <c r="T2577" s="15">
        <f t="shared" si="243"/>
        <v>42016.108726851846</v>
      </c>
      <c r="U2577">
        <f t="shared" si="244"/>
        <v>30</v>
      </c>
      <c r="V2577" t="str" cm="1">
        <f t="array" ref="V2577">_xlfn.IFS(U2577&lt;=10,"Less than 10 days",AND(U2577&gt;10,U2577&lt;=20),"11 to 20 days",AND(U2577&gt;20,U2577&lt;=25),"21 to 25 days",U2577&gt;=51,"Greater than 40 days",AND(U2577&gt;25,U2577&lt;=30),"26 to 30 days",AND(U2577&gt;30,U2577&lt;=40),"31 to 40 days",AND(U2577&gt;40,U2577&lt;=50),"41 to 50 days")</f>
        <v>26 to 30 days</v>
      </c>
      <c r="W2577" t="str" cm="1">
        <f t="array" ref="W2577">_xlfn.IFNA(_xlfn.IFS(AND(U2577&gt;=25,U2577&lt;28),"26-27 days",AND(U2577&gt;27,U2577&lt;29),"28 to 29 days",U2577=30, "30 days"),"Not Needed")</f>
        <v>30 days</v>
      </c>
      <c r="X2577">
        <f t="shared" si="245"/>
        <v>2014</v>
      </c>
    </row>
    <row r="2578" spans="1:24" ht="29">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 t="shared" si="240"/>
        <v>0</v>
      </c>
      <c r="R2578">
        <f t="shared" si="241"/>
        <v>0</v>
      </c>
      <c r="S2578" s="15">
        <f t="shared" si="242"/>
        <v>42060.00980324074</v>
      </c>
      <c r="T2578" s="15">
        <f t="shared" si="243"/>
        <v>42104.968136574069</v>
      </c>
      <c r="U2578">
        <f t="shared" si="244"/>
        <v>44</v>
      </c>
      <c r="V2578" t="str" cm="1">
        <f t="array" ref="V2578">_xlfn.IFS(U2578&lt;=10,"Less than 10 days",AND(U2578&gt;10,U2578&lt;=20),"11 to 20 days",AND(U2578&gt;20,U2578&lt;=25),"21 to 25 days",U2578&gt;=51,"Greater than 40 days",AND(U2578&gt;25,U2578&lt;=30),"26 to 30 days",AND(U2578&gt;30,U2578&lt;=40),"31 to 40 days",AND(U2578&gt;40,U2578&lt;=50),"41 to 50 days")</f>
        <v>41 to 50 days</v>
      </c>
      <c r="W2578" t="str" cm="1">
        <f t="array" ref="W2578">_xlfn.IFNA(_xlfn.IFS(AND(U2578&gt;=25,U2578&lt;28),"26-27 days",AND(U2578&gt;27,U2578&lt;29),"28 to 29 days",U2578=30, "30 days"),"Not Needed")</f>
        <v>Not Needed</v>
      </c>
      <c r="X2578">
        <f t="shared" si="245"/>
        <v>2015</v>
      </c>
    </row>
    <row r="2579" spans="1:24" ht="4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 t="shared" si="240"/>
        <v>0</v>
      </c>
      <c r="R2579">
        <f t="shared" si="241"/>
        <v>0</v>
      </c>
      <c r="S2579" s="15">
        <f t="shared" si="242"/>
        <v>41830.820567129631</v>
      </c>
      <c r="T2579" s="15">
        <f t="shared" si="243"/>
        <v>41855.820567129631</v>
      </c>
      <c r="U2579">
        <f t="shared" si="244"/>
        <v>25</v>
      </c>
      <c r="V2579" t="str" cm="1">
        <f t="array" ref="V2579">_xlfn.IFS(U2579&lt;=10,"Less than 10 days",AND(U2579&gt;10,U2579&lt;=20),"11 to 20 days",AND(U2579&gt;20,U2579&lt;=25),"21 to 25 days",U2579&gt;=51,"Greater than 40 days",AND(U2579&gt;25,U2579&lt;=30),"26 to 30 days",AND(U2579&gt;30,U2579&lt;=40),"31 to 40 days",AND(U2579&gt;40,U2579&lt;=50),"41 to 50 days")</f>
        <v>21 to 25 days</v>
      </c>
      <c r="W2579" t="str" cm="1">
        <f t="array" ref="W2579">_xlfn.IFNA(_xlfn.IFS(AND(U2579&gt;=25,U2579&lt;28),"26-27 days",AND(U2579&gt;27,U2579&lt;29),"28 to 29 days",U2579=30, "30 days"),"Not Needed")</f>
        <v>26-27 days</v>
      </c>
      <c r="X2579">
        <f t="shared" si="245"/>
        <v>2014</v>
      </c>
    </row>
    <row r="2580" spans="1:24" ht="58">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 t="shared" si="240"/>
        <v>0</v>
      </c>
      <c r="R2580">
        <f t="shared" si="241"/>
        <v>0</v>
      </c>
      <c r="S2580" s="15">
        <f t="shared" si="242"/>
        <v>42238.022905092599</v>
      </c>
      <c r="T2580" s="15">
        <f t="shared" si="243"/>
        <v>42286.708333333328</v>
      </c>
      <c r="U2580">
        <f t="shared" si="244"/>
        <v>48</v>
      </c>
      <c r="V2580" t="str" cm="1">
        <f t="array" ref="V2580">_xlfn.IFS(U2580&lt;=10,"Less than 10 days",AND(U2580&gt;10,U2580&lt;=20),"11 to 20 days",AND(U2580&gt;20,U2580&lt;=25),"21 to 25 days",U2580&gt;=51,"Greater than 40 days",AND(U2580&gt;25,U2580&lt;=30),"26 to 30 days",AND(U2580&gt;30,U2580&lt;=40),"31 to 40 days",AND(U2580&gt;40,U2580&lt;=50),"41 to 50 days")</f>
        <v>41 to 50 days</v>
      </c>
      <c r="W2580" t="str" cm="1">
        <f t="array" ref="W2580">_xlfn.IFNA(_xlfn.IFS(AND(U2580&gt;=25,U2580&lt;28),"26-27 days",AND(U2580&gt;27,U2580&lt;29),"28 to 29 days",U2580=30, "30 days"),"Not Needed")</f>
        <v>Not Needed</v>
      </c>
      <c r="X2580">
        <f t="shared" si="245"/>
        <v>2015</v>
      </c>
    </row>
    <row r="2581" spans="1:24" ht="4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 t="shared" si="240"/>
        <v>0</v>
      </c>
      <c r="R2581">
        <f t="shared" si="241"/>
        <v>23.08</v>
      </c>
      <c r="S2581" s="15">
        <f t="shared" si="242"/>
        <v>41837.829895833333</v>
      </c>
      <c r="T2581" s="15">
        <f t="shared" si="243"/>
        <v>41897.829895833333</v>
      </c>
      <c r="U2581">
        <f t="shared" si="244"/>
        <v>60</v>
      </c>
      <c r="V2581" t="str" cm="1">
        <f t="array" ref="V2581">_xlfn.IFS(U2581&lt;=10,"Less than 10 days",AND(U2581&gt;10,U2581&lt;=20),"11 to 20 days",AND(U2581&gt;20,U2581&lt;=25),"21 to 25 days",U2581&gt;=51,"Greater than 40 days",AND(U2581&gt;25,U2581&lt;=30),"26 to 30 days",AND(U2581&gt;30,U2581&lt;=40),"31 to 40 days",AND(U2581&gt;40,U2581&lt;=50),"41 to 50 days")</f>
        <v>Greater than 40 days</v>
      </c>
      <c r="W2581" t="str" cm="1">
        <f t="array" ref="W2581">_xlfn.IFNA(_xlfn.IFS(AND(U2581&gt;=25,U2581&lt;28),"26-27 days",AND(U2581&gt;27,U2581&lt;29),"28 to 29 days",U2581=30, "30 days"),"Not Needed")</f>
        <v>Not Needed</v>
      </c>
      <c r="X2581">
        <f t="shared" si="245"/>
        <v>2014</v>
      </c>
    </row>
    <row r="2582" spans="1:24" ht="4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 t="shared" si="240"/>
        <v>1</v>
      </c>
      <c r="R2582">
        <f t="shared" si="241"/>
        <v>25.5</v>
      </c>
      <c r="S2582" s="15">
        <f t="shared" si="242"/>
        <v>42110.326423611114</v>
      </c>
      <c r="T2582" s="15">
        <f t="shared" si="243"/>
        <v>42140.125</v>
      </c>
      <c r="U2582">
        <f t="shared" si="244"/>
        <v>30</v>
      </c>
      <c r="V2582" t="str" cm="1">
        <f t="array" ref="V2582">_xlfn.IFS(U2582&lt;=10,"Less than 10 days",AND(U2582&gt;10,U2582&lt;=20),"11 to 20 days",AND(U2582&gt;20,U2582&lt;=25),"21 to 25 days",U2582&gt;=51,"Greater than 40 days",AND(U2582&gt;25,U2582&lt;=30),"26 to 30 days",AND(U2582&gt;30,U2582&lt;=40),"31 to 40 days",AND(U2582&gt;40,U2582&lt;=50),"41 to 50 days")</f>
        <v>26 to 30 days</v>
      </c>
      <c r="W2582" t="str" cm="1">
        <f t="array" ref="W2582">_xlfn.IFNA(_xlfn.IFS(AND(U2582&gt;=25,U2582&lt;28),"26-27 days",AND(U2582&gt;27,U2582&lt;29),"28 to 29 days",U2582=30, "30 days"),"Not Needed")</f>
        <v>30 days</v>
      </c>
      <c r="X2582">
        <f t="shared" si="245"/>
        <v>2015</v>
      </c>
    </row>
    <row r="2583" spans="1:24" ht="4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 t="shared" si="240"/>
        <v>11</v>
      </c>
      <c r="R2583">
        <f t="shared" si="241"/>
        <v>48.18</v>
      </c>
      <c r="S2583" s="15">
        <f t="shared" si="242"/>
        <v>42294.628449074073</v>
      </c>
      <c r="T2583" s="15">
        <f t="shared" si="243"/>
        <v>42324.670115740737</v>
      </c>
      <c r="U2583">
        <f t="shared" si="244"/>
        <v>30</v>
      </c>
      <c r="V2583" t="str" cm="1">
        <f t="array" ref="V2583">_xlfn.IFS(U2583&lt;=10,"Less than 10 days",AND(U2583&gt;10,U2583&lt;=20),"11 to 20 days",AND(U2583&gt;20,U2583&lt;=25),"21 to 25 days",U2583&gt;=51,"Greater than 40 days",AND(U2583&gt;25,U2583&lt;=30),"26 to 30 days",AND(U2583&gt;30,U2583&lt;=40),"31 to 40 days",AND(U2583&gt;40,U2583&lt;=50),"41 to 50 days")</f>
        <v>26 to 30 days</v>
      </c>
      <c r="W2583" t="str" cm="1">
        <f t="array" ref="W2583">_xlfn.IFNA(_xlfn.IFS(AND(U2583&gt;=25,U2583&lt;28),"26-27 days",AND(U2583&gt;27,U2583&lt;29),"28 to 29 days",U2583=30, "30 days"),"Not Needed")</f>
        <v>30 days</v>
      </c>
      <c r="X2583">
        <f t="shared" si="245"/>
        <v>2015</v>
      </c>
    </row>
    <row r="2584" spans="1:24" ht="29">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 t="shared" si="240"/>
        <v>0</v>
      </c>
      <c r="R2584">
        <f t="shared" si="241"/>
        <v>1</v>
      </c>
      <c r="S2584" s="15">
        <f t="shared" si="242"/>
        <v>42642.988819444443</v>
      </c>
      <c r="T2584" s="15">
        <f t="shared" si="243"/>
        <v>42672.988819444443</v>
      </c>
      <c r="U2584">
        <f t="shared" si="244"/>
        <v>30</v>
      </c>
      <c r="V2584" t="str" cm="1">
        <f t="array" ref="V2584">_xlfn.IFS(U2584&lt;=10,"Less than 10 days",AND(U2584&gt;10,U2584&lt;=20),"11 to 20 days",AND(U2584&gt;20,U2584&lt;=25),"21 to 25 days",U2584&gt;=51,"Greater than 40 days",AND(U2584&gt;25,U2584&lt;=30),"26 to 30 days",AND(U2584&gt;30,U2584&lt;=40),"31 to 40 days",AND(U2584&gt;40,U2584&lt;=50),"41 to 50 days")</f>
        <v>26 to 30 days</v>
      </c>
      <c r="W2584" t="str" cm="1">
        <f t="array" ref="W2584">_xlfn.IFNA(_xlfn.IFS(AND(U2584&gt;=25,U2584&lt;28),"26-27 days",AND(U2584&gt;27,U2584&lt;29),"28 to 29 days",U2584=30, "30 days"),"Not Needed")</f>
        <v>30 days</v>
      </c>
      <c r="X2584">
        <f t="shared" si="245"/>
        <v>2016</v>
      </c>
    </row>
    <row r="2585" spans="1:24" ht="4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 t="shared" ref="Q2585:Q2648" si="246">ROUND(E2585/D2585*100,0)</f>
        <v>1</v>
      </c>
      <c r="R2585">
        <f t="shared" si="241"/>
        <v>1</v>
      </c>
      <c r="S2585" s="15">
        <f t="shared" si="242"/>
        <v>42019.76944444445</v>
      </c>
      <c r="T2585" s="15">
        <f t="shared" si="243"/>
        <v>42079.727777777778</v>
      </c>
      <c r="U2585">
        <f t="shared" si="244"/>
        <v>60</v>
      </c>
      <c r="V2585" t="str" cm="1">
        <f t="array" ref="V2585">_xlfn.IFS(U2585&lt;=10,"Less than 10 days",AND(U2585&gt;10,U2585&lt;=20),"11 to 20 days",AND(U2585&gt;20,U2585&lt;=25),"21 to 25 days",U2585&gt;=51,"Greater than 40 days",AND(U2585&gt;25,U2585&lt;=30),"26 to 30 days",AND(U2585&gt;30,U2585&lt;=40),"31 to 40 days",AND(U2585&gt;40,U2585&lt;=50),"41 to 50 days")</f>
        <v>Greater than 40 days</v>
      </c>
      <c r="W2585" t="str" cm="1">
        <f t="array" ref="W2585">_xlfn.IFNA(_xlfn.IFS(AND(U2585&gt;=25,U2585&lt;28),"26-27 days",AND(U2585&gt;27,U2585&lt;29),"28 to 29 days",U2585=30, "30 days"),"Not Needed")</f>
        <v>Not Needed</v>
      </c>
      <c r="X2585">
        <f t="shared" si="245"/>
        <v>2015</v>
      </c>
    </row>
    <row r="2586" spans="1:24" ht="29">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 t="shared" si="246"/>
        <v>0</v>
      </c>
      <c r="R2586">
        <f t="shared" si="241"/>
        <v>0</v>
      </c>
      <c r="S2586" s="15">
        <f t="shared" si="242"/>
        <v>42140.173252314817</v>
      </c>
      <c r="T2586" s="15">
        <f t="shared" si="243"/>
        <v>42170.173252314817</v>
      </c>
      <c r="U2586">
        <f t="shared" si="244"/>
        <v>30</v>
      </c>
      <c r="V2586" t="str" cm="1">
        <f t="array" ref="V2586">_xlfn.IFS(U2586&lt;=10,"Less than 10 days",AND(U2586&gt;10,U2586&lt;=20),"11 to 20 days",AND(U2586&gt;20,U2586&lt;=25),"21 to 25 days",U2586&gt;=51,"Greater than 40 days",AND(U2586&gt;25,U2586&lt;=30),"26 to 30 days",AND(U2586&gt;30,U2586&lt;=40),"31 to 40 days",AND(U2586&gt;40,U2586&lt;=50),"41 to 50 days")</f>
        <v>26 to 30 days</v>
      </c>
      <c r="W2586" t="str" cm="1">
        <f t="array" ref="W2586">_xlfn.IFNA(_xlfn.IFS(AND(U2586&gt;=25,U2586&lt;28),"26-27 days",AND(U2586&gt;27,U2586&lt;29),"28 to 29 days",U2586=30, "30 days"),"Not Needed")</f>
        <v>30 days</v>
      </c>
      <c r="X2586">
        <f t="shared" si="245"/>
        <v>2015</v>
      </c>
    </row>
    <row r="2587" spans="1:24" ht="4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 t="shared" si="246"/>
        <v>0</v>
      </c>
      <c r="R2587">
        <f t="shared" si="241"/>
        <v>50</v>
      </c>
      <c r="S2587" s="15">
        <f t="shared" si="242"/>
        <v>41795.963333333333</v>
      </c>
      <c r="T2587" s="15">
        <f t="shared" si="243"/>
        <v>41825.963333333333</v>
      </c>
      <c r="U2587">
        <f t="shared" si="244"/>
        <v>30</v>
      </c>
      <c r="V2587" t="str" cm="1">
        <f t="array" ref="V2587">_xlfn.IFS(U2587&lt;=10,"Less than 10 days",AND(U2587&gt;10,U2587&lt;=20),"11 to 20 days",AND(U2587&gt;20,U2587&lt;=25),"21 to 25 days",U2587&gt;=51,"Greater than 40 days",AND(U2587&gt;25,U2587&lt;=30),"26 to 30 days",AND(U2587&gt;30,U2587&lt;=40),"31 to 40 days",AND(U2587&gt;40,U2587&lt;=50),"41 to 50 days")</f>
        <v>26 to 30 days</v>
      </c>
      <c r="W2587" t="str" cm="1">
        <f t="array" ref="W2587">_xlfn.IFNA(_xlfn.IFS(AND(U2587&gt;=25,U2587&lt;28),"26-27 days",AND(U2587&gt;27,U2587&lt;29),"28 to 29 days",U2587=30, "30 days"),"Not Needed")</f>
        <v>30 days</v>
      </c>
      <c r="X2587">
        <f t="shared" si="245"/>
        <v>2014</v>
      </c>
    </row>
    <row r="2588" spans="1:24" ht="29">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 t="shared" si="246"/>
        <v>0</v>
      </c>
      <c r="R2588">
        <f t="shared" si="241"/>
        <v>5</v>
      </c>
      <c r="S2588" s="15">
        <f t="shared" si="242"/>
        <v>42333.330277777779</v>
      </c>
      <c r="T2588" s="15">
        <f t="shared" si="243"/>
        <v>42363.330277777779</v>
      </c>
      <c r="U2588">
        <f t="shared" si="244"/>
        <v>30</v>
      </c>
      <c r="V2588" t="str" cm="1">
        <f t="array" ref="V2588">_xlfn.IFS(U2588&lt;=10,"Less than 10 days",AND(U2588&gt;10,U2588&lt;=20),"11 to 20 days",AND(U2588&gt;20,U2588&lt;=25),"21 to 25 days",U2588&gt;=51,"Greater than 40 days",AND(U2588&gt;25,U2588&lt;=30),"26 to 30 days",AND(U2588&gt;30,U2588&lt;=40),"31 to 40 days",AND(U2588&gt;40,U2588&lt;=50),"41 to 50 days")</f>
        <v>26 to 30 days</v>
      </c>
      <c r="W2588" t="str" cm="1">
        <f t="array" ref="W2588">_xlfn.IFNA(_xlfn.IFS(AND(U2588&gt;=25,U2588&lt;28),"26-27 days",AND(U2588&gt;27,U2588&lt;29),"28 to 29 days",U2588=30, "30 days"),"Not Needed")</f>
        <v>30 days</v>
      </c>
      <c r="X2588">
        <f t="shared" si="245"/>
        <v>2015</v>
      </c>
    </row>
    <row r="2589" spans="1:24" ht="4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 t="shared" si="246"/>
        <v>2</v>
      </c>
      <c r="R2589">
        <f t="shared" si="241"/>
        <v>202.83</v>
      </c>
      <c r="S2589" s="15">
        <f t="shared" si="242"/>
        <v>42338.675381944442</v>
      </c>
      <c r="T2589" s="15">
        <f t="shared" si="243"/>
        <v>42368.675381944442</v>
      </c>
      <c r="U2589">
        <f t="shared" si="244"/>
        <v>30</v>
      </c>
      <c r="V2589" t="str" cm="1">
        <f t="array" ref="V2589">_xlfn.IFS(U2589&lt;=10,"Less than 10 days",AND(U2589&gt;10,U2589&lt;=20),"11 to 20 days",AND(U2589&gt;20,U2589&lt;=25),"21 to 25 days",U2589&gt;=51,"Greater than 40 days",AND(U2589&gt;25,U2589&lt;=30),"26 to 30 days",AND(U2589&gt;30,U2589&lt;=40),"31 to 40 days",AND(U2589&gt;40,U2589&lt;=50),"41 to 50 days")</f>
        <v>26 to 30 days</v>
      </c>
      <c r="W2589" t="str" cm="1">
        <f t="array" ref="W2589">_xlfn.IFNA(_xlfn.IFS(AND(U2589&gt;=25,U2589&lt;28),"26-27 days",AND(U2589&gt;27,U2589&lt;29),"28 to 29 days",U2589=30, "30 days"),"Not Needed")</f>
        <v>30 days</v>
      </c>
      <c r="X2589">
        <f t="shared" si="245"/>
        <v>2015</v>
      </c>
    </row>
    <row r="2590" spans="1:24" ht="58">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 t="shared" si="246"/>
        <v>4</v>
      </c>
      <c r="R2590">
        <f t="shared" si="241"/>
        <v>29.13</v>
      </c>
      <c r="S2590" s="15">
        <f t="shared" si="242"/>
        <v>42042.676226851851</v>
      </c>
      <c r="T2590" s="15">
        <f t="shared" si="243"/>
        <v>42094.551388888889</v>
      </c>
      <c r="U2590">
        <f t="shared" si="244"/>
        <v>52</v>
      </c>
      <c r="V2590" t="str" cm="1">
        <f t="array" ref="V2590">_xlfn.IFS(U2590&lt;=10,"Less than 10 days",AND(U2590&gt;10,U2590&lt;=20),"11 to 20 days",AND(U2590&gt;20,U2590&lt;=25),"21 to 25 days",U2590&gt;=51,"Greater than 40 days",AND(U2590&gt;25,U2590&lt;=30),"26 to 30 days",AND(U2590&gt;30,U2590&lt;=40),"31 to 40 days",AND(U2590&gt;40,U2590&lt;=50),"41 to 50 days")</f>
        <v>Greater than 40 days</v>
      </c>
      <c r="W2590" t="str" cm="1">
        <f t="array" ref="W2590">_xlfn.IFNA(_xlfn.IFS(AND(U2590&gt;=25,U2590&lt;28),"26-27 days",AND(U2590&gt;27,U2590&lt;29),"28 to 29 days",U2590=30, "30 days"),"Not Needed")</f>
        <v>Not Needed</v>
      </c>
      <c r="X2590">
        <f t="shared" si="245"/>
        <v>2015</v>
      </c>
    </row>
    <row r="2591" spans="1:24" ht="4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 t="shared" si="246"/>
        <v>0</v>
      </c>
      <c r="R2591">
        <f t="shared" si="241"/>
        <v>5</v>
      </c>
      <c r="S2591" s="15">
        <f t="shared" si="242"/>
        <v>42422.536192129628</v>
      </c>
      <c r="T2591" s="15">
        <f t="shared" si="243"/>
        <v>42452.494525462964</v>
      </c>
      <c r="U2591">
        <f t="shared" si="244"/>
        <v>30</v>
      </c>
      <c r="V2591" t="str" cm="1">
        <f t="array" ref="V2591">_xlfn.IFS(U2591&lt;=10,"Less than 10 days",AND(U2591&gt;10,U2591&lt;=20),"11 to 20 days",AND(U2591&gt;20,U2591&lt;=25),"21 to 25 days",U2591&gt;=51,"Greater than 40 days",AND(U2591&gt;25,U2591&lt;=30),"26 to 30 days",AND(U2591&gt;30,U2591&lt;=40),"31 to 40 days",AND(U2591&gt;40,U2591&lt;=50),"41 to 50 days")</f>
        <v>26 to 30 days</v>
      </c>
      <c r="W2591" t="str" cm="1">
        <f t="array" ref="W2591">_xlfn.IFNA(_xlfn.IFS(AND(U2591&gt;=25,U2591&lt;28),"26-27 days",AND(U2591&gt;27,U2591&lt;29),"28 to 29 days",U2591=30, "30 days"),"Not Needed")</f>
        <v>30 days</v>
      </c>
      <c r="X2591">
        <f t="shared" si="245"/>
        <v>2016</v>
      </c>
    </row>
    <row r="2592" spans="1:24" ht="4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 t="shared" si="246"/>
        <v>0</v>
      </c>
      <c r="R2592">
        <f t="shared" si="241"/>
        <v>0</v>
      </c>
      <c r="S2592" s="15">
        <f t="shared" si="242"/>
        <v>42388.589085648149</v>
      </c>
      <c r="T2592" s="15">
        <f t="shared" si="243"/>
        <v>42395.589085648149</v>
      </c>
      <c r="U2592">
        <f t="shared" si="244"/>
        <v>7</v>
      </c>
      <c r="V2592" t="str" cm="1">
        <f t="array" ref="V2592">_xlfn.IFS(U2592&lt;=10,"Less than 10 days",AND(U2592&gt;10,U2592&lt;=20),"11 to 20 days",AND(U2592&gt;20,U2592&lt;=25),"21 to 25 days",U2592&gt;=51,"Greater than 40 days",AND(U2592&gt;25,U2592&lt;=30),"26 to 30 days",AND(U2592&gt;30,U2592&lt;=40),"31 to 40 days",AND(U2592&gt;40,U2592&lt;=50),"41 to 50 days")</f>
        <v>Less than 10 days</v>
      </c>
      <c r="W2592" t="str" cm="1">
        <f t="array" ref="W2592">_xlfn.IFNA(_xlfn.IFS(AND(U2592&gt;=25,U2592&lt;28),"26-27 days",AND(U2592&gt;27,U2592&lt;29),"28 to 29 days",U2592=30, "30 days"),"Not Needed")</f>
        <v>Not Needed</v>
      </c>
      <c r="X2592">
        <f t="shared" si="245"/>
        <v>2016</v>
      </c>
    </row>
    <row r="2593" spans="1:24" ht="4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 t="shared" si="246"/>
        <v>2</v>
      </c>
      <c r="R2593">
        <f t="shared" si="241"/>
        <v>13</v>
      </c>
      <c r="S2593" s="15">
        <f t="shared" si="242"/>
        <v>42382.906527777777</v>
      </c>
      <c r="T2593" s="15">
        <f t="shared" si="243"/>
        <v>42442.864861111113</v>
      </c>
      <c r="U2593">
        <f t="shared" si="244"/>
        <v>60</v>
      </c>
      <c r="V2593" t="str" cm="1">
        <f t="array" ref="V2593">_xlfn.IFS(U2593&lt;=10,"Less than 10 days",AND(U2593&gt;10,U2593&lt;=20),"11 to 20 days",AND(U2593&gt;20,U2593&lt;=25),"21 to 25 days",U2593&gt;=51,"Greater than 40 days",AND(U2593&gt;25,U2593&lt;=30),"26 to 30 days",AND(U2593&gt;30,U2593&lt;=40),"31 to 40 days",AND(U2593&gt;40,U2593&lt;=50),"41 to 50 days")</f>
        <v>Greater than 40 days</v>
      </c>
      <c r="W2593" t="str" cm="1">
        <f t="array" ref="W2593">_xlfn.IFNA(_xlfn.IFS(AND(U2593&gt;=25,U2593&lt;28),"26-27 days",AND(U2593&gt;27,U2593&lt;29),"28 to 29 days",U2593=30, "30 days"),"Not Needed")</f>
        <v>Not Needed</v>
      </c>
      <c r="X2593">
        <f t="shared" si="245"/>
        <v>2016</v>
      </c>
    </row>
    <row r="2594" spans="1:24" ht="58">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 t="shared" si="246"/>
        <v>0</v>
      </c>
      <c r="R2594">
        <f t="shared" si="241"/>
        <v>50</v>
      </c>
      <c r="S2594" s="15">
        <f t="shared" si="242"/>
        <v>41887.801168981481</v>
      </c>
      <c r="T2594" s="15">
        <f t="shared" si="243"/>
        <v>41917.801168981481</v>
      </c>
      <c r="U2594">
        <f t="shared" si="244"/>
        <v>30</v>
      </c>
      <c r="V2594" t="str" cm="1">
        <f t="array" ref="V2594">_xlfn.IFS(U2594&lt;=10,"Less than 10 days",AND(U2594&gt;10,U2594&lt;=20),"11 to 20 days",AND(U2594&gt;20,U2594&lt;=25),"21 to 25 days",U2594&gt;=51,"Greater than 40 days",AND(U2594&gt;25,U2594&lt;=30),"26 to 30 days",AND(U2594&gt;30,U2594&lt;=40),"31 to 40 days",AND(U2594&gt;40,U2594&lt;=50),"41 to 50 days")</f>
        <v>26 to 30 days</v>
      </c>
      <c r="W2594" t="str" cm="1">
        <f t="array" ref="W2594">_xlfn.IFNA(_xlfn.IFS(AND(U2594&gt;=25,U2594&lt;28),"26-27 days",AND(U2594&gt;27,U2594&lt;29),"28 to 29 days",U2594=30, "30 days"),"Not Needed")</f>
        <v>30 days</v>
      </c>
      <c r="X2594">
        <f t="shared" si="245"/>
        <v>2014</v>
      </c>
    </row>
    <row r="2595" spans="1:24" ht="4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 t="shared" si="246"/>
        <v>0</v>
      </c>
      <c r="R2595">
        <f t="shared" si="241"/>
        <v>0</v>
      </c>
      <c r="S2595" s="15">
        <f t="shared" si="242"/>
        <v>42089.84520833334</v>
      </c>
      <c r="T2595" s="15">
        <f t="shared" si="243"/>
        <v>42119.84520833334</v>
      </c>
      <c r="U2595">
        <f t="shared" si="244"/>
        <v>30</v>
      </c>
      <c r="V2595" t="str" cm="1">
        <f t="array" ref="V2595">_xlfn.IFS(U2595&lt;=10,"Less than 10 days",AND(U2595&gt;10,U2595&lt;=20),"11 to 20 days",AND(U2595&gt;20,U2595&lt;=25),"21 to 25 days",U2595&gt;=51,"Greater than 40 days",AND(U2595&gt;25,U2595&lt;=30),"26 to 30 days",AND(U2595&gt;30,U2595&lt;=40),"31 to 40 days",AND(U2595&gt;40,U2595&lt;=50),"41 to 50 days")</f>
        <v>26 to 30 days</v>
      </c>
      <c r="W2595" t="str" cm="1">
        <f t="array" ref="W2595">_xlfn.IFNA(_xlfn.IFS(AND(U2595&gt;=25,U2595&lt;28),"26-27 days",AND(U2595&gt;27,U2595&lt;29),"28 to 29 days",U2595=30, "30 days"),"Not Needed")</f>
        <v>30 days</v>
      </c>
      <c r="X2595">
        <f t="shared" si="245"/>
        <v>2015</v>
      </c>
    </row>
    <row r="2596" spans="1:24" ht="4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 t="shared" si="246"/>
        <v>0</v>
      </c>
      <c r="R2596">
        <f t="shared" si="241"/>
        <v>1</v>
      </c>
      <c r="S2596" s="15">
        <f t="shared" si="242"/>
        <v>41828.967916666668</v>
      </c>
      <c r="T2596" s="15">
        <f t="shared" si="243"/>
        <v>41858.967916666668</v>
      </c>
      <c r="U2596">
        <f t="shared" si="244"/>
        <v>30</v>
      </c>
      <c r="V2596" t="str" cm="1">
        <f t="array" ref="V2596">_xlfn.IFS(U2596&lt;=10,"Less than 10 days",AND(U2596&gt;10,U2596&lt;=20),"11 to 20 days",AND(U2596&gt;20,U2596&lt;=25),"21 to 25 days",U2596&gt;=51,"Greater than 40 days",AND(U2596&gt;25,U2596&lt;=30),"26 to 30 days",AND(U2596&gt;30,U2596&lt;=40),"31 to 40 days",AND(U2596&gt;40,U2596&lt;=50),"41 to 50 days")</f>
        <v>26 to 30 days</v>
      </c>
      <c r="W2596" t="str" cm="1">
        <f t="array" ref="W2596">_xlfn.IFNA(_xlfn.IFS(AND(U2596&gt;=25,U2596&lt;28),"26-27 days",AND(U2596&gt;27,U2596&lt;29),"28 to 29 days",U2596=30, "30 days"),"Not Needed")</f>
        <v>30 days</v>
      </c>
      <c r="X2596">
        <f t="shared" si="245"/>
        <v>2014</v>
      </c>
    </row>
    <row r="2597" spans="1:24" ht="29">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 t="shared" si="246"/>
        <v>12</v>
      </c>
      <c r="R2597">
        <f t="shared" si="241"/>
        <v>96.05</v>
      </c>
      <c r="S2597" s="15">
        <f t="shared" si="242"/>
        <v>42760.244212962964</v>
      </c>
      <c r="T2597" s="15">
        <f t="shared" si="243"/>
        <v>42790.244212962964</v>
      </c>
      <c r="U2597">
        <f t="shared" si="244"/>
        <v>30</v>
      </c>
      <c r="V2597" t="str" cm="1">
        <f t="array" ref="V2597">_xlfn.IFS(U2597&lt;=10,"Less than 10 days",AND(U2597&gt;10,U2597&lt;=20),"11 to 20 days",AND(U2597&gt;20,U2597&lt;=25),"21 to 25 days",U2597&gt;=51,"Greater than 40 days",AND(U2597&gt;25,U2597&lt;=30),"26 to 30 days",AND(U2597&gt;30,U2597&lt;=40),"31 to 40 days",AND(U2597&gt;40,U2597&lt;=50),"41 to 50 days")</f>
        <v>26 to 30 days</v>
      </c>
      <c r="W2597" t="str" cm="1">
        <f t="array" ref="W2597">_xlfn.IFNA(_xlfn.IFS(AND(U2597&gt;=25,U2597&lt;28),"26-27 days",AND(U2597&gt;27,U2597&lt;29),"28 to 29 days",U2597=30, "30 days"),"Not Needed")</f>
        <v>30 days</v>
      </c>
      <c r="X2597">
        <f t="shared" si="245"/>
        <v>2017</v>
      </c>
    </row>
    <row r="2598" spans="1:24" ht="58">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 t="shared" si="246"/>
        <v>24</v>
      </c>
      <c r="R2598">
        <f t="shared" si="241"/>
        <v>305.77999999999997</v>
      </c>
      <c r="S2598" s="15">
        <f t="shared" si="242"/>
        <v>41828.664456018516</v>
      </c>
      <c r="T2598" s="15">
        <f t="shared" si="243"/>
        <v>41858.664456018516</v>
      </c>
      <c r="U2598">
        <f t="shared" si="244"/>
        <v>30</v>
      </c>
      <c r="V2598" t="str" cm="1">
        <f t="array" ref="V2598">_xlfn.IFS(U2598&lt;=10,"Less than 10 days",AND(U2598&gt;10,U2598&lt;=20),"11 to 20 days",AND(U2598&gt;20,U2598&lt;=25),"21 to 25 days",U2598&gt;=51,"Greater than 40 days",AND(U2598&gt;25,U2598&lt;=30),"26 to 30 days",AND(U2598&gt;30,U2598&lt;=40),"31 to 40 days",AND(U2598&gt;40,U2598&lt;=50),"41 to 50 days")</f>
        <v>26 to 30 days</v>
      </c>
      <c r="W2598" t="str" cm="1">
        <f t="array" ref="W2598">_xlfn.IFNA(_xlfn.IFS(AND(U2598&gt;=25,U2598&lt;28),"26-27 days",AND(U2598&gt;27,U2598&lt;29),"28 to 29 days",U2598=30, "30 days"),"Not Needed")</f>
        <v>30 days</v>
      </c>
      <c r="X2598">
        <f t="shared" si="245"/>
        <v>2014</v>
      </c>
    </row>
    <row r="2599" spans="1:24" ht="4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 t="shared" si="246"/>
        <v>6</v>
      </c>
      <c r="R2599">
        <f t="shared" si="241"/>
        <v>12.14</v>
      </c>
      <c r="S2599" s="15">
        <f t="shared" si="242"/>
        <v>42510.341631944444</v>
      </c>
      <c r="T2599" s="15">
        <f t="shared" si="243"/>
        <v>42540.341631944444</v>
      </c>
      <c r="U2599">
        <f t="shared" si="244"/>
        <v>30</v>
      </c>
      <c r="V2599" t="str" cm="1">
        <f t="array" ref="V2599">_xlfn.IFS(U2599&lt;=10,"Less than 10 days",AND(U2599&gt;10,U2599&lt;=20),"11 to 20 days",AND(U2599&gt;20,U2599&lt;=25),"21 to 25 days",U2599&gt;=51,"Greater than 40 days",AND(U2599&gt;25,U2599&lt;=30),"26 to 30 days",AND(U2599&gt;30,U2599&lt;=40),"31 to 40 days",AND(U2599&gt;40,U2599&lt;=50),"41 to 50 days")</f>
        <v>26 to 30 days</v>
      </c>
      <c r="W2599" t="str" cm="1">
        <f t="array" ref="W2599">_xlfn.IFNA(_xlfn.IFS(AND(U2599&gt;=25,U2599&lt;28),"26-27 days",AND(U2599&gt;27,U2599&lt;29),"28 to 29 days",U2599=30, "30 days"),"Not Needed")</f>
        <v>30 days</v>
      </c>
      <c r="X2599">
        <f t="shared" si="245"/>
        <v>2016</v>
      </c>
    </row>
    <row r="2600" spans="1:24" ht="4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 t="shared" si="246"/>
        <v>39</v>
      </c>
      <c r="R2600">
        <f t="shared" si="241"/>
        <v>83.57</v>
      </c>
      <c r="S2600" s="15">
        <f t="shared" si="242"/>
        <v>42240.840289351851</v>
      </c>
      <c r="T2600" s="15">
        <f t="shared" si="243"/>
        <v>42270.840289351851</v>
      </c>
      <c r="U2600">
        <f t="shared" si="244"/>
        <v>30</v>
      </c>
      <c r="V2600" t="str" cm="1">
        <f t="array" ref="V2600">_xlfn.IFS(U2600&lt;=10,"Less than 10 days",AND(U2600&gt;10,U2600&lt;=20),"11 to 20 days",AND(U2600&gt;20,U2600&lt;=25),"21 to 25 days",U2600&gt;=51,"Greater than 40 days",AND(U2600&gt;25,U2600&lt;=30),"26 to 30 days",AND(U2600&gt;30,U2600&lt;=40),"31 to 40 days",AND(U2600&gt;40,U2600&lt;=50),"41 to 50 days")</f>
        <v>26 to 30 days</v>
      </c>
      <c r="W2600" t="str" cm="1">
        <f t="array" ref="W2600">_xlfn.IFNA(_xlfn.IFS(AND(U2600&gt;=25,U2600&lt;28),"26-27 days",AND(U2600&gt;27,U2600&lt;29),"28 to 29 days",U2600=30, "30 days"),"Not Needed")</f>
        <v>30 days</v>
      </c>
      <c r="X2600">
        <f t="shared" si="245"/>
        <v>2015</v>
      </c>
    </row>
    <row r="2601" spans="1:24" ht="29">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 t="shared" si="246"/>
        <v>1</v>
      </c>
      <c r="R2601">
        <f t="shared" si="241"/>
        <v>18</v>
      </c>
      <c r="S2601" s="15">
        <f t="shared" si="242"/>
        <v>41809.754016203704</v>
      </c>
      <c r="T2601" s="15">
        <f t="shared" si="243"/>
        <v>41854.754016203704</v>
      </c>
      <c r="U2601">
        <f t="shared" si="244"/>
        <v>45</v>
      </c>
      <c r="V2601" t="str" cm="1">
        <f t="array" ref="V2601">_xlfn.IFS(U2601&lt;=10,"Less than 10 days",AND(U2601&gt;10,U2601&lt;=20),"11 to 20 days",AND(U2601&gt;20,U2601&lt;=25),"21 to 25 days",U2601&gt;=51,"Greater than 40 days",AND(U2601&gt;25,U2601&lt;=30),"26 to 30 days",AND(U2601&gt;30,U2601&lt;=40),"31 to 40 days",AND(U2601&gt;40,U2601&lt;=50),"41 to 50 days")</f>
        <v>41 to 50 days</v>
      </c>
      <c r="W2601" t="str" cm="1">
        <f t="array" ref="W2601">_xlfn.IFNA(_xlfn.IFS(AND(U2601&gt;=25,U2601&lt;28),"26-27 days",AND(U2601&gt;27,U2601&lt;29),"28 to 29 days",U2601=30, "30 days"),"Not Needed")</f>
        <v>Not Needed</v>
      </c>
      <c r="X2601">
        <f t="shared" si="245"/>
        <v>2014</v>
      </c>
    </row>
    <row r="2602" spans="1:24" ht="4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 t="shared" si="246"/>
        <v>7</v>
      </c>
      <c r="R2602">
        <f t="shared" si="241"/>
        <v>115.53</v>
      </c>
      <c r="S2602" s="15">
        <f t="shared" si="242"/>
        <v>42394.900462962964</v>
      </c>
      <c r="T2602" s="15">
        <f t="shared" si="243"/>
        <v>42454.858796296292</v>
      </c>
      <c r="U2602">
        <f t="shared" si="244"/>
        <v>60</v>
      </c>
      <c r="V2602" t="str" cm="1">
        <f t="array" ref="V2602">_xlfn.IFS(U2602&lt;=10,"Less than 10 days",AND(U2602&gt;10,U2602&lt;=20),"11 to 20 days",AND(U2602&gt;20,U2602&lt;=25),"21 to 25 days",U2602&gt;=51,"Greater than 40 days",AND(U2602&gt;25,U2602&lt;=30),"26 to 30 days",AND(U2602&gt;30,U2602&lt;=40),"31 to 40 days",AND(U2602&gt;40,U2602&lt;=50),"41 to 50 days")</f>
        <v>Greater than 40 days</v>
      </c>
      <c r="W2602" t="str" cm="1">
        <f t="array" ref="W2602">_xlfn.IFNA(_xlfn.IFS(AND(U2602&gt;=25,U2602&lt;28),"26-27 days",AND(U2602&gt;27,U2602&lt;29),"28 to 29 days",U2602=30, "30 days"),"Not Needed")</f>
        <v>Not Needed</v>
      </c>
      <c r="X2602">
        <f t="shared" si="245"/>
        <v>2016</v>
      </c>
    </row>
    <row r="2603" spans="1:24" ht="58">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 t="shared" si="246"/>
        <v>661</v>
      </c>
      <c r="R2603">
        <f t="shared" si="241"/>
        <v>21.9</v>
      </c>
      <c r="S2603" s="15">
        <f t="shared" si="242"/>
        <v>41150.902187499996</v>
      </c>
      <c r="T2603" s="15">
        <f t="shared" si="243"/>
        <v>41165.165972222225</v>
      </c>
      <c r="U2603">
        <f t="shared" si="244"/>
        <v>15</v>
      </c>
      <c r="V2603" t="str" cm="1">
        <f t="array" ref="V2603">_xlfn.IFS(U2603&lt;=10,"Less than 10 days",AND(U2603&gt;10,U2603&lt;=20),"11 to 20 days",AND(U2603&gt;20,U2603&lt;=25),"21 to 25 days",U2603&gt;=51,"Greater than 40 days",AND(U2603&gt;25,U2603&lt;=30),"26 to 30 days",AND(U2603&gt;30,U2603&lt;=40),"31 to 40 days",AND(U2603&gt;40,U2603&lt;=50),"41 to 50 days")</f>
        <v>11 to 20 days</v>
      </c>
      <c r="W2603" t="str" cm="1">
        <f t="array" ref="W2603">_xlfn.IFNA(_xlfn.IFS(AND(U2603&gt;=25,U2603&lt;28),"26-27 days",AND(U2603&gt;27,U2603&lt;29),"28 to 29 days",U2603=30, "30 days"),"Not Needed")</f>
        <v>Not Needed</v>
      </c>
      <c r="X2603">
        <f t="shared" si="245"/>
        <v>2012</v>
      </c>
    </row>
    <row r="2604" spans="1:24" ht="4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 t="shared" si="246"/>
        <v>326</v>
      </c>
      <c r="R2604">
        <f t="shared" si="241"/>
        <v>80.02</v>
      </c>
      <c r="S2604" s="15">
        <f t="shared" si="242"/>
        <v>41915.747314814813</v>
      </c>
      <c r="T2604" s="15">
        <f t="shared" si="243"/>
        <v>41955.888888888891</v>
      </c>
      <c r="U2604">
        <f t="shared" si="244"/>
        <v>40</v>
      </c>
      <c r="V2604" t="str" cm="1">
        <f t="array" ref="V2604">_xlfn.IFS(U2604&lt;=10,"Less than 10 days",AND(U2604&gt;10,U2604&lt;=20),"11 to 20 days",AND(U2604&gt;20,U2604&lt;=25),"21 to 25 days",U2604&gt;=51,"Greater than 40 days",AND(U2604&gt;25,U2604&lt;=30),"26 to 30 days",AND(U2604&gt;30,U2604&lt;=40),"31 to 40 days",AND(U2604&gt;40,U2604&lt;=50),"41 to 50 days")</f>
        <v>31 to 40 days</v>
      </c>
      <c r="W2604" t="str" cm="1">
        <f t="array" ref="W2604">_xlfn.IFNA(_xlfn.IFS(AND(U2604&gt;=25,U2604&lt;28),"26-27 days",AND(U2604&gt;27,U2604&lt;29),"28 to 29 days",U2604=30, "30 days"),"Not Needed")</f>
        <v>Not Needed</v>
      </c>
      <c r="X2604">
        <f t="shared" si="245"/>
        <v>2014</v>
      </c>
    </row>
    <row r="2605" spans="1:24" ht="29">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 t="shared" si="246"/>
        <v>101</v>
      </c>
      <c r="R2605">
        <f t="shared" si="241"/>
        <v>35.520000000000003</v>
      </c>
      <c r="S2605" s="15">
        <f t="shared" si="242"/>
        <v>41617.912662037037</v>
      </c>
      <c r="T2605" s="15">
        <f t="shared" si="243"/>
        <v>41631.912662037037</v>
      </c>
      <c r="U2605">
        <f t="shared" si="244"/>
        <v>14</v>
      </c>
      <c r="V2605" t="str" cm="1">
        <f t="array" ref="V2605">_xlfn.IFS(U2605&lt;=10,"Less than 10 days",AND(U2605&gt;10,U2605&lt;=20),"11 to 20 days",AND(U2605&gt;20,U2605&lt;=25),"21 to 25 days",U2605&gt;=51,"Greater than 40 days",AND(U2605&gt;25,U2605&lt;=30),"26 to 30 days",AND(U2605&gt;30,U2605&lt;=40),"31 to 40 days",AND(U2605&gt;40,U2605&lt;=50),"41 to 50 days")</f>
        <v>11 to 20 days</v>
      </c>
      <c r="W2605" t="str" cm="1">
        <f t="array" ref="W2605">_xlfn.IFNA(_xlfn.IFS(AND(U2605&gt;=25,U2605&lt;28),"26-27 days",AND(U2605&gt;27,U2605&lt;29),"28 to 29 days",U2605=30, "30 days"),"Not Needed")</f>
        <v>Not Needed</v>
      </c>
      <c r="X2605">
        <f t="shared" si="245"/>
        <v>2013</v>
      </c>
    </row>
    <row r="2606" spans="1:24" ht="4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 t="shared" si="246"/>
        <v>104</v>
      </c>
      <c r="R2606">
        <f t="shared" si="241"/>
        <v>64.930000000000007</v>
      </c>
      <c r="S2606" s="15">
        <f t="shared" si="242"/>
        <v>40998.051192129627</v>
      </c>
      <c r="T2606" s="15">
        <f t="shared" si="243"/>
        <v>41028.051192129627</v>
      </c>
      <c r="U2606">
        <f t="shared" si="244"/>
        <v>30</v>
      </c>
      <c r="V2606" t="str" cm="1">
        <f t="array" ref="V2606">_xlfn.IFS(U2606&lt;=10,"Less than 10 days",AND(U2606&gt;10,U2606&lt;=20),"11 to 20 days",AND(U2606&gt;20,U2606&lt;=25),"21 to 25 days",U2606&gt;=51,"Greater than 40 days",AND(U2606&gt;25,U2606&lt;=30),"26 to 30 days",AND(U2606&gt;30,U2606&lt;=40),"31 to 40 days",AND(U2606&gt;40,U2606&lt;=50),"41 to 50 days")</f>
        <v>26 to 30 days</v>
      </c>
      <c r="W2606" t="str" cm="1">
        <f t="array" ref="W2606">_xlfn.IFNA(_xlfn.IFS(AND(U2606&gt;=25,U2606&lt;28),"26-27 days",AND(U2606&gt;27,U2606&lt;29),"28 to 29 days",U2606=30, "30 days"),"Not Needed")</f>
        <v>30 days</v>
      </c>
      <c r="X2606">
        <f t="shared" si="245"/>
        <v>2012</v>
      </c>
    </row>
    <row r="2607" spans="1:24" ht="4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 t="shared" si="246"/>
        <v>107</v>
      </c>
      <c r="R2607">
        <f t="shared" si="241"/>
        <v>60.97</v>
      </c>
      <c r="S2607" s="15">
        <f t="shared" si="242"/>
        <v>42508.541550925926</v>
      </c>
      <c r="T2607" s="15">
        <f t="shared" si="243"/>
        <v>42538.541550925926</v>
      </c>
      <c r="U2607">
        <f t="shared" si="244"/>
        <v>30</v>
      </c>
      <c r="V2607" t="str" cm="1">
        <f t="array" ref="V2607">_xlfn.IFS(U2607&lt;=10,"Less than 10 days",AND(U2607&gt;10,U2607&lt;=20),"11 to 20 days",AND(U2607&gt;20,U2607&lt;=25),"21 to 25 days",U2607&gt;=51,"Greater than 40 days",AND(U2607&gt;25,U2607&lt;=30),"26 to 30 days",AND(U2607&gt;30,U2607&lt;=40),"31 to 40 days",AND(U2607&gt;40,U2607&lt;=50),"41 to 50 days")</f>
        <v>26 to 30 days</v>
      </c>
      <c r="W2607" t="str" cm="1">
        <f t="array" ref="W2607">_xlfn.IFNA(_xlfn.IFS(AND(U2607&gt;=25,U2607&lt;28),"26-27 days",AND(U2607&gt;27,U2607&lt;29),"28 to 29 days",U2607=30, "30 days"),"Not Needed")</f>
        <v>30 days</v>
      </c>
      <c r="X2607">
        <f t="shared" si="245"/>
        <v>2016</v>
      </c>
    </row>
    <row r="2608" spans="1:24" ht="58">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 t="shared" si="246"/>
        <v>110</v>
      </c>
      <c r="R2608">
        <f t="shared" si="241"/>
        <v>31.44</v>
      </c>
      <c r="S2608" s="15">
        <f t="shared" si="242"/>
        <v>41726.712754629632</v>
      </c>
      <c r="T2608" s="15">
        <f t="shared" si="243"/>
        <v>41758.712754629632</v>
      </c>
      <c r="U2608">
        <f t="shared" si="244"/>
        <v>32</v>
      </c>
      <c r="V2608" t="str" cm="1">
        <f t="array" ref="V2608">_xlfn.IFS(U2608&lt;=10,"Less than 10 days",AND(U2608&gt;10,U2608&lt;=20),"11 to 20 days",AND(U2608&gt;20,U2608&lt;=25),"21 to 25 days",U2608&gt;=51,"Greater than 40 days",AND(U2608&gt;25,U2608&lt;=30),"26 to 30 days",AND(U2608&gt;30,U2608&lt;=40),"31 to 40 days",AND(U2608&gt;40,U2608&lt;=50),"41 to 50 days")</f>
        <v>31 to 40 days</v>
      </c>
      <c r="W2608" t="str" cm="1">
        <f t="array" ref="W2608">_xlfn.IFNA(_xlfn.IFS(AND(U2608&gt;=25,U2608&lt;28),"26-27 days",AND(U2608&gt;27,U2608&lt;29),"28 to 29 days",U2608=30, "30 days"),"Not Needed")</f>
        <v>Not Needed</v>
      </c>
      <c r="X2608">
        <f t="shared" si="245"/>
        <v>2014</v>
      </c>
    </row>
    <row r="2609" spans="1:24" ht="4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 t="shared" si="246"/>
        <v>408</v>
      </c>
      <c r="R2609">
        <f t="shared" si="241"/>
        <v>81.95</v>
      </c>
      <c r="S2609" s="15">
        <f t="shared" si="242"/>
        <v>42184.874675925923</v>
      </c>
      <c r="T2609" s="15">
        <f t="shared" si="243"/>
        <v>42228.083333333328</v>
      </c>
      <c r="U2609">
        <f t="shared" si="244"/>
        <v>44</v>
      </c>
      <c r="V2609" t="str" cm="1">
        <f t="array" ref="V2609">_xlfn.IFS(U2609&lt;=10,"Less than 10 days",AND(U2609&gt;10,U2609&lt;=20),"11 to 20 days",AND(U2609&gt;20,U2609&lt;=25),"21 to 25 days",U2609&gt;=51,"Greater than 40 days",AND(U2609&gt;25,U2609&lt;=30),"26 to 30 days",AND(U2609&gt;30,U2609&lt;=40),"31 to 40 days",AND(U2609&gt;40,U2609&lt;=50),"41 to 50 days")</f>
        <v>41 to 50 days</v>
      </c>
      <c r="W2609" t="str" cm="1">
        <f t="array" ref="W2609">_xlfn.IFNA(_xlfn.IFS(AND(U2609&gt;=25,U2609&lt;28),"26-27 days",AND(U2609&gt;27,U2609&lt;29),"28 to 29 days",U2609=30, "30 days"),"Not Needed")</f>
        <v>Not Needed</v>
      </c>
      <c r="X2609">
        <f t="shared" si="245"/>
        <v>2015</v>
      </c>
    </row>
    <row r="2610" spans="1:24" ht="4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 t="shared" si="246"/>
        <v>224</v>
      </c>
      <c r="R2610">
        <f t="shared" si="241"/>
        <v>58.93</v>
      </c>
      <c r="S2610" s="15">
        <f t="shared" si="242"/>
        <v>42767.801712962959</v>
      </c>
      <c r="T2610" s="15">
        <f t="shared" si="243"/>
        <v>42809</v>
      </c>
      <c r="U2610">
        <f t="shared" si="244"/>
        <v>42</v>
      </c>
      <c r="V2610" t="str" cm="1">
        <f t="array" ref="V2610">_xlfn.IFS(U2610&lt;=10,"Less than 10 days",AND(U2610&gt;10,U2610&lt;=20),"11 to 20 days",AND(U2610&gt;20,U2610&lt;=25),"21 to 25 days",U2610&gt;=51,"Greater than 40 days",AND(U2610&gt;25,U2610&lt;=30),"26 to 30 days",AND(U2610&gt;30,U2610&lt;=40),"31 to 40 days",AND(U2610&gt;40,U2610&lt;=50),"41 to 50 days")</f>
        <v>41 to 50 days</v>
      </c>
      <c r="W2610" t="str" cm="1">
        <f t="array" ref="W2610">_xlfn.IFNA(_xlfn.IFS(AND(U2610&gt;=25,U2610&lt;28),"26-27 days",AND(U2610&gt;27,U2610&lt;29),"28 to 29 days",U2610=30, "30 days"),"Not Needed")</f>
        <v>Not Needed</v>
      </c>
      <c r="X2610">
        <f t="shared" si="245"/>
        <v>2017</v>
      </c>
    </row>
    <row r="2611" spans="1:24" ht="58">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 t="shared" si="246"/>
        <v>304</v>
      </c>
      <c r="R2611">
        <f t="shared" si="241"/>
        <v>157.29</v>
      </c>
      <c r="S2611" s="15">
        <f t="shared" si="242"/>
        <v>41075.237858796296</v>
      </c>
      <c r="T2611" s="15">
        <f t="shared" si="243"/>
        <v>41105.237858796296</v>
      </c>
      <c r="U2611">
        <f t="shared" si="244"/>
        <v>30</v>
      </c>
      <c r="V2611" t="str" cm="1">
        <f t="array" ref="V2611">_xlfn.IFS(U2611&lt;=10,"Less than 10 days",AND(U2611&gt;10,U2611&lt;=20),"11 to 20 days",AND(U2611&gt;20,U2611&lt;=25),"21 to 25 days",U2611&gt;=51,"Greater than 40 days",AND(U2611&gt;25,U2611&lt;=30),"26 to 30 days",AND(U2611&gt;30,U2611&lt;=40),"31 to 40 days",AND(U2611&gt;40,U2611&lt;=50),"41 to 50 days")</f>
        <v>26 to 30 days</v>
      </c>
      <c r="W2611" t="str" cm="1">
        <f t="array" ref="W2611">_xlfn.IFNA(_xlfn.IFS(AND(U2611&gt;=25,U2611&lt;28),"26-27 days",AND(U2611&gt;27,U2611&lt;29),"28 to 29 days",U2611=30, "30 days"),"Not Needed")</f>
        <v>30 days</v>
      </c>
      <c r="X2611">
        <f t="shared" si="245"/>
        <v>2012</v>
      </c>
    </row>
    <row r="2612" spans="1:24" ht="4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 t="shared" si="246"/>
        <v>141</v>
      </c>
      <c r="R2612">
        <f t="shared" si="241"/>
        <v>55.76</v>
      </c>
      <c r="S2612" s="15">
        <f t="shared" si="242"/>
        <v>42564.881076388891</v>
      </c>
      <c r="T2612" s="15">
        <f t="shared" si="243"/>
        <v>42604.290972222225</v>
      </c>
      <c r="U2612">
        <f t="shared" si="244"/>
        <v>40</v>
      </c>
      <c r="V2612" t="str" cm="1">
        <f t="array" ref="V2612">_xlfn.IFS(U2612&lt;=10,"Less than 10 days",AND(U2612&gt;10,U2612&lt;=20),"11 to 20 days",AND(U2612&gt;20,U2612&lt;=25),"21 to 25 days",U2612&gt;=51,"Greater than 40 days",AND(U2612&gt;25,U2612&lt;=30),"26 to 30 days",AND(U2612&gt;30,U2612&lt;=40),"31 to 40 days",AND(U2612&gt;40,U2612&lt;=50),"41 to 50 days")</f>
        <v>31 to 40 days</v>
      </c>
      <c r="W2612" t="str" cm="1">
        <f t="array" ref="W2612">_xlfn.IFNA(_xlfn.IFS(AND(U2612&gt;=25,U2612&lt;28),"26-27 days",AND(U2612&gt;27,U2612&lt;29),"28 to 29 days",U2612=30, "30 days"),"Not Needed")</f>
        <v>Not Needed</v>
      </c>
      <c r="X2612">
        <f t="shared" si="245"/>
        <v>2016</v>
      </c>
    </row>
    <row r="2613" spans="1:24" ht="58">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 t="shared" si="246"/>
        <v>2791</v>
      </c>
      <c r="R2613">
        <f t="shared" si="241"/>
        <v>83.8</v>
      </c>
      <c r="S2613" s="15">
        <f t="shared" si="242"/>
        <v>42704.335810185185</v>
      </c>
      <c r="T2613" s="15">
        <f t="shared" si="243"/>
        <v>42737.957638888889</v>
      </c>
      <c r="U2613">
        <f t="shared" si="244"/>
        <v>33</v>
      </c>
      <c r="V2613" t="str" cm="1">
        <f t="array" ref="V2613">_xlfn.IFS(U2613&lt;=10,"Less than 10 days",AND(U2613&gt;10,U2613&lt;=20),"11 to 20 days",AND(U2613&gt;20,U2613&lt;=25),"21 to 25 days",U2613&gt;=51,"Greater than 40 days",AND(U2613&gt;25,U2613&lt;=30),"26 to 30 days",AND(U2613&gt;30,U2613&lt;=40),"31 to 40 days",AND(U2613&gt;40,U2613&lt;=50),"41 to 50 days")</f>
        <v>31 to 40 days</v>
      </c>
      <c r="W2613" t="str" cm="1">
        <f t="array" ref="W2613">_xlfn.IFNA(_xlfn.IFS(AND(U2613&gt;=25,U2613&lt;28),"26-27 days",AND(U2613&gt;27,U2613&lt;29),"28 to 29 days",U2613=30, "30 days"),"Not Needed")</f>
        <v>Not Needed</v>
      </c>
      <c r="X2613">
        <f t="shared" si="245"/>
        <v>2016</v>
      </c>
    </row>
    <row r="2614" spans="1:24" ht="4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 t="shared" si="246"/>
        <v>172</v>
      </c>
      <c r="R2614">
        <f t="shared" si="241"/>
        <v>58.42</v>
      </c>
      <c r="S2614" s="15">
        <f t="shared" si="242"/>
        <v>41982.143171296295</v>
      </c>
      <c r="T2614" s="15">
        <f t="shared" si="243"/>
        <v>42013.143171296295</v>
      </c>
      <c r="U2614">
        <f t="shared" si="244"/>
        <v>31</v>
      </c>
      <c r="V2614" t="str" cm="1">
        <f t="array" ref="V2614">_xlfn.IFS(U2614&lt;=10,"Less than 10 days",AND(U2614&gt;10,U2614&lt;=20),"11 to 20 days",AND(U2614&gt;20,U2614&lt;=25),"21 to 25 days",U2614&gt;=51,"Greater than 40 days",AND(U2614&gt;25,U2614&lt;=30),"26 to 30 days",AND(U2614&gt;30,U2614&lt;=40),"31 to 40 days",AND(U2614&gt;40,U2614&lt;=50),"41 to 50 days")</f>
        <v>31 to 40 days</v>
      </c>
      <c r="W2614" t="str" cm="1">
        <f t="array" ref="W2614">_xlfn.IFNA(_xlfn.IFS(AND(U2614&gt;=25,U2614&lt;28),"26-27 days",AND(U2614&gt;27,U2614&lt;29),"28 to 29 days",U2614=30, "30 days"),"Not Needed")</f>
        <v>Not Needed</v>
      </c>
      <c r="X2614">
        <f t="shared" si="245"/>
        <v>2014</v>
      </c>
    </row>
    <row r="2615" spans="1:24" ht="4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 t="shared" si="246"/>
        <v>101</v>
      </c>
      <c r="R2615">
        <f t="shared" si="241"/>
        <v>270.57</v>
      </c>
      <c r="S2615" s="15">
        <f t="shared" si="242"/>
        <v>41143.81821759259</v>
      </c>
      <c r="T2615" s="15">
        <f t="shared" si="243"/>
        <v>41173.81821759259</v>
      </c>
      <c r="U2615">
        <f t="shared" si="244"/>
        <v>30</v>
      </c>
      <c r="V2615" t="str" cm="1">
        <f t="array" ref="V2615">_xlfn.IFS(U2615&lt;=10,"Less than 10 days",AND(U2615&gt;10,U2615&lt;=20),"11 to 20 days",AND(U2615&gt;20,U2615&lt;=25),"21 to 25 days",U2615&gt;=51,"Greater than 40 days",AND(U2615&gt;25,U2615&lt;=30),"26 to 30 days",AND(U2615&gt;30,U2615&lt;=40),"31 to 40 days",AND(U2615&gt;40,U2615&lt;=50),"41 to 50 days")</f>
        <v>26 to 30 days</v>
      </c>
      <c r="W2615" t="str" cm="1">
        <f t="array" ref="W2615">_xlfn.IFNA(_xlfn.IFS(AND(U2615&gt;=25,U2615&lt;28),"26-27 days",AND(U2615&gt;27,U2615&lt;29),"28 to 29 days",U2615=30, "30 days"),"Not Needed")</f>
        <v>30 days</v>
      </c>
      <c r="X2615">
        <f t="shared" si="245"/>
        <v>2012</v>
      </c>
    </row>
    <row r="2616" spans="1:24" ht="4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 t="shared" si="246"/>
        <v>102</v>
      </c>
      <c r="R2616">
        <f t="shared" si="241"/>
        <v>107.1</v>
      </c>
      <c r="S2616" s="15">
        <f t="shared" si="242"/>
        <v>41730.708472222221</v>
      </c>
      <c r="T2616" s="15">
        <f t="shared" si="243"/>
        <v>41759.208333333336</v>
      </c>
      <c r="U2616">
        <f t="shared" si="244"/>
        <v>29</v>
      </c>
      <c r="V2616" t="str" cm="1">
        <f t="array" ref="V2616">_xlfn.IFS(U2616&lt;=10,"Less than 10 days",AND(U2616&gt;10,U2616&lt;=20),"11 to 20 days",AND(U2616&gt;20,U2616&lt;=25),"21 to 25 days",U2616&gt;=51,"Greater than 40 days",AND(U2616&gt;25,U2616&lt;=30),"26 to 30 days",AND(U2616&gt;30,U2616&lt;=40),"31 to 40 days",AND(U2616&gt;40,U2616&lt;=50),"41 to 50 days")</f>
        <v>26 to 30 days</v>
      </c>
      <c r="W2616" t="str" cm="1">
        <f t="array" ref="W2616">_xlfn.IFNA(_xlfn.IFS(AND(U2616&gt;=25,U2616&lt;28),"26-27 days",AND(U2616&gt;27,U2616&lt;29),"28 to 29 days",U2616=30, "30 days"),"Not Needed")</f>
        <v>Not Needed</v>
      </c>
      <c r="X2616">
        <f t="shared" si="245"/>
        <v>2014</v>
      </c>
    </row>
    <row r="2617" spans="1:24" ht="4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 t="shared" si="246"/>
        <v>170</v>
      </c>
      <c r="R2617">
        <f t="shared" si="241"/>
        <v>47.18</v>
      </c>
      <c r="S2617" s="15">
        <f t="shared" si="242"/>
        <v>42453.49726851852</v>
      </c>
      <c r="T2617" s="15">
        <f t="shared" si="243"/>
        <v>42490.5</v>
      </c>
      <c r="U2617">
        <f t="shared" si="244"/>
        <v>37</v>
      </c>
      <c r="V2617" t="str" cm="1">
        <f t="array" ref="V2617">_xlfn.IFS(U2617&lt;=10,"Less than 10 days",AND(U2617&gt;10,U2617&lt;=20),"11 to 20 days",AND(U2617&gt;20,U2617&lt;=25),"21 to 25 days",U2617&gt;=51,"Greater than 40 days",AND(U2617&gt;25,U2617&lt;=30),"26 to 30 days",AND(U2617&gt;30,U2617&lt;=40),"31 to 40 days",AND(U2617&gt;40,U2617&lt;=50),"41 to 50 days")</f>
        <v>31 to 40 days</v>
      </c>
      <c r="W2617" t="str" cm="1">
        <f t="array" ref="W2617">_xlfn.IFNA(_xlfn.IFS(AND(U2617&gt;=25,U2617&lt;28),"26-27 days",AND(U2617&gt;27,U2617&lt;29),"28 to 29 days",U2617=30, "30 days"),"Not Needed")</f>
        <v>Not Needed</v>
      </c>
      <c r="X2617">
        <f t="shared" si="245"/>
        <v>2016</v>
      </c>
    </row>
    <row r="2618" spans="1:24" ht="4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 t="shared" si="246"/>
        <v>115</v>
      </c>
      <c r="R2618">
        <f t="shared" si="241"/>
        <v>120.31</v>
      </c>
      <c r="S2618" s="15">
        <f t="shared" si="242"/>
        <v>42211.99454861111</v>
      </c>
      <c r="T2618" s="15">
        <f t="shared" si="243"/>
        <v>42241.99454861111</v>
      </c>
      <c r="U2618">
        <f t="shared" si="244"/>
        <v>30</v>
      </c>
      <c r="V2618" t="str" cm="1">
        <f t="array" ref="V2618">_xlfn.IFS(U2618&lt;=10,"Less than 10 days",AND(U2618&gt;10,U2618&lt;=20),"11 to 20 days",AND(U2618&gt;20,U2618&lt;=25),"21 to 25 days",U2618&gt;=51,"Greater than 40 days",AND(U2618&gt;25,U2618&lt;=30),"26 to 30 days",AND(U2618&gt;30,U2618&lt;=40),"31 to 40 days",AND(U2618&gt;40,U2618&lt;=50),"41 to 50 days")</f>
        <v>26 to 30 days</v>
      </c>
      <c r="W2618" t="str" cm="1">
        <f t="array" ref="W2618">_xlfn.IFNA(_xlfn.IFS(AND(U2618&gt;=25,U2618&lt;28),"26-27 days",AND(U2618&gt;27,U2618&lt;29),"28 to 29 days",U2618=30, "30 days"),"Not Needed")</f>
        <v>30 days</v>
      </c>
      <c r="X2618">
        <f t="shared" si="245"/>
        <v>2015</v>
      </c>
    </row>
    <row r="2619" spans="1:24" ht="4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 t="shared" si="246"/>
        <v>878</v>
      </c>
      <c r="R2619">
        <f t="shared" si="241"/>
        <v>27.6</v>
      </c>
      <c r="S2619" s="15">
        <f t="shared" si="242"/>
        <v>41902.874432870369</v>
      </c>
      <c r="T2619" s="15">
        <f t="shared" si="243"/>
        <v>41932.874432870369</v>
      </c>
      <c r="U2619">
        <f t="shared" si="244"/>
        <v>30</v>
      </c>
      <c r="V2619" t="str" cm="1">
        <f t="array" ref="V2619">_xlfn.IFS(U2619&lt;=10,"Less than 10 days",AND(U2619&gt;10,U2619&lt;=20),"11 to 20 days",AND(U2619&gt;20,U2619&lt;=25),"21 to 25 days",U2619&gt;=51,"Greater than 40 days",AND(U2619&gt;25,U2619&lt;=30),"26 to 30 days",AND(U2619&gt;30,U2619&lt;=40),"31 to 40 days",AND(U2619&gt;40,U2619&lt;=50),"41 to 50 days")</f>
        <v>26 to 30 days</v>
      </c>
      <c r="W2619" t="str" cm="1">
        <f t="array" ref="W2619">_xlfn.IFNA(_xlfn.IFS(AND(U2619&gt;=25,U2619&lt;28),"26-27 days",AND(U2619&gt;27,U2619&lt;29),"28 to 29 days",U2619=30, "30 days"),"Not Needed")</f>
        <v>30 days</v>
      </c>
      <c r="X2619">
        <f t="shared" si="245"/>
        <v>2014</v>
      </c>
    </row>
    <row r="2620" spans="1:24" ht="29">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 t="shared" si="246"/>
        <v>105</v>
      </c>
      <c r="R2620">
        <f t="shared" si="241"/>
        <v>205.3</v>
      </c>
      <c r="S2620" s="15">
        <f t="shared" si="242"/>
        <v>42279.792372685188</v>
      </c>
      <c r="T2620" s="15">
        <f t="shared" si="243"/>
        <v>42339.834039351852</v>
      </c>
      <c r="U2620">
        <f t="shared" si="244"/>
        <v>60</v>
      </c>
      <c r="V2620" t="str" cm="1">
        <f t="array" ref="V2620">_xlfn.IFS(U2620&lt;=10,"Less than 10 days",AND(U2620&gt;10,U2620&lt;=20),"11 to 20 days",AND(U2620&gt;20,U2620&lt;=25),"21 to 25 days",U2620&gt;=51,"Greater than 40 days",AND(U2620&gt;25,U2620&lt;=30),"26 to 30 days",AND(U2620&gt;30,U2620&lt;=40),"31 to 40 days",AND(U2620&gt;40,U2620&lt;=50),"41 to 50 days")</f>
        <v>Greater than 40 days</v>
      </c>
      <c r="W2620" t="str" cm="1">
        <f t="array" ref="W2620">_xlfn.IFNA(_xlfn.IFS(AND(U2620&gt;=25,U2620&lt;28),"26-27 days",AND(U2620&gt;27,U2620&lt;29),"28 to 29 days",U2620=30, "30 days"),"Not Needed")</f>
        <v>Not Needed</v>
      </c>
      <c r="X2620">
        <f t="shared" si="245"/>
        <v>2015</v>
      </c>
    </row>
    <row r="2621" spans="1:24" ht="4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 t="shared" si="246"/>
        <v>188</v>
      </c>
      <c r="R2621">
        <f t="shared" si="241"/>
        <v>35.549999999999997</v>
      </c>
      <c r="S2621" s="15">
        <f t="shared" si="242"/>
        <v>42273.884305555555</v>
      </c>
      <c r="T2621" s="15">
        <f t="shared" si="243"/>
        <v>42300.458333333328</v>
      </c>
      <c r="U2621">
        <f t="shared" si="244"/>
        <v>27</v>
      </c>
      <c r="V2621" t="str" cm="1">
        <f t="array" ref="V2621">_xlfn.IFS(U2621&lt;=10,"Less than 10 days",AND(U2621&gt;10,U2621&lt;=20),"11 to 20 days",AND(U2621&gt;20,U2621&lt;=25),"21 to 25 days",U2621&gt;=51,"Greater than 40 days",AND(U2621&gt;25,U2621&lt;=30),"26 to 30 days",AND(U2621&gt;30,U2621&lt;=40),"31 to 40 days",AND(U2621&gt;40,U2621&lt;=50),"41 to 50 days")</f>
        <v>26 to 30 days</v>
      </c>
      <c r="W2621" t="str" cm="1">
        <f t="array" ref="W2621">_xlfn.IFNA(_xlfn.IFS(AND(U2621&gt;=25,U2621&lt;28),"26-27 days",AND(U2621&gt;27,U2621&lt;29),"28 to 29 days",U2621=30, "30 days"),"Not Needed")</f>
        <v>26-27 days</v>
      </c>
      <c r="X2621">
        <f t="shared" si="245"/>
        <v>2015</v>
      </c>
    </row>
    <row r="2622" spans="1:24" ht="4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 t="shared" si="246"/>
        <v>144</v>
      </c>
      <c r="R2622">
        <f t="shared" si="241"/>
        <v>74.64</v>
      </c>
      <c r="S2622" s="15">
        <f t="shared" si="242"/>
        <v>42251.16715277778</v>
      </c>
      <c r="T2622" s="15">
        <f t="shared" si="243"/>
        <v>42288.041666666672</v>
      </c>
      <c r="U2622">
        <f t="shared" si="244"/>
        <v>37</v>
      </c>
      <c r="V2622" t="str" cm="1">
        <f t="array" ref="V2622">_xlfn.IFS(U2622&lt;=10,"Less than 10 days",AND(U2622&gt;10,U2622&lt;=20),"11 to 20 days",AND(U2622&gt;20,U2622&lt;=25),"21 to 25 days",U2622&gt;=51,"Greater than 40 days",AND(U2622&gt;25,U2622&lt;=30),"26 to 30 days",AND(U2622&gt;30,U2622&lt;=40),"31 to 40 days",AND(U2622&gt;40,U2622&lt;=50),"41 to 50 days")</f>
        <v>31 to 40 days</v>
      </c>
      <c r="W2622" t="str" cm="1">
        <f t="array" ref="W2622">_xlfn.IFNA(_xlfn.IFS(AND(U2622&gt;=25,U2622&lt;28),"26-27 days",AND(U2622&gt;27,U2622&lt;29),"28 to 29 days",U2622=30, "30 days"),"Not Needed")</f>
        <v>Not Needed</v>
      </c>
      <c r="X2622">
        <f t="shared" si="245"/>
        <v>2015</v>
      </c>
    </row>
    <row r="2623" spans="1:24" ht="4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 t="shared" si="246"/>
        <v>146</v>
      </c>
      <c r="R2623">
        <f t="shared" si="241"/>
        <v>47.06</v>
      </c>
      <c r="S2623" s="15">
        <f t="shared" si="242"/>
        <v>42115.74754629629</v>
      </c>
      <c r="T2623" s="15">
        <f t="shared" si="243"/>
        <v>42145.74754629629</v>
      </c>
      <c r="U2623">
        <f t="shared" si="244"/>
        <v>30</v>
      </c>
      <c r="V2623" t="str" cm="1">
        <f t="array" ref="V2623">_xlfn.IFS(U2623&lt;=10,"Less than 10 days",AND(U2623&gt;10,U2623&lt;=20),"11 to 20 days",AND(U2623&gt;20,U2623&lt;=25),"21 to 25 days",U2623&gt;=51,"Greater than 40 days",AND(U2623&gt;25,U2623&lt;=30),"26 to 30 days",AND(U2623&gt;30,U2623&lt;=40),"31 to 40 days",AND(U2623&gt;40,U2623&lt;=50),"41 to 50 days")</f>
        <v>26 to 30 days</v>
      </c>
      <c r="W2623" t="str" cm="1">
        <f t="array" ref="W2623">_xlfn.IFNA(_xlfn.IFS(AND(U2623&gt;=25,U2623&lt;28),"26-27 days",AND(U2623&gt;27,U2623&lt;29),"28 to 29 days",U2623=30, "30 days"),"Not Needed")</f>
        <v>30 days</v>
      </c>
      <c r="X2623">
        <f t="shared" si="245"/>
        <v>2015</v>
      </c>
    </row>
    <row r="2624" spans="1:24" ht="4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 t="shared" si="246"/>
        <v>131</v>
      </c>
      <c r="R2624">
        <f t="shared" si="241"/>
        <v>26.59</v>
      </c>
      <c r="S2624" s="15">
        <f t="shared" si="242"/>
        <v>42689.74324074074</v>
      </c>
      <c r="T2624" s="15">
        <f t="shared" si="243"/>
        <v>42734.74324074074</v>
      </c>
      <c r="U2624">
        <f t="shared" si="244"/>
        <v>45</v>
      </c>
      <c r="V2624" t="str" cm="1">
        <f t="array" ref="V2624">_xlfn.IFS(U2624&lt;=10,"Less than 10 days",AND(U2624&gt;10,U2624&lt;=20),"11 to 20 days",AND(U2624&gt;20,U2624&lt;=25),"21 to 25 days",U2624&gt;=51,"Greater than 40 days",AND(U2624&gt;25,U2624&lt;=30),"26 to 30 days",AND(U2624&gt;30,U2624&lt;=40),"31 to 40 days",AND(U2624&gt;40,U2624&lt;=50),"41 to 50 days")</f>
        <v>41 to 50 days</v>
      </c>
      <c r="W2624" t="str" cm="1">
        <f t="array" ref="W2624">_xlfn.IFNA(_xlfn.IFS(AND(U2624&gt;=25,U2624&lt;28),"26-27 days",AND(U2624&gt;27,U2624&lt;29),"28 to 29 days",U2624=30, "30 days"),"Not Needed")</f>
        <v>Not Needed</v>
      </c>
      <c r="X2624">
        <f t="shared" si="245"/>
        <v>2016</v>
      </c>
    </row>
    <row r="2625" spans="1:24" ht="4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 t="shared" si="246"/>
        <v>114</v>
      </c>
      <c r="R2625">
        <f t="shared" si="241"/>
        <v>36.770000000000003</v>
      </c>
      <c r="S2625" s="15">
        <f t="shared" si="242"/>
        <v>42692.256550925929</v>
      </c>
      <c r="T2625" s="15">
        <f t="shared" si="243"/>
        <v>42706.256550925929</v>
      </c>
      <c r="U2625">
        <f t="shared" si="244"/>
        <v>14</v>
      </c>
      <c r="V2625" t="str" cm="1">
        <f t="array" ref="V2625">_xlfn.IFS(U2625&lt;=10,"Less than 10 days",AND(U2625&gt;10,U2625&lt;=20),"11 to 20 days",AND(U2625&gt;20,U2625&lt;=25),"21 to 25 days",U2625&gt;=51,"Greater than 40 days",AND(U2625&gt;25,U2625&lt;=30),"26 to 30 days",AND(U2625&gt;30,U2625&lt;=40),"31 to 40 days",AND(U2625&gt;40,U2625&lt;=50),"41 to 50 days")</f>
        <v>11 to 20 days</v>
      </c>
      <c r="W2625" t="str" cm="1">
        <f t="array" ref="W2625">_xlfn.IFNA(_xlfn.IFS(AND(U2625&gt;=25,U2625&lt;28),"26-27 days",AND(U2625&gt;27,U2625&lt;29),"28 to 29 days",U2625=30, "30 days"),"Not Needed")</f>
        <v>Not Needed</v>
      </c>
      <c r="X2625">
        <f t="shared" si="245"/>
        <v>2016</v>
      </c>
    </row>
    <row r="2626" spans="1:24" ht="4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 t="shared" si="246"/>
        <v>1379</v>
      </c>
      <c r="R2626">
        <f t="shared" si="241"/>
        <v>31.82</v>
      </c>
      <c r="S2626" s="15">
        <f t="shared" si="242"/>
        <v>41144.42155092593</v>
      </c>
      <c r="T2626" s="15">
        <f t="shared" si="243"/>
        <v>41165.42155092593</v>
      </c>
      <c r="U2626">
        <f t="shared" si="244"/>
        <v>21</v>
      </c>
      <c r="V2626" t="str" cm="1">
        <f t="array" ref="V2626">_xlfn.IFS(U2626&lt;=10,"Less than 10 days",AND(U2626&gt;10,U2626&lt;=20),"11 to 20 days",AND(U2626&gt;20,U2626&lt;=25),"21 to 25 days",U2626&gt;=51,"Greater than 40 days",AND(U2626&gt;25,U2626&lt;=30),"26 to 30 days",AND(U2626&gt;30,U2626&lt;=40),"31 to 40 days",AND(U2626&gt;40,U2626&lt;=50),"41 to 50 days")</f>
        <v>21 to 25 days</v>
      </c>
      <c r="W2626" t="str" cm="1">
        <f t="array" ref="W2626">_xlfn.IFNA(_xlfn.IFS(AND(U2626&gt;=25,U2626&lt;28),"26-27 days",AND(U2626&gt;27,U2626&lt;29),"28 to 29 days",U2626=30, "30 days"),"Not Needed")</f>
        <v>Not Needed</v>
      </c>
      <c r="X2626">
        <f t="shared" si="245"/>
        <v>2012</v>
      </c>
    </row>
    <row r="2627" spans="1:24" ht="58">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 t="shared" si="246"/>
        <v>956</v>
      </c>
      <c r="R2627">
        <f t="shared" ref="R2627:R2690" si="247">IFERROR(ROUND(E2627/L2627,2),0)</f>
        <v>27.58</v>
      </c>
      <c r="S2627" s="15">
        <f t="shared" ref="S2627:S2690" si="248">(((J2627/60)/60)/24)+DATE(1970,1,1)</f>
        <v>42658.810277777782</v>
      </c>
      <c r="T2627" s="15">
        <f t="shared" ref="T2627:T2690" si="249">(((I2627/60)/60)/24)+DATE(1970,1,1)</f>
        <v>42683.851944444439</v>
      </c>
      <c r="U2627">
        <f t="shared" ref="U2627:U2690" si="250">_xlfn.DAYS(T2627,S2627)</f>
        <v>25</v>
      </c>
      <c r="V2627" t="str" cm="1">
        <f t="array" ref="V2627">_xlfn.IFS(U2627&lt;=10,"Less than 10 days",AND(U2627&gt;10,U2627&lt;=20),"11 to 20 days",AND(U2627&gt;20,U2627&lt;=25),"21 to 25 days",U2627&gt;=51,"Greater than 40 days",AND(U2627&gt;25,U2627&lt;=30),"26 to 30 days",AND(U2627&gt;30,U2627&lt;=40),"31 to 40 days",AND(U2627&gt;40,U2627&lt;=50),"41 to 50 days")</f>
        <v>21 to 25 days</v>
      </c>
      <c r="W2627" t="str" cm="1">
        <f t="array" ref="W2627">_xlfn.IFNA(_xlfn.IFS(AND(U2627&gt;=25,U2627&lt;28),"26-27 days",AND(U2627&gt;27,U2627&lt;29),"28 to 29 days",U2627=30, "30 days"),"Not Needed")</f>
        <v>26-27 days</v>
      </c>
      <c r="X2627">
        <f t="shared" ref="X2627:X2690" si="251">YEAR(S2627)</f>
        <v>2016</v>
      </c>
    </row>
    <row r="2628" spans="1:24" ht="4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 t="shared" si="246"/>
        <v>112</v>
      </c>
      <c r="R2628">
        <f t="shared" si="247"/>
        <v>56</v>
      </c>
      <c r="S2628" s="15">
        <f t="shared" si="248"/>
        <v>42128.628113425926</v>
      </c>
      <c r="T2628" s="15">
        <f t="shared" si="249"/>
        <v>42158.628113425926</v>
      </c>
      <c r="U2628">
        <f t="shared" si="250"/>
        <v>30</v>
      </c>
      <c r="V2628" t="str" cm="1">
        <f t="array" ref="V2628">_xlfn.IFS(U2628&lt;=10,"Less than 10 days",AND(U2628&gt;10,U2628&lt;=20),"11 to 20 days",AND(U2628&gt;20,U2628&lt;=25),"21 to 25 days",U2628&gt;=51,"Greater than 40 days",AND(U2628&gt;25,U2628&lt;=30),"26 to 30 days",AND(U2628&gt;30,U2628&lt;=40),"31 to 40 days",AND(U2628&gt;40,U2628&lt;=50),"41 to 50 days")</f>
        <v>26 to 30 days</v>
      </c>
      <c r="W2628" t="str" cm="1">
        <f t="array" ref="W2628">_xlfn.IFNA(_xlfn.IFS(AND(U2628&gt;=25,U2628&lt;28),"26-27 days",AND(U2628&gt;27,U2628&lt;29),"28 to 29 days",U2628=30, "30 days"),"Not Needed")</f>
        <v>30 days</v>
      </c>
      <c r="X2628">
        <f t="shared" si="251"/>
        <v>2015</v>
      </c>
    </row>
    <row r="2629" spans="1:24" ht="4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 t="shared" si="246"/>
        <v>647</v>
      </c>
      <c r="R2629">
        <f t="shared" si="247"/>
        <v>21.56</v>
      </c>
      <c r="S2629" s="15">
        <f t="shared" si="248"/>
        <v>42304.829409722224</v>
      </c>
      <c r="T2629" s="15">
        <f t="shared" si="249"/>
        <v>42334.871076388896</v>
      </c>
      <c r="U2629">
        <f t="shared" si="250"/>
        <v>30</v>
      </c>
      <c r="V2629" t="str" cm="1">
        <f t="array" ref="V2629">_xlfn.IFS(U2629&lt;=10,"Less than 10 days",AND(U2629&gt;10,U2629&lt;=20),"11 to 20 days",AND(U2629&gt;20,U2629&lt;=25),"21 to 25 days",U2629&gt;=51,"Greater than 40 days",AND(U2629&gt;25,U2629&lt;=30),"26 to 30 days",AND(U2629&gt;30,U2629&lt;=40),"31 to 40 days",AND(U2629&gt;40,U2629&lt;=50),"41 to 50 days")</f>
        <v>26 to 30 days</v>
      </c>
      <c r="W2629" t="str" cm="1">
        <f t="array" ref="W2629">_xlfn.IFNA(_xlfn.IFS(AND(U2629&gt;=25,U2629&lt;28),"26-27 days",AND(U2629&gt;27,U2629&lt;29),"28 to 29 days",U2629=30, "30 days"),"Not Needed")</f>
        <v>30 days</v>
      </c>
      <c r="X2629">
        <f t="shared" si="251"/>
        <v>2015</v>
      </c>
    </row>
    <row r="2630" spans="1:24" ht="4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 t="shared" si="246"/>
        <v>110</v>
      </c>
      <c r="R2630">
        <f t="shared" si="247"/>
        <v>44.1</v>
      </c>
      <c r="S2630" s="15">
        <f t="shared" si="248"/>
        <v>41953.966053240743</v>
      </c>
      <c r="T2630" s="15">
        <f t="shared" si="249"/>
        <v>41973.966053240743</v>
      </c>
      <c r="U2630">
        <f t="shared" si="250"/>
        <v>20</v>
      </c>
      <c r="V2630" t="str" cm="1">
        <f t="array" ref="V2630">_xlfn.IFS(U2630&lt;=10,"Less than 10 days",AND(U2630&gt;10,U2630&lt;=20),"11 to 20 days",AND(U2630&gt;20,U2630&lt;=25),"21 to 25 days",U2630&gt;=51,"Greater than 40 days",AND(U2630&gt;25,U2630&lt;=30),"26 to 30 days",AND(U2630&gt;30,U2630&lt;=40),"31 to 40 days",AND(U2630&gt;40,U2630&lt;=50),"41 to 50 days")</f>
        <v>11 to 20 days</v>
      </c>
      <c r="W2630" t="str" cm="1">
        <f t="array" ref="W2630">_xlfn.IFNA(_xlfn.IFS(AND(U2630&gt;=25,U2630&lt;28),"26-27 days",AND(U2630&gt;27,U2630&lt;29),"28 to 29 days",U2630=30, "30 days"),"Not Needed")</f>
        <v>Not Needed</v>
      </c>
      <c r="X2630">
        <f t="shared" si="251"/>
        <v>2014</v>
      </c>
    </row>
    <row r="2631" spans="1:24" ht="29">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 t="shared" si="246"/>
        <v>128</v>
      </c>
      <c r="R2631">
        <f t="shared" si="247"/>
        <v>63.87</v>
      </c>
      <c r="S2631" s="15">
        <f t="shared" si="248"/>
        <v>42108.538449074069</v>
      </c>
      <c r="T2631" s="15">
        <f t="shared" si="249"/>
        <v>42138.538449074069</v>
      </c>
      <c r="U2631">
        <f t="shared" si="250"/>
        <v>30</v>
      </c>
      <c r="V2631" t="str" cm="1">
        <f t="array" ref="V2631">_xlfn.IFS(U2631&lt;=10,"Less than 10 days",AND(U2631&gt;10,U2631&lt;=20),"11 to 20 days",AND(U2631&gt;20,U2631&lt;=25),"21 to 25 days",U2631&gt;=51,"Greater than 40 days",AND(U2631&gt;25,U2631&lt;=30),"26 to 30 days",AND(U2631&gt;30,U2631&lt;=40),"31 to 40 days",AND(U2631&gt;40,U2631&lt;=50),"41 to 50 days")</f>
        <v>26 to 30 days</v>
      </c>
      <c r="W2631" t="str" cm="1">
        <f t="array" ref="W2631">_xlfn.IFNA(_xlfn.IFS(AND(U2631&gt;=25,U2631&lt;28),"26-27 days",AND(U2631&gt;27,U2631&lt;29),"28 to 29 days",U2631=30, "30 days"),"Not Needed")</f>
        <v>30 days</v>
      </c>
      <c r="X2631">
        <f t="shared" si="251"/>
        <v>2015</v>
      </c>
    </row>
    <row r="2632" spans="1:24" ht="4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 t="shared" si="246"/>
        <v>158</v>
      </c>
      <c r="R2632">
        <f t="shared" si="247"/>
        <v>38.99</v>
      </c>
      <c r="S2632" s="15">
        <f t="shared" si="248"/>
        <v>42524.105462962965</v>
      </c>
      <c r="T2632" s="15">
        <f t="shared" si="249"/>
        <v>42551.416666666672</v>
      </c>
      <c r="U2632">
        <f t="shared" si="250"/>
        <v>27</v>
      </c>
      <c r="V2632" t="str" cm="1">
        <f t="array" ref="V2632">_xlfn.IFS(U2632&lt;=10,"Less than 10 days",AND(U2632&gt;10,U2632&lt;=20),"11 to 20 days",AND(U2632&gt;20,U2632&lt;=25),"21 to 25 days",U2632&gt;=51,"Greater than 40 days",AND(U2632&gt;25,U2632&lt;=30),"26 to 30 days",AND(U2632&gt;30,U2632&lt;=40),"31 to 40 days",AND(U2632&gt;40,U2632&lt;=50),"41 to 50 days")</f>
        <v>26 to 30 days</v>
      </c>
      <c r="W2632" t="str" cm="1">
        <f t="array" ref="W2632">_xlfn.IFNA(_xlfn.IFS(AND(U2632&gt;=25,U2632&lt;28),"26-27 days",AND(U2632&gt;27,U2632&lt;29),"28 to 29 days",U2632=30, "30 days"),"Not Needed")</f>
        <v>26-27 days</v>
      </c>
      <c r="X2632">
        <f t="shared" si="251"/>
        <v>2016</v>
      </c>
    </row>
    <row r="2633" spans="1:24" ht="4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 t="shared" si="246"/>
        <v>115</v>
      </c>
      <c r="R2633">
        <f t="shared" si="247"/>
        <v>80.19</v>
      </c>
      <c r="S2633" s="15">
        <f t="shared" si="248"/>
        <v>42218.169293981482</v>
      </c>
      <c r="T2633" s="15">
        <f t="shared" si="249"/>
        <v>42246.169293981482</v>
      </c>
      <c r="U2633">
        <f t="shared" si="250"/>
        <v>28</v>
      </c>
      <c r="V2633" t="str" cm="1">
        <f t="array" ref="V2633">_xlfn.IFS(U2633&lt;=10,"Less than 10 days",AND(U2633&gt;10,U2633&lt;=20),"11 to 20 days",AND(U2633&gt;20,U2633&lt;=25),"21 to 25 days",U2633&gt;=51,"Greater than 40 days",AND(U2633&gt;25,U2633&lt;=30),"26 to 30 days",AND(U2633&gt;30,U2633&lt;=40),"31 to 40 days",AND(U2633&gt;40,U2633&lt;=50),"41 to 50 days")</f>
        <v>26 to 30 days</v>
      </c>
      <c r="W2633" t="str" cm="1">
        <f t="array" ref="W2633">_xlfn.IFNA(_xlfn.IFS(AND(U2633&gt;=25,U2633&lt;28),"26-27 days",AND(U2633&gt;27,U2633&lt;29),"28 to 29 days",U2633=30, "30 days"),"Not Needed")</f>
        <v>28 to 29 days</v>
      </c>
      <c r="X2633">
        <f t="shared" si="251"/>
        <v>2015</v>
      </c>
    </row>
    <row r="2634" spans="1:24" ht="4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 t="shared" si="246"/>
        <v>137</v>
      </c>
      <c r="R2634">
        <f t="shared" si="247"/>
        <v>34.9</v>
      </c>
      <c r="S2634" s="15">
        <f t="shared" si="248"/>
        <v>42494.061793981484</v>
      </c>
      <c r="T2634" s="15">
        <f t="shared" si="249"/>
        <v>42519.061793981484</v>
      </c>
      <c r="U2634">
        <f t="shared" si="250"/>
        <v>25</v>
      </c>
      <c r="V2634" t="str" cm="1">
        <f t="array" ref="V2634">_xlfn.IFS(U2634&lt;=10,"Less than 10 days",AND(U2634&gt;10,U2634&lt;=20),"11 to 20 days",AND(U2634&gt;20,U2634&lt;=25),"21 to 25 days",U2634&gt;=51,"Greater than 40 days",AND(U2634&gt;25,U2634&lt;=30),"26 to 30 days",AND(U2634&gt;30,U2634&lt;=40),"31 to 40 days",AND(U2634&gt;40,U2634&lt;=50),"41 to 50 days")</f>
        <v>21 to 25 days</v>
      </c>
      <c r="W2634" t="str" cm="1">
        <f t="array" ref="W2634">_xlfn.IFNA(_xlfn.IFS(AND(U2634&gt;=25,U2634&lt;28),"26-27 days",AND(U2634&gt;27,U2634&lt;29),"28 to 29 days",U2634=30, "30 days"),"Not Needed")</f>
        <v>26-27 days</v>
      </c>
      <c r="X2634">
        <f t="shared" si="251"/>
        <v>2016</v>
      </c>
    </row>
    <row r="2635" spans="1:24" ht="4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 t="shared" si="246"/>
        <v>355</v>
      </c>
      <c r="R2635">
        <f t="shared" si="247"/>
        <v>89.1</v>
      </c>
      <c r="S2635" s="15">
        <f t="shared" si="248"/>
        <v>41667.823287037041</v>
      </c>
      <c r="T2635" s="15">
        <f t="shared" si="249"/>
        <v>41697.958333333336</v>
      </c>
      <c r="U2635">
        <f t="shared" si="250"/>
        <v>30</v>
      </c>
      <c r="V2635" t="str" cm="1">
        <f t="array" ref="V2635">_xlfn.IFS(U2635&lt;=10,"Less than 10 days",AND(U2635&gt;10,U2635&lt;=20),"11 to 20 days",AND(U2635&gt;20,U2635&lt;=25),"21 to 25 days",U2635&gt;=51,"Greater than 40 days",AND(U2635&gt;25,U2635&lt;=30),"26 to 30 days",AND(U2635&gt;30,U2635&lt;=40),"31 to 40 days",AND(U2635&gt;40,U2635&lt;=50),"41 to 50 days")</f>
        <v>26 to 30 days</v>
      </c>
      <c r="W2635" t="str" cm="1">
        <f t="array" ref="W2635">_xlfn.IFNA(_xlfn.IFS(AND(U2635&gt;=25,U2635&lt;28),"26-27 days",AND(U2635&gt;27,U2635&lt;29),"28 to 29 days",U2635=30, "30 days"),"Not Needed")</f>
        <v>30 days</v>
      </c>
      <c r="X2635">
        <f t="shared" si="251"/>
        <v>2014</v>
      </c>
    </row>
    <row r="2636" spans="1:24" ht="4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 t="shared" si="246"/>
        <v>106</v>
      </c>
      <c r="R2636">
        <f t="shared" si="247"/>
        <v>39.44</v>
      </c>
      <c r="S2636" s="15">
        <f t="shared" si="248"/>
        <v>42612.656493055561</v>
      </c>
      <c r="T2636" s="15">
        <f t="shared" si="249"/>
        <v>42642.656493055561</v>
      </c>
      <c r="U2636">
        <f t="shared" si="250"/>
        <v>30</v>
      </c>
      <c r="V2636" t="str" cm="1">
        <f t="array" ref="V2636">_xlfn.IFS(U2636&lt;=10,"Less than 10 days",AND(U2636&gt;10,U2636&lt;=20),"11 to 20 days",AND(U2636&gt;20,U2636&lt;=25),"21 to 25 days",U2636&gt;=51,"Greater than 40 days",AND(U2636&gt;25,U2636&lt;=30),"26 to 30 days",AND(U2636&gt;30,U2636&lt;=40),"31 to 40 days",AND(U2636&gt;40,U2636&lt;=50),"41 to 50 days")</f>
        <v>26 to 30 days</v>
      </c>
      <c r="W2636" t="str" cm="1">
        <f t="array" ref="W2636">_xlfn.IFNA(_xlfn.IFS(AND(U2636&gt;=25,U2636&lt;28),"26-27 days",AND(U2636&gt;27,U2636&lt;29),"28 to 29 days",U2636=30, "30 days"),"Not Needed")</f>
        <v>30 days</v>
      </c>
      <c r="X2636">
        <f t="shared" si="251"/>
        <v>2016</v>
      </c>
    </row>
    <row r="2637" spans="1:24" ht="4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 t="shared" si="246"/>
        <v>100</v>
      </c>
      <c r="R2637">
        <f t="shared" si="247"/>
        <v>136.9</v>
      </c>
      <c r="S2637" s="15">
        <f t="shared" si="248"/>
        <v>42037.950937500005</v>
      </c>
      <c r="T2637" s="15">
        <f t="shared" si="249"/>
        <v>42072.909270833334</v>
      </c>
      <c r="U2637">
        <f t="shared" si="250"/>
        <v>35</v>
      </c>
      <c r="V2637" t="str" cm="1">
        <f t="array" ref="V2637">_xlfn.IFS(U2637&lt;=10,"Less than 10 days",AND(U2637&gt;10,U2637&lt;=20),"11 to 20 days",AND(U2637&gt;20,U2637&lt;=25),"21 to 25 days",U2637&gt;=51,"Greater than 40 days",AND(U2637&gt;25,U2637&lt;=30),"26 to 30 days",AND(U2637&gt;30,U2637&lt;=40),"31 to 40 days",AND(U2637&gt;40,U2637&lt;=50),"41 to 50 days")</f>
        <v>31 to 40 days</v>
      </c>
      <c r="W2637" t="str" cm="1">
        <f t="array" ref="W2637">_xlfn.IFNA(_xlfn.IFS(AND(U2637&gt;=25,U2637&lt;28),"26-27 days",AND(U2637&gt;27,U2637&lt;29),"28 to 29 days",U2637=30, "30 days"),"Not Needed")</f>
        <v>Not Needed</v>
      </c>
      <c r="X2637">
        <f t="shared" si="251"/>
        <v>2015</v>
      </c>
    </row>
    <row r="2638" spans="1:24" ht="58">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 t="shared" si="246"/>
        <v>187</v>
      </c>
      <c r="R2638">
        <f t="shared" si="247"/>
        <v>37.46</v>
      </c>
      <c r="S2638" s="15">
        <f t="shared" si="248"/>
        <v>42636.614745370374</v>
      </c>
      <c r="T2638" s="15">
        <f t="shared" si="249"/>
        <v>42659.041666666672</v>
      </c>
      <c r="U2638">
        <f t="shared" si="250"/>
        <v>23</v>
      </c>
      <c r="V2638" t="str" cm="1">
        <f t="array" ref="V2638">_xlfn.IFS(U2638&lt;=10,"Less than 10 days",AND(U2638&gt;10,U2638&lt;=20),"11 to 20 days",AND(U2638&gt;20,U2638&lt;=25),"21 to 25 days",U2638&gt;=51,"Greater than 40 days",AND(U2638&gt;25,U2638&lt;=30),"26 to 30 days",AND(U2638&gt;30,U2638&lt;=40),"31 to 40 days",AND(U2638&gt;40,U2638&lt;=50),"41 to 50 days")</f>
        <v>21 to 25 days</v>
      </c>
      <c r="W2638" t="str" cm="1">
        <f t="array" ref="W2638">_xlfn.IFNA(_xlfn.IFS(AND(U2638&gt;=25,U2638&lt;28),"26-27 days",AND(U2638&gt;27,U2638&lt;29),"28 to 29 days",U2638=30, "30 days"),"Not Needed")</f>
        <v>Not Needed</v>
      </c>
      <c r="X2638">
        <f t="shared" si="251"/>
        <v>2016</v>
      </c>
    </row>
    <row r="2639" spans="1:24" ht="29">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 t="shared" si="246"/>
        <v>166</v>
      </c>
      <c r="R2639">
        <f t="shared" si="247"/>
        <v>31.96</v>
      </c>
      <c r="S2639" s="15">
        <f t="shared" si="248"/>
        <v>42639.549479166672</v>
      </c>
      <c r="T2639" s="15">
        <f t="shared" si="249"/>
        <v>42655.549479166672</v>
      </c>
      <c r="U2639">
        <f t="shared" si="250"/>
        <v>16</v>
      </c>
      <c r="V2639" t="str" cm="1">
        <f t="array" ref="V2639">_xlfn.IFS(U2639&lt;=10,"Less than 10 days",AND(U2639&gt;10,U2639&lt;=20),"11 to 20 days",AND(U2639&gt;20,U2639&lt;=25),"21 to 25 days",U2639&gt;=51,"Greater than 40 days",AND(U2639&gt;25,U2639&lt;=30),"26 to 30 days",AND(U2639&gt;30,U2639&lt;=40),"31 to 40 days",AND(U2639&gt;40,U2639&lt;=50),"41 to 50 days")</f>
        <v>11 to 20 days</v>
      </c>
      <c r="W2639" t="str" cm="1">
        <f t="array" ref="W2639">_xlfn.IFNA(_xlfn.IFS(AND(U2639&gt;=25,U2639&lt;28),"26-27 days",AND(U2639&gt;27,U2639&lt;29),"28 to 29 days",U2639=30, "30 days"),"Not Needed")</f>
        <v>Not Needed</v>
      </c>
      <c r="X2639">
        <f t="shared" si="251"/>
        <v>2016</v>
      </c>
    </row>
    <row r="2640" spans="1:24" ht="4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 t="shared" si="246"/>
        <v>102</v>
      </c>
      <c r="R2640">
        <f t="shared" si="247"/>
        <v>25.21</v>
      </c>
      <c r="S2640" s="15">
        <f t="shared" si="248"/>
        <v>41989.913136574076</v>
      </c>
      <c r="T2640" s="15">
        <f t="shared" si="249"/>
        <v>42019.913136574076</v>
      </c>
      <c r="U2640">
        <f t="shared" si="250"/>
        <v>30</v>
      </c>
      <c r="V2640" t="str" cm="1">
        <f t="array" ref="V2640">_xlfn.IFS(U2640&lt;=10,"Less than 10 days",AND(U2640&gt;10,U2640&lt;=20),"11 to 20 days",AND(U2640&gt;20,U2640&lt;=25),"21 to 25 days",U2640&gt;=51,"Greater than 40 days",AND(U2640&gt;25,U2640&lt;=30),"26 to 30 days",AND(U2640&gt;30,U2640&lt;=40),"31 to 40 days",AND(U2640&gt;40,U2640&lt;=50),"41 to 50 days")</f>
        <v>26 to 30 days</v>
      </c>
      <c r="W2640" t="str" cm="1">
        <f t="array" ref="W2640">_xlfn.IFNA(_xlfn.IFS(AND(U2640&gt;=25,U2640&lt;28),"26-27 days",AND(U2640&gt;27,U2640&lt;29),"28 to 29 days",U2640=30, "30 days"),"Not Needed")</f>
        <v>30 days</v>
      </c>
      <c r="X2640">
        <f t="shared" si="251"/>
        <v>2014</v>
      </c>
    </row>
    <row r="2641" spans="1:24" ht="4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 t="shared" si="246"/>
        <v>164</v>
      </c>
      <c r="R2641">
        <f t="shared" si="247"/>
        <v>10.039999999999999</v>
      </c>
      <c r="S2641" s="15">
        <f t="shared" si="248"/>
        <v>42024.86513888889</v>
      </c>
      <c r="T2641" s="15">
        <f t="shared" si="249"/>
        <v>42054.86513888889</v>
      </c>
      <c r="U2641">
        <f t="shared" si="250"/>
        <v>30</v>
      </c>
      <c r="V2641" t="str" cm="1">
        <f t="array" ref="V2641">_xlfn.IFS(U2641&lt;=10,"Less than 10 days",AND(U2641&gt;10,U2641&lt;=20),"11 to 20 days",AND(U2641&gt;20,U2641&lt;=25),"21 to 25 days",U2641&gt;=51,"Greater than 40 days",AND(U2641&gt;25,U2641&lt;=30),"26 to 30 days",AND(U2641&gt;30,U2641&lt;=40),"31 to 40 days",AND(U2641&gt;40,U2641&lt;=50),"41 to 50 days")</f>
        <v>26 to 30 days</v>
      </c>
      <c r="W2641" t="str" cm="1">
        <f t="array" ref="W2641">_xlfn.IFNA(_xlfn.IFS(AND(U2641&gt;=25,U2641&lt;28),"26-27 days",AND(U2641&gt;27,U2641&lt;29),"28 to 29 days",U2641=30, "30 days"),"Not Needed")</f>
        <v>30 days</v>
      </c>
      <c r="X2641">
        <f t="shared" si="251"/>
        <v>2015</v>
      </c>
    </row>
    <row r="2642" spans="1:24" ht="58">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 t="shared" si="246"/>
        <v>106</v>
      </c>
      <c r="R2642">
        <f t="shared" si="247"/>
        <v>45.94</v>
      </c>
      <c r="S2642" s="15">
        <f t="shared" si="248"/>
        <v>42103.160578703704</v>
      </c>
      <c r="T2642" s="15">
        <f t="shared" si="249"/>
        <v>42163.160578703704</v>
      </c>
      <c r="U2642">
        <f t="shared" si="250"/>
        <v>60</v>
      </c>
      <c r="V2642" t="str" cm="1">
        <f t="array" ref="V2642">_xlfn.IFS(U2642&lt;=10,"Less than 10 days",AND(U2642&gt;10,U2642&lt;=20),"11 to 20 days",AND(U2642&gt;20,U2642&lt;=25),"21 to 25 days",U2642&gt;=51,"Greater than 40 days",AND(U2642&gt;25,U2642&lt;=30),"26 to 30 days",AND(U2642&gt;30,U2642&lt;=40),"31 to 40 days",AND(U2642&gt;40,U2642&lt;=50),"41 to 50 days")</f>
        <v>Greater than 40 days</v>
      </c>
      <c r="W2642" t="str" cm="1">
        <f t="array" ref="W2642">_xlfn.IFNA(_xlfn.IFS(AND(U2642&gt;=25,U2642&lt;28),"26-27 days",AND(U2642&gt;27,U2642&lt;29),"28 to 29 days",U2642=30, "30 days"),"Not Needed")</f>
        <v>Not Needed</v>
      </c>
      <c r="X2642">
        <f t="shared" si="251"/>
        <v>2015</v>
      </c>
    </row>
    <row r="2643" spans="1:24" ht="29">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 t="shared" si="246"/>
        <v>1</v>
      </c>
      <c r="R2643">
        <f t="shared" si="247"/>
        <v>15</v>
      </c>
      <c r="S2643" s="15">
        <f t="shared" si="248"/>
        <v>41880.827118055553</v>
      </c>
      <c r="T2643" s="15">
        <f t="shared" si="249"/>
        <v>41897.839583333334</v>
      </c>
      <c r="U2643">
        <f t="shared" si="250"/>
        <v>17</v>
      </c>
      <c r="V2643" t="str" cm="1">
        <f t="array" ref="V2643">_xlfn.IFS(U2643&lt;=10,"Less than 10 days",AND(U2643&gt;10,U2643&lt;=20),"11 to 20 days",AND(U2643&gt;20,U2643&lt;=25),"21 to 25 days",U2643&gt;=51,"Greater than 40 days",AND(U2643&gt;25,U2643&lt;=30),"26 to 30 days",AND(U2643&gt;30,U2643&lt;=40),"31 to 40 days",AND(U2643&gt;40,U2643&lt;=50),"41 to 50 days")</f>
        <v>11 to 20 days</v>
      </c>
      <c r="W2643" t="str" cm="1">
        <f t="array" ref="W2643">_xlfn.IFNA(_xlfn.IFS(AND(U2643&gt;=25,U2643&lt;28),"26-27 days",AND(U2643&gt;27,U2643&lt;29),"28 to 29 days",U2643=30, "30 days"),"Not Needed")</f>
        <v>Not Needed</v>
      </c>
      <c r="X2643">
        <f t="shared" si="251"/>
        <v>2014</v>
      </c>
    </row>
    <row r="2644" spans="1:24" ht="58">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 t="shared" si="246"/>
        <v>0</v>
      </c>
      <c r="R2644">
        <f t="shared" si="247"/>
        <v>0</v>
      </c>
      <c r="S2644" s="15">
        <f t="shared" si="248"/>
        <v>42536.246620370366</v>
      </c>
      <c r="T2644" s="15">
        <f t="shared" si="249"/>
        <v>42566.289583333331</v>
      </c>
      <c r="U2644">
        <f t="shared" si="250"/>
        <v>30</v>
      </c>
      <c r="V2644" t="str" cm="1">
        <f t="array" ref="V2644">_xlfn.IFS(U2644&lt;=10,"Less than 10 days",AND(U2644&gt;10,U2644&lt;=20),"11 to 20 days",AND(U2644&gt;20,U2644&lt;=25),"21 to 25 days",U2644&gt;=51,"Greater than 40 days",AND(U2644&gt;25,U2644&lt;=30),"26 to 30 days",AND(U2644&gt;30,U2644&lt;=40),"31 to 40 days",AND(U2644&gt;40,U2644&lt;=50),"41 to 50 days")</f>
        <v>26 to 30 days</v>
      </c>
      <c r="W2644" t="str" cm="1">
        <f t="array" ref="W2644">_xlfn.IFNA(_xlfn.IFS(AND(U2644&gt;=25,U2644&lt;28),"26-27 days",AND(U2644&gt;27,U2644&lt;29),"28 to 29 days",U2644=30, "30 days"),"Not Needed")</f>
        <v>30 days</v>
      </c>
      <c r="X2644">
        <f t="shared" si="251"/>
        <v>2016</v>
      </c>
    </row>
    <row r="2645" spans="1:24" ht="58">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 t="shared" si="246"/>
        <v>34</v>
      </c>
      <c r="R2645">
        <f t="shared" si="247"/>
        <v>223.58</v>
      </c>
      <c r="S2645" s="15">
        <f t="shared" si="248"/>
        <v>42689.582349537035</v>
      </c>
      <c r="T2645" s="15">
        <f t="shared" si="249"/>
        <v>42725.332638888889</v>
      </c>
      <c r="U2645">
        <f t="shared" si="250"/>
        <v>36</v>
      </c>
      <c r="V2645" t="str" cm="1">
        <f t="array" ref="V2645">_xlfn.IFS(U2645&lt;=10,"Less than 10 days",AND(U2645&gt;10,U2645&lt;=20),"11 to 20 days",AND(U2645&gt;20,U2645&lt;=25),"21 to 25 days",U2645&gt;=51,"Greater than 40 days",AND(U2645&gt;25,U2645&lt;=30),"26 to 30 days",AND(U2645&gt;30,U2645&lt;=40),"31 to 40 days",AND(U2645&gt;40,U2645&lt;=50),"41 to 50 days")</f>
        <v>31 to 40 days</v>
      </c>
      <c r="W2645" t="str" cm="1">
        <f t="array" ref="W2645">_xlfn.IFNA(_xlfn.IFS(AND(U2645&gt;=25,U2645&lt;28),"26-27 days",AND(U2645&gt;27,U2645&lt;29),"28 to 29 days",U2645=30, "30 days"),"Not Needed")</f>
        <v>Not Needed</v>
      </c>
      <c r="X2645">
        <f t="shared" si="251"/>
        <v>2016</v>
      </c>
    </row>
    <row r="2646" spans="1:24" ht="4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 t="shared" si="246"/>
        <v>2</v>
      </c>
      <c r="R2646">
        <f t="shared" si="247"/>
        <v>39.479999999999997</v>
      </c>
      <c r="S2646" s="15">
        <f t="shared" si="248"/>
        <v>42774.792071759264</v>
      </c>
      <c r="T2646" s="15">
        <f t="shared" si="249"/>
        <v>42804.792071759264</v>
      </c>
      <c r="U2646">
        <f t="shared" si="250"/>
        <v>30</v>
      </c>
      <c r="V2646" t="str" cm="1">
        <f t="array" ref="V2646">_xlfn.IFS(U2646&lt;=10,"Less than 10 days",AND(U2646&gt;10,U2646&lt;=20),"11 to 20 days",AND(U2646&gt;20,U2646&lt;=25),"21 to 25 days",U2646&gt;=51,"Greater than 40 days",AND(U2646&gt;25,U2646&lt;=30),"26 to 30 days",AND(U2646&gt;30,U2646&lt;=40),"31 to 40 days",AND(U2646&gt;40,U2646&lt;=50),"41 to 50 days")</f>
        <v>26 to 30 days</v>
      </c>
      <c r="W2646" t="str" cm="1">
        <f t="array" ref="W2646">_xlfn.IFNA(_xlfn.IFS(AND(U2646&gt;=25,U2646&lt;28),"26-27 days",AND(U2646&gt;27,U2646&lt;29),"28 to 29 days",U2646=30, "30 days"),"Not Needed")</f>
        <v>30 days</v>
      </c>
      <c r="X2646">
        <f t="shared" si="251"/>
        <v>2017</v>
      </c>
    </row>
    <row r="2647" spans="1:24" ht="4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 t="shared" si="246"/>
        <v>11</v>
      </c>
      <c r="R2647">
        <f t="shared" si="247"/>
        <v>91.3</v>
      </c>
      <c r="S2647" s="15">
        <f t="shared" si="248"/>
        <v>41921.842627314814</v>
      </c>
      <c r="T2647" s="15">
        <f t="shared" si="249"/>
        <v>41951.884293981479</v>
      </c>
      <c r="U2647">
        <f t="shared" si="250"/>
        <v>30</v>
      </c>
      <c r="V2647" t="str" cm="1">
        <f t="array" ref="V2647">_xlfn.IFS(U2647&lt;=10,"Less than 10 days",AND(U2647&gt;10,U2647&lt;=20),"11 to 20 days",AND(U2647&gt;20,U2647&lt;=25),"21 to 25 days",U2647&gt;=51,"Greater than 40 days",AND(U2647&gt;25,U2647&lt;=30),"26 to 30 days",AND(U2647&gt;30,U2647&lt;=40),"31 to 40 days",AND(U2647&gt;40,U2647&lt;=50),"41 to 50 days")</f>
        <v>26 to 30 days</v>
      </c>
      <c r="W2647" t="str" cm="1">
        <f t="array" ref="W2647">_xlfn.IFNA(_xlfn.IFS(AND(U2647&gt;=25,U2647&lt;28),"26-27 days",AND(U2647&gt;27,U2647&lt;29),"28 to 29 days",U2647=30, "30 days"),"Not Needed")</f>
        <v>30 days</v>
      </c>
      <c r="X2647">
        <f t="shared" si="251"/>
        <v>2014</v>
      </c>
    </row>
    <row r="2648" spans="1:24" ht="4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 t="shared" si="246"/>
        <v>8</v>
      </c>
      <c r="R2648">
        <f t="shared" si="247"/>
        <v>78.67</v>
      </c>
      <c r="S2648" s="15">
        <f t="shared" si="248"/>
        <v>42226.313298611116</v>
      </c>
      <c r="T2648" s="15">
        <f t="shared" si="249"/>
        <v>42256.313298611116</v>
      </c>
      <c r="U2648">
        <f t="shared" si="250"/>
        <v>30</v>
      </c>
      <c r="V2648" t="str" cm="1">
        <f t="array" ref="V2648">_xlfn.IFS(U2648&lt;=10,"Less than 10 days",AND(U2648&gt;10,U2648&lt;=20),"11 to 20 days",AND(U2648&gt;20,U2648&lt;=25),"21 to 25 days",U2648&gt;=51,"Greater than 40 days",AND(U2648&gt;25,U2648&lt;=30),"26 to 30 days",AND(U2648&gt;30,U2648&lt;=40),"31 to 40 days",AND(U2648&gt;40,U2648&lt;=50),"41 to 50 days")</f>
        <v>26 to 30 days</v>
      </c>
      <c r="W2648" t="str" cm="1">
        <f t="array" ref="W2648">_xlfn.IFNA(_xlfn.IFS(AND(U2648&gt;=25,U2648&lt;28),"26-27 days",AND(U2648&gt;27,U2648&lt;29),"28 to 29 days",U2648=30, "30 days"),"Not Needed")</f>
        <v>30 days</v>
      </c>
      <c r="X2648">
        <f t="shared" si="251"/>
        <v>2015</v>
      </c>
    </row>
    <row r="2649" spans="1:24" ht="4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 t="shared" ref="Q2649:Q2702" si="252">ROUND(E2649/D2649*100,0)</f>
        <v>1</v>
      </c>
      <c r="R2649">
        <f t="shared" si="247"/>
        <v>12</v>
      </c>
      <c r="S2649" s="15">
        <f t="shared" si="248"/>
        <v>42200.261793981481</v>
      </c>
      <c r="T2649" s="15">
        <f t="shared" si="249"/>
        <v>42230.261793981481</v>
      </c>
      <c r="U2649">
        <f t="shared" si="250"/>
        <v>30</v>
      </c>
      <c r="V2649" t="str" cm="1">
        <f t="array" ref="V2649">_xlfn.IFS(U2649&lt;=10,"Less than 10 days",AND(U2649&gt;10,U2649&lt;=20),"11 to 20 days",AND(U2649&gt;20,U2649&lt;=25),"21 to 25 days",U2649&gt;=51,"Greater than 40 days",AND(U2649&gt;25,U2649&lt;=30),"26 to 30 days",AND(U2649&gt;30,U2649&lt;=40),"31 to 40 days",AND(U2649&gt;40,U2649&lt;=50),"41 to 50 days")</f>
        <v>26 to 30 days</v>
      </c>
      <c r="W2649" t="str" cm="1">
        <f t="array" ref="W2649">_xlfn.IFNA(_xlfn.IFS(AND(U2649&gt;=25,U2649&lt;28),"26-27 days",AND(U2649&gt;27,U2649&lt;29),"28 to 29 days",U2649=30, "30 days"),"Not Needed")</f>
        <v>30 days</v>
      </c>
      <c r="X2649">
        <f t="shared" si="251"/>
        <v>2015</v>
      </c>
    </row>
    <row r="2650" spans="1:24" ht="58">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 t="shared" si="252"/>
        <v>1</v>
      </c>
      <c r="R2650">
        <f t="shared" si="247"/>
        <v>17.670000000000002</v>
      </c>
      <c r="S2650" s="15">
        <f t="shared" si="248"/>
        <v>42408.714814814812</v>
      </c>
      <c r="T2650" s="15">
        <f t="shared" si="249"/>
        <v>42438.714814814812</v>
      </c>
      <c r="U2650">
        <f t="shared" si="250"/>
        <v>30</v>
      </c>
      <c r="V2650" t="str" cm="1">
        <f t="array" ref="V2650">_xlfn.IFS(U2650&lt;=10,"Less than 10 days",AND(U2650&gt;10,U2650&lt;=20),"11 to 20 days",AND(U2650&gt;20,U2650&lt;=25),"21 to 25 days",U2650&gt;=51,"Greater than 40 days",AND(U2650&gt;25,U2650&lt;=30),"26 to 30 days",AND(U2650&gt;30,U2650&lt;=40),"31 to 40 days",AND(U2650&gt;40,U2650&lt;=50),"41 to 50 days")</f>
        <v>26 to 30 days</v>
      </c>
      <c r="W2650" t="str" cm="1">
        <f t="array" ref="W2650">_xlfn.IFNA(_xlfn.IFS(AND(U2650&gt;=25,U2650&lt;28),"26-27 days",AND(U2650&gt;27,U2650&lt;29),"28 to 29 days",U2650=30, "30 days"),"Not Needed")</f>
        <v>30 days</v>
      </c>
      <c r="X2650">
        <f t="shared" si="251"/>
        <v>2016</v>
      </c>
    </row>
    <row r="2651" spans="1:24" ht="29">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 t="shared" si="252"/>
        <v>0</v>
      </c>
      <c r="R2651">
        <f t="shared" si="247"/>
        <v>41.33</v>
      </c>
      <c r="S2651" s="15">
        <f t="shared" si="248"/>
        <v>42341.99700231482</v>
      </c>
      <c r="T2651" s="15">
        <f t="shared" si="249"/>
        <v>42401.99700231482</v>
      </c>
      <c r="U2651">
        <f t="shared" si="250"/>
        <v>60</v>
      </c>
      <c r="V2651" t="str" cm="1">
        <f t="array" ref="V2651">_xlfn.IFS(U2651&lt;=10,"Less than 10 days",AND(U2651&gt;10,U2651&lt;=20),"11 to 20 days",AND(U2651&gt;20,U2651&lt;=25),"21 to 25 days",U2651&gt;=51,"Greater than 40 days",AND(U2651&gt;25,U2651&lt;=30),"26 to 30 days",AND(U2651&gt;30,U2651&lt;=40),"31 to 40 days",AND(U2651&gt;40,U2651&lt;=50),"41 to 50 days")</f>
        <v>Greater than 40 days</v>
      </c>
      <c r="W2651" t="str" cm="1">
        <f t="array" ref="W2651">_xlfn.IFNA(_xlfn.IFS(AND(U2651&gt;=25,U2651&lt;28),"26-27 days",AND(U2651&gt;27,U2651&lt;29),"28 to 29 days",U2651=30, "30 days"),"Not Needed")</f>
        <v>Not Needed</v>
      </c>
      <c r="X2651">
        <f t="shared" si="251"/>
        <v>2015</v>
      </c>
    </row>
    <row r="2652" spans="1:24" ht="58">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 t="shared" si="252"/>
        <v>1</v>
      </c>
      <c r="R2652">
        <f t="shared" si="247"/>
        <v>71.599999999999994</v>
      </c>
      <c r="S2652" s="15">
        <f t="shared" si="248"/>
        <v>42695.624340277776</v>
      </c>
      <c r="T2652" s="15">
        <f t="shared" si="249"/>
        <v>42725.624340277776</v>
      </c>
      <c r="U2652">
        <f t="shared" si="250"/>
        <v>30</v>
      </c>
      <c r="V2652" t="str" cm="1">
        <f t="array" ref="V2652">_xlfn.IFS(U2652&lt;=10,"Less than 10 days",AND(U2652&gt;10,U2652&lt;=20),"11 to 20 days",AND(U2652&gt;20,U2652&lt;=25),"21 to 25 days",U2652&gt;=51,"Greater than 40 days",AND(U2652&gt;25,U2652&lt;=30),"26 to 30 days",AND(U2652&gt;30,U2652&lt;=40),"31 to 40 days",AND(U2652&gt;40,U2652&lt;=50),"41 to 50 days")</f>
        <v>26 to 30 days</v>
      </c>
      <c r="W2652" t="str" cm="1">
        <f t="array" ref="W2652">_xlfn.IFNA(_xlfn.IFS(AND(U2652&gt;=25,U2652&lt;28),"26-27 days",AND(U2652&gt;27,U2652&lt;29),"28 to 29 days",U2652=30, "30 days"),"Not Needed")</f>
        <v>30 days</v>
      </c>
      <c r="X2652">
        <f t="shared" si="251"/>
        <v>2016</v>
      </c>
    </row>
    <row r="2653" spans="1:24" ht="4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 t="shared" si="252"/>
        <v>2</v>
      </c>
      <c r="R2653">
        <f t="shared" si="247"/>
        <v>307.82</v>
      </c>
      <c r="S2653" s="15">
        <f t="shared" si="248"/>
        <v>42327.805659722217</v>
      </c>
      <c r="T2653" s="15">
        <f t="shared" si="249"/>
        <v>42355.805659722217</v>
      </c>
      <c r="U2653">
        <f t="shared" si="250"/>
        <v>28</v>
      </c>
      <c r="V2653" t="str" cm="1">
        <f t="array" ref="V2653">_xlfn.IFS(U2653&lt;=10,"Less than 10 days",AND(U2653&gt;10,U2653&lt;=20),"11 to 20 days",AND(U2653&gt;20,U2653&lt;=25),"21 to 25 days",U2653&gt;=51,"Greater than 40 days",AND(U2653&gt;25,U2653&lt;=30),"26 to 30 days",AND(U2653&gt;30,U2653&lt;=40),"31 to 40 days",AND(U2653&gt;40,U2653&lt;=50),"41 to 50 days")</f>
        <v>26 to 30 days</v>
      </c>
      <c r="W2653" t="str" cm="1">
        <f t="array" ref="W2653">_xlfn.IFNA(_xlfn.IFS(AND(U2653&gt;=25,U2653&lt;28),"26-27 days",AND(U2653&gt;27,U2653&lt;29),"28 to 29 days",U2653=30, "30 days"),"Not Needed")</f>
        <v>28 to 29 days</v>
      </c>
      <c r="X2653">
        <f t="shared" si="251"/>
        <v>2015</v>
      </c>
    </row>
    <row r="2654" spans="1:24" ht="4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 t="shared" si="252"/>
        <v>1</v>
      </c>
      <c r="R2654">
        <f t="shared" si="247"/>
        <v>80.45</v>
      </c>
      <c r="S2654" s="15">
        <f t="shared" si="248"/>
        <v>41953.158854166672</v>
      </c>
      <c r="T2654" s="15">
        <f t="shared" si="249"/>
        <v>41983.158854166672</v>
      </c>
      <c r="U2654">
        <f t="shared" si="250"/>
        <v>30</v>
      </c>
      <c r="V2654" t="str" cm="1">
        <f t="array" ref="V2654">_xlfn.IFS(U2654&lt;=10,"Less than 10 days",AND(U2654&gt;10,U2654&lt;=20),"11 to 20 days",AND(U2654&gt;20,U2654&lt;=25),"21 to 25 days",U2654&gt;=51,"Greater than 40 days",AND(U2654&gt;25,U2654&lt;=30),"26 to 30 days",AND(U2654&gt;30,U2654&lt;=40),"31 to 40 days",AND(U2654&gt;40,U2654&lt;=50),"41 to 50 days")</f>
        <v>26 to 30 days</v>
      </c>
      <c r="W2654" t="str" cm="1">
        <f t="array" ref="W2654">_xlfn.IFNA(_xlfn.IFS(AND(U2654&gt;=25,U2654&lt;28),"26-27 days",AND(U2654&gt;27,U2654&lt;29),"28 to 29 days",U2654=30, "30 days"),"Not Needed")</f>
        <v>30 days</v>
      </c>
      <c r="X2654">
        <f t="shared" si="251"/>
        <v>2014</v>
      </c>
    </row>
    <row r="2655" spans="1:24" ht="4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 t="shared" si="252"/>
        <v>12</v>
      </c>
      <c r="R2655">
        <f t="shared" si="247"/>
        <v>83.94</v>
      </c>
      <c r="S2655" s="15">
        <f t="shared" si="248"/>
        <v>41771.651932870373</v>
      </c>
      <c r="T2655" s="15">
        <f t="shared" si="249"/>
        <v>41803.166666666664</v>
      </c>
      <c r="U2655">
        <f t="shared" si="250"/>
        <v>32</v>
      </c>
      <c r="V2655" t="str" cm="1">
        <f t="array" ref="V2655">_xlfn.IFS(U2655&lt;=10,"Less than 10 days",AND(U2655&gt;10,U2655&lt;=20),"11 to 20 days",AND(U2655&gt;20,U2655&lt;=25),"21 to 25 days",U2655&gt;=51,"Greater than 40 days",AND(U2655&gt;25,U2655&lt;=30),"26 to 30 days",AND(U2655&gt;30,U2655&lt;=40),"31 to 40 days",AND(U2655&gt;40,U2655&lt;=50),"41 to 50 days")</f>
        <v>31 to 40 days</v>
      </c>
      <c r="W2655" t="str" cm="1">
        <f t="array" ref="W2655">_xlfn.IFNA(_xlfn.IFS(AND(U2655&gt;=25,U2655&lt;28),"26-27 days",AND(U2655&gt;27,U2655&lt;29),"28 to 29 days",U2655=30, "30 days"),"Not Needed")</f>
        <v>Not Needed</v>
      </c>
      <c r="X2655">
        <f t="shared" si="251"/>
        <v>2014</v>
      </c>
    </row>
    <row r="2656" spans="1:24" ht="4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 t="shared" si="252"/>
        <v>0</v>
      </c>
      <c r="R2656">
        <f t="shared" si="247"/>
        <v>8.5</v>
      </c>
      <c r="S2656" s="15">
        <f t="shared" si="248"/>
        <v>42055.600995370376</v>
      </c>
      <c r="T2656" s="15">
        <f t="shared" si="249"/>
        <v>42115.559328703705</v>
      </c>
      <c r="U2656">
        <f t="shared" si="250"/>
        <v>60</v>
      </c>
      <c r="V2656" t="str" cm="1">
        <f t="array" ref="V2656">_xlfn.IFS(U2656&lt;=10,"Less than 10 days",AND(U2656&gt;10,U2656&lt;=20),"11 to 20 days",AND(U2656&gt;20,U2656&lt;=25),"21 to 25 days",U2656&gt;=51,"Greater than 40 days",AND(U2656&gt;25,U2656&lt;=30),"26 to 30 days",AND(U2656&gt;30,U2656&lt;=40),"31 to 40 days",AND(U2656&gt;40,U2656&lt;=50),"41 to 50 days")</f>
        <v>Greater than 40 days</v>
      </c>
      <c r="W2656" t="str" cm="1">
        <f t="array" ref="W2656">_xlfn.IFNA(_xlfn.IFS(AND(U2656&gt;=25,U2656&lt;28),"26-27 days",AND(U2656&gt;27,U2656&lt;29),"28 to 29 days",U2656=30, "30 days"),"Not Needed")</f>
        <v>Not Needed</v>
      </c>
      <c r="X2656">
        <f t="shared" si="251"/>
        <v>2015</v>
      </c>
    </row>
    <row r="2657" spans="1:24">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 t="shared" si="252"/>
        <v>21</v>
      </c>
      <c r="R2657">
        <f t="shared" si="247"/>
        <v>73.37</v>
      </c>
      <c r="S2657" s="15">
        <f t="shared" si="248"/>
        <v>42381.866284722222</v>
      </c>
      <c r="T2657" s="15">
        <f t="shared" si="249"/>
        <v>42409.833333333328</v>
      </c>
      <c r="U2657">
        <f t="shared" si="250"/>
        <v>28</v>
      </c>
      <c r="V2657" t="str" cm="1">
        <f t="array" ref="V2657">_xlfn.IFS(U2657&lt;=10,"Less than 10 days",AND(U2657&gt;10,U2657&lt;=20),"11 to 20 days",AND(U2657&gt;20,U2657&lt;=25),"21 to 25 days",U2657&gt;=51,"Greater than 40 days",AND(U2657&gt;25,U2657&lt;=30),"26 to 30 days",AND(U2657&gt;30,U2657&lt;=40),"31 to 40 days",AND(U2657&gt;40,U2657&lt;=50),"41 to 50 days")</f>
        <v>26 to 30 days</v>
      </c>
      <c r="W2657" t="str" cm="1">
        <f t="array" ref="W2657">_xlfn.IFNA(_xlfn.IFS(AND(U2657&gt;=25,U2657&lt;28),"26-27 days",AND(U2657&gt;27,U2657&lt;29),"28 to 29 days",U2657=30, "30 days"),"Not Needed")</f>
        <v>28 to 29 days</v>
      </c>
      <c r="X2657">
        <f t="shared" si="251"/>
        <v>2016</v>
      </c>
    </row>
    <row r="2658" spans="1:24" ht="29">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 t="shared" si="252"/>
        <v>11</v>
      </c>
      <c r="R2658">
        <f t="shared" si="247"/>
        <v>112.86</v>
      </c>
      <c r="S2658" s="15">
        <f t="shared" si="248"/>
        <v>42767.688518518517</v>
      </c>
      <c r="T2658" s="15">
        <f t="shared" si="249"/>
        <v>42806.791666666672</v>
      </c>
      <c r="U2658">
        <f t="shared" si="250"/>
        <v>39</v>
      </c>
      <c r="V2658" t="str" cm="1">
        <f t="array" ref="V2658">_xlfn.IFS(U2658&lt;=10,"Less than 10 days",AND(U2658&gt;10,U2658&lt;=20),"11 to 20 days",AND(U2658&gt;20,U2658&lt;=25),"21 to 25 days",U2658&gt;=51,"Greater than 40 days",AND(U2658&gt;25,U2658&lt;=30),"26 to 30 days",AND(U2658&gt;30,U2658&lt;=40),"31 to 40 days",AND(U2658&gt;40,U2658&lt;=50),"41 to 50 days")</f>
        <v>31 to 40 days</v>
      </c>
      <c r="W2658" t="str" cm="1">
        <f t="array" ref="W2658">_xlfn.IFNA(_xlfn.IFS(AND(U2658&gt;=25,U2658&lt;28),"26-27 days",AND(U2658&gt;27,U2658&lt;29),"28 to 29 days",U2658=30, "30 days"),"Not Needed")</f>
        <v>Not Needed</v>
      </c>
      <c r="X2658">
        <f t="shared" si="251"/>
        <v>2017</v>
      </c>
    </row>
    <row r="2659" spans="1:24" ht="4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 t="shared" si="252"/>
        <v>19</v>
      </c>
      <c r="R2659">
        <f t="shared" si="247"/>
        <v>95.28</v>
      </c>
      <c r="S2659" s="15">
        <f t="shared" si="248"/>
        <v>42551.928854166668</v>
      </c>
      <c r="T2659" s="15">
        <f t="shared" si="249"/>
        <v>42585.0625</v>
      </c>
      <c r="U2659">
        <f t="shared" si="250"/>
        <v>34</v>
      </c>
      <c r="V2659" t="str" cm="1">
        <f t="array" ref="V2659">_xlfn.IFS(U2659&lt;=10,"Less than 10 days",AND(U2659&gt;10,U2659&lt;=20),"11 to 20 days",AND(U2659&gt;20,U2659&lt;=25),"21 to 25 days",U2659&gt;=51,"Greater than 40 days",AND(U2659&gt;25,U2659&lt;=30),"26 to 30 days",AND(U2659&gt;30,U2659&lt;=40),"31 to 40 days",AND(U2659&gt;40,U2659&lt;=50),"41 to 50 days")</f>
        <v>31 to 40 days</v>
      </c>
      <c r="W2659" t="str" cm="1">
        <f t="array" ref="W2659">_xlfn.IFNA(_xlfn.IFS(AND(U2659&gt;=25,U2659&lt;28),"26-27 days",AND(U2659&gt;27,U2659&lt;29),"28 to 29 days",U2659=30, "30 days"),"Not Needed")</f>
        <v>Not Needed</v>
      </c>
      <c r="X2659">
        <f t="shared" si="251"/>
        <v>2016</v>
      </c>
    </row>
    <row r="2660" spans="1:24" ht="4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 t="shared" si="252"/>
        <v>0</v>
      </c>
      <c r="R2660">
        <f t="shared" si="247"/>
        <v>22.75</v>
      </c>
      <c r="S2660" s="15">
        <f t="shared" si="248"/>
        <v>42551.884189814817</v>
      </c>
      <c r="T2660" s="15">
        <f t="shared" si="249"/>
        <v>42581.884189814817</v>
      </c>
      <c r="U2660">
        <f t="shared" si="250"/>
        <v>30</v>
      </c>
      <c r="V2660" t="str" cm="1">
        <f t="array" ref="V2660">_xlfn.IFS(U2660&lt;=10,"Less than 10 days",AND(U2660&gt;10,U2660&lt;=20),"11 to 20 days",AND(U2660&gt;20,U2660&lt;=25),"21 to 25 days",U2660&gt;=51,"Greater than 40 days",AND(U2660&gt;25,U2660&lt;=30),"26 to 30 days",AND(U2660&gt;30,U2660&lt;=40),"31 to 40 days",AND(U2660&gt;40,U2660&lt;=50),"41 to 50 days")</f>
        <v>26 to 30 days</v>
      </c>
      <c r="W2660" t="str" cm="1">
        <f t="array" ref="W2660">_xlfn.IFNA(_xlfn.IFS(AND(U2660&gt;=25,U2660&lt;28),"26-27 days",AND(U2660&gt;27,U2660&lt;29),"28 to 29 days",U2660=30, "30 days"),"Not Needed")</f>
        <v>30 days</v>
      </c>
      <c r="X2660">
        <f t="shared" si="251"/>
        <v>2016</v>
      </c>
    </row>
    <row r="2661" spans="1:24">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 t="shared" si="252"/>
        <v>3</v>
      </c>
      <c r="R2661">
        <f t="shared" si="247"/>
        <v>133.30000000000001</v>
      </c>
      <c r="S2661" s="15">
        <f t="shared" si="248"/>
        <v>42082.069560185191</v>
      </c>
      <c r="T2661" s="15">
        <f t="shared" si="249"/>
        <v>42112.069560185191</v>
      </c>
      <c r="U2661">
        <f t="shared" si="250"/>
        <v>30</v>
      </c>
      <c r="V2661" t="str" cm="1">
        <f t="array" ref="V2661">_xlfn.IFS(U2661&lt;=10,"Less than 10 days",AND(U2661&gt;10,U2661&lt;=20),"11 to 20 days",AND(U2661&gt;20,U2661&lt;=25),"21 to 25 days",U2661&gt;=51,"Greater than 40 days",AND(U2661&gt;25,U2661&lt;=30),"26 to 30 days",AND(U2661&gt;30,U2661&lt;=40),"31 to 40 days",AND(U2661&gt;40,U2661&lt;=50),"41 to 50 days")</f>
        <v>26 to 30 days</v>
      </c>
      <c r="W2661" t="str" cm="1">
        <f t="array" ref="W2661">_xlfn.IFNA(_xlfn.IFS(AND(U2661&gt;=25,U2661&lt;28),"26-27 days",AND(U2661&gt;27,U2661&lt;29),"28 to 29 days",U2661=30, "30 days"),"Not Needed")</f>
        <v>30 days</v>
      </c>
      <c r="X2661">
        <f t="shared" si="251"/>
        <v>2015</v>
      </c>
    </row>
    <row r="2662" spans="1:24" ht="58">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 t="shared" si="252"/>
        <v>0</v>
      </c>
      <c r="R2662">
        <f t="shared" si="247"/>
        <v>3.8</v>
      </c>
      <c r="S2662" s="15">
        <f t="shared" si="248"/>
        <v>42272.713171296295</v>
      </c>
      <c r="T2662" s="15">
        <f t="shared" si="249"/>
        <v>42332.754837962959</v>
      </c>
      <c r="U2662">
        <f t="shared" si="250"/>
        <v>60</v>
      </c>
      <c r="V2662" t="str" cm="1">
        <f t="array" ref="V2662">_xlfn.IFS(U2662&lt;=10,"Less than 10 days",AND(U2662&gt;10,U2662&lt;=20),"11 to 20 days",AND(U2662&gt;20,U2662&lt;=25),"21 to 25 days",U2662&gt;=51,"Greater than 40 days",AND(U2662&gt;25,U2662&lt;=30),"26 to 30 days",AND(U2662&gt;30,U2662&lt;=40),"31 to 40 days",AND(U2662&gt;40,U2662&lt;=50),"41 to 50 days")</f>
        <v>Greater than 40 days</v>
      </c>
      <c r="W2662" t="str" cm="1">
        <f t="array" ref="W2662">_xlfn.IFNA(_xlfn.IFS(AND(U2662&gt;=25,U2662&lt;28),"26-27 days",AND(U2662&gt;27,U2662&lt;29),"28 to 29 days",U2662=30, "30 days"),"Not Needed")</f>
        <v>Not Needed</v>
      </c>
      <c r="X2662">
        <f t="shared" si="251"/>
        <v>2015</v>
      </c>
    </row>
    <row r="2663" spans="1:24" ht="4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 t="shared" si="252"/>
        <v>103</v>
      </c>
      <c r="R2663">
        <f t="shared" si="247"/>
        <v>85.75</v>
      </c>
      <c r="S2663" s="15">
        <f t="shared" si="248"/>
        <v>41542.958449074074</v>
      </c>
      <c r="T2663" s="15">
        <f t="shared" si="249"/>
        <v>41572.958449074074</v>
      </c>
      <c r="U2663">
        <f t="shared" si="250"/>
        <v>30</v>
      </c>
      <c r="V2663" t="str" cm="1">
        <f t="array" ref="V2663">_xlfn.IFS(U2663&lt;=10,"Less than 10 days",AND(U2663&gt;10,U2663&lt;=20),"11 to 20 days",AND(U2663&gt;20,U2663&lt;=25),"21 to 25 days",U2663&gt;=51,"Greater than 40 days",AND(U2663&gt;25,U2663&lt;=30),"26 to 30 days",AND(U2663&gt;30,U2663&lt;=40),"31 to 40 days",AND(U2663&gt;40,U2663&lt;=50),"41 to 50 days")</f>
        <v>26 to 30 days</v>
      </c>
      <c r="W2663" t="str" cm="1">
        <f t="array" ref="W2663">_xlfn.IFNA(_xlfn.IFS(AND(U2663&gt;=25,U2663&lt;28),"26-27 days",AND(U2663&gt;27,U2663&lt;29),"28 to 29 days",U2663=30, "30 days"),"Not Needed")</f>
        <v>30 days</v>
      </c>
      <c r="X2663">
        <f t="shared" si="251"/>
        <v>2013</v>
      </c>
    </row>
    <row r="2664" spans="1:24" ht="4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 t="shared" si="252"/>
        <v>107</v>
      </c>
      <c r="R2664">
        <f t="shared" si="247"/>
        <v>267</v>
      </c>
      <c r="S2664" s="15">
        <f t="shared" si="248"/>
        <v>42207.746678240743</v>
      </c>
      <c r="T2664" s="15">
        <f t="shared" si="249"/>
        <v>42237.746678240743</v>
      </c>
      <c r="U2664">
        <f t="shared" si="250"/>
        <v>30</v>
      </c>
      <c r="V2664" t="str" cm="1">
        <f t="array" ref="V2664">_xlfn.IFS(U2664&lt;=10,"Less than 10 days",AND(U2664&gt;10,U2664&lt;=20),"11 to 20 days",AND(U2664&gt;20,U2664&lt;=25),"21 to 25 days",U2664&gt;=51,"Greater than 40 days",AND(U2664&gt;25,U2664&lt;=30),"26 to 30 days",AND(U2664&gt;30,U2664&lt;=40),"31 to 40 days",AND(U2664&gt;40,U2664&lt;=50),"41 to 50 days")</f>
        <v>26 to 30 days</v>
      </c>
      <c r="W2664" t="str" cm="1">
        <f t="array" ref="W2664">_xlfn.IFNA(_xlfn.IFS(AND(U2664&gt;=25,U2664&lt;28),"26-27 days",AND(U2664&gt;27,U2664&lt;29),"28 to 29 days",U2664=30, "30 days"),"Not Needed")</f>
        <v>30 days</v>
      </c>
      <c r="X2664">
        <f t="shared" si="251"/>
        <v>2015</v>
      </c>
    </row>
    <row r="2665" spans="1:24" ht="4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 t="shared" si="252"/>
        <v>105</v>
      </c>
      <c r="R2665">
        <f t="shared" si="247"/>
        <v>373.56</v>
      </c>
      <c r="S2665" s="15">
        <f t="shared" si="248"/>
        <v>42222.622766203705</v>
      </c>
      <c r="T2665" s="15">
        <f t="shared" si="249"/>
        <v>42251.625</v>
      </c>
      <c r="U2665">
        <f t="shared" si="250"/>
        <v>29</v>
      </c>
      <c r="V2665" t="str" cm="1">
        <f t="array" ref="V2665">_xlfn.IFS(U2665&lt;=10,"Less than 10 days",AND(U2665&gt;10,U2665&lt;=20),"11 to 20 days",AND(U2665&gt;20,U2665&lt;=25),"21 to 25 days",U2665&gt;=51,"Greater than 40 days",AND(U2665&gt;25,U2665&lt;=30),"26 to 30 days",AND(U2665&gt;30,U2665&lt;=40),"31 to 40 days",AND(U2665&gt;40,U2665&lt;=50),"41 to 50 days")</f>
        <v>26 to 30 days</v>
      </c>
      <c r="W2665" t="str" cm="1">
        <f t="array" ref="W2665">_xlfn.IFNA(_xlfn.IFS(AND(U2665&gt;=25,U2665&lt;28),"26-27 days",AND(U2665&gt;27,U2665&lt;29),"28 to 29 days",U2665=30, "30 days"),"Not Needed")</f>
        <v>Not Needed</v>
      </c>
      <c r="X2665">
        <f t="shared" si="251"/>
        <v>2015</v>
      </c>
    </row>
    <row r="2666" spans="1:24" ht="4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 t="shared" si="252"/>
        <v>103</v>
      </c>
      <c r="R2666">
        <f t="shared" si="247"/>
        <v>174.04</v>
      </c>
      <c r="S2666" s="15">
        <f t="shared" si="248"/>
        <v>42313.02542824074</v>
      </c>
      <c r="T2666" s="15">
        <f t="shared" si="249"/>
        <v>42347.290972222225</v>
      </c>
      <c r="U2666">
        <f t="shared" si="250"/>
        <v>34</v>
      </c>
      <c r="V2666" t="str" cm="1">
        <f t="array" ref="V2666">_xlfn.IFS(U2666&lt;=10,"Less than 10 days",AND(U2666&gt;10,U2666&lt;=20),"11 to 20 days",AND(U2666&gt;20,U2666&lt;=25),"21 to 25 days",U2666&gt;=51,"Greater than 40 days",AND(U2666&gt;25,U2666&lt;=30),"26 to 30 days",AND(U2666&gt;30,U2666&lt;=40),"31 to 40 days",AND(U2666&gt;40,U2666&lt;=50),"41 to 50 days")</f>
        <v>31 to 40 days</v>
      </c>
      <c r="W2666" t="str" cm="1">
        <f t="array" ref="W2666">_xlfn.IFNA(_xlfn.IFS(AND(U2666&gt;=25,U2666&lt;28),"26-27 days",AND(U2666&gt;27,U2666&lt;29),"28 to 29 days",U2666=30, "30 days"),"Not Needed")</f>
        <v>Not Needed</v>
      </c>
      <c r="X2666">
        <f t="shared" si="251"/>
        <v>2015</v>
      </c>
    </row>
    <row r="2667" spans="1:24" ht="4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 t="shared" si="252"/>
        <v>123</v>
      </c>
      <c r="R2667">
        <f t="shared" si="247"/>
        <v>93.7</v>
      </c>
      <c r="S2667" s="15">
        <f t="shared" si="248"/>
        <v>42083.895532407405</v>
      </c>
      <c r="T2667" s="15">
        <f t="shared" si="249"/>
        <v>42128.895532407405</v>
      </c>
      <c r="U2667">
        <f t="shared" si="250"/>
        <v>45</v>
      </c>
      <c r="V2667" t="str" cm="1">
        <f t="array" ref="V2667">_xlfn.IFS(U2667&lt;=10,"Less than 10 days",AND(U2667&gt;10,U2667&lt;=20),"11 to 20 days",AND(U2667&gt;20,U2667&lt;=25),"21 to 25 days",U2667&gt;=51,"Greater than 40 days",AND(U2667&gt;25,U2667&lt;=30),"26 to 30 days",AND(U2667&gt;30,U2667&lt;=40),"31 to 40 days",AND(U2667&gt;40,U2667&lt;=50),"41 to 50 days")</f>
        <v>41 to 50 days</v>
      </c>
      <c r="W2667" t="str" cm="1">
        <f t="array" ref="W2667">_xlfn.IFNA(_xlfn.IFS(AND(U2667&gt;=25,U2667&lt;28),"26-27 days",AND(U2667&gt;27,U2667&lt;29),"28 to 29 days",U2667=30, "30 days"),"Not Needed")</f>
        <v>Not Needed</v>
      </c>
      <c r="X2667">
        <f t="shared" si="251"/>
        <v>2015</v>
      </c>
    </row>
    <row r="2668" spans="1:24" ht="4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 t="shared" si="252"/>
        <v>159</v>
      </c>
      <c r="R2668">
        <f t="shared" si="247"/>
        <v>77.33</v>
      </c>
      <c r="S2668" s="15">
        <f t="shared" si="248"/>
        <v>42235.764340277776</v>
      </c>
      <c r="T2668" s="15">
        <f t="shared" si="249"/>
        <v>42272.875</v>
      </c>
      <c r="U2668">
        <f t="shared" si="250"/>
        <v>37</v>
      </c>
      <c r="V2668" t="str" cm="1">
        <f t="array" ref="V2668">_xlfn.IFS(U2668&lt;=10,"Less than 10 days",AND(U2668&gt;10,U2668&lt;=20),"11 to 20 days",AND(U2668&gt;20,U2668&lt;=25),"21 to 25 days",U2668&gt;=51,"Greater than 40 days",AND(U2668&gt;25,U2668&lt;=30),"26 to 30 days",AND(U2668&gt;30,U2668&lt;=40),"31 to 40 days",AND(U2668&gt;40,U2668&lt;=50),"41 to 50 days")</f>
        <v>31 to 40 days</v>
      </c>
      <c r="W2668" t="str" cm="1">
        <f t="array" ref="W2668">_xlfn.IFNA(_xlfn.IFS(AND(U2668&gt;=25,U2668&lt;28),"26-27 days",AND(U2668&gt;27,U2668&lt;29),"28 to 29 days",U2668=30, "30 days"),"Not Needed")</f>
        <v>Not Needed</v>
      </c>
      <c r="X2668">
        <f t="shared" si="251"/>
        <v>2015</v>
      </c>
    </row>
    <row r="2669" spans="1:24" ht="58">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 t="shared" si="252"/>
        <v>111</v>
      </c>
      <c r="R2669">
        <f t="shared" si="247"/>
        <v>92.22</v>
      </c>
      <c r="S2669" s="15">
        <f t="shared" si="248"/>
        <v>42380.926111111112</v>
      </c>
      <c r="T2669" s="15">
        <f t="shared" si="249"/>
        <v>42410.926111111112</v>
      </c>
      <c r="U2669">
        <f t="shared" si="250"/>
        <v>30</v>
      </c>
      <c r="V2669" t="str" cm="1">
        <f t="array" ref="V2669">_xlfn.IFS(U2669&lt;=10,"Less than 10 days",AND(U2669&gt;10,U2669&lt;=20),"11 to 20 days",AND(U2669&gt;20,U2669&lt;=25),"21 to 25 days",U2669&gt;=51,"Greater than 40 days",AND(U2669&gt;25,U2669&lt;=30),"26 to 30 days",AND(U2669&gt;30,U2669&lt;=40),"31 to 40 days",AND(U2669&gt;40,U2669&lt;=50),"41 to 50 days")</f>
        <v>26 to 30 days</v>
      </c>
      <c r="W2669" t="str" cm="1">
        <f t="array" ref="W2669">_xlfn.IFNA(_xlfn.IFS(AND(U2669&gt;=25,U2669&lt;28),"26-27 days",AND(U2669&gt;27,U2669&lt;29),"28 to 29 days",U2669=30, "30 days"),"Not Needed")</f>
        <v>30 days</v>
      </c>
      <c r="X2669">
        <f t="shared" si="251"/>
        <v>2016</v>
      </c>
    </row>
    <row r="2670" spans="1:24" ht="29">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 t="shared" si="252"/>
        <v>171</v>
      </c>
      <c r="R2670">
        <f t="shared" si="247"/>
        <v>60.96</v>
      </c>
      <c r="S2670" s="15">
        <f t="shared" si="248"/>
        <v>42275.588715277772</v>
      </c>
      <c r="T2670" s="15">
        <f t="shared" si="249"/>
        <v>42317.60555555555</v>
      </c>
      <c r="U2670">
        <f t="shared" si="250"/>
        <v>42</v>
      </c>
      <c r="V2670" t="str" cm="1">
        <f t="array" ref="V2670">_xlfn.IFS(U2670&lt;=10,"Less than 10 days",AND(U2670&gt;10,U2670&lt;=20),"11 to 20 days",AND(U2670&gt;20,U2670&lt;=25),"21 to 25 days",U2670&gt;=51,"Greater than 40 days",AND(U2670&gt;25,U2670&lt;=30),"26 to 30 days",AND(U2670&gt;30,U2670&lt;=40),"31 to 40 days",AND(U2670&gt;40,U2670&lt;=50),"41 to 50 days")</f>
        <v>41 to 50 days</v>
      </c>
      <c r="W2670" t="str" cm="1">
        <f t="array" ref="W2670">_xlfn.IFNA(_xlfn.IFS(AND(U2670&gt;=25,U2670&lt;28),"26-27 days",AND(U2670&gt;27,U2670&lt;29),"28 to 29 days",U2670=30, "30 days"),"Not Needed")</f>
        <v>Not Needed</v>
      </c>
      <c r="X2670">
        <f t="shared" si="251"/>
        <v>2015</v>
      </c>
    </row>
    <row r="2671" spans="1:24" ht="4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 t="shared" si="252"/>
        <v>125</v>
      </c>
      <c r="R2671">
        <f t="shared" si="247"/>
        <v>91</v>
      </c>
      <c r="S2671" s="15">
        <f t="shared" si="248"/>
        <v>42319.035833333335</v>
      </c>
      <c r="T2671" s="15">
        <f t="shared" si="249"/>
        <v>42379.035833333335</v>
      </c>
      <c r="U2671">
        <f t="shared" si="250"/>
        <v>60</v>
      </c>
      <c r="V2671" t="str" cm="1">
        <f t="array" ref="V2671">_xlfn.IFS(U2671&lt;=10,"Less than 10 days",AND(U2671&gt;10,U2671&lt;=20),"11 to 20 days",AND(U2671&gt;20,U2671&lt;=25),"21 to 25 days",U2671&gt;=51,"Greater than 40 days",AND(U2671&gt;25,U2671&lt;=30),"26 to 30 days",AND(U2671&gt;30,U2671&lt;=40),"31 to 40 days",AND(U2671&gt;40,U2671&lt;=50),"41 to 50 days")</f>
        <v>Greater than 40 days</v>
      </c>
      <c r="W2671" t="str" cm="1">
        <f t="array" ref="W2671">_xlfn.IFNA(_xlfn.IFS(AND(U2671&gt;=25,U2671&lt;28),"26-27 days",AND(U2671&gt;27,U2671&lt;29),"28 to 29 days",U2671=30, "30 days"),"Not Needed")</f>
        <v>Not Needed</v>
      </c>
      <c r="X2671">
        <f t="shared" si="251"/>
        <v>2015</v>
      </c>
    </row>
    <row r="2672" spans="1:24" ht="4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 t="shared" si="252"/>
        <v>6</v>
      </c>
      <c r="R2672">
        <f t="shared" si="247"/>
        <v>41.58</v>
      </c>
      <c r="S2672" s="15">
        <f t="shared" si="248"/>
        <v>41821.020601851851</v>
      </c>
      <c r="T2672" s="15">
        <f t="shared" si="249"/>
        <v>41849.020601851851</v>
      </c>
      <c r="U2672">
        <f t="shared" si="250"/>
        <v>28</v>
      </c>
      <c r="V2672" t="str" cm="1">
        <f t="array" ref="V2672">_xlfn.IFS(U2672&lt;=10,"Less than 10 days",AND(U2672&gt;10,U2672&lt;=20),"11 to 20 days",AND(U2672&gt;20,U2672&lt;=25),"21 to 25 days",U2672&gt;=51,"Greater than 40 days",AND(U2672&gt;25,U2672&lt;=30),"26 to 30 days",AND(U2672&gt;30,U2672&lt;=40),"31 to 40 days",AND(U2672&gt;40,U2672&lt;=50),"41 to 50 days")</f>
        <v>26 to 30 days</v>
      </c>
      <c r="W2672" t="str" cm="1">
        <f t="array" ref="W2672">_xlfn.IFNA(_xlfn.IFS(AND(U2672&gt;=25,U2672&lt;28),"26-27 days",AND(U2672&gt;27,U2672&lt;29),"28 to 29 days",U2672=30, "30 days"),"Not Needed")</f>
        <v>28 to 29 days</v>
      </c>
      <c r="X2672">
        <f t="shared" si="251"/>
        <v>2014</v>
      </c>
    </row>
    <row r="2673" spans="1:24" ht="4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 t="shared" si="252"/>
        <v>11</v>
      </c>
      <c r="R2673">
        <f t="shared" si="247"/>
        <v>33.76</v>
      </c>
      <c r="S2673" s="15">
        <f t="shared" si="248"/>
        <v>41962.749027777783</v>
      </c>
      <c r="T2673" s="15">
        <f t="shared" si="249"/>
        <v>41992.818055555559</v>
      </c>
      <c r="U2673">
        <f t="shared" si="250"/>
        <v>30</v>
      </c>
      <c r="V2673" t="str" cm="1">
        <f t="array" ref="V2673">_xlfn.IFS(U2673&lt;=10,"Less than 10 days",AND(U2673&gt;10,U2673&lt;=20),"11 to 20 days",AND(U2673&gt;20,U2673&lt;=25),"21 to 25 days",U2673&gt;=51,"Greater than 40 days",AND(U2673&gt;25,U2673&lt;=30),"26 to 30 days",AND(U2673&gt;30,U2673&lt;=40),"31 to 40 days",AND(U2673&gt;40,U2673&lt;=50),"41 to 50 days")</f>
        <v>26 to 30 days</v>
      </c>
      <c r="W2673" t="str" cm="1">
        <f t="array" ref="W2673">_xlfn.IFNA(_xlfn.IFS(AND(U2673&gt;=25,U2673&lt;28),"26-27 days",AND(U2673&gt;27,U2673&lt;29),"28 to 29 days",U2673=30, "30 days"),"Not Needed")</f>
        <v>30 days</v>
      </c>
      <c r="X2673">
        <f t="shared" si="251"/>
        <v>2014</v>
      </c>
    </row>
    <row r="2674" spans="1:24" ht="58">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 t="shared" si="252"/>
        <v>33</v>
      </c>
      <c r="R2674">
        <f t="shared" si="247"/>
        <v>70.62</v>
      </c>
      <c r="S2674" s="15">
        <f t="shared" si="248"/>
        <v>42344.884143518517</v>
      </c>
      <c r="T2674" s="15">
        <f t="shared" si="249"/>
        <v>42366.25</v>
      </c>
      <c r="U2674">
        <f t="shared" si="250"/>
        <v>22</v>
      </c>
      <c r="V2674" t="str" cm="1">
        <f t="array" ref="V2674">_xlfn.IFS(U2674&lt;=10,"Less than 10 days",AND(U2674&gt;10,U2674&lt;=20),"11 to 20 days",AND(U2674&gt;20,U2674&lt;=25),"21 to 25 days",U2674&gt;=51,"Greater than 40 days",AND(U2674&gt;25,U2674&lt;=30),"26 to 30 days",AND(U2674&gt;30,U2674&lt;=40),"31 to 40 days",AND(U2674&gt;40,U2674&lt;=50),"41 to 50 days")</f>
        <v>21 to 25 days</v>
      </c>
      <c r="W2674" t="str" cm="1">
        <f t="array" ref="W2674">_xlfn.IFNA(_xlfn.IFS(AND(U2674&gt;=25,U2674&lt;28),"26-27 days",AND(U2674&gt;27,U2674&lt;29),"28 to 29 days",U2674=30, "30 days"),"Not Needed")</f>
        <v>Not Needed</v>
      </c>
      <c r="X2674">
        <f t="shared" si="251"/>
        <v>2015</v>
      </c>
    </row>
    <row r="2675" spans="1:24" ht="58">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 t="shared" si="252"/>
        <v>28</v>
      </c>
      <c r="R2675">
        <f t="shared" si="247"/>
        <v>167.15</v>
      </c>
      <c r="S2675" s="15">
        <f t="shared" si="248"/>
        <v>41912.541655092595</v>
      </c>
      <c r="T2675" s="15">
        <f t="shared" si="249"/>
        <v>41941.947916666664</v>
      </c>
      <c r="U2675">
        <f t="shared" si="250"/>
        <v>29</v>
      </c>
      <c r="V2675" t="str" cm="1">
        <f t="array" ref="V2675">_xlfn.IFS(U2675&lt;=10,"Less than 10 days",AND(U2675&gt;10,U2675&lt;=20),"11 to 20 days",AND(U2675&gt;20,U2675&lt;=25),"21 to 25 days",U2675&gt;=51,"Greater than 40 days",AND(U2675&gt;25,U2675&lt;=30),"26 to 30 days",AND(U2675&gt;30,U2675&lt;=40),"31 to 40 days",AND(U2675&gt;40,U2675&lt;=50),"41 to 50 days")</f>
        <v>26 to 30 days</v>
      </c>
      <c r="W2675" t="str" cm="1">
        <f t="array" ref="W2675">_xlfn.IFNA(_xlfn.IFS(AND(U2675&gt;=25,U2675&lt;28),"26-27 days",AND(U2675&gt;27,U2675&lt;29),"28 to 29 days",U2675=30, "30 days"),"Not Needed")</f>
        <v>Not Needed</v>
      </c>
      <c r="X2675">
        <f t="shared" si="251"/>
        <v>2014</v>
      </c>
    </row>
    <row r="2676" spans="1:24" ht="58">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 t="shared" si="252"/>
        <v>63</v>
      </c>
      <c r="R2676">
        <f t="shared" si="247"/>
        <v>128.62</v>
      </c>
      <c r="S2676" s="15">
        <f t="shared" si="248"/>
        <v>42529.632754629631</v>
      </c>
      <c r="T2676" s="15">
        <f t="shared" si="249"/>
        <v>42556.207638888889</v>
      </c>
      <c r="U2676">
        <f t="shared" si="250"/>
        <v>27</v>
      </c>
      <c r="V2676" t="str" cm="1">
        <f t="array" ref="V2676">_xlfn.IFS(U2676&lt;=10,"Less than 10 days",AND(U2676&gt;10,U2676&lt;=20),"11 to 20 days",AND(U2676&gt;20,U2676&lt;=25),"21 to 25 days",U2676&gt;=51,"Greater than 40 days",AND(U2676&gt;25,U2676&lt;=30),"26 to 30 days",AND(U2676&gt;30,U2676&lt;=40),"31 to 40 days",AND(U2676&gt;40,U2676&lt;=50),"41 to 50 days")</f>
        <v>26 to 30 days</v>
      </c>
      <c r="W2676" t="str" cm="1">
        <f t="array" ref="W2676">_xlfn.IFNA(_xlfn.IFS(AND(U2676&gt;=25,U2676&lt;28),"26-27 days",AND(U2676&gt;27,U2676&lt;29),"28 to 29 days",U2676=30, "30 days"),"Not Needed")</f>
        <v>26-27 days</v>
      </c>
      <c r="X2676">
        <f t="shared" si="251"/>
        <v>2016</v>
      </c>
    </row>
    <row r="2677" spans="1:24" ht="58">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 t="shared" si="252"/>
        <v>8</v>
      </c>
      <c r="R2677">
        <f t="shared" si="247"/>
        <v>65.41</v>
      </c>
      <c r="S2677" s="15">
        <f t="shared" si="248"/>
        <v>41923.857511574075</v>
      </c>
      <c r="T2677" s="15">
        <f t="shared" si="249"/>
        <v>41953.899178240739</v>
      </c>
      <c r="U2677">
        <f t="shared" si="250"/>
        <v>30</v>
      </c>
      <c r="V2677" t="str" cm="1">
        <f t="array" ref="V2677">_xlfn.IFS(U2677&lt;=10,"Less than 10 days",AND(U2677&gt;10,U2677&lt;=20),"11 to 20 days",AND(U2677&gt;20,U2677&lt;=25),"21 to 25 days",U2677&gt;=51,"Greater than 40 days",AND(U2677&gt;25,U2677&lt;=30),"26 to 30 days",AND(U2677&gt;30,U2677&lt;=40),"31 to 40 days",AND(U2677&gt;40,U2677&lt;=50),"41 to 50 days")</f>
        <v>26 to 30 days</v>
      </c>
      <c r="W2677" t="str" cm="1">
        <f t="array" ref="W2677">_xlfn.IFNA(_xlfn.IFS(AND(U2677&gt;=25,U2677&lt;28),"26-27 days",AND(U2677&gt;27,U2677&lt;29),"28 to 29 days",U2677=30, "30 days"),"Not Needed")</f>
        <v>30 days</v>
      </c>
      <c r="X2677">
        <f t="shared" si="251"/>
        <v>2014</v>
      </c>
    </row>
    <row r="2678" spans="1:24" ht="4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 t="shared" si="252"/>
        <v>50</v>
      </c>
      <c r="R2678">
        <f t="shared" si="247"/>
        <v>117.56</v>
      </c>
      <c r="S2678" s="15">
        <f t="shared" si="248"/>
        <v>42482.624699074076</v>
      </c>
      <c r="T2678" s="15">
        <f t="shared" si="249"/>
        <v>42512.624699074076</v>
      </c>
      <c r="U2678">
        <f t="shared" si="250"/>
        <v>30</v>
      </c>
      <c r="V2678" t="str" cm="1">
        <f t="array" ref="V2678">_xlfn.IFS(U2678&lt;=10,"Less than 10 days",AND(U2678&gt;10,U2678&lt;=20),"11 to 20 days",AND(U2678&gt;20,U2678&lt;=25),"21 to 25 days",U2678&gt;=51,"Greater than 40 days",AND(U2678&gt;25,U2678&lt;=30),"26 to 30 days",AND(U2678&gt;30,U2678&lt;=40),"31 to 40 days",AND(U2678&gt;40,U2678&lt;=50),"41 to 50 days")</f>
        <v>26 to 30 days</v>
      </c>
      <c r="W2678" t="str" cm="1">
        <f t="array" ref="W2678">_xlfn.IFNA(_xlfn.IFS(AND(U2678&gt;=25,U2678&lt;28),"26-27 days",AND(U2678&gt;27,U2678&lt;29),"28 to 29 days",U2678=30, "30 days"),"Not Needed")</f>
        <v>30 days</v>
      </c>
      <c r="X2678">
        <f t="shared" si="251"/>
        <v>2016</v>
      </c>
    </row>
    <row r="2679" spans="1:24" ht="4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 t="shared" si="252"/>
        <v>18</v>
      </c>
      <c r="R2679">
        <f t="shared" si="247"/>
        <v>126.48</v>
      </c>
      <c r="S2679" s="15">
        <f t="shared" si="248"/>
        <v>41793.029432870368</v>
      </c>
      <c r="T2679" s="15">
        <f t="shared" si="249"/>
        <v>41823.029432870368</v>
      </c>
      <c r="U2679">
        <f t="shared" si="250"/>
        <v>30</v>
      </c>
      <c r="V2679" t="str" cm="1">
        <f t="array" ref="V2679">_xlfn.IFS(U2679&lt;=10,"Less than 10 days",AND(U2679&gt;10,U2679&lt;=20),"11 to 20 days",AND(U2679&gt;20,U2679&lt;=25),"21 to 25 days",U2679&gt;=51,"Greater than 40 days",AND(U2679&gt;25,U2679&lt;=30),"26 to 30 days",AND(U2679&gt;30,U2679&lt;=40),"31 to 40 days",AND(U2679&gt;40,U2679&lt;=50),"41 to 50 days")</f>
        <v>26 to 30 days</v>
      </c>
      <c r="W2679" t="str" cm="1">
        <f t="array" ref="W2679">_xlfn.IFNA(_xlfn.IFS(AND(U2679&gt;=25,U2679&lt;28),"26-27 days",AND(U2679&gt;27,U2679&lt;29),"28 to 29 days",U2679=30, "30 days"),"Not Needed")</f>
        <v>30 days</v>
      </c>
      <c r="X2679">
        <f t="shared" si="251"/>
        <v>2014</v>
      </c>
    </row>
    <row r="2680" spans="1:24" ht="4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 t="shared" si="252"/>
        <v>0</v>
      </c>
      <c r="R2680">
        <f t="shared" si="247"/>
        <v>550</v>
      </c>
      <c r="S2680" s="15">
        <f t="shared" si="248"/>
        <v>42241.798206018517</v>
      </c>
      <c r="T2680" s="15">
        <f t="shared" si="249"/>
        <v>42271.798206018517</v>
      </c>
      <c r="U2680">
        <f t="shared" si="250"/>
        <v>30</v>
      </c>
      <c r="V2680" t="str" cm="1">
        <f t="array" ref="V2680">_xlfn.IFS(U2680&lt;=10,"Less than 10 days",AND(U2680&gt;10,U2680&lt;=20),"11 to 20 days",AND(U2680&gt;20,U2680&lt;=25),"21 to 25 days",U2680&gt;=51,"Greater than 40 days",AND(U2680&gt;25,U2680&lt;=30),"26 to 30 days",AND(U2680&gt;30,U2680&lt;=40),"31 to 40 days",AND(U2680&gt;40,U2680&lt;=50),"41 to 50 days")</f>
        <v>26 to 30 days</v>
      </c>
      <c r="W2680" t="str" cm="1">
        <f t="array" ref="W2680">_xlfn.IFNA(_xlfn.IFS(AND(U2680&gt;=25,U2680&lt;28),"26-27 days",AND(U2680&gt;27,U2680&lt;29),"28 to 29 days",U2680=30, "30 days"),"Not Needed")</f>
        <v>30 days</v>
      </c>
      <c r="X2680">
        <f t="shared" si="251"/>
        <v>2015</v>
      </c>
    </row>
    <row r="2681" spans="1:24" ht="58">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 t="shared" si="252"/>
        <v>0</v>
      </c>
      <c r="R2681">
        <f t="shared" si="247"/>
        <v>44</v>
      </c>
      <c r="S2681" s="15">
        <f t="shared" si="248"/>
        <v>42033.001087962963</v>
      </c>
      <c r="T2681" s="15">
        <f t="shared" si="249"/>
        <v>42063.001087962963</v>
      </c>
      <c r="U2681">
        <f t="shared" si="250"/>
        <v>30</v>
      </c>
      <c r="V2681" t="str" cm="1">
        <f t="array" ref="V2681">_xlfn.IFS(U2681&lt;=10,"Less than 10 days",AND(U2681&gt;10,U2681&lt;=20),"11 to 20 days",AND(U2681&gt;20,U2681&lt;=25),"21 to 25 days",U2681&gt;=51,"Greater than 40 days",AND(U2681&gt;25,U2681&lt;=30),"26 to 30 days",AND(U2681&gt;30,U2681&lt;=40),"31 to 40 days",AND(U2681&gt;40,U2681&lt;=50),"41 to 50 days")</f>
        <v>26 to 30 days</v>
      </c>
      <c r="W2681" t="str" cm="1">
        <f t="array" ref="W2681">_xlfn.IFNA(_xlfn.IFS(AND(U2681&gt;=25,U2681&lt;28),"26-27 days",AND(U2681&gt;27,U2681&lt;29),"28 to 29 days",U2681=30, "30 days"),"Not Needed")</f>
        <v>30 days</v>
      </c>
      <c r="X2681">
        <f t="shared" si="251"/>
        <v>2015</v>
      </c>
    </row>
    <row r="2682" spans="1:24">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 t="shared" si="252"/>
        <v>1</v>
      </c>
      <c r="R2682">
        <f t="shared" si="247"/>
        <v>69</v>
      </c>
      <c r="S2682" s="15">
        <f t="shared" si="248"/>
        <v>42436.211701388893</v>
      </c>
      <c r="T2682" s="15">
        <f t="shared" si="249"/>
        <v>42466.170034722221</v>
      </c>
      <c r="U2682">
        <f t="shared" si="250"/>
        <v>30</v>
      </c>
      <c r="V2682" t="str" cm="1">
        <f t="array" ref="V2682">_xlfn.IFS(U2682&lt;=10,"Less than 10 days",AND(U2682&gt;10,U2682&lt;=20),"11 to 20 days",AND(U2682&gt;20,U2682&lt;=25),"21 to 25 days",U2682&gt;=51,"Greater than 40 days",AND(U2682&gt;25,U2682&lt;=30),"26 to 30 days",AND(U2682&gt;30,U2682&lt;=40),"31 to 40 days",AND(U2682&gt;40,U2682&lt;=50),"41 to 50 days")</f>
        <v>26 to 30 days</v>
      </c>
      <c r="W2682" t="str" cm="1">
        <f t="array" ref="W2682">_xlfn.IFNA(_xlfn.IFS(AND(U2682&gt;=25,U2682&lt;28),"26-27 days",AND(U2682&gt;27,U2682&lt;29),"28 to 29 days",U2682=30, "30 days"),"Not Needed")</f>
        <v>30 days</v>
      </c>
      <c r="X2682">
        <f t="shared" si="251"/>
        <v>2016</v>
      </c>
    </row>
    <row r="2683" spans="1:24" ht="4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 t="shared" si="252"/>
        <v>1</v>
      </c>
      <c r="R2683">
        <f t="shared" si="247"/>
        <v>27.5</v>
      </c>
      <c r="S2683" s="15">
        <f t="shared" si="248"/>
        <v>41805.895254629628</v>
      </c>
      <c r="T2683" s="15">
        <f t="shared" si="249"/>
        <v>41830.895254629628</v>
      </c>
      <c r="U2683">
        <f t="shared" si="250"/>
        <v>25</v>
      </c>
      <c r="V2683" t="str" cm="1">
        <f t="array" ref="V2683">_xlfn.IFS(U2683&lt;=10,"Less than 10 days",AND(U2683&gt;10,U2683&lt;=20),"11 to 20 days",AND(U2683&gt;20,U2683&lt;=25),"21 to 25 days",U2683&gt;=51,"Greater than 40 days",AND(U2683&gt;25,U2683&lt;=30),"26 to 30 days",AND(U2683&gt;30,U2683&lt;=40),"31 to 40 days",AND(U2683&gt;40,U2683&lt;=50),"41 to 50 days")</f>
        <v>21 to 25 days</v>
      </c>
      <c r="W2683" t="str" cm="1">
        <f t="array" ref="W2683">_xlfn.IFNA(_xlfn.IFS(AND(U2683&gt;=25,U2683&lt;28),"26-27 days",AND(U2683&gt;27,U2683&lt;29),"28 to 29 days",U2683=30, "30 days"),"Not Needed")</f>
        <v>26-27 days</v>
      </c>
      <c r="X2683">
        <f t="shared" si="251"/>
        <v>2014</v>
      </c>
    </row>
    <row r="2684" spans="1:24" ht="4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 t="shared" si="252"/>
        <v>28</v>
      </c>
      <c r="R2684">
        <f t="shared" si="247"/>
        <v>84.9</v>
      </c>
      <c r="S2684" s="15">
        <f t="shared" si="248"/>
        <v>41932.871990740743</v>
      </c>
      <c r="T2684" s="15">
        <f t="shared" si="249"/>
        <v>41965.249305555553</v>
      </c>
      <c r="U2684">
        <f t="shared" si="250"/>
        <v>33</v>
      </c>
      <c r="V2684" t="str" cm="1">
        <f t="array" ref="V2684">_xlfn.IFS(U2684&lt;=10,"Less than 10 days",AND(U2684&gt;10,U2684&lt;=20),"11 to 20 days",AND(U2684&gt;20,U2684&lt;=25),"21 to 25 days",U2684&gt;=51,"Greater than 40 days",AND(U2684&gt;25,U2684&lt;=30),"26 to 30 days",AND(U2684&gt;30,U2684&lt;=40),"31 to 40 days",AND(U2684&gt;40,U2684&lt;=50),"41 to 50 days")</f>
        <v>31 to 40 days</v>
      </c>
      <c r="W2684" t="str" cm="1">
        <f t="array" ref="W2684">_xlfn.IFNA(_xlfn.IFS(AND(U2684&gt;=25,U2684&lt;28),"26-27 days",AND(U2684&gt;27,U2684&lt;29),"28 to 29 days",U2684=30, "30 days"),"Not Needed")</f>
        <v>Not Needed</v>
      </c>
      <c r="X2684">
        <f t="shared" si="251"/>
        <v>2014</v>
      </c>
    </row>
    <row r="2685" spans="1:24" ht="4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 t="shared" si="252"/>
        <v>0</v>
      </c>
      <c r="R2685">
        <f t="shared" si="247"/>
        <v>12</v>
      </c>
      <c r="S2685" s="15">
        <f t="shared" si="248"/>
        <v>42034.75509259259</v>
      </c>
      <c r="T2685" s="15">
        <f t="shared" si="249"/>
        <v>42064.75509259259</v>
      </c>
      <c r="U2685">
        <f t="shared" si="250"/>
        <v>30</v>
      </c>
      <c r="V2685" t="str" cm="1">
        <f t="array" ref="V2685">_xlfn.IFS(U2685&lt;=10,"Less than 10 days",AND(U2685&gt;10,U2685&lt;=20),"11 to 20 days",AND(U2685&gt;20,U2685&lt;=25),"21 to 25 days",U2685&gt;=51,"Greater than 40 days",AND(U2685&gt;25,U2685&lt;=30),"26 to 30 days",AND(U2685&gt;30,U2685&lt;=40),"31 to 40 days",AND(U2685&gt;40,U2685&lt;=50),"41 to 50 days")</f>
        <v>26 to 30 days</v>
      </c>
      <c r="W2685" t="str" cm="1">
        <f t="array" ref="W2685">_xlfn.IFNA(_xlfn.IFS(AND(U2685&gt;=25,U2685&lt;28),"26-27 days",AND(U2685&gt;27,U2685&lt;29),"28 to 29 days",U2685=30, "30 days"),"Not Needed")</f>
        <v>30 days</v>
      </c>
      <c r="X2685">
        <f t="shared" si="251"/>
        <v>2015</v>
      </c>
    </row>
    <row r="2686" spans="1:24" ht="4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 t="shared" si="252"/>
        <v>1</v>
      </c>
      <c r="R2686">
        <f t="shared" si="247"/>
        <v>200</v>
      </c>
      <c r="S2686" s="15">
        <f t="shared" si="248"/>
        <v>41820.914641203701</v>
      </c>
      <c r="T2686" s="15">
        <f t="shared" si="249"/>
        <v>41860.914641203701</v>
      </c>
      <c r="U2686">
        <f t="shared" si="250"/>
        <v>40</v>
      </c>
      <c r="V2686" t="str" cm="1">
        <f t="array" ref="V2686">_xlfn.IFS(U2686&lt;=10,"Less than 10 days",AND(U2686&gt;10,U2686&lt;=20),"11 to 20 days",AND(U2686&gt;20,U2686&lt;=25),"21 to 25 days",U2686&gt;=51,"Greater than 40 days",AND(U2686&gt;25,U2686&lt;=30),"26 to 30 days",AND(U2686&gt;30,U2686&lt;=40),"31 to 40 days",AND(U2686&gt;40,U2686&lt;=50),"41 to 50 days")</f>
        <v>31 to 40 days</v>
      </c>
      <c r="W2686" t="str" cm="1">
        <f t="array" ref="W2686">_xlfn.IFNA(_xlfn.IFS(AND(U2686&gt;=25,U2686&lt;28),"26-27 days",AND(U2686&gt;27,U2686&lt;29),"28 to 29 days",U2686=30, "30 days"),"Not Needed")</f>
        <v>Not Needed</v>
      </c>
      <c r="X2686">
        <f t="shared" si="251"/>
        <v>2014</v>
      </c>
    </row>
    <row r="2687" spans="1:24" ht="4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 t="shared" si="252"/>
        <v>0</v>
      </c>
      <c r="R2687">
        <f t="shared" si="247"/>
        <v>10</v>
      </c>
      <c r="S2687" s="15">
        <f t="shared" si="248"/>
        <v>42061.69594907407</v>
      </c>
      <c r="T2687" s="15">
        <f t="shared" si="249"/>
        <v>42121.654282407413</v>
      </c>
      <c r="U2687">
        <f t="shared" si="250"/>
        <v>60</v>
      </c>
      <c r="V2687" t="str" cm="1">
        <f t="array" ref="V2687">_xlfn.IFS(U2687&lt;=10,"Less than 10 days",AND(U2687&gt;10,U2687&lt;=20),"11 to 20 days",AND(U2687&gt;20,U2687&lt;=25),"21 to 25 days",U2687&gt;=51,"Greater than 40 days",AND(U2687&gt;25,U2687&lt;=30),"26 to 30 days",AND(U2687&gt;30,U2687&lt;=40),"31 to 40 days",AND(U2687&gt;40,U2687&lt;=50),"41 to 50 days")</f>
        <v>Greater than 40 days</v>
      </c>
      <c r="W2687" t="str" cm="1">
        <f t="array" ref="W2687">_xlfn.IFNA(_xlfn.IFS(AND(U2687&gt;=25,U2687&lt;28),"26-27 days",AND(U2687&gt;27,U2687&lt;29),"28 to 29 days",U2687=30, "30 days"),"Not Needed")</f>
        <v>Not Needed</v>
      </c>
      <c r="X2687">
        <f t="shared" si="251"/>
        <v>2015</v>
      </c>
    </row>
    <row r="2688" spans="1:24" ht="4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 t="shared" si="252"/>
        <v>0</v>
      </c>
      <c r="R2688">
        <f t="shared" si="247"/>
        <v>0</v>
      </c>
      <c r="S2688" s="15">
        <f t="shared" si="248"/>
        <v>41892.974803240737</v>
      </c>
      <c r="T2688" s="15">
        <f t="shared" si="249"/>
        <v>41912.974803240737</v>
      </c>
      <c r="U2688">
        <f t="shared" si="250"/>
        <v>20</v>
      </c>
      <c r="V2688" t="str" cm="1">
        <f t="array" ref="V2688">_xlfn.IFS(U2688&lt;=10,"Less than 10 days",AND(U2688&gt;10,U2688&lt;=20),"11 to 20 days",AND(U2688&gt;20,U2688&lt;=25),"21 to 25 days",U2688&gt;=51,"Greater than 40 days",AND(U2688&gt;25,U2688&lt;=30),"26 to 30 days",AND(U2688&gt;30,U2688&lt;=40),"31 to 40 days",AND(U2688&gt;40,U2688&lt;=50),"41 to 50 days")</f>
        <v>11 to 20 days</v>
      </c>
      <c r="W2688" t="str" cm="1">
        <f t="array" ref="W2688">_xlfn.IFNA(_xlfn.IFS(AND(U2688&gt;=25,U2688&lt;28),"26-27 days",AND(U2688&gt;27,U2688&lt;29),"28 to 29 days",U2688=30, "30 days"),"Not Needed")</f>
        <v>Not Needed</v>
      </c>
      <c r="X2688">
        <f t="shared" si="251"/>
        <v>2014</v>
      </c>
    </row>
    <row r="2689" spans="1:24" ht="4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 t="shared" si="252"/>
        <v>0</v>
      </c>
      <c r="R2689">
        <f t="shared" si="247"/>
        <v>0</v>
      </c>
      <c r="S2689" s="15">
        <f t="shared" si="248"/>
        <v>42154.64025462963</v>
      </c>
      <c r="T2689" s="15">
        <f t="shared" si="249"/>
        <v>42184.64025462963</v>
      </c>
      <c r="U2689">
        <f t="shared" si="250"/>
        <v>30</v>
      </c>
      <c r="V2689" t="str" cm="1">
        <f t="array" ref="V2689">_xlfn.IFS(U2689&lt;=10,"Less than 10 days",AND(U2689&gt;10,U2689&lt;=20),"11 to 20 days",AND(U2689&gt;20,U2689&lt;=25),"21 to 25 days",U2689&gt;=51,"Greater than 40 days",AND(U2689&gt;25,U2689&lt;=30),"26 to 30 days",AND(U2689&gt;30,U2689&lt;=40),"31 to 40 days",AND(U2689&gt;40,U2689&lt;=50),"41 to 50 days")</f>
        <v>26 to 30 days</v>
      </c>
      <c r="W2689" t="str" cm="1">
        <f t="array" ref="W2689">_xlfn.IFNA(_xlfn.IFS(AND(U2689&gt;=25,U2689&lt;28),"26-27 days",AND(U2689&gt;27,U2689&lt;29),"28 to 29 days",U2689=30, "30 days"),"Not Needed")</f>
        <v>30 days</v>
      </c>
      <c r="X2689">
        <f t="shared" si="251"/>
        <v>2015</v>
      </c>
    </row>
    <row r="2690" spans="1:24" ht="29">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 t="shared" si="252"/>
        <v>0</v>
      </c>
      <c r="R2690">
        <f t="shared" si="247"/>
        <v>5.29</v>
      </c>
      <c r="S2690" s="15">
        <f t="shared" si="248"/>
        <v>42028.118865740747</v>
      </c>
      <c r="T2690" s="15">
        <f t="shared" si="249"/>
        <v>42059.125</v>
      </c>
      <c r="U2690">
        <f t="shared" si="250"/>
        <v>31</v>
      </c>
      <c r="V2690" t="str" cm="1">
        <f t="array" ref="V2690">_xlfn.IFS(U2690&lt;=10,"Less than 10 days",AND(U2690&gt;10,U2690&lt;=20),"11 to 20 days",AND(U2690&gt;20,U2690&lt;=25),"21 to 25 days",U2690&gt;=51,"Greater than 40 days",AND(U2690&gt;25,U2690&lt;=30),"26 to 30 days",AND(U2690&gt;30,U2690&lt;=40),"31 to 40 days",AND(U2690&gt;40,U2690&lt;=50),"41 to 50 days")</f>
        <v>31 to 40 days</v>
      </c>
      <c r="W2690" t="str" cm="1">
        <f t="array" ref="W2690">_xlfn.IFNA(_xlfn.IFS(AND(U2690&gt;=25,U2690&lt;28),"26-27 days",AND(U2690&gt;27,U2690&lt;29),"28 to 29 days",U2690=30, "30 days"),"Not Needed")</f>
        <v>Not Needed</v>
      </c>
      <c r="X2690">
        <f t="shared" si="251"/>
        <v>2015</v>
      </c>
    </row>
    <row r="2691" spans="1:24" ht="4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 t="shared" si="252"/>
        <v>0</v>
      </c>
      <c r="R2691">
        <f t="shared" ref="R2691:R2754" si="253">IFERROR(ROUND(E2691/L2691,2),0)</f>
        <v>1</v>
      </c>
      <c r="S2691" s="15">
        <f t="shared" ref="S2691:S2754" si="254">(((J2691/60)/60)/24)+DATE(1970,1,1)</f>
        <v>42551.961689814809</v>
      </c>
      <c r="T2691" s="15">
        <f t="shared" ref="T2691:T2754" si="255">(((I2691/60)/60)/24)+DATE(1970,1,1)</f>
        <v>42581.961689814809</v>
      </c>
      <c r="U2691">
        <f t="shared" ref="U2691:U2754" si="256">_xlfn.DAYS(T2691,S2691)</f>
        <v>30</v>
      </c>
      <c r="V2691" t="str" cm="1">
        <f t="array" ref="V2691">_xlfn.IFS(U2691&lt;=10,"Less than 10 days",AND(U2691&gt;10,U2691&lt;=20),"11 to 20 days",AND(U2691&gt;20,U2691&lt;=25),"21 to 25 days",U2691&gt;=51,"Greater than 40 days",AND(U2691&gt;25,U2691&lt;=30),"26 to 30 days",AND(U2691&gt;30,U2691&lt;=40),"31 to 40 days",AND(U2691&gt;40,U2691&lt;=50),"41 to 50 days")</f>
        <v>26 to 30 days</v>
      </c>
      <c r="W2691" t="str" cm="1">
        <f t="array" ref="W2691">_xlfn.IFNA(_xlfn.IFS(AND(U2691&gt;=25,U2691&lt;28),"26-27 days",AND(U2691&gt;27,U2691&lt;29),"28 to 29 days",U2691=30, "30 days"),"Not Needed")</f>
        <v>30 days</v>
      </c>
      <c r="X2691">
        <f t="shared" ref="X2691:X2754" si="257">YEAR(S2691)</f>
        <v>2016</v>
      </c>
    </row>
    <row r="2692" spans="1:24" ht="58">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 t="shared" si="252"/>
        <v>11</v>
      </c>
      <c r="R2692">
        <f t="shared" si="253"/>
        <v>72.760000000000005</v>
      </c>
      <c r="S2692" s="15">
        <f t="shared" si="254"/>
        <v>42113.105046296296</v>
      </c>
      <c r="T2692" s="15">
        <f t="shared" si="255"/>
        <v>42158.105046296296</v>
      </c>
      <c r="U2692">
        <f t="shared" si="256"/>
        <v>45</v>
      </c>
      <c r="V2692" t="str" cm="1">
        <f t="array" ref="V2692">_xlfn.IFS(U2692&lt;=10,"Less than 10 days",AND(U2692&gt;10,U2692&lt;=20),"11 to 20 days",AND(U2692&gt;20,U2692&lt;=25),"21 to 25 days",U2692&gt;=51,"Greater than 40 days",AND(U2692&gt;25,U2692&lt;=30),"26 to 30 days",AND(U2692&gt;30,U2692&lt;=40),"31 to 40 days",AND(U2692&gt;40,U2692&lt;=50),"41 to 50 days")</f>
        <v>41 to 50 days</v>
      </c>
      <c r="W2692" t="str" cm="1">
        <f t="array" ref="W2692">_xlfn.IFNA(_xlfn.IFS(AND(U2692&gt;=25,U2692&lt;28),"26-27 days",AND(U2692&gt;27,U2692&lt;29),"28 to 29 days",U2692=30, "30 days"),"Not Needed")</f>
        <v>Not Needed</v>
      </c>
      <c r="X2692">
        <f t="shared" si="257"/>
        <v>2015</v>
      </c>
    </row>
    <row r="2693" spans="1:24" ht="29">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 t="shared" si="252"/>
        <v>0</v>
      </c>
      <c r="R2693">
        <f t="shared" si="253"/>
        <v>17.5</v>
      </c>
      <c r="S2693" s="15">
        <f t="shared" si="254"/>
        <v>42089.724039351851</v>
      </c>
      <c r="T2693" s="15">
        <f t="shared" si="255"/>
        <v>42134.724039351851</v>
      </c>
      <c r="U2693">
        <f t="shared" si="256"/>
        <v>45</v>
      </c>
      <c r="V2693" t="str" cm="1">
        <f t="array" ref="V2693">_xlfn.IFS(U2693&lt;=10,"Less than 10 days",AND(U2693&gt;10,U2693&lt;=20),"11 to 20 days",AND(U2693&gt;20,U2693&lt;=25),"21 to 25 days",U2693&gt;=51,"Greater than 40 days",AND(U2693&gt;25,U2693&lt;=30),"26 to 30 days",AND(U2693&gt;30,U2693&lt;=40),"31 to 40 days",AND(U2693&gt;40,U2693&lt;=50),"41 to 50 days")</f>
        <v>41 to 50 days</v>
      </c>
      <c r="W2693" t="str" cm="1">
        <f t="array" ref="W2693">_xlfn.IFNA(_xlfn.IFS(AND(U2693&gt;=25,U2693&lt;28),"26-27 days",AND(U2693&gt;27,U2693&lt;29),"28 to 29 days",U2693=30, "30 days"),"Not Needed")</f>
        <v>Not Needed</v>
      </c>
      <c r="X2693">
        <f t="shared" si="257"/>
        <v>2015</v>
      </c>
    </row>
    <row r="2694" spans="1:24" ht="4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 t="shared" si="252"/>
        <v>1</v>
      </c>
      <c r="R2694">
        <f t="shared" si="253"/>
        <v>25</v>
      </c>
      <c r="S2694" s="15">
        <f t="shared" si="254"/>
        <v>42058.334027777775</v>
      </c>
      <c r="T2694" s="15">
        <f t="shared" si="255"/>
        <v>42088.292361111111</v>
      </c>
      <c r="U2694">
        <f t="shared" si="256"/>
        <v>30</v>
      </c>
      <c r="V2694" t="str" cm="1">
        <f t="array" ref="V2694">_xlfn.IFS(U2694&lt;=10,"Less than 10 days",AND(U2694&gt;10,U2694&lt;=20),"11 to 20 days",AND(U2694&gt;20,U2694&lt;=25),"21 to 25 days",U2694&gt;=51,"Greater than 40 days",AND(U2694&gt;25,U2694&lt;=30),"26 to 30 days",AND(U2694&gt;30,U2694&lt;=40),"31 to 40 days",AND(U2694&gt;40,U2694&lt;=50),"41 to 50 days")</f>
        <v>26 to 30 days</v>
      </c>
      <c r="W2694" t="str" cm="1">
        <f t="array" ref="W2694">_xlfn.IFNA(_xlfn.IFS(AND(U2694&gt;=25,U2694&lt;28),"26-27 days",AND(U2694&gt;27,U2694&lt;29),"28 to 29 days",U2694=30, "30 days"),"Not Needed")</f>
        <v>30 days</v>
      </c>
      <c r="X2694">
        <f t="shared" si="257"/>
        <v>2015</v>
      </c>
    </row>
    <row r="2695" spans="1:24" ht="4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 t="shared" si="252"/>
        <v>1</v>
      </c>
      <c r="R2695">
        <f t="shared" si="253"/>
        <v>13.33</v>
      </c>
      <c r="S2695" s="15">
        <f t="shared" si="254"/>
        <v>41834.138495370367</v>
      </c>
      <c r="T2695" s="15">
        <f t="shared" si="255"/>
        <v>41864.138495370367</v>
      </c>
      <c r="U2695">
        <f t="shared" si="256"/>
        <v>30</v>
      </c>
      <c r="V2695" t="str" cm="1">
        <f t="array" ref="V2695">_xlfn.IFS(U2695&lt;=10,"Less than 10 days",AND(U2695&gt;10,U2695&lt;=20),"11 to 20 days",AND(U2695&gt;20,U2695&lt;=25),"21 to 25 days",U2695&gt;=51,"Greater than 40 days",AND(U2695&gt;25,U2695&lt;=30),"26 to 30 days",AND(U2695&gt;30,U2695&lt;=40),"31 to 40 days",AND(U2695&gt;40,U2695&lt;=50),"41 to 50 days")</f>
        <v>26 to 30 days</v>
      </c>
      <c r="W2695" t="str" cm="1">
        <f t="array" ref="W2695">_xlfn.IFNA(_xlfn.IFS(AND(U2695&gt;=25,U2695&lt;28),"26-27 days",AND(U2695&gt;27,U2695&lt;29),"28 to 29 days",U2695=30, "30 days"),"Not Needed")</f>
        <v>30 days</v>
      </c>
      <c r="X2695">
        <f t="shared" si="257"/>
        <v>2014</v>
      </c>
    </row>
    <row r="2696" spans="1:24" ht="58">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 t="shared" si="252"/>
        <v>0</v>
      </c>
      <c r="R2696">
        <f t="shared" si="253"/>
        <v>1</v>
      </c>
      <c r="S2696" s="15">
        <f t="shared" si="254"/>
        <v>41878.140497685185</v>
      </c>
      <c r="T2696" s="15">
        <f t="shared" si="255"/>
        <v>41908.140497685185</v>
      </c>
      <c r="U2696">
        <f t="shared" si="256"/>
        <v>30</v>
      </c>
      <c r="V2696" t="str" cm="1">
        <f t="array" ref="V2696">_xlfn.IFS(U2696&lt;=10,"Less than 10 days",AND(U2696&gt;10,U2696&lt;=20),"11 to 20 days",AND(U2696&gt;20,U2696&lt;=25),"21 to 25 days",U2696&gt;=51,"Greater than 40 days",AND(U2696&gt;25,U2696&lt;=30),"26 to 30 days",AND(U2696&gt;30,U2696&lt;=40),"31 to 40 days",AND(U2696&gt;40,U2696&lt;=50),"41 to 50 days")</f>
        <v>26 to 30 days</v>
      </c>
      <c r="W2696" t="str" cm="1">
        <f t="array" ref="W2696">_xlfn.IFNA(_xlfn.IFS(AND(U2696&gt;=25,U2696&lt;28),"26-27 days",AND(U2696&gt;27,U2696&lt;29),"28 to 29 days",U2696=30, "30 days"),"Not Needed")</f>
        <v>30 days</v>
      </c>
      <c r="X2696">
        <f t="shared" si="257"/>
        <v>2014</v>
      </c>
    </row>
    <row r="2697" spans="1:24" ht="4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 t="shared" si="252"/>
        <v>0</v>
      </c>
      <c r="R2697">
        <f t="shared" si="253"/>
        <v>23.67</v>
      </c>
      <c r="S2697" s="15">
        <f t="shared" si="254"/>
        <v>42048.181921296295</v>
      </c>
      <c r="T2697" s="15">
        <f t="shared" si="255"/>
        <v>42108.14025462963</v>
      </c>
      <c r="U2697">
        <f t="shared" si="256"/>
        <v>60</v>
      </c>
      <c r="V2697" t="str" cm="1">
        <f t="array" ref="V2697">_xlfn.IFS(U2697&lt;=10,"Less than 10 days",AND(U2697&gt;10,U2697&lt;=20),"11 to 20 days",AND(U2697&gt;20,U2697&lt;=25),"21 to 25 days",U2697&gt;=51,"Greater than 40 days",AND(U2697&gt;25,U2697&lt;=30),"26 to 30 days",AND(U2697&gt;30,U2697&lt;=40),"31 to 40 days",AND(U2697&gt;40,U2697&lt;=50),"41 to 50 days")</f>
        <v>Greater than 40 days</v>
      </c>
      <c r="W2697" t="str" cm="1">
        <f t="array" ref="W2697">_xlfn.IFNA(_xlfn.IFS(AND(U2697&gt;=25,U2697&lt;28),"26-27 days",AND(U2697&gt;27,U2697&lt;29),"28 to 29 days",U2697=30, "30 days"),"Not Needed")</f>
        <v>Not Needed</v>
      </c>
      <c r="X2697">
        <f t="shared" si="257"/>
        <v>2015</v>
      </c>
    </row>
    <row r="2698" spans="1:24" ht="58">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 t="shared" si="252"/>
        <v>6</v>
      </c>
      <c r="R2698">
        <f t="shared" si="253"/>
        <v>89.21</v>
      </c>
      <c r="S2698" s="15">
        <f t="shared" si="254"/>
        <v>41964.844444444447</v>
      </c>
      <c r="T2698" s="15">
        <f t="shared" si="255"/>
        <v>41998.844444444447</v>
      </c>
      <c r="U2698">
        <f t="shared" si="256"/>
        <v>34</v>
      </c>
      <c r="V2698" t="str" cm="1">
        <f t="array" ref="V2698">_xlfn.IFS(U2698&lt;=10,"Less than 10 days",AND(U2698&gt;10,U2698&lt;=20),"11 to 20 days",AND(U2698&gt;20,U2698&lt;=25),"21 to 25 days",U2698&gt;=51,"Greater than 40 days",AND(U2698&gt;25,U2698&lt;=30),"26 to 30 days",AND(U2698&gt;30,U2698&lt;=40),"31 to 40 days",AND(U2698&gt;40,U2698&lt;=50),"41 to 50 days")</f>
        <v>31 to 40 days</v>
      </c>
      <c r="W2698" t="str" cm="1">
        <f t="array" ref="W2698">_xlfn.IFNA(_xlfn.IFS(AND(U2698&gt;=25,U2698&lt;28),"26-27 days",AND(U2698&gt;27,U2698&lt;29),"28 to 29 days",U2698=30, "30 days"),"Not Needed")</f>
        <v>Not Needed</v>
      </c>
      <c r="X2698">
        <f t="shared" si="257"/>
        <v>2014</v>
      </c>
    </row>
    <row r="2699" spans="1:24" ht="4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 t="shared" si="252"/>
        <v>26</v>
      </c>
      <c r="R2699">
        <f t="shared" si="253"/>
        <v>116.56</v>
      </c>
      <c r="S2699" s="15">
        <f t="shared" si="254"/>
        <v>42187.940081018518</v>
      </c>
      <c r="T2699" s="15">
        <f t="shared" si="255"/>
        <v>42218.916666666672</v>
      </c>
      <c r="U2699">
        <f t="shared" si="256"/>
        <v>31</v>
      </c>
      <c r="V2699" t="str" cm="1">
        <f t="array" ref="V2699">_xlfn.IFS(U2699&lt;=10,"Less than 10 days",AND(U2699&gt;10,U2699&lt;=20),"11 to 20 days",AND(U2699&gt;20,U2699&lt;=25),"21 to 25 days",U2699&gt;=51,"Greater than 40 days",AND(U2699&gt;25,U2699&lt;=30),"26 to 30 days",AND(U2699&gt;30,U2699&lt;=40),"31 to 40 days",AND(U2699&gt;40,U2699&lt;=50),"41 to 50 days")</f>
        <v>31 to 40 days</v>
      </c>
      <c r="W2699" t="str" cm="1">
        <f t="array" ref="W2699">_xlfn.IFNA(_xlfn.IFS(AND(U2699&gt;=25,U2699&lt;28),"26-27 days",AND(U2699&gt;27,U2699&lt;29),"28 to 29 days",U2699=30, "30 days"),"Not Needed")</f>
        <v>Not Needed</v>
      </c>
      <c r="X2699">
        <f t="shared" si="257"/>
        <v>2015</v>
      </c>
    </row>
    <row r="2700" spans="1:24" ht="4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 t="shared" si="252"/>
        <v>0</v>
      </c>
      <c r="R2700">
        <f t="shared" si="253"/>
        <v>13.01</v>
      </c>
      <c r="S2700" s="15">
        <f t="shared" si="254"/>
        <v>41787.898240740738</v>
      </c>
      <c r="T2700" s="15">
        <f t="shared" si="255"/>
        <v>41817.898240740738</v>
      </c>
      <c r="U2700">
        <f t="shared" si="256"/>
        <v>30</v>
      </c>
      <c r="V2700" t="str" cm="1">
        <f t="array" ref="V2700">_xlfn.IFS(U2700&lt;=10,"Less than 10 days",AND(U2700&gt;10,U2700&lt;=20),"11 to 20 days",AND(U2700&gt;20,U2700&lt;=25),"21 to 25 days",U2700&gt;=51,"Greater than 40 days",AND(U2700&gt;25,U2700&lt;=30),"26 to 30 days",AND(U2700&gt;30,U2700&lt;=40),"31 to 40 days",AND(U2700&gt;40,U2700&lt;=50),"41 to 50 days")</f>
        <v>26 to 30 days</v>
      </c>
      <c r="W2700" t="str" cm="1">
        <f t="array" ref="W2700">_xlfn.IFNA(_xlfn.IFS(AND(U2700&gt;=25,U2700&lt;28),"26-27 days",AND(U2700&gt;27,U2700&lt;29),"28 to 29 days",U2700=30, "30 days"),"Not Needed")</f>
        <v>30 days</v>
      </c>
      <c r="X2700">
        <f t="shared" si="257"/>
        <v>2014</v>
      </c>
    </row>
    <row r="2701" spans="1:24" ht="4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 t="shared" si="252"/>
        <v>0</v>
      </c>
      <c r="R2701">
        <f t="shared" si="253"/>
        <v>0</v>
      </c>
      <c r="S2701" s="15">
        <f t="shared" si="254"/>
        <v>41829.896562499998</v>
      </c>
      <c r="T2701" s="15">
        <f t="shared" si="255"/>
        <v>41859.896562499998</v>
      </c>
      <c r="U2701">
        <f t="shared" si="256"/>
        <v>30</v>
      </c>
      <c r="V2701" t="str" cm="1">
        <f t="array" ref="V2701">_xlfn.IFS(U2701&lt;=10,"Less than 10 days",AND(U2701&gt;10,U2701&lt;=20),"11 to 20 days",AND(U2701&gt;20,U2701&lt;=25),"21 to 25 days",U2701&gt;=51,"Greater than 40 days",AND(U2701&gt;25,U2701&lt;=30),"26 to 30 days",AND(U2701&gt;30,U2701&lt;=40),"31 to 40 days",AND(U2701&gt;40,U2701&lt;=50),"41 to 50 days")</f>
        <v>26 to 30 days</v>
      </c>
      <c r="W2701" t="str" cm="1">
        <f t="array" ref="W2701">_xlfn.IFNA(_xlfn.IFS(AND(U2701&gt;=25,U2701&lt;28),"26-27 days",AND(U2701&gt;27,U2701&lt;29),"28 to 29 days",U2701=30, "30 days"),"Not Needed")</f>
        <v>30 days</v>
      </c>
      <c r="X2701">
        <f t="shared" si="257"/>
        <v>2014</v>
      </c>
    </row>
    <row r="2702" spans="1:24" ht="4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 t="shared" si="252"/>
        <v>1</v>
      </c>
      <c r="R2702">
        <f t="shared" si="253"/>
        <v>17.5</v>
      </c>
      <c r="S2702" s="15">
        <f t="shared" si="254"/>
        <v>41870.87467592593</v>
      </c>
      <c r="T2702" s="15">
        <f t="shared" si="255"/>
        <v>41900.87467592593</v>
      </c>
      <c r="U2702">
        <f t="shared" si="256"/>
        <v>30</v>
      </c>
      <c r="V2702" t="str" cm="1">
        <f t="array" ref="V2702">_xlfn.IFS(U2702&lt;=10,"Less than 10 days",AND(U2702&gt;10,U2702&lt;=20),"11 to 20 days",AND(U2702&gt;20,U2702&lt;=25),"21 to 25 days",U2702&gt;=51,"Greater than 40 days",AND(U2702&gt;25,U2702&lt;=30),"26 to 30 days",AND(U2702&gt;30,U2702&lt;=40),"31 to 40 days",AND(U2702&gt;40,U2702&lt;=50),"41 to 50 days")</f>
        <v>26 to 30 days</v>
      </c>
      <c r="W2702" t="str" cm="1">
        <f t="array" ref="W2702">_xlfn.IFNA(_xlfn.IFS(AND(U2702&gt;=25,U2702&lt;28),"26-27 days",AND(U2702&gt;27,U2702&lt;29),"28 to 29 days",U2702=30, "30 days"),"Not Needed")</f>
        <v>30 days</v>
      </c>
      <c r="X2702">
        <f t="shared" si="257"/>
        <v>2014</v>
      </c>
    </row>
    <row r="2703" spans="1:24" ht="4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253"/>
        <v>34.130000000000003</v>
      </c>
      <c r="S2703" s="15">
        <f t="shared" si="254"/>
        <v>42801.774699074071</v>
      </c>
      <c r="T2703" s="15">
        <f t="shared" si="255"/>
        <v>42832.733032407406</v>
      </c>
      <c r="U2703">
        <f t="shared" si="256"/>
        <v>31</v>
      </c>
      <c r="V2703" t="str" cm="1">
        <f t="array" ref="V2703">_xlfn.IFS(U2703&lt;=10,"Less than 10 days",AND(U2703&gt;10,U2703&lt;=20),"11 to 20 days",AND(U2703&gt;20,U2703&lt;=25),"21 to 25 days",U2703&gt;=51,"Greater than 40 days",AND(U2703&gt;25,U2703&lt;=30),"26 to 30 days",AND(U2703&gt;30,U2703&lt;=40),"31 to 40 days",AND(U2703&gt;40,U2703&lt;=50),"41 to 50 days")</f>
        <v>31 to 40 days</v>
      </c>
      <c r="W2703" t="str" cm="1">
        <f t="array" ref="W2703">_xlfn.IFNA(_xlfn.IFS(AND(U2703&gt;=25,U2703&lt;28),"26-27 days",AND(U2703&gt;27,U2703&lt;29),"28 to 29 days",U2703=30, "30 days"),"Not Needed")</f>
        <v>Not Needed</v>
      </c>
      <c r="X2703">
        <f t="shared" si="257"/>
        <v>2017</v>
      </c>
    </row>
    <row r="2704" spans="1:24" ht="4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253"/>
        <v>132.35</v>
      </c>
      <c r="S2704" s="15">
        <f t="shared" si="254"/>
        <v>42800.801817129628</v>
      </c>
      <c r="T2704" s="15">
        <f t="shared" si="255"/>
        <v>42830.760150462964</v>
      </c>
      <c r="U2704">
        <f t="shared" si="256"/>
        <v>30</v>
      </c>
      <c r="V2704" t="str" cm="1">
        <f t="array" ref="V2704">_xlfn.IFS(U2704&lt;=10,"Less than 10 days",AND(U2704&gt;10,U2704&lt;=20),"11 to 20 days",AND(U2704&gt;20,U2704&lt;=25),"21 to 25 days",U2704&gt;=51,"Greater than 40 days",AND(U2704&gt;25,U2704&lt;=30),"26 to 30 days",AND(U2704&gt;30,U2704&lt;=40),"31 to 40 days",AND(U2704&gt;40,U2704&lt;=50),"41 to 50 days")</f>
        <v>26 to 30 days</v>
      </c>
      <c r="W2704" t="str" cm="1">
        <f t="array" ref="W2704">_xlfn.IFNA(_xlfn.IFS(AND(U2704&gt;=25,U2704&lt;28),"26-27 days",AND(U2704&gt;27,U2704&lt;29),"28 to 29 days",U2704=30, "30 days"),"Not Needed")</f>
        <v>30 days</v>
      </c>
      <c r="X2704">
        <f t="shared" si="257"/>
        <v>2017</v>
      </c>
    </row>
    <row r="2705" spans="1:24" ht="29">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253"/>
        <v>922.22</v>
      </c>
      <c r="S2705" s="15">
        <f t="shared" si="254"/>
        <v>42756.690162037034</v>
      </c>
      <c r="T2705" s="15">
        <f t="shared" si="255"/>
        <v>42816.648495370369</v>
      </c>
      <c r="U2705">
        <f t="shared" si="256"/>
        <v>60</v>
      </c>
      <c r="V2705" t="str" cm="1">
        <f t="array" ref="V2705">_xlfn.IFS(U2705&lt;=10,"Less than 10 days",AND(U2705&gt;10,U2705&lt;=20),"11 to 20 days",AND(U2705&gt;20,U2705&lt;=25),"21 to 25 days",U2705&gt;=51,"Greater than 40 days",AND(U2705&gt;25,U2705&lt;=30),"26 to 30 days",AND(U2705&gt;30,U2705&lt;=40),"31 to 40 days",AND(U2705&gt;40,U2705&lt;=50),"41 to 50 days")</f>
        <v>Greater than 40 days</v>
      </c>
      <c r="W2705" t="str" cm="1">
        <f t="array" ref="W2705">_xlfn.IFNA(_xlfn.IFS(AND(U2705&gt;=25,U2705&lt;28),"26-27 days",AND(U2705&gt;27,U2705&lt;29),"28 to 29 days",U2705=30, "30 days"),"Not Needed")</f>
        <v>Not Needed</v>
      </c>
      <c r="X2705">
        <f t="shared" si="257"/>
        <v>2017</v>
      </c>
    </row>
    <row r="2706" spans="1:24" ht="4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253"/>
        <v>163.57</v>
      </c>
      <c r="S2706" s="15">
        <f t="shared" si="254"/>
        <v>42787.862430555557</v>
      </c>
      <c r="T2706" s="15">
        <f t="shared" si="255"/>
        <v>42830.820763888885</v>
      </c>
      <c r="U2706">
        <f t="shared" si="256"/>
        <v>43</v>
      </c>
      <c r="V2706" t="str" cm="1">
        <f t="array" ref="V2706">_xlfn.IFS(U2706&lt;=10,"Less than 10 days",AND(U2706&gt;10,U2706&lt;=20),"11 to 20 days",AND(U2706&gt;20,U2706&lt;=25),"21 to 25 days",U2706&gt;=51,"Greater than 40 days",AND(U2706&gt;25,U2706&lt;=30),"26 to 30 days",AND(U2706&gt;30,U2706&lt;=40),"31 to 40 days",AND(U2706&gt;40,U2706&lt;=50),"41 to 50 days")</f>
        <v>41 to 50 days</v>
      </c>
      <c r="W2706" t="str" cm="1">
        <f t="array" ref="W2706">_xlfn.IFNA(_xlfn.IFS(AND(U2706&gt;=25,U2706&lt;28),"26-27 days",AND(U2706&gt;27,U2706&lt;29),"28 to 29 days",U2706=30, "30 days"),"Not Needed")</f>
        <v>Not Needed</v>
      </c>
      <c r="X2706">
        <f t="shared" si="257"/>
        <v>2017</v>
      </c>
    </row>
    <row r="2707" spans="1:24" ht="29">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253"/>
        <v>217.38</v>
      </c>
      <c r="S2707" s="15">
        <f t="shared" si="254"/>
        <v>42773.916180555556</v>
      </c>
      <c r="T2707" s="15">
        <f t="shared" si="255"/>
        <v>42818.874513888892</v>
      </c>
      <c r="U2707">
        <f t="shared" si="256"/>
        <v>45</v>
      </c>
      <c r="V2707" t="str" cm="1">
        <f t="array" ref="V2707">_xlfn.IFS(U2707&lt;=10,"Less than 10 days",AND(U2707&gt;10,U2707&lt;=20),"11 to 20 days",AND(U2707&gt;20,U2707&lt;=25),"21 to 25 days",U2707&gt;=51,"Greater than 40 days",AND(U2707&gt;25,U2707&lt;=30),"26 to 30 days",AND(U2707&gt;30,U2707&lt;=40),"31 to 40 days",AND(U2707&gt;40,U2707&lt;=50),"41 to 50 days")</f>
        <v>41 to 50 days</v>
      </c>
      <c r="W2707" t="str" cm="1">
        <f t="array" ref="W2707">_xlfn.IFNA(_xlfn.IFS(AND(U2707&gt;=25,U2707&lt;28),"26-27 days",AND(U2707&gt;27,U2707&lt;29),"28 to 29 days",U2707=30, "30 days"),"Not Needed")</f>
        <v>Not Needed</v>
      </c>
      <c r="X2707">
        <f t="shared" si="257"/>
        <v>2017</v>
      </c>
    </row>
    <row r="2708" spans="1:24" ht="4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 t="shared" ref="Q2708:Q2771" si="258">ROUND(E2708/D2708*100,0)</f>
        <v>112</v>
      </c>
      <c r="R2708">
        <f t="shared" si="253"/>
        <v>149.44</v>
      </c>
      <c r="S2708" s="15">
        <f t="shared" si="254"/>
        <v>41899.294942129629</v>
      </c>
      <c r="T2708" s="15">
        <f t="shared" si="255"/>
        <v>41928.290972222225</v>
      </c>
      <c r="U2708">
        <f t="shared" si="256"/>
        <v>29</v>
      </c>
      <c r="V2708" t="str" cm="1">
        <f t="array" ref="V2708">_xlfn.IFS(U2708&lt;=10,"Less than 10 days",AND(U2708&gt;10,U2708&lt;=20),"11 to 20 days",AND(U2708&gt;20,U2708&lt;=25),"21 to 25 days",U2708&gt;=51,"Greater than 40 days",AND(U2708&gt;25,U2708&lt;=30),"26 to 30 days",AND(U2708&gt;30,U2708&lt;=40),"31 to 40 days",AND(U2708&gt;40,U2708&lt;=50),"41 to 50 days")</f>
        <v>26 to 30 days</v>
      </c>
      <c r="W2708" t="str" cm="1">
        <f t="array" ref="W2708">_xlfn.IFNA(_xlfn.IFS(AND(U2708&gt;=25,U2708&lt;28),"26-27 days",AND(U2708&gt;27,U2708&lt;29),"28 to 29 days",U2708=30, "30 days"),"Not Needed")</f>
        <v>Not Needed</v>
      </c>
      <c r="X2708">
        <f t="shared" si="257"/>
        <v>2014</v>
      </c>
    </row>
    <row r="2709" spans="1:24" ht="4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 t="shared" si="258"/>
        <v>351</v>
      </c>
      <c r="R2709">
        <f t="shared" si="253"/>
        <v>71.239999999999995</v>
      </c>
      <c r="S2709" s="15">
        <f t="shared" si="254"/>
        <v>41391.782905092594</v>
      </c>
      <c r="T2709" s="15">
        <f t="shared" si="255"/>
        <v>41421.290972222225</v>
      </c>
      <c r="U2709">
        <f t="shared" si="256"/>
        <v>30</v>
      </c>
      <c r="V2709" t="str" cm="1">
        <f t="array" ref="V2709">_xlfn.IFS(U2709&lt;=10,"Less than 10 days",AND(U2709&gt;10,U2709&lt;=20),"11 to 20 days",AND(U2709&gt;20,U2709&lt;=25),"21 to 25 days",U2709&gt;=51,"Greater than 40 days",AND(U2709&gt;25,U2709&lt;=30),"26 to 30 days",AND(U2709&gt;30,U2709&lt;=40),"31 to 40 days",AND(U2709&gt;40,U2709&lt;=50),"41 to 50 days")</f>
        <v>26 to 30 days</v>
      </c>
      <c r="W2709" t="str" cm="1">
        <f t="array" ref="W2709">_xlfn.IFNA(_xlfn.IFS(AND(U2709&gt;=25,U2709&lt;28),"26-27 days",AND(U2709&gt;27,U2709&lt;29),"28 to 29 days",U2709=30, "30 days"),"Not Needed")</f>
        <v>30 days</v>
      </c>
      <c r="X2709">
        <f t="shared" si="257"/>
        <v>2013</v>
      </c>
    </row>
    <row r="2710" spans="1:24" ht="4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 t="shared" si="258"/>
        <v>233</v>
      </c>
      <c r="R2710">
        <f t="shared" si="253"/>
        <v>44.46</v>
      </c>
      <c r="S2710" s="15">
        <f t="shared" si="254"/>
        <v>42512.698217592595</v>
      </c>
      <c r="T2710" s="15">
        <f t="shared" si="255"/>
        <v>42572.698217592595</v>
      </c>
      <c r="U2710">
        <f t="shared" si="256"/>
        <v>60</v>
      </c>
      <c r="V2710" t="str" cm="1">
        <f t="array" ref="V2710">_xlfn.IFS(U2710&lt;=10,"Less than 10 days",AND(U2710&gt;10,U2710&lt;=20),"11 to 20 days",AND(U2710&gt;20,U2710&lt;=25),"21 to 25 days",U2710&gt;=51,"Greater than 40 days",AND(U2710&gt;25,U2710&lt;=30),"26 to 30 days",AND(U2710&gt;30,U2710&lt;=40),"31 to 40 days",AND(U2710&gt;40,U2710&lt;=50),"41 to 50 days")</f>
        <v>Greater than 40 days</v>
      </c>
      <c r="W2710" t="str" cm="1">
        <f t="array" ref="W2710">_xlfn.IFNA(_xlfn.IFS(AND(U2710&gt;=25,U2710&lt;28),"26-27 days",AND(U2710&gt;27,U2710&lt;29),"28 to 29 days",U2710=30, "30 days"),"Not Needed")</f>
        <v>Not Needed</v>
      </c>
      <c r="X2710">
        <f t="shared" si="257"/>
        <v>2016</v>
      </c>
    </row>
    <row r="2711" spans="1:24" ht="4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 t="shared" si="258"/>
        <v>102</v>
      </c>
      <c r="R2711">
        <f t="shared" si="253"/>
        <v>164.94</v>
      </c>
      <c r="S2711" s="15">
        <f t="shared" si="254"/>
        <v>42612.149780092594</v>
      </c>
      <c r="T2711" s="15">
        <f t="shared" si="255"/>
        <v>42647.165972222225</v>
      </c>
      <c r="U2711">
        <f t="shared" si="256"/>
        <v>35</v>
      </c>
      <c r="V2711" t="str" cm="1">
        <f t="array" ref="V2711">_xlfn.IFS(U2711&lt;=10,"Less than 10 days",AND(U2711&gt;10,U2711&lt;=20),"11 to 20 days",AND(U2711&gt;20,U2711&lt;=25),"21 to 25 days",U2711&gt;=51,"Greater than 40 days",AND(U2711&gt;25,U2711&lt;=30),"26 to 30 days",AND(U2711&gt;30,U2711&lt;=40),"31 to 40 days",AND(U2711&gt;40,U2711&lt;=50),"41 to 50 days")</f>
        <v>31 to 40 days</v>
      </c>
      <c r="W2711" t="str" cm="1">
        <f t="array" ref="W2711">_xlfn.IFNA(_xlfn.IFS(AND(U2711&gt;=25,U2711&lt;28),"26-27 days",AND(U2711&gt;27,U2711&lt;29),"28 to 29 days",U2711=30, "30 days"),"Not Needed")</f>
        <v>Not Needed</v>
      </c>
      <c r="X2711">
        <f t="shared" si="257"/>
        <v>2016</v>
      </c>
    </row>
    <row r="2712" spans="1:24" ht="29">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 t="shared" si="258"/>
        <v>154</v>
      </c>
      <c r="R2712">
        <f t="shared" si="253"/>
        <v>84.87</v>
      </c>
      <c r="S2712" s="15">
        <f t="shared" si="254"/>
        <v>41828.229490740741</v>
      </c>
      <c r="T2712" s="15">
        <f t="shared" si="255"/>
        <v>41860.083333333336</v>
      </c>
      <c r="U2712">
        <f t="shared" si="256"/>
        <v>32</v>
      </c>
      <c r="V2712" t="str" cm="1">
        <f t="array" ref="V2712">_xlfn.IFS(U2712&lt;=10,"Less than 10 days",AND(U2712&gt;10,U2712&lt;=20),"11 to 20 days",AND(U2712&gt;20,U2712&lt;=25),"21 to 25 days",U2712&gt;=51,"Greater than 40 days",AND(U2712&gt;25,U2712&lt;=30),"26 to 30 days",AND(U2712&gt;30,U2712&lt;=40),"31 to 40 days",AND(U2712&gt;40,U2712&lt;=50),"41 to 50 days")</f>
        <v>31 to 40 days</v>
      </c>
      <c r="W2712" t="str" cm="1">
        <f t="array" ref="W2712">_xlfn.IFNA(_xlfn.IFS(AND(U2712&gt;=25,U2712&lt;28),"26-27 days",AND(U2712&gt;27,U2712&lt;29),"28 to 29 days",U2712=30, "30 days"),"Not Needed")</f>
        <v>Not Needed</v>
      </c>
      <c r="X2712">
        <f t="shared" si="257"/>
        <v>2014</v>
      </c>
    </row>
    <row r="2713" spans="1:24" ht="4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 t="shared" si="258"/>
        <v>101</v>
      </c>
      <c r="R2713">
        <f t="shared" si="253"/>
        <v>53.95</v>
      </c>
      <c r="S2713" s="15">
        <f t="shared" si="254"/>
        <v>41780.745254629634</v>
      </c>
      <c r="T2713" s="15">
        <f t="shared" si="255"/>
        <v>41810.917361111111</v>
      </c>
      <c r="U2713">
        <f t="shared" si="256"/>
        <v>30</v>
      </c>
      <c r="V2713" t="str" cm="1">
        <f t="array" ref="V2713">_xlfn.IFS(U2713&lt;=10,"Less than 10 days",AND(U2713&gt;10,U2713&lt;=20),"11 to 20 days",AND(U2713&gt;20,U2713&lt;=25),"21 to 25 days",U2713&gt;=51,"Greater than 40 days",AND(U2713&gt;25,U2713&lt;=30),"26 to 30 days",AND(U2713&gt;30,U2713&lt;=40),"31 to 40 days",AND(U2713&gt;40,U2713&lt;=50),"41 to 50 days")</f>
        <v>26 to 30 days</v>
      </c>
      <c r="W2713" t="str" cm="1">
        <f t="array" ref="W2713">_xlfn.IFNA(_xlfn.IFS(AND(U2713&gt;=25,U2713&lt;28),"26-27 days",AND(U2713&gt;27,U2713&lt;29),"28 to 29 days",U2713=30, "30 days"),"Not Needed")</f>
        <v>30 days</v>
      </c>
      <c r="X2713">
        <f t="shared" si="257"/>
        <v>2014</v>
      </c>
    </row>
    <row r="2714" spans="1:24" ht="4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 t="shared" si="258"/>
        <v>131</v>
      </c>
      <c r="R2714">
        <f t="shared" si="253"/>
        <v>50.53</v>
      </c>
      <c r="S2714" s="15">
        <f t="shared" si="254"/>
        <v>41432.062037037038</v>
      </c>
      <c r="T2714" s="15">
        <f t="shared" si="255"/>
        <v>41468.75</v>
      </c>
      <c r="U2714">
        <f t="shared" si="256"/>
        <v>36</v>
      </c>
      <c r="V2714" t="str" cm="1">
        <f t="array" ref="V2714">_xlfn.IFS(U2714&lt;=10,"Less than 10 days",AND(U2714&gt;10,U2714&lt;=20),"11 to 20 days",AND(U2714&gt;20,U2714&lt;=25),"21 to 25 days",U2714&gt;=51,"Greater than 40 days",AND(U2714&gt;25,U2714&lt;=30),"26 to 30 days",AND(U2714&gt;30,U2714&lt;=40),"31 to 40 days",AND(U2714&gt;40,U2714&lt;=50),"41 to 50 days")</f>
        <v>31 to 40 days</v>
      </c>
      <c r="W2714" t="str" cm="1">
        <f t="array" ref="W2714">_xlfn.IFNA(_xlfn.IFS(AND(U2714&gt;=25,U2714&lt;28),"26-27 days",AND(U2714&gt;27,U2714&lt;29),"28 to 29 days",U2714=30, "30 days"),"Not Needed")</f>
        <v>Not Needed</v>
      </c>
      <c r="X2714">
        <f t="shared" si="257"/>
        <v>2013</v>
      </c>
    </row>
    <row r="2715" spans="1:24" ht="58">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 t="shared" si="258"/>
        <v>102</v>
      </c>
      <c r="R2715">
        <f t="shared" si="253"/>
        <v>108</v>
      </c>
      <c r="S2715" s="15">
        <f t="shared" si="254"/>
        <v>42322.653749999998</v>
      </c>
      <c r="T2715" s="15">
        <f t="shared" si="255"/>
        <v>42362.653749999998</v>
      </c>
      <c r="U2715">
        <f t="shared" si="256"/>
        <v>40</v>
      </c>
      <c r="V2715" t="str" cm="1">
        <f t="array" ref="V2715">_xlfn.IFS(U2715&lt;=10,"Less than 10 days",AND(U2715&gt;10,U2715&lt;=20),"11 to 20 days",AND(U2715&gt;20,U2715&lt;=25),"21 to 25 days",U2715&gt;=51,"Greater than 40 days",AND(U2715&gt;25,U2715&lt;=30),"26 to 30 days",AND(U2715&gt;30,U2715&lt;=40),"31 to 40 days",AND(U2715&gt;40,U2715&lt;=50),"41 to 50 days")</f>
        <v>31 to 40 days</v>
      </c>
      <c r="W2715" t="str" cm="1">
        <f t="array" ref="W2715">_xlfn.IFNA(_xlfn.IFS(AND(U2715&gt;=25,U2715&lt;28),"26-27 days",AND(U2715&gt;27,U2715&lt;29),"28 to 29 days",U2715=30, "30 days"),"Not Needed")</f>
        <v>Not Needed</v>
      </c>
      <c r="X2715">
        <f t="shared" si="257"/>
        <v>2015</v>
      </c>
    </row>
    <row r="2716" spans="1:24" ht="29">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 t="shared" si="258"/>
        <v>116</v>
      </c>
      <c r="R2716">
        <f t="shared" si="253"/>
        <v>95.37</v>
      </c>
      <c r="S2716" s="15">
        <f t="shared" si="254"/>
        <v>42629.655046296291</v>
      </c>
      <c r="T2716" s="15">
        <f t="shared" si="255"/>
        <v>42657.958333333328</v>
      </c>
      <c r="U2716">
        <f t="shared" si="256"/>
        <v>28</v>
      </c>
      <c r="V2716" t="str" cm="1">
        <f t="array" ref="V2716">_xlfn.IFS(U2716&lt;=10,"Less than 10 days",AND(U2716&gt;10,U2716&lt;=20),"11 to 20 days",AND(U2716&gt;20,U2716&lt;=25),"21 to 25 days",U2716&gt;=51,"Greater than 40 days",AND(U2716&gt;25,U2716&lt;=30),"26 to 30 days",AND(U2716&gt;30,U2716&lt;=40),"31 to 40 days",AND(U2716&gt;40,U2716&lt;=50),"41 to 50 days")</f>
        <v>26 to 30 days</v>
      </c>
      <c r="W2716" t="str" cm="1">
        <f t="array" ref="W2716">_xlfn.IFNA(_xlfn.IFS(AND(U2716&gt;=25,U2716&lt;28),"26-27 days",AND(U2716&gt;27,U2716&lt;29),"28 to 29 days",U2716=30, "30 days"),"Not Needed")</f>
        <v>28 to 29 days</v>
      </c>
      <c r="X2716">
        <f t="shared" si="257"/>
        <v>2016</v>
      </c>
    </row>
    <row r="2717" spans="1:24" ht="4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 t="shared" si="258"/>
        <v>265</v>
      </c>
      <c r="R2717">
        <f t="shared" si="253"/>
        <v>57.63</v>
      </c>
      <c r="S2717" s="15">
        <f t="shared" si="254"/>
        <v>42387.398472222223</v>
      </c>
      <c r="T2717" s="15">
        <f t="shared" si="255"/>
        <v>42421.398472222223</v>
      </c>
      <c r="U2717">
        <f t="shared" si="256"/>
        <v>34</v>
      </c>
      <c r="V2717" t="str" cm="1">
        <f t="array" ref="V2717">_xlfn.IFS(U2717&lt;=10,"Less than 10 days",AND(U2717&gt;10,U2717&lt;=20),"11 to 20 days",AND(U2717&gt;20,U2717&lt;=25),"21 to 25 days",U2717&gt;=51,"Greater than 40 days",AND(U2717&gt;25,U2717&lt;=30),"26 to 30 days",AND(U2717&gt;30,U2717&lt;=40),"31 to 40 days",AND(U2717&gt;40,U2717&lt;=50),"41 to 50 days")</f>
        <v>31 to 40 days</v>
      </c>
      <c r="W2717" t="str" cm="1">
        <f t="array" ref="W2717">_xlfn.IFNA(_xlfn.IFS(AND(U2717&gt;=25,U2717&lt;28),"26-27 days",AND(U2717&gt;27,U2717&lt;29),"28 to 29 days",U2717=30, "30 days"),"Not Needed")</f>
        <v>Not Needed</v>
      </c>
      <c r="X2717">
        <f t="shared" si="257"/>
        <v>2016</v>
      </c>
    </row>
    <row r="2718" spans="1:24" ht="7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 t="shared" si="258"/>
        <v>120</v>
      </c>
      <c r="R2718">
        <f t="shared" si="253"/>
        <v>64.16</v>
      </c>
      <c r="S2718" s="15">
        <f t="shared" si="254"/>
        <v>42255.333252314813</v>
      </c>
      <c r="T2718" s="15">
        <f t="shared" si="255"/>
        <v>42285.333252314813</v>
      </c>
      <c r="U2718">
        <f t="shared" si="256"/>
        <v>30</v>
      </c>
      <c r="V2718" t="str" cm="1">
        <f t="array" ref="V2718">_xlfn.IFS(U2718&lt;=10,"Less than 10 days",AND(U2718&gt;10,U2718&lt;=20),"11 to 20 days",AND(U2718&gt;20,U2718&lt;=25),"21 to 25 days",U2718&gt;=51,"Greater than 40 days",AND(U2718&gt;25,U2718&lt;=30),"26 to 30 days",AND(U2718&gt;30,U2718&lt;=40),"31 to 40 days",AND(U2718&gt;40,U2718&lt;=50),"41 to 50 days")</f>
        <v>26 to 30 days</v>
      </c>
      <c r="W2718" t="str" cm="1">
        <f t="array" ref="W2718">_xlfn.IFNA(_xlfn.IFS(AND(U2718&gt;=25,U2718&lt;28),"26-27 days",AND(U2718&gt;27,U2718&lt;29),"28 to 29 days",U2718=30, "30 days"),"Not Needed")</f>
        <v>30 days</v>
      </c>
      <c r="X2718">
        <f t="shared" si="257"/>
        <v>2015</v>
      </c>
    </row>
    <row r="2719" spans="1:24" ht="4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 t="shared" si="258"/>
        <v>120</v>
      </c>
      <c r="R2719">
        <f t="shared" si="253"/>
        <v>92.39</v>
      </c>
      <c r="S2719" s="15">
        <f t="shared" si="254"/>
        <v>41934.914918981485</v>
      </c>
      <c r="T2719" s="15">
        <f t="shared" si="255"/>
        <v>41979.956585648149</v>
      </c>
      <c r="U2719">
        <f t="shared" si="256"/>
        <v>45</v>
      </c>
      <c r="V2719" t="str" cm="1">
        <f t="array" ref="V2719">_xlfn.IFS(U2719&lt;=10,"Less than 10 days",AND(U2719&gt;10,U2719&lt;=20),"11 to 20 days",AND(U2719&gt;20,U2719&lt;=25),"21 to 25 days",U2719&gt;=51,"Greater than 40 days",AND(U2719&gt;25,U2719&lt;=30),"26 to 30 days",AND(U2719&gt;30,U2719&lt;=40),"31 to 40 days",AND(U2719&gt;40,U2719&lt;=50),"41 to 50 days")</f>
        <v>41 to 50 days</v>
      </c>
      <c r="W2719" t="str" cm="1">
        <f t="array" ref="W2719">_xlfn.IFNA(_xlfn.IFS(AND(U2719&gt;=25,U2719&lt;28),"26-27 days",AND(U2719&gt;27,U2719&lt;29),"28 to 29 days",U2719=30, "30 days"),"Not Needed")</f>
        <v>Not Needed</v>
      </c>
      <c r="X2719">
        <f t="shared" si="257"/>
        <v>2014</v>
      </c>
    </row>
    <row r="2720" spans="1:24" ht="4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 t="shared" si="258"/>
        <v>104</v>
      </c>
      <c r="R2720">
        <f t="shared" si="253"/>
        <v>125.98</v>
      </c>
      <c r="S2720" s="15">
        <f t="shared" si="254"/>
        <v>42465.596585648149</v>
      </c>
      <c r="T2720" s="15">
        <f t="shared" si="255"/>
        <v>42493.958333333328</v>
      </c>
      <c r="U2720">
        <f t="shared" si="256"/>
        <v>28</v>
      </c>
      <c r="V2720" t="str" cm="1">
        <f t="array" ref="V2720">_xlfn.IFS(U2720&lt;=10,"Less than 10 days",AND(U2720&gt;10,U2720&lt;=20),"11 to 20 days",AND(U2720&gt;20,U2720&lt;=25),"21 to 25 days",U2720&gt;=51,"Greater than 40 days",AND(U2720&gt;25,U2720&lt;=30),"26 to 30 days",AND(U2720&gt;30,U2720&lt;=40),"31 to 40 days",AND(U2720&gt;40,U2720&lt;=50),"41 to 50 days")</f>
        <v>26 to 30 days</v>
      </c>
      <c r="W2720" t="str" cm="1">
        <f t="array" ref="W2720">_xlfn.IFNA(_xlfn.IFS(AND(U2720&gt;=25,U2720&lt;28),"26-27 days",AND(U2720&gt;27,U2720&lt;29),"28 to 29 days",U2720=30, "30 days"),"Not Needed")</f>
        <v>28 to 29 days</v>
      </c>
      <c r="X2720">
        <f t="shared" si="257"/>
        <v>2016</v>
      </c>
    </row>
    <row r="2721" spans="1:24" ht="58">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 t="shared" si="258"/>
        <v>109</v>
      </c>
      <c r="R2721">
        <f t="shared" si="253"/>
        <v>94.64</v>
      </c>
      <c r="S2721" s="15">
        <f t="shared" si="254"/>
        <v>42418.031180555554</v>
      </c>
      <c r="T2721" s="15">
        <f t="shared" si="255"/>
        <v>42477.989513888882</v>
      </c>
      <c r="U2721">
        <f t="shared" si="256"/>
        <v>59</v>
      </c>
      <c r="V2721" t="str" cm="1">
        <f t="array" ref="V2721">_xlfn.IFS(U2721&lt;=10,"Less than 10 days",AND(U2721&gt;10,U2721&lt;=20),"11 to 20 days",AND(U2721&gt;20,U2721&lt;=25),"21 to 25 days",U2721&gt;=51,"Greater than 40 days",AND(U2721&gt;25,U2721&lt;=30),"26 to 30 days",AND(U2721&gt;30,U2721&lt;=40),"31 to 40 days",AND(U2721&gt;40,U2721&lt;=50),"41 to 50 days")</f>
        <v>Greater than 40 days</v>
      </c>
      <c r="W2721" t="str" cm="1">
        <f t="array" ref="W2721">_xlfn.IFNA(_xlfn.IFS(AND(U2721&gt;=25,U2721&lt;28),"26-27 days",AND(U2721&gt;27,U2721&lt;29),"28 to 29 days",U2721=30, "30 days"),"Not Needed")</f>
        <v>Not Needed</v>
      </c>
      <c r="X2721">
        <f t="shared" si="257"/>
        <v>2016</v>
      </c>
    </row>
    <row r="2722" spans="1:24" ht="4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 t="shared" si="258"/>
        <v>118</v>
      </c>
      <c r="R2722">
        <f t="shared" si="253"/>
        <v>170.7</v>
      </c>
      <c r="S2722" s="15">
        <f t="shared" si="254"/>
        <v>42655.465891203698</v>
      </c>
      <c r="T2722" s="15">
        <f t="shared" si="255"/>
        <v>42685.507557870369</v>
      </c>
      <c r="U2722">
        <f t="shared" si="256"/>
        <v>30</v>
      </c>
      <c r="V2722" t="str" cm="1">
        <f t="array" ref="V2722">_xlfn.IFS(U2722&lt;=10,"Less than 10 days",AND(U2722&gt;10,U2722&lt;=20),"11 to 20 days",AND(U2722&gt;20,U2722&lt;=25),"21 to 25 days",U2722&gt;=51,"Greater than 40 days",AND(U2722&gt;25,U2722&lt;=30),"26 to 30 days",AND(U2722&gt;30,U2722&lt;=40),"31 to 40 days",AND(U2722&gt;40,U2722&lt;=50),"41 to 50 days")</f>
        <v>26 to 30 days</v>
      </c>
      <c r="W2722" t="str" cm="1">
        <f t="array" ref="W2722">_xlfn.IFNA(_xlfn.IFS(AND(U2722&gt;=25,U2722&lt;28),"26-27 days",AND(U2722&gt;27,U2722&lt;29),"28 to 29 days",U2722=30, "30 days"),"Not Needed")</f>
        <v>30 days</v>
      </c>
      <c r="X2722">
        <f t="shared" si="257"/>
        <v>2016</v>
      </c>
    </row>
    <row r="2723" spans="1:24" ht="4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 t="shared" si="258"/>
        <v>1462</v>
      </c>
      <c r="R2723">
        <f t="shared" si="253"/>
        <v>40.76</v>
      </c>
      <c r="S2723" s="15">
        <f t="shared" si="254"/>
        <v>41493.543958333335</v>
      </c>
      <c r="T2723" s="15">
        <f t="shared" si="255"/>
        <v>41523.791666666664</v>
      </c>
      <c r="U2723">
        <f t="shared" si="256"/>
        <v>30</v>
      </c>
      <c r="V2723" t="str" cm="1">
        <f t="array" ref="V2723">_xlfn.IFS(U2723&lt;=10,"Less than 10 days",AND(U2723&gt;10,U2723&lt;=20),"11 to 20 days",AND(U2723&gt;20,U2723&lt;=25),"21 to 25 days",U2723&gt;=51,"Greater than 40 days",AND(U2723&gt;25,U2723&lt;=30),"26 to 30 days",AND(U2723&gt;30,U2723&lt;=40),"31 to 40 days",AND(U2723&gt;40,U2723&lt;=50),"41 to 50 days")</f>
        <v>26 to 30 days</v>
      </c>
      <c r="W2723" t="str" cm="1">
        <f t="array" ref="W2723">_xlfn.IFNA(_xlfn.IFS(AND(U2723&gt;=25,U2723&lt;28),"26-27 days",AND(U2723&gt;27,U2723&lt;29),"28 to 29 days",U2723=30, "30 days"),"Not Needed")</f>
        <v>30 days</v>
      </c>
      <c r="X2723">
        <f t="shared" si="257"/>
        <v>2013</v>
      </c>
    </row>
    <row r="2724" spans="1:24" ht="4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 t="shared" si="258"/>
        <v>253</v>
      </c>
      <c r="R2724">
        <f t="shared" si="253"/>
        <v>68.25</v>
      </c>
      <c r="S2724" s="15">
        <f t="shared" si="254"/>
        <v>42704.857094907406</v>
      </c>
      <c r="T2724" s="15">
        <f t="shared" si="255"/>
        <v>42764.857094907406</v>
      </c>
      <c r="U2724">
        <f t="shared" si="256"/>
        <v>60</v>
      </c>
      <c r="V2724" t="str" cm="1">
        <f t="array" ref="V2724">_xlfn.IFS(U2724&lt;=10,"Less than 10 days",AND(U2724&gt;10,U2724&lt;=20),"11 to 20 days",AND(U2724&gt;20,U2724&lt;=25),"21 to 25 days",U2724&gt;=51,"Greater than 40 days",AND(U2724&gt;25,U2724&lt;=30),"26 to 30 days",AND(U2724&gt;30,U2724&lt;=40),"31 to 40 days",AND(U2724&gt;40,U2724&lt;=50),"41 to 50 days")</f>
        <v>Greater than 40 days</v>
      </c>
      <c r="W2724" t="str" cm="1">
        <f t="array" ref="W2724">_xlfn.IFNA(_xlfn.IFS(AND(U2724&gt;=25,U2724&lt;28),"26-27 days",AND(U2724&gt;27,U2724&lt;29),"28 to 29 days",U2724=30, "30 days"),"Not Needed")</f>
        <v>Not Needed</v>
      </c>
      <c r="X2724">
        <f t="shared" si="257"/>
        <v>2016</v>
      </c>
    </row>
    <row r="2725" spans="1:24" ht="58">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 t="shared" si="258"/>
        <v>140</v>
      </c>
      <c r="R2725">
        <f t="shared" si="253"/>
        <v>95.49</v>
      </c>
      <c r="S2725" s="15">
        <f t="shared" si="254"/>
        <v>41944.83898148148</v>
      </c>
      <c r="T2725" s="15">
        <f t="shared" si="255"/>
        <v>42004.880648148144</v>
      </c>
      <c r="U2725">
        <f t="shared" si="256"/>
        <v>60</v>
      </c>
      <c r="V2725" t="str" cm="1">
        <f t="array" ref="V2725">_xlfn.IFS(U2725&lt;=10,"Less than 10 days",AND(U2725&gt;10,U2725&lt;=20),"11 to 20 days",AND(U2725&gt;20,U2725&lt;=25),"21 to 25 days",U2725&gt;=51,"Greater than 40 days",AND(U2725&gt;25,U2725&lt;=30),"26 to 30 days",AND(U2725&gt;30,U2725&lt;=40),"31 to 40 days",AND(U2725&gt;40,U2725&lt;=50),"41 to 50 days")</f>
        <v>Greater than 40 days</v>
      </c>
      <c r="W2725" t="str" cm="1">
        <f t="array" ref="W2725">_xlfn.IFNA(_xlfn.IFS(AND(U2725&gt;=25,U2725&lt;28),"26-27 days",AND(U2725&gt;27,U2725&lt;29),"28 to 29 days",U2725=30, "30 days"),"Not Needed")</f>
        <v>Not Needed</v>
      </c>
      <c r="X2725">
        <f t="shared" si="257"/>
        <v>2014</v>
      </c>
    </row>
    <row r="2726" spans="1:24" ht="4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 t="shared" si="258"/>
        <v>297</v>
      </c>
      <c r="R2726">
        <f t="shared" si="253"/>
        <v>7.19</v>
      </c>
      <c r="S2726" s="15">
        <f t="shared" si="254"/>
        <v>42199.32707175926</v>
      </c>
      <c r="T2726" s="15">
        <f t="shared" si="255"/>
        <v>42231.32707175926</v>
      </c>
      <c r="U2726">
        <f t="shared" si="256"/>
        <v>32</v>
      </c>
      <c r="V2726" t="str" cm="1">
        <f t="array" ref="V2726">_xlfn.IFS(U2726&lt;=10,"Less than 10 days",AND(U2726&gt;10,U2726&lt;=20),"11 to 20 days",AND(U2726&gt;20,U2726&lt;=25),"21 to 25 days",U2726&gt;=51,"Greater than 40 days",AND(U2726&gt;25,U2726&lt;=30),"26 to 30 days",AND(U2726&gt;30,U2726&lt;=40),"31 to 40 days",AND(U2726&gt;40,U2726&lt;=50),"41 to 50 days")</f>
        <v>31 to 40 days</v>
      </c>
      <c r="W2726" t="str" cm="1">
        <f t="array" ref="W2726">_xlfn.IFNA(_xlfn.IFS(AND(U2726&gt;=25,U2726&lt;28),"26-27 days",AND(U2726&gt;27,U2726&lt;29),"28 to 29 days",U2726=30, "30 days"),"Not Needed")</f>
        <v>Not Needed</v>
      </c>
      <c r="X2726">
        <f t="shared" si="257"/>
        <v>2015</v>
      </c>
    </row>
    <row r="2727" spans="1:24" ht="4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 t="shared" si="258"/>
        <v>145</v>
      </c>
      <c r="R2727">
        <f t="shared" si="253"/>
        <v>511.65</v>
      </c>
      <c r="S2727" s="15">
        <f t="shared" si="254"/>
        <v>42745.744618055556</v>
      </c>
      <c r="T2727" s="15">
        <f t="shared" si="255"/>
        <v>42795.744618055556</v>
      </c>
      <c r="U2727">
        <f t="shared" si="256"/>
        <v>50</v>
      </c>
      <c r="V2727" t="str" cm="1">
        <f t="array" ref="V2727">_xlfn.IFS(U2727&lt;=10,"Less than 10 days",AND(U2727&gt;10,U2727&lt;=20),"11 to 20 days",AND(U2727&gt;20,U2727&lt;=25),"21 to 25 days",U2727&gt;=51,"Greater than 40 days",AND(U2727&gt;25,U2727&lt;=30),"26 to 30 days",AND(U2727&gt;30,U2727&lt;=40),"31 to 40 days",AND(U2727&gt;40,U2727&lt;=50),"41 to 50 days")</f>
        <v>41 to 50 days</v>
      </c>
      <c r="W2727" t="str" cm="1">
        <f t="array" ref="W2727">_xlfn.IFNA(_xlfn.IFS(AND(U2727&gt;=25,U2727&lt;28),"26-27 days",AND(U2727&gt;27,U2727&lt;29),"28 to 29 days",U2727=30, "30 days"),"Not Needed")</f>
        <v>Not Needed</v>
      </c>
      <c r="X2727">
        <f t="shared" si="257"/>
        <v>2017</v>
      </c>
    </row>
    <row r="2728" spans="1:24">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 t="shared" si="258"/>
        <v>106</v>
      </c>
      <c r="R2728">
        <f t="shared" si="253"/>
        <v>261.75</v>
      </c>
      <c r="S2728" s="15">
        <f t="shared" si="254"/>
        <v>42452.579988425925</v>
      </c>
      <c r="T2728" s="15">
        <f t="shared" si="255"/>
        <v>42482.579988425925</v>
      </c>
      <c r="U2728">
        <f t="shared" si="256"/>
        <v>30</v>
      </c>
      <c r="V2728" t="str" cm="1">
        <f t="array" ref="V2728">_xlfn.IFS(U2728&lt;=10,"Less than 10 days",AND(U2728&gt;10,U2728&lt;=20),"11 to 20 days",AND(U2728&gt;20,U2728&lt;=25),"21 to 25 days",U2728&gt;=51,"Greater than 40 days",AND(U2728&gt;25,U2728&lt;=30),"26 to 30 days",AND(U2728&gt;30,U2728&lt;=40),"31 to 40 days",AND(U2728&gt;40,U2728&lt;=50),"41 to 50 days")</f>
        <v>26 to 30 days</v>
      </c>
      <c r="W2728" t="str" cm="1">
        <f t="array" ref="W2728">_xlfn.IFNA(_xlfn.IFS(AND(U2728&gt;=25,U2728&lt;28),"26-27 days",AND(U2728&gt;27,U2728&lt;29),"28 to 29 days",U2728=30, "30 days"),"Not Needed")</f>
        <v>30 days</v>
      </c>
      <c r="X2728">
        <f t="shared" si="257"/>
        <v>2016</v>
      </c>
    </row>
    <row r="2729" spans="1:24" ht="4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 t="shared" si="258"/>
        <v>493</v>
      </c>
      <c r="R2729">
        <f t="shared" si="253"/>
        <v>69.760000000000005</v>
      </c>
      <c r="S2729" s="15">
        <f t="shared" si="254"/>
        <v>42198.676655092597</v>
      </c>
      <c r="T2729" s="15">
        <f t="shared" si="255"/>
        <v>42223.676655092597</v>
      </c>
      <c r="U2729">
        <f t="shared" si="256"/>
        <v>25</v>
      </c>
      <c r="V2729" t="str" cm="1">
        <f t="array" ref="V2729">_xlfn.IFS(U2729&lt;=10,"Less than 10 days",AND(U2729&gt;10,U2729&lt;=20),"11 to 20 days",AND(U2729&gt;20,U2729&lt;=25),"21 to 25 days",U2729&gt;=51,"Greater than 40 days",AND(U2729&gt;25,U2729&lt;=30),"26 to 30 days",AND(U2729&gt;30,U2729&lt;=40),"31 to 40 days",AND(U2729&gt;40,U2729&lt;=50),"41 to 50 days")</f>
        <v>21 to 25 days</v>
      </c>
      <c r="W2729" t="str" cm="1">
        <f t="array" ref="W2729">_xlfn.IFNA(_xlfn.IFS(AND(U2729&gt;=25,U2729&lt;28),"26-27 days",AND(U2729&gt;27,U2729&lt;29),"28 to 29 days",U2729=30, "30 days"),"Not Needed")</f>
        <v>26-27 days</v>
      </c>
      <c r="X2729">
        <f t="shared" si="257"/>
        <v>2015</v>
      </c>
    </row>
    <row r="2730" spans="1:24" ht="29">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 t="shared" si="258"/>
        <v>202</v>
      </c>
      <c r="R2730">
        <f t="shared" si="253"/>
        <v>77.23</v>
      </c>
      <c r="S2730" s="15">
        <f t="shared" si="254"/>
        <v>42333.59993055556</v>
      </c>
      <c r="T2730" s="15">
        <f t="shared" si="255"/>
        <v>42368.59993055556</v>
      </c>
      <c r="U2730">
        <f t="shared" si="256"/>
        <v>35</v>
      </c>
      <c r="V2730" t="str" cm="1">
        <f t="array" ref="V2730">_xlfn.IFS(U2730&lt;=10,"Less than 10 days",AND(U2730&gt;10,U2730&lt;=20),"11 to 20 days",AND(U2730&gt;20,U2730&lt;=25),"21 to 25 days",U2730&gt;=51,"Greater than 40 days",AND(U2730&gt;25,U2730&lt;=30),"26 to 30 days",AND(U2730&gt;30,U2730&lt;=40),"31 to 40 days",AND(U2730&gt;40,U2730&lt;=50),"41 to 50 days")</f>
        <v>31 to 40 days</v>
      </c>
      <c r="W2730" t="str" cm="1">
        <f t="array" ref="W2730">_xlfn.IFNA(_xlfn.IFS(AND(U2730&gt;=25,U2730&lt;28),"26-27 days",AND(U2730&gt;27,U2730&lt;29),"28 to 29 days",U2730=30, "30 days"),"Not Needed")</f>
        <v>Not Needed</v>
      </c>
      <c r="X2730">
        <f t="shared" si="257"/>
        <v>2015</v>
      </c>
    </row>
    <row r="2731" spans="1:24" ht="29">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 t="shared" si="258"/>
        <v>104</v>
      </c>
      <c r="R2731">
        <f t="shared" si="253"/>
        <v>340.57</v>
      </c>
      <c r="S2731" s="15">
        <f t="shared" si="254"/>
        <v>42095.240706018521</v>
      </c>
      <c r="T2731" s="15">
        <f t="shared" si="255"/>
        <v>42125.240706018521</v>
      </c>
      <c r="U2731">
        <f t="shared" si="256"/>
        <v>30</v>
      </c>
      <c r="V2731" t="str" cm="1">
        <f t="array" ref="V2731">_xlfn.IFS(U2731&lt;=10,"Less than 10 days",AND(U2731&gt;10,U2731&lt;=20),"11 to 20 days",AND(U2731&gt;20,U2731&lt;=25),"21 to 25 days",U2731&gt;=51,"Greater than 40 days",AND(U2731&gt;25,U2731&lt;=30),"26 to 30 days",AND(U2731&gt;30,U2731&lt;=40),"31 to 40 days",AND(U2731&gt;40,U2731&lt;=50),"41 to 50 days")</f>
        <v>26 to 30 days</v>
      </c>
      <c r="W2731" t="str" cm="1">
        <f t="array" ref="W2731">_xlfn.IFNA(_xlfn.IFS(AND(U2731&gt;=25,U2731&lt;28),"26-27 days",AND(U2731&gt;27,U2731&lt;29),"28 to 29 days",U2731=30, "30 days"),"Not Needed")</f>
        <v>30 days</v>
      </c>
      <c r="X2731">
        <f t="shared" si="257"/>
        <v>2015</v>
      </c>
    </row>
    <row r="2732" spans="1:24" ht="4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 t="shared" si="258"/>
        <v>170</v>
      </c>
      <c r="R2732">
        <f t="shared" si="253"/>
        <v>67.42</v>
      </c>
      <c r="S2732" s="15">
        <f t="shared" si="254"/>
        <v>41351.541377314818</v>
      </c>
      <c r="T2732" s="15">
        <f t="shared" si="255"/>
        <v>41386.541377314818</v>
      </c>
      <c r="U2732">
        <f t="shared" si="256"/>
        <v>35</v>
      </c>
      <c r="V2732" t="str" cm="1">
        <f t="array" ref="V2732">_xlfn.IFS(U2732&lt;=10,"Less than 10 days",AND(U2732&gt;10,U2732&lt;=20),"11 to 20 days",AND(U2732&gt;20,U2732&lt;=25),"21 to 25 days",U2732&gt;=51,"Greater than 40 days",AND(U2732&gt;25,U2732&lt;=30),"26 to 30 days",AND(U2732&gt;30,U2732&lt;=40),"31 to 40 days",AND(U2732&gt;40,U2732&lt;=50),"41 to 50 days")</f>
        <v>31 to 40 days</v>
      </c>
      <c r="W2732" t="str" cm="1">
        <f t="array" ref="W2732">_xlfn.IFNA(_xlfn.IFS(AND(U2732&gt;=25,U2732&lt;28),"26-27 days",AND(U2732&gt;27,U2732&lt;29),"28 to 29 days",U2732=30, "30 days"),"Not Needed")</f>
        <v>Not Needed</v>
      </c>
      <c r="X2732">
        <f t="shared" si="257"/>
        <v>2013</v>
      </c>
    </row>
    <row r="2733" spans="1:24" ht="58">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 t="shared" si="258"/>
        <v>104</v>
      </c>
      <c r="R2733">
        <f t="shared" si="253"/>
        <v>845.7</v>
      </c>
      <c r="S2733" s="15">
        <f t="shared" si="254"/>
        <v>41872.525717592594</v>
      </c>
      <c r="T2733" s="15">
        <f t="shared" si="255"/>
        <v>41930.166666666664</v>
      </c>
      <c r="U2733">
        <f t="shared" si="256"/>
        <v>58</v>
      </c>
      <c r="V2733" t="str" cm="1">
        <f t="array" ref="V2733">_xlfn.IFS(U2733&lt;=10,"Less than 10 days",AND(U2733&gt;10,U2733&lt;=20),"11 to 20 days",AND(U2733&gt;20,U2733&lt;=25),"21 to 25 days",U2733&gt;=51,"Greater than 40 days",AND(U2733&gt;25,U2733&lt;=30),"26 to 30 days",AND(U2733&gt;30,U2733&lt;=40),"31 to 40 days",AND(U2733&gt;40,U2733&lt;=50),"41 to 50 days")</f>
        <v>Greater than 40 days</v>
      </c>
      <c r="W2733" t="str" cm="1">
        <f t="array" ref="W2733">_xlfn.IFNA(_xlfn.IFS(AND(U2733&gt;=25,U2733&lt;28),"26-27 days",AND(U2733&gt;27,U2733&lt;29),"28 to 29 days",U2733=30, "30 days"),"Not Needed")</f>
        <v>Not Needed</v>
      </c>
      <c r="X2733">
        <f t="shared" si="257"/>
        <v>2014</v>
      </c>
    </row>
    <row r="2734" spans="1:24" ht="4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 t="shared" si="258"/>
        <v>118</v>
      </c>
      <c r="R2734">
        <f t="shared" si="253"/>
        <v>97.19</v>
      </c>
      <c r="S2734" s="15">
        <f t="shared" si="254"/>
        <v>41389.808194444442</v>
      </c>
      <c r="T2734" s="15">
        <f t="shared" si="255"/>
        <v>41422</v>
      </c>
      <c r="U2734">
        <f t="shared" si="256"/>
        <v>33</v>
      </c>
      <c r="V2734" t="str" cm="1">
        <f t="array" ref="V2734">_xlfn.IFS(U2734&lt;=10,"Less than 10 days",AND(U2734&gt;10,U2734&lt;=20),"11 to 20 days",AND(U2734&gt;20,U2734&lt;=25),"21 to 25 days",U2734&gt;=51,"Greater than 40 days",AND(U2734&gt;25,U2734&lt;=30),"26 to 30 days",AND(U2734&gt;30,U2734&lt;=40),"31 to 40 days",AND(U2734&gt;40,U2734&lt;=50),"41 to 50 days")</f>
        <v>31 to 40 days</v>
      </c>
      <c r="W2734" t="str" cm="1">
        <f t="array" ref="W2734">_xlfn.IFNA(_xlfn.IFS(AND(U2734&gt;=25,U2734&lt;28),"26-27 days",AND(U2734&gt;27,U2734&lt;29),"28 to 29 days",U2734=30, "30 days"),"Not Needed")</f>
        <v>Not Needed</v>
      </c>
      <c r="X2734">
        <f t="shared" si="257"/>
        <v>2013</v>
      </c>
    </row>
    <row r="2735" spans="1:24" ht="58">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 t="shared" si="258"/>
        <v>108</v>
      </c>
      <c r="R2735">
        <f t="shared" si="253"/>
        <v>451.84</v>
      </c>
      <c r="S2735" s="15">
        <f t="shared" si="254"/>
        <v>42044.272847222222</v>
      </c>
      <c r="T2735" s="15">
        <f t="shared" si="255"/>
        <v>42104.231180555551</v>
      </c>
      <c r="U2735">
        <f t="shared" si="256"/>
        <v>60</v>
      </c>
      <c r="V2735" t="str" cm="1">
        <f t="array" ref="V2735">_xlfn.IFS(U2735&lt;=10,"Less than 10 days",AND(U2735&gt;10,U2735&lt;=20),"11 to 20 days",AND(U2735&gt;20,U2735&lt;=25),"21 to 25 days",U2735&gt;=51,"Greater than 40 days",AND(U2735&gt;25,U2735&lt;=30),"26 to 30 days",AND(U2735&gt;30,U2735&lt;=40),"31 to 40 days",AND(U2735&gt;40,U2735&lt;=50),"41 to 50 days")</f>
        <v>Greater than 40 days</v>
      </c>
      <c r="W2735" t="str" cm="1">
        <f t="array" ref="W2735">_xlfn.IFNA(_xlfn.IFS(AND(U2735&gt;=25,U2735&lt;28),"26-27 days",AND(U2735&gt;27,U2735&lt;29),"28 to 29 days",U2735=30, "30 days"),"Not Needed")</f>
        <v>Not Needed</v>
      </c>
      <c r="X2735">
        <f t="shared" si="257"/>
        <v>2015</v>
      </c>
    </row>
    <row r="2736" spans="1:24" ht="4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 t="shared" si="258"/>
        <v>2260300</v>
      </c>
      <c r="R2736">
        <f t="shared" si="253"/>
        <v>138.66999999999999</v>
      </c>
      <c r="S2736" s="15">
        <f t="shared" si="254"/>
        <v>42626.668888888889</v>
      </c>
      <c r="T2736" s="15">
        <f t="shared" si="255"/>
        <v>42656.915972222225</v>
      </c>
      <c r="U2736">
        <f t="shared" si="256"/>
        <v>30</v>
      </c>
      <c r="V2736" t="str" cm="1">
        <f t="array" ref="V2736">_xlfn.IFS(U2736&lt;=10,"Less than 10 days",AND(U2736&gt;10,U2736&lt;=20),"11 to 20 days",AND(U2736&gt;20,U2736&lt;=25),"21 to 25 days",U2736&gt;=51,"Greater than 40 days",AND(U2736&gt;25,U2736&lt;=30),"26 to 30 days",AND(U2736&gt;30,U2736&lt;=40),"31 to 40 days",AND(U2736&gt;40,U2736&lt;=50),"41 to 50 days")</f>
        <v>26 to 30 days</v>
      </c>
      <c r="W2736" t="str" cm="1">
        <f t="array" ref="W2736">_xlfn.IFNA(_xlfn.IFS(AND(U2736&gt;=25,U2736&lt;28),"26-27 days",AND(U2736&gt;27,U2736&lt;29),"28 to 29 days",U2736=30, "30 days"),"Not Needed")</f>
        <v>30 days</v>
      </c>
      <c r="X2736">
        <f t="shared" si="257"/>
        <v>2016</v>
      </c>
    </row>
    <row r="2737" spans="1:24" ht="4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 t="shared" si="258"/>
        <v>978</v>
      </c>
      <c r="R2737">
        <f t="shared" si="253"/>
        <v>21.64</v>
      </c>
      <c r="S2737" s="15">
        <f t="shared" si="254"/>
        <v>41316.120949074073</v>
      </c>
      <c r="T2737" s="15">
        <f t="shared" si="255"/>
        <v>41346.833333333336</v>
      </c>
      <c r="U2737">
        <f t="shared" si="256"/>
        <v>30</v>
      </c>
      <c r="V2737" t="str" cm="1">
        <f t="array" ref="V2737">_xlfn.IFS(U2737&lt;=10,"Less than 10 days",AND(U2737&gt;10,U2737&lt;=20),"11 to 20 days",AND(U2737&gt;20,U2737&lt;=25),"21 to 25 days",U2737&gt;=51,"Greater than 40 days",AND(U2737&gt;25,U2737&lt;=30),"26 to 30 days",AND(U2737&gt;30,U2737&lt;=40),"31 to 40 days",AND(U2737&gt;40,U2737&lt;=50),"41 to 50 days")</f>
        <v>26 to 30 days</v>
      </c>
      <c r="W2737" t="str" cm="1">
        <f t="array" ref="W2737">_xlfn.IFNA(_xlfn.IFS(AND(U2737&gt;=25,U2737&lt;28),"26-27 days",AND(U2737&gt;27,U2737&lt;29),"28 to 29 days",U2737=30, "30 days"),"Not Needed")</f>
        <v>30 days</v>
      </c>
      <c r="X2737">
        <f t="shared" si="257"/>
        <v>2013</v>
      </c>
    </row>
    <row r="2738" spans="1:24" ht="7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 t="shared" si="258"/>
        <v>123</v>
      </c>
      <c r="R2738">
        <f t="shared" si="253"/>
        <v>169.52</v>
      </c>
      <c r="S2738" s="15">
        <f t="shared" si="254"/>
        <v>41722.666354166664</v>
      </c>
      <c r="T2738" s="15">
        <f t="shared" si="255"/>
        <v>41752.666354166664</v>
      </c>
      <c r="U2738">
        <f t="shared" si="256"/>
        <v>30</v>
      </c>
      <c r="V2738" t="str" cm="1">
        <f t="array" ref="V2738">_xlfn.IFS(U2738&lt;=10,"Less than 10 days",AND(U2738&gt;10,U2738&lt;=20),"11 to 20 days",AND(U2738&gt;20,U2738&lt;=25),"21 to 25 days",U2738&gt;=51,"Greater than 40 days",AND(U2738&gt;25,U2738&lt;=30),"26 to 30 days",AND(U2738&gt;30,U2738&lt;=40),"31 to 40 days",AND(U2738&gt;40,U2738&lt;=50),"41 to 50 days")</f>
        <v>26 to 30 days</v>
      </c>
      <c r="W2738" t="str" cm="1">
        <f t="array" ref="W2738">_xlfn.IFNA(_xlfn.IFS(AND(U2738&gt;=25,U2738&lt;28),"26-27 days",AND(U2738&gt;27,U2738&lt;29),"28 to 29 days",U2738=30, "30 days"),"Not Needed")</f>
        <v>30 days</v>
      </c>
      <c r="X2738">
        <f t="shared" si="257"/>
        <v>2014</v>
      </c>
    </row>
    <row r="2739" spans="1:24" ht="4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 t="shared" si="258"/>
        <v>246</v>
      </c>
      <c r="R2739">
        <f t="shared" si="253"/>
        <v>161.88</v>
      </c>
      <c r="S2739" s="15">
        <f t="shared" si="254"/>
        <v>41611.917673611111</v>
      </c>
      <c r="T2739" s="15">
        <f t="shared" si="255"/>
        <v>41654.791666666664</v>
      </c>
      <c r="U2739">
        <f t="shared" si="256"/>
        <v>43</v>
      </c>
      <c r="V2739" t="str" cm="1">
        <f t="array" ref="V2739">_xlfn.IFS(U2739&lt;=10,"Less than 10 days",AND(U2739&gt;10,U2739&lt;=20),"11 to 20 days",AND(U2739&gt;20,U2739&lt;=25),"21 to 25 days",U2739&gt;=51,"Greater than 40 days",AND(U2739&gt;25,U2739&lt;=30),"26 to 30 days",AND(U2739&gt;30,U2739&lt;=40),"31 to 40 days",AND(U2739&gt;40,U2739&lt;=50),"41 to 50 days")</f>
        <v>41 to 50 days</v>
      </c>
      <c r="W2739" t="str" cm="1">
        <f t="array" ref="W2739">_xlfn.IFNA(_xlfn.IFS(AND(U2739&gt;=25,U2739&lt;28),"26-27 days",AND(U2739&gt;27,U2739&lt;29),"28 to 29 days",U2739=30, "30 days"),"Not Needed")</f>
        <v>Not Needed</v>
      </c>
      <c r="X2739">
        <f t="shared" si="257"/>
        <v>2013</v>
      </c>
    </row>
    <row r="2740" spans="1:24" ht="4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 t="shared" si="258"/>
        <v>148</v>
      </c>
      <c r="R2740">
        <f t="shared" si="253"/>
        <v>493.13</v>
      </c>
      <c r="S2740" s="15">
        <f t="shared" si="254"/>
        <v>42620.143564814818</v>
      </c>
      <c r="T2740" s="15">
        <f t="shared" si="255"/>
        <v>42680.143564814818</v>
      </c>
      <c r="U2740">
        <f t="shared" si="256"/>
        <v>60</v>
      </c>
      <c r="V2740" t="str" cm="1">
        <f t="array" ref="V2740">_xlfn.IFS(U2740&lt;=10,"Less than 10 days",AND(U2740&gt;10,U2740&lt;=20),"11 to 20 days",AND(U2740&gt;20,U2740&lt;=25),"21 to 25 days",U2740&gt;=51,"Greater than 40 days",AND(U2740&gt;25,U2740&lt;=30),"26 to 30 days",AND(U2740&gt;30,U2740&lt;=40),"31 to 40 days",AND(U2740&gt;40,U2740&lt;=50),"41 to 50 days")</f>
        <v>Greater than 40 days</v>
      </c>
      <c r="W2740" t="str" cm="1">
        <f t="array" ref="W2740">_xlfn.IFNA(_xlfn.IFS(AND(U2740&gt;=25,U2740&lt;28),"26-27 days",AND(U2740&gt;27,U2740&lt;29),"28 to 29 days",U2740=30, "30 days"),"Not Needed")</f>
        <v>Not Needed</v>
      </c>
      <c r="X2740">
        <f t="shared" si="257"/>
        <v>2016</v>
      </c>
    </row>
    <row r="2741" spans="1:24" ht="4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 t="shared" si="258"/>
        <v>384</v>
      </c>
      <c r="R2741">
        <f t="shared" si="253"/>
        <v>22.12</v>
      </c>
      <c r="S2741" s="15">
        <f t="shared" si="254"/>
        <v>41719.887928240743</v>
      </c>
      <c r="T2741" s="15">
        <f t="shared" si="255"/>
        <v>41764.887928240743</v>
      </c>
      <c r="U2741">
        <f t="shared" si="256"/>
        <v>45</v>
      </c>
      <c r="V2741" t="str" cm="1">
        <f t="array" ref="V2741">_xlfn.IFS(U2741&lt;=10,"Less than 10 days",AND(U2741&gt;10,U2741&lt;=20),"11 to 20 days",AND(U2741&gt;20,U2741&lt;=25),"21 to 25 days",U2741&gt;=51,"Greater than 40 days",AND(U2741&gt;25,U2741&lt;=30),"26 to 30 days",AND(U2741&gt;30,U2741&lt;=40),"31 to 40 days",AND(U2741&gt;40,U2741&lt;=50),"41 to 50 days")</f>
        <v>41 to 50 days</v>
      </c>
      <c r="W2741" t="str" cm="1">
        <f t="array" ref="W2741">_xlfn.IFNA(_xlfn.IFS(AND(U2741&gt;=25,U2741&lt;28),"26-27 days",AND(U2741&gt;27,U2741&lt;29),"28 to 29 days",U2741=30, "30 days"),"Not Needed")</f>
        <v>Not Needed</v>
      </c>
      <c r="X2741">
        <f t="shared" si="257"/>
        <v>2014</v>
      </c>
    </row>
    <row r="2742" spans="1:24" ht="4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 t="shared" si="258"/>
        <v>103</v>
      </c>
      <c r="R2742">
        <f t="shared" si="253"/>
        <v>18.239999999999998</v>
      </c>
      <c r="S2742" s="15">
        <f t="shared" si="254"/>
        <v>42045.031851851847</v>
      </c>
      <c r="T2742" s="15">
        <f t="shared" si="255"/>
        <v>42074.99018518519</v>
      </c>
      <c r="U2742">
        <f t="shared" si="256"/>
        <v>29</v>
      </c>
      <c r="V2742" t="str" cm="1">
        <f t="array" ref="V2742">_xlfn.IFS(U2742&lt;=10,"Less than 10 days",AND(U2742&gt;10,U2742&lt;=20),"11 to 20 days",AND(U2742&gt;20,U2742&lt;=25),"21 to 25 days",U2742&gt;=51,"Greater than 40 days",AND(U2742&gt;25,U2742&lt;=30),"26 to 30 days",AND(U2742&gt;30,U2742&lt;=40),"31 to 40 days",AND(U2742&gt;40,U2742&lt;=50),"41 to 50 days")</f>
        <v>26 to 30 days</v>
      </c>
      <c r="W2742" t="str" cm="1">
        <f t="array" ref="W2742">_xlfn.IFNA(_xlfn.IFS(AND(U2742&gt;=25,U2742&lt;28),"26-27 days",AND(U2742&gt;27,U2742&lt;29),"28 to 29 days",U2742=30, "30 days"),"Not Needed")</f>
        <v>Not Needed</v>
      </c>
      <c r="X2742">
        <f t="shared" si="257"/>
        <v>2015</v>
      </c>
    </row>
    <row r="2743" spans="1:24" ht="29">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 t="shared" si="258"/>
        <v>0</v>
      </c>
      <c r="R2743">
        <f t="shared" si="253"/>
        <v>8.75</v>
      </c>
      <c r="S2743" s="15">
        <f t="shared" si="254"/>
        <v>41911.657430555555</v>
      </c>
      <c r="T2743" s="15">
        <f t="shared" si="255"/>
        <v>41932.088194444441</v>
      </c>
      <c r="U2743">
        <f t="shared" si="256"/>
        <v>21</v>
      </c>
      <c r="V2743" t="str" cm="1">
        <f t="array" ref="V2743">_xlfn.IFS(U2743&lt;=10,"Less than 10 days",AND(U2743&gt;10,U2743&lt;=20),"11 to 20 days",AND(U2743&gt;20,U2743&lt;=25),"21 to 25 days",U2743&gt;=51,"Greater than 40 days",AND(U2743&gt;25,U2743&lt;=30),"26 to 30 days",AND(U2743&gt;30,U2743&lt;=40),"31 to 40 days",AND(U2743&gt;40,U2743&lt;=50),"41 to 50 days")</f>
        <v>21 to 25 days</v>
      </c>
      <c r="W2743" t="str" cm="1">
        <f t="array" ref="W2743">_xlfn.IFNA(_xlfn.IFS(AND(U2743&gt;=25,U2743&lt;28),"26-27 days",AND(U2743&gt;27,U2743&lt;29),"28 to 29 days",U2743=30, "30 days"),"Not Needed")</f>
        <v>Not Needed</v>
      </c>
      <c r="X2743">
        <f t="shared" si="257"/>
        <v>2014</v>
      </c>
    </row>
    <row r="2744" spans="1:24" ht="4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 t="shared" si="258"/>
        <v>29</v>
      </c>
      <c r="R2744">
        <f t="shared" si="253"/>
        <v>40.61</v>
      </c>
      <c r="S2744" s="15">
        <f t="shared" si="254"/>
        <v>41030.719756944447</v>
      </c>
      <c r="T2744" s="15">
        <f t="shared" si="255"/>
        <v>41044.719756944447</v>
      </c>
      <c r="U2744">
        <f t="shared" si="256"/>
        <v>14</v>
      </c>
      <c r="V2744" t="str" cm="1">
        <f t="array" ref="V2744">_xlfn.IFS(U2744&lt;=10,"Less than 10 days",AND(U2744&gt;10,U2744&lt;=20),"11 to 20 days",AND(U2744&gt;20,U2744&lt;=25),"21 to 25 days",U2744&gt;=51,"Greater than 40 days",AND(U2744&gt;25,U2744&lt;=30),"26 to 30 days",AND(U2744&gt;30,U2744&lt;=40),"31 to 40 days",AND(U2744&gt;40,U2744&lt;=50),"41 to 50 days")</f>
        <v>11 to 20 days</v>
      </c>
      <c r="W2744" t="str" cm="1">
        <f t="array" ref="W2744">_xlfn.IFNA(_xlfn.IFS(AND(U2744&gt;=25,U2744&lt;28),"26-27 days",AND(U2744&gt;27,U2744&lt;29),"28 to 29 days",U2744=30, "30 days"),"Not Needed")</f>
        <v>Not Needed</v>
      </c>
      <c r="X2744">
        <f t="shared" si="257"/>
        <v>2012</v>
      </c>
    </row>
    <row r="2745" spans="1:24" ht="58">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 t="shared" si="258"/>
        <v>0</v>
      </c>
      <c r="R2745">
        <f t="shared" si="253"/>
        <v>0</v>
      </c>
      <c r="S2745" s="15">
        <f t="shared" si="254"/>
        <v>42632.328784722224</v>
      </c>
      <c r="T2745" s="15">
        <f t="shared" si="255"/>
        <v>42662.328784722224</v>
      </c>
      <c r="U2745">
        <f t="shared" si="256"/>
        <v>30</v>
      </c>
      <c r="V2745" t="str" cm="1">
        <f t="array" ref="V2745">_xlfn.IFS(U2745&lt;=10,"Less than 10 days",AND(U2745&gt;10,U2745&lt;=20),"11 to 20 days",AND(U2745&gt;20,U2745&lt;=25),"21 to 25 days",U2745&gt;=51,"Greater than 40 days",AND(U2745&gt;25,U2745&lt;=30),"26 to 30 days",AND(U2745&gt;30,U2745&lt;=40),"31 to 40 days",AND(U2745&gt;40,U2745&lt;=50),"41 to 50 days")</f>
        <v>26 to 30 days</v>
      </c>
      <c r="W2745" t="str" cm="1">
        <f t="array" ref="W2745">_xlfn.IFNA(_xlfn.IFS(AND(U2745&gt;=25,U2745&lt;28),"26-27 days",AND(U2745&gt;27,U2745&lt;29),"28 to 29 days",U2745=30, "30 days"),"Not Needed")</f>
        <v>30 days</v>
      </c>
      <c r="X2745">
        <f t="shared" si="257"/>
        <v>2016</v>
      </c>
    </row>
    <row r="2746" spans="1:24" ht="4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 t="shared" si="258"/>
        <v>5</v>
      </c>
      <c r="R2746">
        <f t="shared" si="253"/>
        <v>37.950000000000003</v>
      </c>
      <c r="S2746" s="15">
        <f t="shared" si="254"/>
        <v>40938.062476851854</v>
      </c>
      <c r="T2746" s="15">
        <f t="shared" si="255"/>
        <v>40968.062476851854</v>
      </c>
      <c r="U2746">
        <f t="shared" si="256"/>
        <v>30</v>
      </c>
      <c r="V2746" t="str" cm="1">
        <f t="array" ref="V2746">_xlfn.IFS(U2746&lt;=10,"Less than 10 days",AND(U2746&gt;10,U2746&lt;=20),"11 to 20 days",AND(U2746&gt;20,U2746&lt;=25),"21 to 25 days",U2746&gt;=51,"Greater than 40 days",AND(U2746&gt;25,U2746&lt;=30),"26 to 30 days",AND(U2746&gt;30,U2746&lt;=40),"31 to 40 days",AND(U2746&gt;40,U2746&lt;=50),"41 to 50 days")</f>
        <v>26 to 30 days</v>
      </c>
      <c r="W2746" t="str" cm="1">
        <f t="array" ref="W2746">_xlfn.IFNA(_xlfn.IFS(AND(U2746&gt;=25,U2746&lt;28),"26-27 days",AND(U2746&gt;27,U2746&lt;29),"28 to 29 days",U2746=30, "30 days"),"Not Needed")</f>
        <v>30 days</v>
      </c>
      <c r="X2746">
        <f t="shared" si="257"/>
        <v>2012</v>
      </c>
    </row>
    <row r="2747" spans="1:24" ht="4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 t="shared" si="258"/>
        <v>22</v>
      </c>
      <c r="R2747">
        <f t="shared" si="253"/>
        <v>35.729999999999997</v>
      </c>
      <c r="S2747" s="15">
        <f t="shared" si="254"/>
        <v>41044.988055555557</v>
      </c>
      <c r="T2747" s="15">
        <f t="shared" si="255"/>
        <v>41104.988055555557</v>
      </c>
      <c r="U2747">
        <f t="shared" si="256"/>
        <v>60</v>
      </c>
      <c r="V2747" t="str" cm="1">
        <f t="array" ref="V2747">_xlfn.IFS(U2747&lt;=10,"Less than 10 days",AND(U2747&gt;10,U2747&lt;=20),"11 to 20 days",AND(U2747&gt;20,U2747&lt;=25),"21 to 25 days",U2747&gt;=51,"Greater than 40 days",AND(U2747&gt;25,U2747&lt;=30),"26 to 30 days",AND(U2747&gt;30,U2747&lt;=40),"31 to 40 days",AND(U2747&gt;40,U2747&lt;=50),"41 to 50 days")</f>
        <v>Greater than 40 days</v>
      </c>
      <c r="W2747" t="str" cm="1">
        <f t="array" ref="W2747">_xlfn.IFNA(_xlfn.IFS(AND(U2747&gt;=25,U2747&lt;28),"26-27 days",AND(U2747&gt;27,U2747&lt;29),"28 to 29 days",U2747=30, "30 days"),"Not Needed")</f>
        <v>Not Needed</v>
      </c>
      <c r="X2747">
        <f t="shared" si="257"/>
        <v>2012</v>
      </c>
    </row>
    <row r="2748" spans="1:24" ht="4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 t="shared" si="258"/>
        <v>27</v>
      </c>
      <c r="R2748">
        <f t="shared" si="253"/>
        <v>42.16</v>
      </c>
      <c r="S2748" s="15">
        <f t="shared" si="254"/>
        <v>41850.781377314815</v>
      </c>
      <c r="T2748" s="15">
        <f t="shared" si="255"/>
        <v>41880.781377314815</v>
      </c>
      <c r="U2748">
        <f t="shared" si="256"/>
        <v>30</v>
      </c>
      <c r="V2748" t="str" cm="1">
        <f t="array" ref="V2748">_xlfn.IFS(U2748&lt;=10,"Less than 10 days",AND(U2748&gt;10,U2748&lt;=20),"11 to 20 days",AND(U2748&gt;20,U2748&lt;=25),"21 to 25 days",U2748&gt;=51,"Greater than 40 days",AND(U2748&gt;25,U2748&lt;=30),"26 to 30 days",AND(U2748&gt;30,U2748&lt;=40),"31 to 40 days",AND(U2748&gt;40,U2748&lt;=50),"41 to 50 days")</f>
        <v>26 to 30 days</v>
      </c>
      <c r="W2748" t="str" cm="1">
        <f t="array" ref="W2748">_xlfn.IFNA(_xlfn.IFS(AND(U2748&gt;=25,U2748&lt;28),"26-27 days",AND(U2748&gt;27,U2748&lt;29),"28 to 29 days",U2748=30, "30 days"),"Not Needed")</f>
        <v>30 days</v>
      </c>
      <c r="X2748">
        <f t="shared" si="257"/>
        <v>2014</v>
      </c>
    </row>
    <row r="2749" spans="1:24" ht="4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 t="shared" si="258"/>
        <v>28</v>
      </c>
      <c r="R2749">
        <f t="shared" si="253"/>
        <v>35</v>
      </c>
      <c r="S2749" s="15">
        <f t="shared" si="254"/>
        <v>41044.64811342593</v>
      </c>
      <c r="T2749" s="15">
        <f t="shared" si="255"/>
        <v>41076.131944444445</v>
      </c>
      <c r="U2749">
        <f t="shared" si="256"/>
        <v>32</v>
      </c>
      <c r="V2749" t="str" cm="1">
        <f t="array" ref="V2749">_xlfn.IFS(U2749&lt;=10,"Less than 10 days",AND(U2749&gt;10,U2749&lt;=20),"11 to 20 days",AND(U2749&gt;20,U2749&lt;=25),"21 to 25 days",U2749&gt;=51,"Greater than 40 days",AND(U2749&gt;25,U2749&lt;=30),"26 to 30 days",AND(U2749&gt;30,U2749&lt;=40),"31 to 40 days",AND(U2749&gt;40,U2749&lt;=50),"41 to 50 days")</f>
        <v>31 to 40 days</v>
      </c>
      <c r="W2749" t="str" cm="1">
        <f t="array" ref="W2749">_xlfn.IFNA(_xlfn.IFS(AND(U2749&gt;=25,U2749&lt;28),"26-27 days",AND(U2749&gt;27,U2749&lt;29),"28 to 29 days",U2749=30, "30 days"),"Not Needed")</f>
        <v>Not Needed</v>
      </c>
      <c r="X2749">
        <f t="shared" si="257"/>
        <v>2012</v>
      </c>
    </row>
    <row r="2750" spans="1:24" ht="4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 t="shared" si="258"/>
        <v>1</v>
      </c>
      <c r="R2750">
        <f t="shared" si="253"/>
        <v>13.25</v>
      </c>
      <c r="S2750" s="15">
        <f t="shared" si="254"/>
        <v>42585.7106712963</v>
      </c>
      <c r="T2750" s="15">
        <f t="shared" si="255"/>
        <v>42615.7106712963</v>
      </c>
      <c r="U2750">
        <f t="shared" si="256"/>
        <v>30</v>
      </c>
      <c r="V2750" t="str" cm="1">
        <f t="array" ref="V2750">_xlfn.IFS(U2750&lt;=10,"Less than 10 days",AND(U2750&gt;10,U2750&lt;=20),"11 to 20 days",AND(U2750&gt;20,U2750&lt;=25),"21 to 25 days",U2750&gt;=51,"Greater than 40 days",AND(U2750&gt;25,U2750&lt;=30),"26 to 30 days",AND(U2750&gt;30,U2750&lt;=40),"31 to 40 days",AND(U2750&gt;40,U2750&lt;=50),"41 to 50 days")</f>
        <v>26 to 30 days</v>
      </c>
      <c r="W2750" t="str" cm="1">
        <f t="array" ref="W2750">_xlfn.IFNA(_xlfn.IFS(AND(U2750&gt;=25,U2750&lt;28),"26-27 days",AND(U2750&gt;27,U2750&lt;29),"28 to 29 days",U2750=30, "30 days"),"Not Needed")</f>
        <v>30 days</v>
      </c>
      <c r="X2750">
        <f t="shared" si="257"/>
        <v>2016</v>
      </c>
    </row>
    <row r="2751" spans="1:24" ht="29">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 t="shared" si="258"/>
        <v>1</v>
      </c>
      <c r="R2751">
        <f t="shared" si="253"/>
        <v>55</v>
      </c>
      <c r="S2751" s="15">
        <f t="shared" si="254"/>
        <v>42068.799039351856</v>
      </c>
      <c r="T2751" s="15">
        <f t="shared" si="255"/>
        <v>42098.757372685184</v>
      </c>
      <c r="U2751">
        <f t="shared" si="256"/>
        <v>30</v>
      </c>
      <c r="V2751" t="str" cm="1">
        <f t="array" ref="V2751">_xlfn.IFS(U2751&lt;=10,"Less than 10 days",AND(U2751&gt;10,U2751&lt;=20),"11 to 20 days",AND(U2751&gt;20,U2751&lt;=25),"21 to 25 days",U2751&gt;=51,"Greater than 40 days",AND(U2751&gt;25,U2751&lt;=30),"26 to 30 days",AND(U2751&gt;30,U2751&lt;=40),"31 to 40 days",AND(U2751&gt;40,U2751&lt;=50),"41 to 50 days")</f>
        <v>26 to 30 days</v>
      </c>
      <c r="W2751" t="str" cm="1">
        <f t="array" ref="W2751">_xlfn.IFNA(_xlfn.IFS(AND(U2751&gt;=25,U2751&lt;28),"26-27 days",AND(U2751&gt;27,U2751&lt;29),"28 to 29 days",U2751=30, "30 days"),"Not Needed")</f>
        <v>30 days</v>
      </c>
      <c r="X2751">
        <f t="shared" si="257"/>
        <v>2015</v>
      </c>
    </row>
    <row r="2752" spans="1:24" ht="4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 t="shared" si="258"/>
        <v>0</v>
      </c>
      <c r="R2752">
        <f t="shared" si="253"/>
        <v>0</v>
      </c>
      <c r="S2752" s="15">
        <f t="shared" si="254"/>
        <v>41078.899826388886</v>
      </c>
      <c r="T2752" s="15">
        <f t="shared" si="255"/>
        <v>41090.833333333336</v>
      </c>
      <c r="U2752">
        <f t="shared" si="256"/>
        <v>12</v>
      </c>
      <c r="V2752" t="str" cm="1">
        <f t="array" ref="V2752">_xlfn.IFS(U2752&lt;=10,"Less than 10 days",AND(U2752&gt;10,U2752&lt;=20),"11 to 20 days",AND(U2752&gt;20,U2752&lt;=25),"21 to 25 days",U2752&gt;=51,"Greater than 40 days",AND(U2752&gt;25,U2752&lt;=30),"26 to 30 days",AND(U2752&gt;30,U2752&lt;=40),"31 to 40 days",AND(U2752&gt;40,U2752&lt;=50),"41 to 50 days")</f>
        <v>11 to 20 days</v>
      </c>
      <c r="W2752" t="str" cm="1">
        <f t="array" ref="W2752">_xlfn.IFNA(_xlfn.IFS(AND(U2752&gt;=25,U2752&lt;28),"26-27 days",AND(U2752&gt;27,U2752&lt;29),"28 to 29 days",U2752=30, "30 days"),"Not Needed")</f>
        <v>Not Needed</v>
      </c>
      <c r="X2752">
        <f t="shared" si="257"/>
        <v>2012</v>
      </c>
    </row>
    <row r="2753" spans="1:24" ht="4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 t="shared" si="258"/>
        <v>0</v>
      </c>
      <c r="R2753">
        <f t="shared" si="253"/>
        <v>0</v>
      </c>
      <c r="S2753" s="15">
        <f t="shared" si="254"/>
        <v>41747.887060185189</v>
      </c>
      <c r="T2753" s="15">
        <f t="shared" si="255"/>
        <v>41807.887060185189</v>
      </c>
      <c r="U2753">
        <f t="shared" si="256"/>
        <v>60</v>
      </c>
      <c r="V2753" t="str" cm="1">
        <f t="array" ref="V2753">_xlfn.IFS(U2753&lt;=10,"Less than 10 days",AND(U2753&gt;10,U2753&lt;=20),"11 to 20 days",AND(U2753&gt;20,U2753&lt;=25),"21 to 25 days",U2753&gt;=51,"Greater than 40 days",AND(U2753&gt;25,U2753&lt;=30),"26 to 30 days",AND(U2753&gt;30,U2753&lt;=40),"31 to 40 days",AND(U2753&gt;40,U2753&lt;=50),"41 to 50 days")</f>
        <v>Greater than 40 days</v>
      </c>
      <c r="W2753" t="str" cm="1">
        <f t="array" ref="W2753">_xlfn.IFNA(_xlfn.IFS(AND(U2753&gt;=25,U2753&lt;28),"26-27 days",AND(U2753&gt;27,U2753&lt;29),"28 to 29 days",U2753=30, "30 days"),"Not Needed")</f>
        <v>Not Needed</v>
      </c>
      <c r="X2753">
        <f t="shared" si="257"/>
        <v>2014</v>
      </c>
    </row>
    <row r="2754" spans="1:24" ht="4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 t="shared" si="258"/>
        <v>11</v>
      </c>
      <c r="R2754">
        <f t="shared" si="253"/>
        <v>39.29</v>
      </c>
      <c r="S2754" s="15">
        <f t="shared" si="254"/>
        <v>40855.765092592592</v>
      </c>
      <c r="T2754" s="15">
        <f t="shared" si="255"/>
        <v>40895.765092592592</v>
      </c>
      <c r="U2754">
        <f t="shared" si="256"/>
        <v>40</v>
      </c>
      <c r="V2754" t="str" cm="1">
        <f t="array" ref="V2754">_xlfn.IFS(U2754&lt;=10,"Less than 10 days",AND(U2754&gt;10,U2754&lt;=20),"11 to 20 days",AND(U2754&gt;20,U2754&lt;=25),"21 to 25 days",U2754&gt;=51,"Greater than 40 days",AND(U2754&gt;25,U2754&lt;=30),"26 to 30 days",AND(U2754&gt;30,U2754&lt;=40),"31 to 40 days",AND(U2754&gt;40,U2754&lt;=50),"41 to 50 days")</f>
        <v>31 to 40 days</v>
      </c>
      <c r="W2754" t="str" cm="1">
        <f t="array" ref="W2754">_xlfn.IFNA(_xlfn.IFS(AND(U2754&gt;=25,U2754&lt;28),"26-27 days",AND(U2754&gt;27,U2754&lt;29),"28 to 29 days",U2754=30, "30 days"),"Not Needed")</f>
        <v>Not Needed</v>
      </c>
      <c r="X2754">
        <f t="shared" si="257"/>
        <v>2011</v>
      </c>
    </row>
    <row r="2755" spans="1:24" ht="4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 t="shared" si="258"/>
        <v>19</v>
      </c>
      <c r="R2755">
        <f t="shared" ref="R2755:R2818" si="259">IFERROR(ROUND(E2755/L2755,2),0)</f>
        <v>47.5</v>
      </c>
      <c r="S2755" s="15">
        <f t="shared" ref="S2755:S2818" si="260">(((J2755/60)/60)/24)+DATE(1970,1,1)</f>
        <v>41117.900729166664</v>
      </c>
      <c r="T2755" s="15">
        <f t="shared" ref="T2755:T2818" si="261">(((I2755/60)/60)/24)+DATE(1970,1,1)</f>
        <v>41147.900729166664</v>
      </c>
      <c r="U2755">
        <f t="shared" ref="U2755:U2818" si="262">_xlfn.DAYS(T2755,S2755)</f>
        <v>30</v>
      </c>
      <c r="V2755" t="str" cm="1">
        <f t="array" ref="V2755">_xlfn.IFS(U2755&lt;=10,"Less than 10 days",AND(U2755&gt;10,U2755&lt;=20),"11 to 20 days",AND(U2755&gt;20,U2755&lt;=25),"21 to 25 days",U2755&gt;=51,"Greater than 40 days",AND(U2755&gt;25,U2755&lt;=30),"26 to 30 days",AND(U2755&gt;30,U2755&lt;=40),"31 to 40 days",AND(U2755&gt;40,U2755&lt;=50),"41 to 50 days")</f>
        <v>26 to 30 days</v>
      </c>
      <c r="W2755" t="str" cm="1">
        <f t="array" ref="W2755">_xlfn.IFNA(_xlfn.IFS(AND(U2755&gt;=25,U2755&lt;28),"26-27 days",AND(U2755&gt;27,U2755&lt;29),"28 to 29 days",U2755=30, "30 days"),"Not Needed")</f>
        <v>30 days</v>
      </c>
      <c r="X2755">
        <f t="shared" ref="X2755:X2818" si="263">YEAR(S2755)</f>
        <v>2012</v>
      </c>
    </row>
    <row r="2756" spans="1:24" ht="4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 t="shared" si="258"/>
        <v>0</v>
      </c>
      <c r="R2756">
        <f t="shared" si="259"/>
        <v>0</v>
      </c>
      <c r="S2756" s="15">
        <f t="shared" si="260"/>
        <v>41863.636006944449</v>
      </c>
      <c r="T2756" s="15">
        <f t="shared" si="261"/>
        <v>41893.636006944449</v>
      </c>
      <c r="U2756">
        <f t="shared" si="262"/>
        <v>30</v>
      </c>
      <c r="V2756" t="str" cm="1">
        <f t="array" ref="V2756">_xlfn.IFS(U2756&lt;=10,"Less than 10 days",AND(U2756&gt;10,U2756&lt;=20),"11 to 20 days",AND(U2756&gt;20,U2756&lt;=25),"21 to 25 days",U2756&gt;=51,"Greater than 40 days",AND(U2756&gt;25,U2756&lt;=30),"26 to 30 days",AND(U2756&gt;30,U2756&lt;=40),"31 to 40 days",AND(U2756&gt;40,U2756&lt;=50),"41 to 50 days")</f>
        <v>26 to 30 days</v>
      </c>
      <c r="W2756" t="str" cm="1">
        <f t="array" ref="W2756">_xlfn.IFNA(_xlfn.IFS(AND(U2756&gt;=25,U2756&lt;28),"26-27 days",AND(U2756&gt;27,U2756&lt;29),"28 to 29 days",U2756=30, "30 days"),"Not Needed")</f>
        <v>30 days</v>
      </c>
      <c r="X2756">
        <f t="shared" si="263"/>
        <v>2014</v>
      </c>
    </row>
    <row r="2757" spans="1:24" ht="4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 t="shared" si="258"/>
        <v>52</v>
      </c>
      <c r="R2757">
        <f t="shared" si="259"/>
        <v>17.329999999999998</v>
      </c>
      <c r="S2757" s="15">
        <f t="shared" si="260"/>
        <v>42072.790821759263</v>
      </c>
      <c r="T2757" s="15">
        <f t="shared" si="261"/>
        <v>42102.790821759263</v>
      </c>
      <c r="U2757">
        <f t="shared" si="262"/>
        <v>30</v>
      </c>
      <c r="V2757" t="str" cm="1">
        <f t="array" ref="V2757">_xlfn.IFS(U2757&lt;=10,"Less than 10 days",AND(U2757&gt;10,U2757&lt;=20),"11 to 20 days",AND(U2757&gt;20,U2757&lt;=25),"21 to 25 days",U2757&gt;=51,"Greater than 40 days",AND(U2757&gt;25,U2757&lt;=30),"26 to 30 days",AND(U2757&gt;30,U2757&lt;=40),"31 to 40 days",AND(U2757&gt;40,U2757&lt;=50),"41 to 50 days")</f>
        <v>26 to 30 days</v>
      </c>
      <c r="W2757" t="str" cm="1">
        <f t="array" ref="W2757">_xlfn.IFNA(_xlfn.IFS(AND(U2757&gt;=25,U2757&lt;28),"26-27 days",AND(U2757&gt;27,U2757&lt;29),"28 to 29 days",U2757=30, "30 days"),"Not Needed")</f>
        <v>30 days</v>
      </c>
      <c r="X2757">
        <f t="shared" si="263"/>
        <v>2015</v>
      </c>
    </row>
    <row r="2758" spans="1:24" ht="4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 t="shared" si="258"/>
        <v>10</v>
      </c>
      <c r="R2758">
        <f t="shared" si="259"/>
        <v>31.76</v>
      </c>
      <c r="S2758" s="15">
        <f t="shared" si="260"/>
        <v>41620.90047453704</v>
      </c>
      <c r="T2758" s="15">
        <f t="shared" si="261"/>
        <v>41650.90047453704</v>
      </c>
      <c r="U2758">
        <f t="shared" si="262"/>
        <v>30</v>
      </c>
      <c r="V2758" t="str" cm="1">
        <f t="array" ref="V2758">_xlfn.IFS(U2758&lt;=10,"Less than 10 days",AND(U2758&gt;10,U2758&lt;=20),"11 to 20 days",AND(U2758&gt;20,U2758&lt;=25),"21 to 25 days",U2758&gt;=51,"Greater than 40 days",AND(U2758&gt;25,U2758&lt;=30),"26 to 30 days",AND(U2758&gt;30,U2758&lt;=40),"31 to 40 days",AND(U2758&gt;40,U2758&lt;=50),"41 to 50 days")</f>
        <v>26 to 30 days</v>
      </c>
      <c r="W2758" t="str" cm="1">
        <f t="array" ref="W2758">_xlfn.IFNA(_xlfn.IFS(AND(U2758&gt;=25,U2758&lt;28),"26-27 days",AND(U2758&gt;27,U2758&lt;29),"28 to 29 days",U2758=30, "30 days"),"Not Needed")</f>
        <v>30 days</v>
      </c>
      <c r="X2758">
        <f t="shared" si="263"/>
        <v>2013</v>
      </c>
    </row>
    <row r="2759" spans="1:24" ht="29">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 t="shared" si="258"/>
        <v>1</v>
      </c>
      <c r="R2759">
        <f t="shared" si="259"/>
        <v>5</v>
      </c>
      <c r="S2759" s="15">
        <f t="shared" si="260"/>
        <v>42573.65662037037</v>
      </c>
      <c r="T2759" s="15">
        <f t="shared" si="261"/>
        <v>42588.65662037037</v>
      </c>
      <c r="U2759">
        <f t="shared" si="262"/>
        <v>15</v>
      </c>
      <c r="V2759" t="str" cm="1">
        <f t="array" ref="V2759">_xlfn.IFS(U2759&lt;=10,"Less than 10 days",AND(U2759&gt;10,U2759&lt;=20),"11 to 20 days",AND(U2759&gt;20,U2759&lt;=25),"21 to 25 days",U2759&gt;=51,"Greater than 40 days",AND(U2759&gt;25,U2759&lt;=30),"26 to 30 days",AND(U2759&gt;30,U2759&lt;=40),"31 to 40 days",AND(U2759&gt;40,U2759&lt;=50),"41 to 50 days")</f>
        <v>11 to 20 days</v>
      </c>
      <c r="W2759" t="str" cm="1">
        <f t="array" ref="W2759">_xlfn.IFNA(_xlfn.IFS(AND(U2759&gt;=25,U2759&lt;28),"26-27 days",AND(U2759&gt;27,U2759&lt;29),"28 to 29 days",U2759=30, "30 days"),"Not Needed")</f>
        <v>Not Needed</v>
      </c>
      <c r="X2759">
        <f t="shared" si="263"/>
        <v>2016</v>
      </c>
    </row>
    <row r="2760" spans="1:24" ht="58">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 t="shared" si="258"/>
        <v>12</v>
      </c>
      <c r="R2760">
        <f t="shared" si="259"/>
        <v>39</v>
      </c>
      <c r="S2760" s="15">
        <f t="shared" si="260"/>
        <v>42639.441932870366</v>
      </c>
      <c r="T2760" s="15">
        <f t="shared" si="261"/>
        <v>42653.441932870366</v>
      </c>
      <c r="U2760">
        <f t="shared" si="262"/>
        <v>14</v>
      </c>
      <c r="V2760" t="str" cm="1">
        <f t="array" ref="V2760">_xlfn.IFS(U2760&lt;=10,"Less than 10 days",AND(U2760&gt;10,U2760&lt;=20),"11 to 20 days",AND(U2760&gt;20,U2760&lt;=25),"21 to 25 days",U2760&gt;=51,"Greater than 40 days",AND(U2760&gt;25,U2760&lt;=30),"26 to 30 days",AND(U2760&gt;30,U2760&lt;=40),"31 to 40 days",AND(U2760&gt;40,U2760&lt;=50),"41 to 50 days")</f>
        <v>11 to 20 days</v>
      </c>
      <c r="W2760" t="str" cm="1">
        <f t="array" ref="W2760">_xlfn.IFNA(_xlfn.IFS(AND(U2760&gt;=25,U2760&lt;28),"26-27 days",AND(U2760&gt;27,U2760&lt;29),"28 to 29 days",U2760=30, "30 days"),"Not Needed")</f>
        <v>Not Needed</v>
      </c>
      <c r="X2760">
        <f t="shared" si="263"/>
        <v>2016</v>
      </c>
    </row>
    <row r="2761" spans="1:24" ht="4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 t="shared" si="258"/>
        <v>11</v>
      </c>
      <c r="R2761">
        <f t="shared" si="259"/>
        <v>52.5</v>
      </c>
      <c r="S2761" s="15">
        <f t="shared" si="260"/>
        <v>42524.36650462963</v>
      </c>
      <c r="T2761" s="15">
        <f t="shared" si="261"/>
        <v>42567.36650462963</v>
      </c>
      <c r="U2761">
        <f t="shared" si="262"/>
        <v>43</v>
      </c>
      <c r="V2761" t="str" cm="1">
        <f t="array" ref="V2761">_xlfn.IFS(U2761&lt;=10,"Less than 10 days",AND(U2761&gt;10,U2761&lt;=20),"11 to 20 days",AND(U2761&gt;20,U2761&lt;=25),"21 to 25 days",U2761&gt;=51,"Greater than 40 days",AND(U2761&gt;25,U2761&lt;=30),"26 to 30 days",AND(U2761&gt;30,U2761&lt;=40),"31 to 40 days",AND(U2761&gt;40,U2761&lt;=50),"41 to 50 days")</f>
        <v>41 to 50 days</v>
      </c>
      <c r="W2761" t="str" cm="1">
        <f t="array" ref="W2761">_xlfn.IFNA(_xlfn.IFS(AND(U2761&gt;=25,U2761&lt;28),"26-27 days",AND(U2761&gt;27,U2761&lt;29),"28 to 29 days",U2761=30, "30 days"),"Not Needed")</f>
        <v>Not Needed</v>
      </c>
      <c r="X2761">
        <f t="shared" si="263"/>
        <v>2016</v>
      </c>
    </row>
    <row r="2762" spans="1:24" ht="58">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 t="shared" si="258"/>
        <v>0</v>
      </c>
      <c r="R2762">
        <f t="shared" si="259"/>
        <v>0</v>
      </c>
      <c r="S2762" s="15">
        <f t="shared" si="260"/>
        <v>41415.461319444446</v>
      </c>
      <c r="T2762" s="15">
        <f t="shared" si="261"/>
        <v>41445.461319444446</v>
      </c>
      <c r="U2762">
        <f t="shared" si="262"/>
        <v>30</v>
      </c>
      <c r="V2762" t="str" cm="1">
        <f t="array" ref="V2762">_xlfn.IFS(U2762&lt;=10,"Less than 10 days",AND(U2762&gt;10,U2762&lt;=20),"11 to 20 days",AND(U2762&gt;20,U2762&lt;=25),"21 to 25 days",U2762&gt;=51,"Greater than 40 days",AND(U2762&gt;25,U2762&lt;=30),"26 to 30 days",AND(U2762&gt;30,U2762&lt;=40),"31 to 40 days",AND(U2762&gt;40,U2762&lt;=50),"41 to 50 days")</f>
        <v>26 to 30 days</v>
      </c>
      <c r="W2762" t="str" cm="1">
        <f t="array" ref="W2762">_xlfn.IFNA(_xlfn.IFS(AND(U2762&gt;=25,U2762&lt;28),"26-27 days",AND(U2762&gt;27,U2762&lt;29),"28 to 29 days",U2762=30, "30 days"),"Not Needed")</f>
        <v>30 days</v>
      </c>
      <c r="X2762">
        <f t="shared" si="263"/>
        <v>2013</v>
      </c>
    </row>
    <row r="2763" spans="1:24" ht="29">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 t="shared" si="258"/>
        <v>1</v>
      </c>
      <c r="R2763">
        <f t="shared" si="259"/>
        <v>9</v>
      </c>
      <c r="S2763" s="15">
        <f t="shared" si="260"/>
        <v>41247.063576388886</v>
      </c>
      <c r="T2763" s="15">
        <f t="shared" si="261"/>
        <v>41277.063576388886</v>
      </c>
      <c r="U2763">
        <f t="shared" si="262"/>
        <v>30</v>
      </c>
      <c r="V2763" t="str" cm="1">
        <f t="array" ref="V2763">_xlfn.IFS(U2763&lt;=10,"Less than 10 days",AND(U2763&gt;10,U2763&lt;=20),"11 to 20 days",AND(U2763&gt;20,U2763&lt;=25),"21 to 25 days",U2763&gt;=51,"Greater than 40 days",AND(U2763&gt;25,U2763&lt;=30),"26 to 30 days",AND(U2763&gt;30,U2763&lt;=40),"31 to 40 days",AND(U2763&gt;40,U2763&lt;=50),"41 to 50 days")</f>
        <v>26 to 30 days</v>
      </c>
      <c r="W2763" t="str" cm="1">
        <f t="array" ref="W2763">_xlfn.IFNA(_xlfn.IFS(AND(U2763&gt;=25,U2763&lt;28),"26-27 days",AND(U2763&gt;27,U2763&lt;29),"28 to 29 days",U2763=30, "30 days"),"Not Needed")</f>
        <v>30 days</v>
      </c>
      <c r="X2763">
        <f t="shared" si="263"/>
        <v>2012</v>
      </c>
    </row>
    <row r="2764" spans="1:24" ht="4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 t="shared" si="258"/>
        <v>1</v>
      </c>
      <c r="R2764">
        <f t="shared" si="259"/>
        <v>25</v>
      </c>
      <c r="S2764" s="15">
        <f t="shared" si="260"/>
        <v>40927.036979166667</v>
      </c>
      <c r="T2764" s="15">
        <f t="shared" si="261"/>
        <v>40986.995312500003</v>
      </c>
      <c r="U2764">
        <f t="shared" si="262"/>
        <v>59</v>
      </c>
      <c r="V2764" t="str" cm="1">
        <f t="array" ref="V2764">_xlfn.IFS(U2764&lt;=10,"Less than 10 days",AND(U2764&gt;10,U2764&lt;=20),"11 to 20 days",AND(U2764&gt;20,U2764&lt;=25),"21 to 25 days",U2764&gt;=51,"Greater than 40 days",AND(U2764&gt;25,U2764&lt;=30),"26 to 30 days",AND(U2764&gt;30,U2764&lt;=40),"31 to 40 days",AND(U2764&gt;40,U2764&lt;=50),"41 to 50 days")</f>
        <v>Greater than 40 days</v>
      </c>
      <c r="W2764" t="str" cm="1">
        <f t="array" ref="W2764">_xlfn.IFNA(_xlfn.IFS(AND(U2764&gt;=25,U2764&lt;28),"26-27 days",AND(U2764&gt;27,U2764&lt;29),"28 to 29 days",U2764=30, "30 days"),"Not Needed")</f>
        <v>Not Needed</v>
      </c>
      <c r="X2764">
        <f t="shared" si="263"/>
        <v>2012</v>
      </c>
    </row>
    <row r="2765" spans="1:24" ht="29">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 t="shared" si="258"/>
        <v>0</v>
      </c>
      <c r="R2765">
        <f t="shared" si="259"/>
        <v>30</v>
      </c>
      <c r="S2765" s="15">
        <f t="shared" si="260"/>
        <v>41373.579675925925</v>
      </c>
      <c r="T2765" s="15">
        <f t="shared" si="261"/>
        <v>41418.579675925925</v>
      </c>
      <c r="U2765">
        <f t="shared" si="262"/>
        <v>45</v>
      </c>
      <c r="V2765" t="str" cm="1">
        <f t="array" ref="V2765">_xlfn.IFS(U2765&lt;=10,"Less than 10 days",AND(U2765&gt;10,U2765&lt;=20),"11 to 20 days",AND(U2765&gt;20,U2765&lt;=25),"21 to 25 days",U2765&gt;=51,"Greater than 40 days",AND(U2765&gt;25,U2765&lt;=30),"26 to 30 days",AND(U2765&gt;30,U2765&lt;=40),"31 to 40 days",AND(U2765&gt;40,U2765&lt;=50),"41 to 50 days")</f>
        <v>41 to 50 days</v>
      </c>
      <c r="W2765" t="str" cm="1">
        <f t="array" ref="W2765">_xlfn.IFNA(_xlfn.IFS(AND(U2765&gt;=25,U2765&lt;28),"26-27 days",AND(U2765&gt;27,U2765&lt;29),"28 to 29 days",U2765=30, "30 days"),"Not Needed")</f>
        <v>Not Needed</v>
      </c>
      <c r="X2765">
        <f t="shared" si="263"/>
        <v>2013</v>
      </c>
    </row>
    <row r="2766" spans="1:24" ht="4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 t="shared" si="258"/>
        <v>1</v>
      </c>
      <c r="R2766">
        <f t="shared" si="259"/>
        <v>11.25</v>
      </c>
      <c r="S2766" s="15">
        <f t="shared" si="260"/>
        <v>41030.292025462964</v>
      </c>
      <c r="T2766" s="15">
        <f t="shared" si="261"/>
        <v>41059.791666666664</v>
      </c>
      <c r="U2766">
        <f t="shared" si="262"/>
        <v>29</v>
      </c>
      <c r="V2766" t="str" cm="1">
        <f t="array" ref="V2766">_xlfn.IFS(U2766&lt;=10,"Less than 10 days",AND(U2766&gt;10,U2766&lt;=20),"11 to 20 days",AND(U2766&gt;20,U2766&lt;=25),"21 to 25 days",U2766&gt;=51,"Greater than 40 days",AND(U2766&gt;25,U2766&lt;=30),"26 to 30 days",AND(U2766&gt;30,U2766&lt;=40),"31 to 40 days",AND(U2766&gt;40,U2766&lt;=50),"41 to 50 days")</f>
        <v>26 to 30 days</v>
      </c>
      <c r="W2766" t="str" cm="1">
        <f t="array" ref="W2766">_xlfn.IFNA(_xlfn.IFS(AND(U2766&gt;=25,U2766&lt;28),"26-27 days",AND(U2766&gt;27,U2766&lt;29),"28 to 29 days",U2766=30, "30 days"),"Not Needed")</f>
        <v>Not Needed</v>
      </c>
      <c r="X2766">
        <f t="shared" si="263"/>
        <v>2012</v>
      </c>
    </row>
    <row r="2767" spans="1:24" ht="4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 t="shared" si="258"/>
        <v>0</v>
      </c>
      <c r="R2767">
        <f t="shared" si="259"/>
        <v>0</v>
      </c>
      <c r="S2767" s="15">
        <f t="shared" si="260"/>
        <v>41194.579027777778</v>
      </c>
      <c r="T2767" s="15">
        <f t="shared" si="261"/>
        <v>41210.579027777778</v>
      </c>
      <c r="U2767">
        <f t="shared" si="262"/>
        <v>16</v>
      </c>
      <c r="V2767" t="str" cm="1">
        <f t="array" ref="V2767">_xlfn.IFS(U2767&lt;=10,"Less than 10 days",AND(U2767&gt;10,U2767&lt;=20),"11 to 20 days",AND(U2767&gt;20,U2767&lt;=25),"21 to 25 days",U2767&gt;=51,"Greater than 40 days",AND(U2767&gt;25,U2767&lt;=30),"26 to 30 days",AND(U2767&gt;30,U2767&lt;=40),"31 to 40 days",AND(U2767&gt;40,U2767&lt;=50),"41 to 50 days")</f>
        <v>11 to 20 days</v>
      </c>
      <c r="W2767" t="str" cm="1">
        <f t="array" ref="W2767">_xlfn.IFNA(_xlfn.IFS(AND(U2767&gt;=25,U2767&lt;28),"26-27 days",AND(U2767&gt;27,U2767&lt;29),"28 to 29 days",U2767=30, "30 days"),"Not Needed")</f>
        <v>Not Needed</v>
      </c>
      <c r="X2767">
        <f t="shared" si="263"/>
        <v>2012</v>
      </c>
    </row>
    <row r="2768" spans="1:24" ht="4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 t="shared" si="258"/>
        <v>2</v>
      </c>
      <c r="R2768">
        <f t="shared" si="259"/>
        <v>25</v>
      </c>
      <c r="S2768" s="15">
        <f t="shared" si="260"/>
        <v>40736.668032407404</v>
      </c>
      <c r="T2768" s="15">
        <f t="shared" si="261"/>
        <v>40766.668032407404</v>
      </c>
      <c r="U2768">
        <f t="shared" si="262"/>
        <v>30</v>
      </c>
      <c r="V2768" t="str" cm="1">
        <f t="array" ref="V2768">_xlfn.IFS(U2768&lt;=10,"Less than 10 days",AND(U2768&gt;10,U2768&lt;=20),"11 to 20 days",AND(U2768&gt;20,U2768&lt;=25),"21 to 25 days",U2768&gt;=51,"Greater than 40 days",AND(U2768&gt;25,U2768&lt;=30),"26 to 30 days",AND(U2768&gt;30,U2768&lt;=40),"31 to 40 days",AND(U2768&gt;40,U2768&lt;=50),"41 to 50 days")</f>
        <v>26 to 30 days</v>
      </c>
      <c r="W2768" t="str" cm="1">
        <f t="array" ref="W2768">_xlfn.IFNA(_xlfn.IFS(AND(U2768&gt;=25,U2768&lt;28),"26-27 days",AND(U2768&gt;27,U2768&lt;29),"28 to 29 days",U2768=30, "30 days"),"Not Needed")</f>
        <v>30 days</v>
      </c>
      <c r="X2768">
        <f t="shared" si="263"/>
        <v>2011</v>
      </c>
    </row>
    <row r="2769" spans="1:24" ht="4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 t="shared" si="258"/>
        <v>1</v>
      </c>
      <c r="R2769">
        <f t="shared" si="259"/>
        <v>11.33</v>
      </c>
      <c r="S2769" s="15">
        <f t="shared" si="260"/>
        <v>42172.958912037036</v>
      </c>
      <c r="T2769" s="15">
        <f t="shared" si="261"/>
        <v>42232.958912037036</v>
      </c>
      <c r="U2769">
        <f t="shared" si="262"/>
        <v>60</v>
      </c>
      <c r="V2769" t="str" cm="1">
        <f t="array" ref="V2769">_xlfn.IFS(U2769&lt;=10,"Less than 10 days",AND(U2769&gt;10,U2769&lt;=20),"11 to 20 days",AND(U2769&gt;20,U2769&lt;=25),"21 to 25 days",U2769&gt;=51,"Greater than 40 days",AND(U2769&gt;25,U2769&lt;=30),"26 to 30 days",AND(U2769&gt;30,U2769&lt;=40),"31 to 40 days",AND(U2769&gt;40,U2769&lt;=50),"41 to 50 days")</f>
        <v>Greater than 40 days</v>
      </c>
      <c r="W2769" t="str" cm="1">
        <f t="array" ref="W2769">_xlfn.IFNA(_xlfn.IFS(AND(U2769&gt;=25,U2769&lt;28),"26-27 days",AND(U2769&gt;27,U2769&lt;29),"28 to 29 days",U2769=30, "30 days"),"Not Needed")</f>
        <v>Not Needed</v>
      </c>
      <c r="X2769">
        <f t="shared" si="263"/>
        <v>2015</v>
      </c>
    </row>
    <row r="2770" spans="1:24" ht="4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 t="shared" si="258"/>
        <v>14</v>
      </c>
      <c r="R2770">
        <f t="shared" si="259"/>
        <v>29.47</v>
      </c>
      <c r="S2770" s="15">
        <f t="shared" si="260"/>
        <v>40967.614849537036</v>
      </c>
      <c r="T2770" s="15">
        <f t="shared" si="261"/>
        <v>40997.573182870372</v>
      </c>
      <c r="U2770">
        <f t="shared" si="262"/>
        <v>30</v>
      </c>
      <c r="V2770" t="str" cm="1">
        <f t="array" ref="V2770">_xlfn.IFS(U2770&lt;=10,"Less than 10 days",AND(U2770&gt;10,U2770&lt;=20),"11 to 20 days",AND(U2770&gt;20,U2770&lt;=25),"21 to 25 days",U2770&gt;=51,"Greater than 40 days",AND(U2770&gt;25,U2770&lt;=30),"26 to 30 days",AND(U2770&gt;30,U2770&lt;=40),"31 to 40 days",AND(U2770&gt;40,U2770&lt;=50),"41 to 50 days")</f>
        <v>26 to 30 days</v>
      </c>
      <c r="W2770" t="str" cm="1">
        <f t="array" ref="W2770">_xlfn.IFNA(_xlfn.IFS(AND(U2770&gt;=25,U2770&lt;28),"26-27 days",AND(U2770&gt;27,U2770&lt;29),"28 to 29 days",U2770=30, "30 days"),"Not Needed")</f>
        <v>30 days</v>
      </c>
      <c r="X2770">
        <f t="shared" si="263"/>
        <v>2012</v>
      </c>
    </row>
    <row r="2771" spans="1:24" ht="4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 t="shared" si="258"/>
        <v>0</v>
      </c>
      <c r="R2771">
        <f t="shared" si="259"/>
        <v>1</v>
      </c>
      <c r="S2771" s="15">
        <f t="shared" si="260"/>
        <v>41745.826273148145</v>
      </c>
      <c r="T2771" s="15">
        <f t="shared" si="261"/>
        <v>41795.826273148145</v>
      </c>
      <c r="U2771">
        <f t="shared" si="262"/>
        <v>50</v>
      </c>
      <c r="V2771" t="str" cm="1">
        <f t="array" ref="V2771">_xlfn.IFS(U2771&lt;=10,"Less than 10 days",AND(U2771&gt;10,U2771&lt;=20),"11 to 20 days",AND(U2771&gt;20,U2771&lt;=25),"21 to 25 days",U2771&gt;=51,"Greater than 40 days",AND(U2771&gt;25,U2771&lt;=30),"26 to 30 days",AND(U2771&gt;30,U2771&lt;=40),"31 to 40 days",AND(U2771&gt;40,U2771&lt;=50),"41 to 50 days")</f>
        <v>41 to 50 days</v>
      </c>
      <c r="W2771" t="str" cm="1">
        <f t="array" ref="W2771">_xlfn.IFNA(_xlfn.IFS(AND(U2771&gt;=25,U2771&lt;28),"26-27 days",AND(U2771&gt;27,U2771&lt;29),"28 to 29 days",U2771=30, "30 days"),"Not Needed")</f>
        <v>Not Needed</v>
      </c>
      <c r="X2771">
        <f t="shared" si="263"/>
        <v>2014</v>
      </c>
    </row>
    <row r="2772" spans="1:24" ht="4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 t="shared" ref="Q2772:Q2835" si="264">ROUND(E2772/D2772*100,0)</f>
        <v>10</v>
      </c>
      <c r="R2772">
        <f t="shared" si="259"/>
        <v>63.1</v>
      </c>
      <c r="S2772" s="15">
        <f t="shared" si="260"/>
        <v>41686.705208333333</v>
      </c>
      <c r="T2772" s="15">
        <f t="shared" si="261"/>
        <v>41716.663541666669</v>
      </c>
      <c r="U2772">
        <f t="shared" si="262"/>
        <v>30</v>
      </c>
      <c r="V2772" t="str" cm="1">
        <f t="array" ref="V2772">_xlfn.IFS(U2772&lt;=10,"Less than 10 days",AND(U2772&gt;10,U2772&lt;=20),"11 to 20 days",AND(U2772&gt;20,U2772&lt;=25),"21 to 25 days",U2772&gt;=51,"Greater than 40 days",AND(U2772&gt;25,U2772&lt;=30),"26 to 30 days",AND(U2772&gt;30,U2772&lt;=40),"31 to 40 days",AND(U2772&gt;40,U2772&lt;=50),"41 to 50 days")</f>
        <v>26 to 30 days</v>
      </c>
      <c r="W2772" t="str" cm="1">
        <f t="array" ref="W2772">_xlfn.IFNA(_xlfn.IFS(AND(U2772&gt;=25,U2772&lt;28),"26-27 days",AND(U2772&gt;27,U2772&lt;29),"28 to 29 days",U2772=30, "30 days"),"Not Needed")</f>
        <v>30 days</v>
      </c>
      <c r="X2772">
        <f t="shared" si="263"/>
        <v>2014</v>
      </c>
    </row>
    <row r="2773" spans="1:24" ht="4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 t="shared" si="264"/>
        <v>0</v>
      </c>
      <c r="R2773">
        <f t="shared" si="259"/>
        <v>0</v>
      </c>
      <c r="S2773" s="15">
        <f t="shared" si="260"/>
        <v>41257.531712962962</v>
      </c>
      <c r="T2773" s="15">
        <f t="shared" si="261"/>
        <v>41306.708333333336</v>
      </c>
      <c r="U2773">
        <f t="shared" si="262"/>
        <v>49</v>
      </c>
      <c r="V2773" t="str" cm="1">
        <f t="array" ref="V2773">_xlfn.IFS(U2773&lt;=10,"Less than 10 days",AND(U2773&gt;10,U2773&lt;=20),"11 to 20 days",AND(U2773&gt;20,U2773&lt;=25),"21 to 25 days",U2773&gt;=51,"Greater than 40 days",AND(U2773&gt;25,U2773&lt;=30),"26 to 30 days",AND(U2773&gt;30,U2773&lt;=40),"31 to 40 days",AND(U2773&gt;40,U2773&lt;=50),"41 to 50 days")</f>
        <v>41 to 50 days</v>
      </c>
      <c r="W2773" t="str" cm="1">
        <f t="array" ref="W2773">_xlfn.IFNA(_xlfn.IFS(AND(U2773&gt;=25,U2773&lt;28),"26-27 days",AND(U2773&gt;27,U2773&lt;29),"28 to 29 days",U2773=30, "30 days"),"Not Needed")</f>
        <v>Not Needed</v>
      </c>
      <c r="X2773">
        <f t="shared" si="263"/>
        <v>2012</v>
      </c>
    </row>
    <row r="2774" spans="1:24" ht="4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 t="shared" si="264"/>
        <v>0</v>
      </c>
      <c r="R2774">
        <f t="shared" si="259"/>
        <v>0</v>
      </c>
      <c r="S2774" s="15">
        <f t="shared" si="260"/>
        <v>41537.869143518517</v>
      </c>
      <c r="T2774" s="15">
        <f t="shared" si="261"/>
        <v>41552.869143518517</v>
      </c>
      <c r="U2774">
        <f t="shared" si="262"/>
        <v>15</v>
      </c>
      <c r="V2774" t="str" cm="1">
        <f t="array" ref="V2774">_xlfn.IFS(U2774&lt;=10,"Less than 10 days",AND(U2774&gt;10,U2774&lt;=20),"11 to 20 days",AND(U2774&gt;20,U2774&lt;=25),"21 to 25 days",U2774&gt;=51,"Greater than 40 days",AND(U2774&gt;25,U2774&lt;=30),"26 to 30 days",AND(U2774&gt;30,U2774&lt;=40),"31 to 40 days",AND(U2774&gt;40,U2774&lt;=50),"41 to 50 days")</f>
        <v>11 to 20 days</v>
      </c>
      <c r="W2774" t="str" cm="1">
        <f t="array" ref="W2774">_xlfn.IFNA(_xlfn.IFS(AND(U2774&gt;=25,U2774&lt;28),"26-27 days",AND(U2774&gt;27,U2774&lt;29),"28 to 29 days",U2774=30, "30 days"),"Not Needed")</f>
        <v>Not Needed</v>
      </c>
      <c r="X2774">
        <f t="shared" si="263"/>
        <v>2013</v>
      </c>
    </row>
    <row r="2775" spans="1:24" ht="4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 t="shared" si="264"/>
        <v>0</v>
      </c>
      <c r="R2775">
        <f t="shared" si="259"/>
        <v>1</v>
      </c>
      <c r="S2775" s="15">
        <f t="shared" si="260"/>
        <v>42474.86482638889</v>
      </c>
      <c r="T2775" s="15">
        <f t="shared" si="261"/>
        <v>42484.86482638889</v>
      </c>
      <c r="U2775">
        <f t="shared" si="262"/>
        <v>10</v>
      </c>
      <c r="V2775" t="str" cm="1">
        <f t="array" ref="V2775">_xlfn.IFS(U2775&lt;=10,"Less than 10 days",AND(U2775&gt;10,U2775&lt;=20),"11 to 20 days",AND(U2775&gt;20,U2775&lt;=25),"21 to 25 days",U2775&gt;=51,"Greater than 40 days",AND(U2775&gt;25,U2775&lt;=30),"26 to 30 days",AND(U2775&gt;30,U2775&lt;=40),"31 to 40 days",AND(U2775&gt;40,U2775&lt;=50),"41 to 50 days")</f>
        <v>Less than 10 days</v>
      </c>
      <c r="W2775" t="str" cm="1">
        <f t="array" ref="W2775">_xlfn.IFNA(_xlfn.IFS(AND(U2775&gt;=25,U2775&lt;28),"26-27 days",AND(U2775&gt;27,U2775&lt;29),"28 to 29 days",U2775=30, "30 days"),"Not Needed")</f>
        <v>Not Needed</v>
      </c>
      <c r="X2775">
        <f t="shared" si="263"/>
        <v>2016</v>
      </c>
    </row>
    <row r="2776" spans="1:24" ht="4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 t="shared" si="264"/>
        <v>14</v>
      </c>
      <c r="R2776">
        <f t="shared" si="259"/>
        <v>43.85</v>
      </c>
      <c r="S2776" s="15">
        <f t="shared" si="260"/>
        <v>41311.126481481479</v>
      </c>
      <c r="T2776" s="15">
        <f t="shared" si="261"/>
        <v>41341.126481481479</v>
      </c>
      <c r="U2776">
        <f t="shared" si="262"/>
        <v>30</v>
      </c>
      <c r="V2776" t="str" cm="1">
        <f t="array" ref="V2776">_xlfn.IFS(U2776&lt;=10,"Less than 10 days",AND(U2776&gt;10,U2776&lt;=20),"11 to 20 days",AND(U2776&gt;20,U2776&lt;=25),"21 to 25 days",U2776&gt;=51,"Greater than 40 days",AND(U2776&gt;25,U2776&lt;=30),"26 to 30 days",AND(U2776&gt;30,U2776&lt;=40),"31 to 40 days",AND(U2776&gt;40,U2776&lt;=50),"41 to 50 days")</f>
        <v>26 to 30 days</v>
      </c>
      <c r="W2776" t="str" cm="1">
        <f t="array" ref="W2776">_xlfn.IFNA(_xlfn.IFS(AND(U2776&gt;=25,U2776&lt;28),"26-27 days",AND(U2776&gt;27,U2776&lt;29),"28 to 29 days",U2776=30, "30 days"),"Not Needed")</f>
        <v>30 days</v>
      </c>
      <c r="X2776">
        <f t="shared" si="263"/>
        <v>2013</v>
      </c>
    </row>
    <row r="2777" spans="1:24" ht="4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 t="shared" si="264"/>
        <v>3</v>
      </c>
      <c r="R2777">
        <f t="shared" si="259"/>
        <v>75</v>
      </c>
      <c r="S2777" s="15">
        <f t="shared" si="260"/>
        <v>40863.013356481482</v>
      </c>
      <c r="T2777" s="15">
        <f t="shared" si="261"/>
        <v>40893.013356481482</v>
      </c>
      <c r="U2777">
        <f t="shared" si="262"/>
        <v>30</v>
      </c>
      <c r="V2777" t="str" cm="1">
        <f t="array" ref="V2777">_xlfn.IFS(U2777&lt;=10,"Less than 10 days",AND(U2777&gt;10,U2777&lt;=20),"11 to 20 days",AND(U2777&gt;20,U2777&lt;=25),"21 to 25 days",U2777&gt;=51,"Greater than 40 days",AND(U2777&gt;25,U2777&lt;=30),"26 to 30 days",AND(U2777&gt;30,U2777&lt;=40),"31 to 40 days",AND(U2777&gt;40,U2777&lt;=50),"41 to 50 days")</f>
        <v>26 to 30 days</v>
      </c>
      <c r="W2777" t="str" cm="1">
        <f t="array" ref="W2777">_xlfn.IFNA(_xlfn.IFS(AND(U2777&gt;=25,U2777&lt;28),"26-27 days",AND(U2777&gt;27,U2777&lt;29),"28 to 29 days",U2777=30, "30 days"),"Not Needed")</f>
        <v>30 days</v>
      </c>
      <c r="X2777">
        <f t="shared" si="263"/>
        <v>2011</v>
      </c>
    </row>
    <row r="2778" spans="1:24" ht="58">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 t="shared" si="264"/>
        <v>8</v>
      </c>
      <c r="R2778">
        <f t="shared" si="259"/>
        <v>45.97</v>
      </c>
      <c r="S2778" s="15">
        <f t="shared" si="260"/>
        <v>42136.297175925924</v>
      </c>
      <c r="T2778" s="15">
        <f t="shared" si="261"/>
        <v>42167.297175925924</v>
      </c>
      <c r="U2778">
        <f t="shared" si="262"/>
        <v>31</v>
      </c>
      <c r="V2778" t="str" cm="1">
        <f t="array" ref="V2778">_xlfn.IFS(U2778&lt;=10,"Less than 10 days",AND(U2778&gt;10,U2778&lt;=20),"11 to 20 days",AND(U2778&gt;20,U2778&lt;=25),"21 to 25 days",U2778&gt;=51,"Greater than 40 days",AND(U2778&gt;25,U2778&lt;=30),"26 to 30 days",AND(U2778&gt;30,U2778&lt;=40),"31 to 40 days",AND(U2778&gt;40,U2778&lt;=50),"41 to 50 days")</f>
        <v>31 to 40 days</v>
      </c>
      <c r="W2778" t="str" cm="1">
        <f t="array" ref="W2778">_xlfn.IFNA(_xlfn.IFS(AND(U2778&gt;=25,U2778&lt;28),"26-27 days",AND(U2778&gt;27,U2778&lt;29),"28 to 29 days",U2778=30, "30 days"),"Not Needed")</f>
        <v>Not Needed</v>
      </c>
      <c r="X2778">
        <f t="shared" si="263"/>
        <v>2015</v>
      </c>
    </row>
    <row r="2779" spans="1:24" ht="4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 t="shared" si="264"/>
        <v>0</v>
      </c>
      <c r="R2779">
        <f t="shared" si="259"/>
        <v>10</v>
      </c>
      <c r="S2779" s="15">
        <f t="shared" si="260"/>
        <v>42172.669027777782</v>
      </c>
      <c r="T2779" s="15">
        <f t="shared" si="261"/>
        <v>42202.669027777782</v>
      </c>
      <c r="U2779">
        <f t="shared" si="262"/>
        <v>30</v>
      </c>
      <c r="V2779" t="str" cm="1">
        <f t="array" ref="V2779">_xlfn.IFS(U2779&lt;=10,"Less than 10 days",AND(U2779&gt;10,U2779&lt;=20),"11 to 20 days",AND(U2779&gt;20,U2779&lt;=25),"21 to 25 days",U2779&gt;=51,"Greater than 40 days",AND(U2779&gt;25,U2779&lt;=30),"26 to 30 days",AND(U2779&gt;30,U2779&lt;=40),"31 to 40 days",AND(U2779&gt;40,U2779&lt;=50),"41 to 50 days")</f>
        <v>26 to 30 days</v>
      </c>
      <c r="W2779" t="str" cm="1">
        <f t="array" ref="W2779">_xlfn.IFNA(_xlfn.IFS(AND(U2779&gt;=25,U2779&lt;28),"26-27 days",AND(U2779&gt;27,U2779&lt;29),"28 to 29 days",U2779=30, "30 days"),"Not Needed")</f>
        <v>30 days</v>
      </c>
      <c r="X2779">
        <f t="shared" si="263"/>
        <v>2015</v>
      </c>
    </row>
    <row r="2780" spans="1:24" ht="58">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 t="shared" si="264"/>
        <v>26</v>
      </c>
      <c r="R2780">
        <f t="shared" si="259"/>
        <v>93.67</v>
      </c>
      <c r="S2780" s="15">
        <f t="shared" si="260"/>
        <v>41846.978078703702</v>
      </c>
      <c r="T2780" s="15">
        <f t="shared" si="261"/>
        <v>41876.978078703702</v>
      </c>
      <c r="U2780">
        <f t="shared" si="262"/>
        <v>30</v>
      </c>
      <c r="V2780" t="str" cm="1">
        <f t="array" ref="V2780">_xlfn.IFS(U2780&lt;=10,"Less than 10 days",AND(U2780&gt;10,U2780&lt;=20),"11 to 20 days",AND(U2780&gt;20,U2780&lt;=25),"21 to 25 days",U2780&gt;=51,"Greater than 40 days",AND(U2780&gt;25,U2780&lt;=30),"26 to 30 days",AND(U2780&gt;30,U2780&lt;=40),"31 to 40 days",AND(U2780&gt;40,U2780&lt;=50),"41 to 50 days")</f>
        <v>26 to 30 days</v>
      </c>
      <c r="W2780" t="str" cm="1">
        <f t="array" ref="W2780">_xlfn.IFNA(_xlfn.IFS(AND(U2780&gt;=25,U2780&lt;28),"26-27 days",AND(U2780&gt;27,U2780&lt;29),"28 to 29 days",U2780=30, "30 days"),"Not Needed")</f>
        <v>30 days</v>
      </c>
      <c r="X2780">
        <f t="shared" si="263"/>
        <v>2014</v>
      </c>
    </row>
    <row r="2781" spans="1:24" ht="4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 t="shared" si="264"/>
        <v>2</v>
      </c>
      <c r="R2781">
        <f t="shared" si="259"/>
        <v>53</v>
      </c>
      <c r="S2781" s="15">
        <f t="shared" si="260"/>
        <v>42300.585891203707</v>
      </c>
      <c r="T2781" s="15">
        <f t="shared" si="261"/>
        <v>42330.627557870372</v>
      </c>
      <c r="U2781">
        <f t="shared" si="262"/>
        <v>30</v>
      </c>
      <c r="V2781" t="str" cm="1">
        <f t="array" ref="V2781">_xlfn.IFS(U2781&lt;=10,"Less than 10 days",AND(U2781&gt;10,U2781&lt;=20),"11 to 20 days",AND(U2781&gt;20,U2781&lt;=25),"21 to 25 days",U2781&gt;=51,"Greater than 40 days",AND(U2781&gt;25,U2781&lt;=30),"26 to 30 days",AND(U2781&gt;30,U2781&lt;=40),"31 to 40 days",AND(U2781&gt;40,U2781&lt;=50),"41 to 50 days")</f>
        <v>26 to 30 days</v>
      </c>
      <c r="W2781" t="str" cm="1">
        <f t="array" ref="W2781">_xlfn.IFNA(_xlfn.IFS(AND(U2781&gt;=25,U2781&lt;28),"26-27 days",AND(U2781&gt;27,U2781&lt;29),"28 to 29 days",U2781=30, "30 days"),"Not Needed")</f>
        <v>30 days</v>
      </c>
      <c r="X2781">
        <f t="shared" si="263"/>
        <v>2015</v>
      </c>
    </row>
    <row r="2782" spans="1:24" ht="29">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 t="shared" si="264"/>
        <v>0</v>
      </c>
      <c r="R2782">
        <f t="shared" si="259"/>
        <v>0</v>
      </c>
      <c r="S2782" s="15">
        <f t="shared" si="260"/>
        <v>42774.447777777779</v>
      </c>
      <c r="T2782" s="15">
        <f t="shared" si="261"/>
        <v>42804.447777777779</v>
      </c>
      <c r="U2782">
        <f t="shared" si="262"/>
        <v>30</v>
      </c>
      <c r="V2782" t="str" cm="1">
        <f t="array" ref="V2782">_xlfn.IFS(U2782&lt;=10,"Less than 10 days",AND(U2782&gt;10,U2782&lt;=20),"11 to 20 days",AND(U2782&gt;20,U2782&lt;=25),"21 to 25 days",U2782&gt;=51,"Greater than 40 days",AND(U2782&gt;25,U2782&lt;=30),"26 to 30 days",AND(U2782&gt;30,U2782&lt;=40),"31 to 40 days",AND(U2782&gt;40,U2782&lt;=50),"41 to 50 days")</f>
        <v>26 to 30 days</v>
      </c>
      <c r="W2782" t="str" cm="1">
        <f t="array" ref="W2782">_xlfn.IFNA(_xlfn.IFS(AND(U2782&gt;=25,U2782&lt;28),"26-27 days",AND(U2782&gt;27,U2782&lt;29),"28 to 29 days",U2782=30, "30 days"),"Not Needed")</f>
        <v>30 days</v>
      </c>
      <c r="X2782">
        <f t="shared" si="263"/>
        <v>2017</v>
      </c>
    </row>
    <row r="2783" spans="1:24" ht="4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 t="shared" si="264"/>
        <v>105</v>
      </c>
      <c r="R2783">
        <f t="shared" si="259"/>
        <v>47</v>
      </c>
      <c r="S2783" s="15">
        <f t="shared" si="260"/>
        <v>42018.94159722222</v>
      </c>
      <c r="T2783" s="15">
        <f t="shared" si="261"/>
        <v>42047.291666666672</v>
      </c>
      <c r="U2783">
        <f t="shared" si="262"/>
        <v>29</v>
      </c>
      <c r="V2783" t="str" cm="1">
        <f t="array" ref="V2783">_xlfn.IFS(U2783&lt;=10,"Less than 10 days",AND(U2783&gt;10,U2783&lt;=20),"11 to 20 days",AND(U2783&gt;20,U2783&lt;=25),"21 to 25 days",U2783&gt;=51,"Greater than 40 days",AND(U2783&gt;25,U2783&lt;=30),"26 to 30 days",AND(U2783&gt;30,U2783&lt;=40),"31 to 40 days",AND(U2783&gt;40,U2783&lt;=50),"41 to 50 days")</f>
        <v>26 to 30 days</v>
      </c>
      <c r="W2783" t="str" cm="1">
        <f t="array" ref="W2783">_xlfn.IFNA(_xlfn.IFS(AND(U2783&gt;=25,U2783&lt;28),"26-27 days",AND(U2783&gt;27,U2783&lt;29),"28 to 29 days",U2783=30, "30 days"),"Not Needed")</f>
        <v>Not Needed</v>
      </c>
      <c r="X2783">
        <f t="shared" si="263"/>
        <v>2015</v>
      </c>
    </row>
    <row r="2784" spans="1:24" ht="29">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 t="shared" si="264"/>
        <v>120</v>
      </c>
      <c r="R2784">
        <f t="shared" si="259"/>
        <v>66.67</v>
      </c>
      <c r="S2784" s="15">
        <f t="shared" si="260"/>
        <v>42026.924976851849</v>
      </c>
      <c r="T2784" s="15">
        <f t="shared" si="261"/>
        <v>42052.207638888889</v>
      </c>
      <c r="U2784">
        <f t="shared" si="262"/>
        <v>26</v>
      </c>
      <c r="V2784" t="str" cm="1">
        <f t="array" ref="V2784">_xlfn.IFS(U2784&lt;=10,"Less than 10 days",AND(U2784&gt;10,U2784&lt;=20),"11 to 20 days",AND(U2784&gt;20,U2784&lt;=25),"21 to 25 days",U2784&gt;=51,"Greater than 40 days",AND(U2784&gt;25,U2784&lt;=30),"26 to 30 days",AND(U2784&gt;30,U2784&lt;=40),"31 to 40 days",AND(U2784&gt;40,U2784&lt;=50),"41 to 50 days")</f>
        <v>26 to 30 days</v>
      </c>
      <c r="W2784" t="str" cm="1">
        <f t="array" ref="W2784">_xlfn.IFNA(_xlfn.IFS(AND(U2784&gt;=25,U2784&lt;28),"26-27 days",AND(U2784&gt;27,U2784&lt;29),"28 to 29 days",U2784=30, "30 days"),"Not Needed")</f>
        <v>26-27 days</v>
      </c>
      <c r="X2784">
        <f t="shared" si="263"/>
        <v>2015</v>
      </c>
    </row>
    <row r="2785" spans="1:24" ht="4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 t="shared" si="264"/>
        <v>115</v>
      </c>
      <c r="R2785">
        <f t="shared" si="259"/>
        <v>18.77</v>
      </c>
      <c r="S2785" s="15">
        <f t="shared" si="260"/>
        <v>42103.535254629634</v>
      </c>
      <c r="T2785" s="15">
        <f t="shared" si="261"/>
        <v>42117.535254629634</v>
      </c>
      <c r="U2785">
        <f t="shared" si="262"/>
        <v>14</v>
      </c>
      <c r="V2785" t="str" cm="1">
        <f t="array" ref="V2785">_xlfn.IFS(U2785&lt;=10,"Less than 10 days",AND(U2785&gt;10,U2785&lt;=20),"11 to 20 days",AND(U2785&gt;20,U2785&lt;=25),"21 to 25 days",U2785&gt;=51,"Greater than 40 days",AND(U2785&gt;25,U2785&lt;=30),"26 to 30 days",AND(U2785&gt;30,U2785&lt;=40),"31 to 40 days",AND(U2785&gt;40,U2785&lt;=50),"41 to 50 days")</f>
        <v>11 to 20 days</v>
      </c>
      <c r="W2785" t="str" cm="1">
        <f t="array" ref="W2785">_xlfn.IFNA(_xlfn.IFS(AND(U2785&gt;=25,U2785&lt;28),"26-27 days",AND(U2785&gt;27,U2785&lt;29),"28 to 29 days",U2785=30, "30 days"),"Not Needed")</f>
        <v>Not Needed</v>
      </c>
      <c r="X2785">
        <f t="shared" si="263"/>
        <v>2015</v>
      </c>
    </row>
    <row r="2786" spans="1:24" ht="4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 t="shared" si="264"/>
        <v>119</v>
      </c>
      <c r="R2786">
        <f t="shared" si="259"/>
        <v>66.11</v>
      </c>
      <c r="S2786" s="15">
        <f t="shared" si="260"/>
        <v>41920.787534722222</v>
      </c>
      <c r="T2786" s="15">
        <f t="shared" si="261"/>
        <v>41941.787534722222</v>
      </c>
      <c r="U2786">
        <f t="shared" si="262"/>
        <v>21</v>
      </c>
      <c r="V2786" t="str" cm="1">
        <f t="array" ref="V2786">_xlfn.IFS(U2786&lt;=10,"Less than 10 days",AND(U2786&gt;10,U2786&lt;=20),"11 to 20 days",AND(U2786&gt;20,U2786&lt;=25),"21 to 25 days",U2786&gt;=51,"Greater than 40 days",AND(U2786&gt;25,U2786&lt;=30),"26 to 30 days",AND(U2786&gt;30,U2786&lt;=40),"31 to 40 days",AND(U2786&gt;40,U2786&lt;=50),"41 to 50 days")</f>
        <v>21 to 25 days</v>
      </c>
      <c r="W2786" t="str" cm="1">
        <f t="array" ref="W2786">_xlfn.IFNA(_xlfn.IFS(AND(U2786&gt;=25,U2786&lt;28),"26-27 days",AND(U2786&gt;27,U2786&lt;29),"28 to 29 days",U2786=30, "30 days"),"Not Needed")</f>
        <v>Not Needed</v>
      </c>
      <c r="X2786">
        <f t="shared" si="263"/>
        <v>2014</v>
      </c>
    </row>
    <row r="2787" spans="1:24" ht="4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 t="shared" si="264"/>
        <v>105</v>
      </c>
      <c r="R2787">
        <f t="shared" si="259"/>
        <v>36.86</v>
      </c>
      <c r="S2787" s="15">
        <f t="shared" si="260"/>
        <v>42558.189432870371</v>
      </c>
      <c r="T2787" s="15">
        <f t="shared" si="261"/>
        <v>42587.875</v>
      </c>
      <c r="U2787">
        <f t="shared" si="262"/>
        <v>29</v>
      </c>
      <c r="V2787" t="str" cm="1">
        <f t="array" ref="V2787">_xlfn.IFS(U2787&lt;=10,"Less than 10 days",AND(U2787&gt;10,U2787&lt;=20),"11 to 20 days",AND(U2787&gt;20,U2787&lt;=25),"21 to 25 days",U2787&gt;=51,"Greater than 40 days",AND(U2787&gt;25,U2787&lt;=30),"26 to 30 days",AND(U2787&gt;30,U2787&lt;=40),"31 to 40 days",AND(U2787&gt;40,U2787&lt;=50),"41 to 50 days")</f>
        <v>26 to 30 days</v>
      </c>
      <c r="W2787" t="str" cm="1">
        <f t="array" ref="W2787">_xlfn.IFNA(_xlfn.IFS(AND(U2787&gt;=25,U2787&lt;28),"26-27 days",AND(U2787&gt;27,U2787&lt;29),"28 to 29 days",U2787=30, "30 days"),"Not Needed")</f>
        <v>Not Needed</v>
      </c>
      <c r="X2787">
        <f t="shared" si="263"/>
        <v>2016</v>
      </c>
    </row>
    <row r="2788" spans="1:24" ht="29">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 t="shared" si="264"/>
        <v>118</v>
      </c>
      <c r="R2788">
        <f t="shared" si="259"/>
        <v>39.81</v>
      </c>
      <c r="S2788" s="15">
        <f t="shared" si="260"/>
        <v>41815.569212962961</v>
      </c>
      <c r="T2788" s="15">
        <f t="shared" si="261"/>
        <v>41829.569212962961</v>
      </c>
      <c r="U2788">
        <f t="shared" si="262"/>
        <v>14</v>
      </c>
      <c r="V2788" t="str" cm="1">
        <f t="array" ref="V2788">_xlfn.IFS(U2788&lt;=10,"Less than 10 days",AND(U2788&gt;10,U2788&lt;=20),"11 to 20 days",AND(U2788&gt;20,U2788&lt;=25),"21 to 25 days",U2788&gt;=51,"Greater than 40 days",AND(U2788&gt;25,U2788&lt;=30),"26 to 30 days",AND(U2788&gt;30,U2788&lt;=40),"31 to 40 days",AND(U2788&gt;40,U2788&lt;=50),"41 to 50 days")</f>
        <v>11 to 20 days</v>
      </c>
      <c r="W2788" t="str" cm="1">
        <f t="array" ref="W2788">_xlfn.IFNA(_xlfn.IFS(AND(U2788&gt;=25,U2788&lt;28),"26-27 days",AND(U2788&gt;27,U2788&lt;29),"28 to 29 days",U2788=30, "30 days"),"Not Needed")</f>
        <v>Not Needed</v>
      </c>
      <c r="X2788">
        <f t="shared" si="263"/>
        <v>2014</v>
      </c>
    </row>
    <row r="2789" spans="1:24" ht="4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 t="shared" si="264"/>
        <v>120</v>
      </c>
      <c r="R2789">
        <f t="shared" si="259"/>
        <v>31.5</v>
      </c>
      <c r="S2789" s="15">
        <f t="shared" si="260"/>
        <v>41808.198518518519</v>
      </c>
      <c r="T2789" s="15">
        <f t="shared" si="261"/>
        <v>41838.198518518519</v>
      </c>
      <c r="U2789">
        <f t="shared" si="262"/>
        <v>30</v>
      </c>
      <c r="V2789" t="str" cm="1">
        <f t="array" ref="V2789">_xlfn.IFS(U2789&lt;=10,"Less than 10 days",AND(U2789&gt;10,U2789&lt;=20),"11 to 20 days",AND(U2789&gt;20,U2789&lt;=25),"21 to 25 days",U2789&gt;=51,"Greater than 40 days",AND(U2789&gt;25,U2789&lt;=30),"26 to 30 days",AND(U2789&gt;30,U2789&lt;=40),"31 to 40 days",AND(U2789&gt;40,U2789&lt;=50),"41 to 50 days")</f>
        <v>26 to 30 days</v>
      </c>
      <c r="W2789" t="str" cm="1">
        <f t="array" ref="W2789">_xlfn.IFNA(_xlfn.IFS(AND(U2789&gt;=25,U2789&lt;28),"26-27 days",AND(U2789&gt;27,U2789&lt;29),"28 to 29 days",U2789=30, "30 days"),"Not Needed")</f>
        <v>30 days</v>
      </c>
      <c r="X2789">
        <f t="shared" si="263"/>
        <v>2014</v>
      </c>
    </row>
    <row r="2790" spans="1:24" ht="4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 t="shared" si="264"/>
        <v>103</v>
      </c>
      <c r="R2790">
        <f t="shared" si="259"/>
        <v>102.5</v>
      </c>
      <c r="S2790" s="15">
        <f t="shared" si="260"/>
        <v>42550.701886574068</v>
      </c>
      <c r="T2790" s="15">
        <f t="shared" si="261"/>
        <v>42580.701886574068</v>
      </c>
      <c r="U2790">
        <f t="shared" si="262"/>
        <v>30</v>
      </c>
      <c r="V2790" t="str" cm="1">
        <f t="array" ref="V2790">_xlfn.IFS(U2790&lt;=10,"Less than 10 days",AND(U2790&gt;10,U2790&lt;=20),"11 to 20 days",AND(U2790&gt;20,U2790&lt;=25),"21 to 25 days",U2790&gt;=51,"Greater than 40 days",AND(U2790&gt;25,U2790&lt;=30),"26 to 30 days",AND(U2790&gt;30,U2790&lt;=40),"31 to 40 days",AND(U2790&gt;40,U2790&lt;=50),"41 to 50 days")</f>
        <v>26 to 30 days</v>
      </c>
      <c r="W2790" t="str" cm="1">
        <f t="array" ref="W2790">_xlfn.IFNA(_xlfn.IFS(AND(U2790&gt;=25,U2790&lt;28),"26-27 days",AND(U2790&gt;27,U2790&lt;29),"28 to 29 days",U2790=30, "30 days"),"Not Needed")</f>
        <v>30 days</v>
      </c>
      <c r="X2790">
        <f t="shared" si="263"/>
        <v>2016</v>
      </c>
    </row>
    <row r="2791" spans="1:24" ht="29">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 t="shared" si="264"/>
        <v>101</v>
      </c>
      <c r="R2791">
        <f t="shared" si="259"/>
        <v>126.46</v>
      </c>
      <c r="S2791" s="15">
        <f t="shared" si="260"/>
        <v>42056.013124999998</v>
      </c>
      <c r="T2791" s="15">
        <f t="shared" si="261"/>
        <v>42075.166666666672</v>
      </c>
      <c r="U2791">
        <f t="shared" si="262"/>
        <v>19</v>
      </c>
      <c r="V2791" t="str" cm="1">
        <f t="array" ref="V2791">_xlfn.IFS(U2791&lt;=10,"Less than 10 days",AND(U2791&gt;10,U2791&lt;=20),"11 to 20 days",AND(U2791&gt;20,U2791&lt;=25),"21 to 25 days",U2791&gt;=51,"Greater than 40 days",AND(U2791&gt;25,U2791&lt;=30),"26 to 30 days",AND(U2791&gt;30,U2791&lt;=40),"31 to 40 days",AND(U2791&gt;40,U2791&lt;=50),"41 to 50 days")</f>
        <v>11 to 20 days</v>
      </c>
      <c r="W2791" t="str" cm="1">
        <f t="array" ref="W2791">_xlfn.IFNA(_xlfn.IFS(AND(U2791&gt;=25,U2791&lt;28),"26-27 days",AND(U2791&gt;27,U2791&lt;29),"28 to 29 days",U2791=30, "30 days"),"Not Needed")</f>
        <v>Not Needed</v>
      </c>
      <c r="X2791">
        <f t="shared" si="263"/>
        <v>2015</v>
      </c>
    </row>
    <row r="2792" spans="1:24" ht="4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 t="shared" si="264"/>
        <v>105</v>
      </c>
      <c r="R2792">
        <f t="shared" si="259"/>
        <v>47.88</v>
      </c>
      <c r="S2792" s="15">
        <f t="shared" si="260"/>
        <v>42016.938692129625</v>
      </c>
      <c r="T2792" s="15">
        <f t="shared" si="261"/>
        <v>42046.938692129625</v>
      </c>
      <c r="U2792">
        <f t="shared" si="262"/>
        <v>30</v>
      </c>
      <c r="V2792" t="str" cm="1">
        <f t="array" ref="V2792">_xlfn.IFS(U2792&lt;=10,"Less than 10 days",AND(U2792&gt;10,U2792&lt;=20),"11 to 20 days",AND(U2792&gt;20,U2792&lt;=25),"21 to 25 days",U2792&gt;=51,"Greater than 40 days",AND(U2792&gt;25,U2792&lt;=30),"26 to 30 days",AND(U2792&gt;30,U2792&lt;=40),"31 to 40 days",AND(U2792&gt;40,U2792&lt;=50),"41 to 50 days")</f>
        <v>26 to 30 days</v>
      </c>
      <c r="W2792" t="str" cm="1">
        <f t="array" ref="W2792">_xlfn.IFNA(_xlfn.IFS(AND(U2792&gt;=25,U2792&lt;28),"26-27 days",AND(U2792&gt;27,U2792&lt;29),"28 to 29 days",U2792=30, "30 days"),"Not Needed")</f>
        <v>30 days</v>
      </c>
      <c r="X2792">
        <f t="shared" si="263"/>
        <v>2015</v>
      </c>
    </row>
    <row r="2793" spans="1:24" ht="58">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 t="shared" si="264"/>
        <v>103</v>
      </c>
      <c r="R2793">
        <f t="shared" si="259"/>
        <v>73.209999999999994</v>
      </c>
      <c r="S2793" s="15">
        <f t="shared" si="260"/>
        <v>42591.899988425925</v>
      </c>
      <c r="T2793" s="15">
        <f t="shared" si="261"/>
        <v>42622.166666666672</v>
      </c>
      <c r="U2793">
        <f t="shared" si="262"/>
        <v>31</v>
      </c>
      <c r="V2793" t="str" cm="1">
        <f t="array" ref="V2793">_xlfn.IFS(U2793&lt;=10,"Less than 10 days",AND(U2793&gt;10,U2793&lt;=20),"11 to 20 days",AND(U2793&gt;20,U2793&lt;=25),"21 to 25 days",U2793&gt;=51,"Greater than 40 days",AND(U2793&gt;25,U2793&lt;=30),"26 to 30 days",AND(U2793&gt;30,U2793&lt;=40),"31 to 40 days",AND(U2793&gt;40,U2793&lt;=50),"41 to 50 days")</f>
        <v>31 to 40 days</v>
      </c>
      <c r="W2793" t="str" cm="1">
        <f t="array" ref="W2793">_xlfn.IFNA(_xlfn.IFS(AND(U2793&gt;=25,U2793&lt;28),"26-27 days",AND(U2793&gt;27,U2793&lt;29),"28 to 29 days",U2793=30, "30 days"),"Not Needed")</f>
        <v>Not Needed</v>
      </c>
      <c r="X2793">
        <f t="shared" si="263"/>
        <v>2016</v>
      </c>
    </row>
    <row r="2794" spans="1:24" ht="4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 t="shared" si="264"/>
        <v>108</v>
      </c>
      <c r="R2794">
        <f t="shared" si="259"/>
        <v>89.67</v>
      </c>
      <c r="S2794" s="15">
        <f t="shared" si="260"/>
        <v>42183.231006944443</v>
      </c>
      <c r="T2794" s="15">
        <f t="shared" si="261"/>
        <v>42228.231006944443</v>
      </c>
      <c r="U2794">
        <f t="shared" si="262"/>
        <v>45</v>
      </c>
      <c r="V2794" t="str" cm="1">
        <f t="array" ref="V2794">_xlfn.IFS(U2794&lt;=10,"Less than 10 days",AND(U2794&gt;10,U2794&lt;=20),"11 to 20 days",AND(U2794&gt;20,U2794&lt;=25),"21 to 25 days",U2794&gt;=51,"Greater than 40 days",AND(U2794&gt;25,U2794&lt;=30),"26 to 30 days",AND(U2794&gt;30,U2794&lt;=40),"31 to 40 days",AND(U2794&gt;40,U2794&lt;=50),"41 to 50 days")</f>
        <v>41 to 50 days</v>
      </c>
      <c r="W2794" t="str" cm="1">
        <f t="array" ref="W2794">_xlfn.IFNA(_xlfn.IFS(AND(U2794&gt;=25,U2794&lt;28),"26-27 days",AND(U2794&gt;27,U2794&lt;29),"28 to 29 days",U2794=30, "30 days"),"Not Needed")</f>
        <v>Not Needed</v>
      </c>
      <c r="X2794">
        <f t="shared" si="263"/>
        <v>2015</v>
      </c>
    </row>
    <row r="2795" spans="1:24" ht="58">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 t="shared" si="264"/>
        <v>111</v>
      </c>
      <c r="R2795">
        <f t="shared" si="259"/>
        <v>151.46</v>
      </c>
      <c r="S2795" s="15">
        <f t="shared" si="260"/>
        <v>42176.419039351851</v>
      </c>
      <c r="T2795" s="15">
        <f t="shared" si="261"/>
        <v>42206.419039351851</v>
      </c>
      <c r="U2795">
        <f t="shared" si="262"/>
        <v>30</v>
      </c>
      <c r="V2795" t="str" cm="1">
        <f t="array" ref="V2795">_xlfn.IFS(U2795&lt;=10,"Less than 10 days",AND(U2795&gt;10,U2795&lt;=20),"11 to 20 days",AND(U2795&gt;20,U2795&lt;=25),"21 to 25 days",U2795&gt;=51,"Greater than 40 days",AND(U2795&gt;25,U2795&lt;=30),"26 to 30 days",AND(U2795&gt;30,U2795&lt;=40),"31 to 40 days",AND(U2795&gt;40,U2795&lt;=50),"41 to 50 days")</f>
        <v>26 to 30 days</v>
      </c>
      <c r="W2795" t="str" cm="1">
        <f t="array" ref="W2795">_xlfn.IFNA(_xlfn.IFS(AND(U2795&gt;=25,U2795&lt;28),"26-27 days",AND(U2795&gt;27,U2795&lt;29),"28 to 29 days",U2795=30, "30 days"),"Not Needed")</f>
        <v>30 days</v>
      </c>
      <c r="X2795">
        <f t="shared" si="263"/>
        <v>2015</v>
      </c>
    </row>
    <row r="2796" spans="1:24" ht="58">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 t="shared" si="264"/>
        <v>150</v>
      </c>
      <c r="R2796">
        <f t="shared" si="259"/>
        <v>25</v>
      </c>
      <c r="S2796" s="15">
        <f t="shared" si="260"/>
        <v>42416.691655092596</v>
      </c>
      <c r="T2796" s="15">
        <f t="shared" si="261"/>
        <v>42432.791666666672</v>
      </c>
      <c r="U2796">
        <f t="shared" si="262"/>
        <v>16</v>
      </c>
      <c r="V2796" t="str" cm="1">
        <f t="array" ref="V2796">_xlfn.IFS(U2796&lt;=10,"Less than 10 days",AND(U2796&gt;10,U2796&lt;=20),"11 to 20 days",AND(U2796&gt;20,U2796&lt;=25),"21 to 25 days",U2796&gt;=51,"Greater than 40 days",AND(U2796&gt;25,U2796&lt;=30),"26 to 30 days",AND(U2796&gt;30,U2796&lt;=40),"31 to 40 days",AND(U2796&gt;40,U2796&lt;=50),"41 to 50 days")</f>
        <v>11 to 20 days</v>
      </c>
      <c r="W2796" t="str" cm="1">
        <f t="array" ref="W2796">_xlfn.IFNA(_xlfn.IFS(AND(U2796&gt;=25,U2796&lt;28),"26-27 days",AND(U2796&gt;27,U2796&lt;29),"28 to 29 days",U2796=30, "30 days"),"Not Needed")</f>
        <v>Not Needed</v>
      </c>
      <c r="X2796">
        <f t="shared" si="263"/>
        <v>2016</v>
      </c>
    </row>
    <row r="2797" spans="1:24" ht="4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 t="shared" si="264"/>
        <v>104</v>
      </c>
      <c r="R2797">
        <f t="shared" si="259"/>
        <v>36.5</v>
      </c>
      <c r="S2797" s="15">
        <f t="shared" si="260"/>
        <v>41780.525937500002</v>
      </c>
      <c r="T2797" s="15">
        <f t="shared" si="261"/>
        <v>41796.958333333336</v>
      </c>
      <c r="U2797">
        <f t="shared" si="262"/>
        <v>16</v>
      </c>
      <c r="V2797" t="str" cm="1">
        <f t="array" ref="V2797">_xlfn.IFS(U2797&lt;=10,"Less than 10 days",AND(U2797&gt;10,U2797&lt;=20),"11 to 20 days",AND(U2797&gt;20,U2797&lt;=25),"21 to 25 days",U2797&gt;=51,"Greater than 40 days",AND(U2797&gt;25,U2797&lt;=30),"26 to 30 days",AND(U2797&gt;30,U2797&lt;=40),"31 to 40 days",AND(U2797&gt;40,U2797&lt;=50),"41 to 50 days")</f>
        <v>11 to 20 days</v>
      </c>
      <c r="W2797" t="str" cm="1">
        <f t="array" ref="W2797">_xlfn.IFNA(_xlfn.IFS(AND(U2797&gt;=25,U2797&lt;28),"26-27 days",AND(U2797&gt;27,U2797&lt;29),"28 to 29 days",U2797=30, "30 days"),"Not Needed")</f>
        <v>Not Needed</v>
      </c>
      <c r="X2797">
        <f t="shared" si="263"/>
        <v>2014</v>
      </c>
    </row>
    <row r="2798" spans="1:24" ht="4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 t="shared" si="264"/>
        <v>116</v>
      </c>
      <c r="R2798">
        <f t="shared" si="259"/>
        <v>44</v>
      </c>
      <c r="S2798" s="15">
        <f t="shared" si="260"/>
        <v>41795.528101851851</v>
      </c>
      <c r="T2798" s="15">
        <f t="shared" si="261"/>
        <v>41825.528101851851</v>
      </c>
      <c r="U2798">
        <f t="shared" si="262"/>
        <v>30</v>
      </c>
      <c r="V2798" t="str" cm="1">
        <f t="array" ref="V2798">_xlfn.IFS(U2798&lt;=10,"Less than 10 days",AND(U2798&gt;10,U2798&lt;=20),"11 to 20 days",AND(U2798&gt;20,U2798&lt;=25),"21 to 25 days",U2798&gt;=51,"Greater than 40 days",AND(U2798&gt;25,U2798&lt;=30),"26 to 30 days",AND(U2798&gt;30,U2798&lt;=40),"31 to 40 days",AND(U2798&gt;40,U2798&lt;=50),"41 to 50 days")</f>
        <v>26 to 30 days</v>
      </c>
      <c r="W2798" t="str" cm="1">
        <f t="array" ref="W2798">_xlfn.IFNA(_xlfn.IFS(AND(U2798&gt;=25,U2798&lt;28),"26-27 days",AND(U2798&gt;27,U2798&lt;29),"28 to 29 days",U2798=30, "30 days"),"Not Needed")</f>
        <v>30 days</v>
      </c>
      <c r="X2798">
        <f t="shared" si="263"/>
        <v>2014</v>
      </c>
    </row>
    <row r="2799" spans="1:24" ht="4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 t="shared" si="264"/>
        <v>103</v>
      </c>
      <c r="R2799">
        <f t="shared" si="259"/>
        <v>87.36</v>
      </c>
      <c r="S2799" s="15">
        <f t="shared" si="260"/>
        <v>41798.94027777778</v>
      </c>
      <c r="T2799" s="15">
        <f t="shared" si="261"/>
        <v>41828.94027777778</v>
      </c>
      <c r="U2799">
        <f t="shared" si="262"/>
        <v>30</v>
      </c>
      <c r="V2799" t="str" cm="1">
        <f t="array" ref="V2799">_xlfn.IFS(U2799&lt;=10,"Less than 10 days",AND(U2799&gt;10,U2799&lt;=20),"11 to 20 days",AND(U2799&gt;20,U2799&lt;=25),"21 to 25 days",U2799&gt;=51,"Greater than 40 days",AND(U2799&gt;25,U2799&lt;=30),"26 to 30 days",AND(U2799&gt;30,U2799&lt;=40),"31 to 40 days",AND(U2799&gt;40,U2799&lt;=50),"41 to 50 days")</f>
        <v>26 to 30 days</v>
      </c>
      <c r="W2799" t="str" cm="1">
        <f t="array" ref="W2799">_xlfn.IFNA(_xlfn.IFS(AND(U2799&gt;=25,U2799&lt;28),"26-27 days",AND(U2799&gt;27,U2799&lt;29),"28 to 29 days",U2799=30, "30 days"),"Not Needed")</f>
        <v>30 days</v>
      </c>
      <c r="X2799">
        <f t="shared" si="263"/>
        <v>2014</v>
      </c>
    </row>
    <row r="2800" spans="1:24" ht="58">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 t="shared" si="264"/>
        <v>101</v>
      </c>
      <c r="R2800">
        <f t="shared" si="259"/>
        <v>36.47</v>
      </c>
      <c r="S2800" s="15">
        <f t="shared" si="260"/>
        <v>42201.675011574072</v>
      </c>
      <c r="T2800" s="15">
        <f t="shared" si="261"/>
        <v>42216.666666666672</v>
      </c>
      <c r="U2800">
        <f t="shared" si="262"/>
        <v>15</v>
      </c>
      <c r="V2800" t="str" cm="1">
        <f t="array" ref="V2800">_xlfn.IFS(U2800&lt;=10,"Less than 10 days",AND(U2800&gt;10,U2800&lt;=20),"11 to 20 days",AND(U2800&gt;20,U2800&lt;=25),"21 to 25 days",U2800&gt;=51,"Greater than 40 days",AND(U2800&gt;25,U2800&lt;=30),"26 to 30 days",AND(U2800&gt;30,U2800&lt;=40),"31 to 40 days",AND(U2800&gt;40,U2800&lt;=50),"41 to 50 days")</f>
        <v>11 to 20 days</v>
      </c>
      <c r="W2800" t="str" cm="1">
        <f t="array" ref="W2800">_xlfn.IFNA(_xlfn.IFS(AND(U2800&gt;=25,U2800&lt;28),"26-27 days",AND(U2800&gt;27,U2800&lt;29),"28 to 29 days",U2800=30, "30 days"),"Not Needed")</f>
        <v>Not Needed</v>
      </c>
      <c r="X2800">
        <f t="shared" si="263"/>
        <v>2015</v>
      </c>
    </row>
    <row r="2801" spans="1:24" ht="58">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 t="shared" si="264"/>
        <v>117</v>
      </c>
      <c r="R2801">
        <f t="shared" si="259"/>
        <v>44.86</v>
      </c>
      <c r="S2801" s="15">
        <f t="shared" si="260"/>
        <v>42507.264699074076</v>
      </c>
      <c r="T2801" s="15">
        <f t="shared" si="261"/>
        <v>42538.666666666672</v>
      </c>
      <c r="U2801">
        <f t="shared" si="262"/>
        <v>31</v>
      </c>
      <c r="V2801" t="str" cm="1">
        <f t="array" ref="V2801">_xlfn.IFS(U2801&lt;=10,"Less than 10 days",AND(U2801&gt;10,U2801&lt;=20),"11 to 20 days",AND(U2801&gt;20,U2801&lt;=25),"21 to 25 days",U2801&gt;=51,"Greater than 40 days",AND(U2801&gt;25,U2801&lt;=30),"26 to 30 days",AND(U2801&gt;30,U2801&lt;=40),"31 to 40 days",AND(U2801&gt;40,U2801&lt;=50),"41 to 50 days")</f>
        <v>31 to 40 days</v>
      </c>
      <c r="W2801" t="str" cm="1">
        <f t="array" ref="W2801">_xlfn.IFNA(_xlfn.IFS(AND(U2801&gt;=25,U2801&lt;28),"26-27 days",AND(U2801&gt;27,U2801&lt;29),"28 to 29 days",U2801=30, "30 days"),"Not Needed")</f>
        <v>Not Needed</v>
      </c>
      <c r="X2801">
        <f t="shared" si="263"/>
        <v>2016</v>
      </c>
    </row>
    <row r="2802" spans="1:24" ht="4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 t="shared" si="264"/>
        <v>133</v>
      </c>
      <c r="R2802">
        <f t="shared" si="259"/>
        <v>42.9</v>
      </c>
      <c r="S2802" s="15">
        <f t="shared" si="260"/>
        <v>41948.552847222221</v>
      </c>
      <c r="T2802" s="15">
        <f t="shared" si="261"/>
        <v>42008.552847222221</v>
      </c>
      <c r="U2802">
        <f t="shared" si="262"/>
        <v>60</v>
      </c>
      <c r="V2802" t="str" cm="1">
        <f t="array" ref="V2802">_xlfn.IFS(U2802&lt;=10,"Less than 10 days",AND(U2802&gt;10,U2802&lt;=20),"11 to 20 days",AND(U2802&gt;20,U2802&lt;=25),"21 to 25 days",U2802&gt;=51,"Greater than 40 days",AND(U2802&gt;25,U2802&lt;=30),"26 to 30 days",AND(U2802&gt;30,U2802&lt;=40),"31 to 40 days",AND(U2802&gt;40,U2802&lt;=50),"41 to 50 days")</f>
        <v>Greater than 40 days</v>
      </c>
      <c r="W2802" t="str" cm="1">
        <f t="array" ref="W2802">_xlfn.IFNA(_xlfn.IFS(AND(U2802&gt;=25,U2802&lt;28),"26-27 days",AND(U2802&gt;27,U2802&lt;29),"28 to 29 days",U2802=30, "30 days"),"Not Needed")</f>
        <v>Not Needed</v>
      </c>
      <c r="X2802">
        <f t="shared" si="263"/>
        <v>2014</v>
      </c>
    </row>
    <row r="2803" spans="1:24" ht="4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 t="shared" si="264"/>
        <v>133</v>
      </c>
      <c r="R2803">
        <f t="shared" si="259"/>
        <v>51.23</v>
      </c>
      <c r="S2803" s="15">
        <f t="shared" si="260"/>
        <v>41900.243159722224</v>
      </c>
      <c r="T2803" s="15">
        <f t="shared" si="261"/>
        <v>41922.458333333336</v>
      </c>
      <c r="U2803">
        <f t="shared" si="262"/>
        <v>22</v>
      </c>
      <c r="V2803" t="str" cm="1">
        <f t="array" ref="V2803">_xlfn.IFS(U2803&lt;=10,"Less than 10 days",AND(U2803&gt;10,U2803&lt;=20),"11 to 20 days",AND(U2803&gt;20,U2803&lt;=25),"21 to 25 days",U2803&gt;=51,"Greater than 40 days",AND(U2803&gt;25,U2803&lt;=30),"26 to 30 days",AND(U2803&gt;30,U2803&lt;=40),"31 to 40 days",AND(U2803&gt;40,U2803&lt;=50),"41 to 50 days")</f>
        <v>21 to 25 days</v>
      </c>
      <c r="W2803" t="str" cm="1">
        <f t="array" ref="W2803">_xlfn.IFNA(_xlfn.IFS(AND(U2803&gt;=25,U2803&lt;28),"26-27 days",AND(U2803&gt;27,U2803&lt;29),"28 to 29 days",U2803=30, "30 days"),"Not Needed")</f>
        <v>Not Needed</v>
      </c>
      <c r="X2803">
        <f t="shared" si="263"/>
        <v>2014</v>
      </c>
    </row>
    <row r="2804" spans="1:24" ht="4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 t="shared" si="264"/>
        <v>102</v>
      </c>
      <c r="R2804">
        <f t="shared" si="259"/>
        <v>33.94</v>
      </c>
      <c r="S2804" s="15">
        <f t="shared" si="260"/>
        <v>42192.64707175926</v>
      </c>
      <c r="T2804" s="15">
        <f t="shared" si="261"/>
        <v>42222.64707175926</v>
      </c>
      <c r="U2804">
        <f t="shared" si="262"/>
        <v>30</v>
      </c>
      <c r="V2804" t="str" cm="1">
        <f t="array" ref="V2804">_xlfn.IFS(U2804&lt;=10,"Less than 10 days",AND(U2804&gt;10,U2804&lt;=20),"11 to 20 days",AND(U2804&gt;20,U2804&lt;=25),"21 to 25 days",U2804&gt;=51,"Greater than 40 days",AND(U2804&gt;25,U2804&lt;=30),"26 to 30 days",AND(U2804&gt;30,U2804&lt;=40),"31 to 40 days",AND(U2804&gt;40,U2804&lt;=50),"41 to 50 days")</f>
        <v>26 to 30 days</v>
      </c>
      <c r="W2804" t="str" cm="1">
        <f t="array" ref="W2804">_xlfn.IFNA(_xlfn.IFS(AND(U2804&gt;=25,U2804&lt;28),"26-27 days",AND(U2804&gt;27,U2804&lt;29),"28 to 29 days",U2804=30, "30 days"),"Not Needed")</f>
        <v>30 days</v>
      </c>
      <c r="X2804">
        <f t="shared" si="263"/>
        <v>2015</v>
      </c>
    </row>
    <row r="2805" spans="1:24" ht="4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 t="shared" si="264"/>
        <v>128</v>
      </c>
      <c r="R2805">
        <f t="shared" si="259"/>
        <v>90.74</v>
      </c>
      <c r="S2805" s="15">
        <f t="shared" si="260"/>
        <v>42158.065694444449</v>
      </c>
      <c r="T2805" s="15">
        <f t="shared" si="261"/>
        <v>42201</v>
      </c>
      <c r="U2805">
        <f t="shared" si="262"/>
        <v>43</v>
      </c>
      <c r="V2805" t="str" cm="1">
        <f t="array" ref="V2805">_xlfn.IFS(U2805&lt;=10,"Less than 10 days",AND(U2805&gt;10,U2805&lt;=20),"11 to 20 days",AND(U2805&gt;20,U2805&lt;=25),"21 to 25 days",U2805&gt;=51,"Greater than 40 days",AND(U2805&gt;25,U2805&lt;=30),"26 to 30 days",AND(U2805&gt;30,U2805&lt;=40),"31 to 40 days",AND(U2805&gt;40,U2805&lt;=50),"41 to 50 days")</f>
        <v>41 to 50 days</v>
      </c>
      <c r="W2805" t="str" cm="1">
        <f t="array" ref="W2805">_xlfn.IFNA(_xlfn.IFS(AND(U2805&gt;=25,U2805&lt;28),"26-27 days",AND(U2805&gt;27,U2805&lt;29),"28 to 29 days",U2805=30, "30 days"),"Not Needed")</f>
        <v>Not Needed</v>
      </c>
      <c r="X2805">
        <f t="shared" si="263"/>
        <v>2015</v>
      </c>
    </row>
    <row r="2806" spans="1:24" ht="4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 t="shared" si="264"/>
        <v>115</v>
      </c>
      <c r="R2806">
        <f t="shared" si="259"/>
        <v>50</v>
      </c>
      <c r="S2806" s="15">
        <f t="shared" si="260"/>
        <v>41881.453587962962</v>
      </c>
      <c r="T2806" s="15">
        <f t="shared" si="261"/>
        <v>41911.453587962962</v>
      </c>
      <c r="U2806">
        <f t="shared" si="262"/>
        <v>30</v>
      </c>
      <c r="V2806" t="str" cm="1">
        <f t="array" ref="V2806">_xlfn.IFS(U2806&lt;=10,"Less than 10 days",AND(U2806&gt;10,U2806&lt;=20),"11 to 20 days",AND(U2806&gt;20,U2806&lt;=25),"21 to 25 days",U2806&gt;=51,"Greater than 40 days",AND(U2806&gt;25,U2806&lt;=30),"26 to 30 days",AND(U2806&gt;30,U2806&lt;=40),"31 to 40 days",AND(U2806&gt;40,U2806&lt;=50),"41 to 50 days")</f>
        <v>26 to 30 days</v>
      </c>
      <c r="W2806" t="str" cm="1">
        <f t="array" ref="W2806">_xlfn.IFNA(_xlfn.IFS(AND(U2806&gt;=25,U2806&lt;28),"26-27 days",AND(U2806&gt;27,U2806&lt;29),"28 to 29 days",U2806=30, "30 days"),"Not Needed")</f>
        <v>30 days</v>
      </c>
      <c r="X2806">
        <f t="shared" si="263"/>
        <v>2014</v>
      </c>
    </row>
    <row r="2807" spans="1:24" ht="58">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 t="shared" si="264"/>
        <v>110</v>
      </c>
      <c r="R2807">
        <f t="shared" si="259"/>
        <v>24.44</v>
      </c>
      <c r="S2807" s="15">
        <f t="shared" si="260"/>
        <v>42213.505474537036</v>
      </c>
      <c r="T2807" s="15">
        <f t="shared" si="261"/>
        <v>42238.505474537036</v>
      </c>
      <c r="U2807">
        <f t="shared" si="262"/>
        <v>25</v>
      </c>
      <c r="V2807" t="str" cm="1">
        <f t="array" ref="V2807">_xlfn.IFS(U2807&lt;=10,"Less than 10 days",AND(U2807&gt;10,U2807&lt;=20),"11 to 20 days",AND(U2807&gt;20,U2807&lt;=25),"21 to 25 days",U2807&gt;=51,"Greater than 40 days",AND(U2807&gt;25,U2807&lt;=30),"26 to 30 days",AND(U2807&gt;30,U2807&lt;=40),"31 to 40 days",AND(U2807&gt;40,U2807&lt;=50),"41 to 50 days")</f>
        <v>21 to 25 days</v>
      </c>
      <c r="W2807" t="str" cm="1">
        <f t="array" ref="W2807">_xlfn.IFNA(_xlfn.IFS(AND(U2807&gt;=25,U2807&lt;28),"26-27 days",AND(U2807&gt;27,U2807&lt;29),"28 to 29 days",U2807=30, "30 days"),"Not Needed")</f>
        <v>26-27 days</v>
      </c>
      <c r="X2807">
        <f t="shared" si="263"/>
        <v>2015</v>
      </c>
    </row>
    <row r="2808" spans="1:24" ht="4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 t="shared" si="264"/>
        <v>112</v>
      </c>
      <c r="R2808">
        <f t="shared" si="259"/>
        <v>44.25</v>
      </c>
      <c r="S2808" s="15">
        <f t="shared" si="260"/>
        <v>42185.267245370371</v>
      </c>
      <c r="T2808" s="15">
        <f t="shared" si="261"/>
        <v>42221.458333333328</v>
      </c>
      <c r="U2808">
        <f t="shared" si="262"/>
        <v>36</v>
      </c>
      <c r="V2808" t="str" cm="1">
        <f t="array" ref="V2808">_xlfn.IFS(U2808&lt;=10,"Less than 10 days",AND(U2808&gt;10,U2808&lt;=20),"11 to 20 days",AND(U2808&gt;20,U2808&lt;=25),"21 to 25 days",U2808&gt;=51,"Greater than 40 days",AND(U2808&gt;25,U2808&lt;=30),"26 to 30 days",AND(U2808&gt;30,U2808&lt;=40),"31 to 40 days",AND(U2808&gt;40,U2808&lt;=50),"41 to 50 days")</f>
        <v>31 to 40 days</v>
      </c>
      <c r="W2808" t="str" cm="1">
        <f t="array" ref="W2808">_xlfn.IFNA(_xlfn.IFS(AND(U2808&gt;=25,U2808&lt;28),"26-27 days",AND(U2808&gt;27,U2808&lt;29),"28 to 29 days",U2808=30, "30 days"),"Not Needed")</f>
        <v>Not Needed</v>
      </c>
      <c r="X2808">
        <f t="shared" si="263"/>
        <v>2015</v>
      </c>
    </row>
    <row r="2809" spans="1:24">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 t="shared" si="264"/>
        <v>126</v>
      </c>
      <c r="R2809">
        <f t="shared" si="259"/>
        <v>67.739999999999995</v>
      </c>
      <c r="S2809" s="15">
        <f t="shared" si="260"/>
        <v>42154.873124999998</v>
      </c>
      <c r="T2809" s="15">
        <f t="shared" si="261"/>
        <v>42184.873124999998</v>
      </c>
      <c r="U2809">
        <f t="shared" si="262"/>
        <v>30</v>
      </c>
      <c r="V2809" t="str" cm="1">
        <f t="array" ref="V2809">_xlfn.IFS(U2809&lt;=10,"Less than 10 days",AND(U2809&gt;10,U2809&lt;=20),"11 to 20 days",AND(U2809&gt;20,U2809&lt;=25),"21 to 25 days",U2809&gt;=51,"Greater than 40 days",AND(U2809&gt;25,U2809&lt;=30),"26 to 30 days",AND(U2809&gt;30,U2809&lt;=40),"31 to 40 days",AND(U2809&gt;40,U2809&lt;=50),"41 to 50 days")</f>
        <v>26 to 30 days</v>
      </c>
      <c r="W2809" t="str" cm="1">
        <f t="array" ref="W2809">_xlfn.IFNA(_xlfn.IFS(AND(U2809&gt;=25,U2809&lt;28),"26-27 days",AND(U2809&gt;27,U2809&lt;29),"28 to 29 days",U2809=30, "30 days"),"Not Needed")</f>
        <v>30 days</v>
      </c>
      <c r="X2809">
        <f t="shared" si="263"/>
        <v>2015</v>
      </c>
    </row>
    <row r="2810" spans="1:24" ht="58">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 t="shared" si="264"/>
        <v>100</v>
      </c>
      <c r="R2810">
        <f t="shared" si="259"/>
        <v>65.38</v>
      </c>
      <c r="S2810" s="15">
        <f t="shared" si="260"/>
        <v>42208.84646990741</v>
      </c>
      <c r="T2810" s="15">
        <f t="shared" si="261"/>
        <v>42238.84646990741</v>
      </c>
      <c r="U2810">
        <f t="shared" si="262"/>
        <v>30</v>
      </c>
      <c r="V2810" t="str" cm="1">
        <f t="array" ref="V2810">_xlfn.IFS(U2810&lt;=10,"Less than 10 days",AND(U2810&gt;10,U2810&lt;=20),"11 to 20 days",AND(U2810&gt;20,U2810&lt;=25),"21 to 25 days",U2810&gt;=51,"Greater than 40 days",AND(U2810&gt;25,U2810&lt;=30),"26 to 30 days",AND(U2810&gt;30,U2810&lt;=40),"31 to 40 days",AND(U2810&gt;40,U2810&lt;=50),"41 to 50 days")</f>
        <v>26 to 30 days</v>
      </c>
      <c r="W2810" t="str" cm="1">
        <f t="array" ref="W2810">_xlfn.IFNA(_xlfn.IFS(AND(U2810&gt;=25,U2810&lt;28),"26-27 days",AND(U2810&gt;27,U2810&lt;29),"28 to 29 days",U2810=30, "30 days"),"Not Needed")</f>
        <v>30 days</v>
      </c>
      <c r="X2810">
        <f t="shared" si="263"/>
        <v>2015</v>
      </c>
    </row>
    <row r="2811" spans="1:24" ht="4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 t="shared" si="264"/>
        <v>102</v>
      </c>
      <c r="R2811">
        <f t="shared" si="259"/>
        <v>121.9</v>
      </c>
      <c r="S2811" s="15">
        <f t="shared" si="260"/>
        <v>42451.496817129635</v>
      </c>
      <c r="T2811" s="15">
        <f t="shared" si="261"/>
        <v>42459.610416666663</v>
      </c>
      <c r="U2811">
        <f t="shared" si="262"/>
        <v>8</v>
      </c>
      <c r="V2811" t="str" cm="1">
        <f t="array" ref="V2811">_xlfn.IFS(U2811&lt;=10,"Less than 10 days",AND(U2811&gt;10,U2811&lt;=20),"11 to 20 days",AND(U2811&gt;20,U2811&lt;=25),"21 to 25 days",U2811&gt;=51,"Greater than 40 days",AND(U2811&gt;25,U2811&lt;=30),"26 to 30 days",AND(U2811&gt;30,U2811&lt;=40),"31 to 40 days",AND(U2811&gt;40,U2811&lt;=50),"41 to 50 days")</f>
        <v>Less than 10 days</v>
      </c>
      <c r="W2811" t="str" cm="1">
        <f t="array" ref="W2811">_xlfn.IFNA(_xlfn.IFS(AND(U2811&gt;=25,U2811&lt;28),"26-27 days",AND(U2811&gt;27,U2811&lt;29),"28 to 29 days",U2811=30, "30 days"),"Not Needed")</f>
        <v>Not Needed</v>
      </c>
      <c r="X2811">
        <f t="shared" si="263"/>
        <v>2016</v>
      </c>
    </row>
    <row r="2812" spans="1:24" ht="4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 t="shared" si="264"/>
        <v>108</v>
      </c>
      <c r="R2812">
        <f t="shared" si="259"/>
        <v>47.46</v>
      </c>
      <c r="S2812" s="15">
        <f t="shared" si="260"/>
        <v>41759.13962962963</v>
      </c>
      <c r="T2812" s="15">
        <f t="shared" si="261"/>
        <v>41791.165972222225</v>
      </c>
      <c r="U2812">
        <f t="shared" si="262"/>
        <v>32</v>
      </c>
      <c r="V2812" t="str" cm="1">
        <f t="array" ref="V2812">_xlfn.IFS(U2812&lt;=10,"Less than 10 days",AND(U2812&gt;10,U2812&lt;=20),"11 to 20 days",AND(U2812&gt;20,U2812&lt;=25),"21 to 25 days",U2812&gt;=51,"Greater than 40 days",AND(U2812&gt;25,U2812&lt;=30),"26 to 30 days",AND(U2812&gt;30,U2812&lt;=40),"31 to 40 days",AND(U2812&gt;40,U2812&lt;=50),"41 to 50 days")</f>
        <v>31 to 40 days</v>
      </c>
      <c r="W2812" t="str" cm="1">
        <f t="array" ref="W2812">_xlfn.IFNA(_xlfn.IFS(AND(U2812&gt;=25,U2812&lt;28),"26-27 days",AND(U2812&gt;27,U2812&lt;29),"28 to 29 days",U2812=30, "30 days"),"Not Needed")</f>
        <v>Not Needed</v>
      </c>
      <c r="X2812">
        <f t="shared" si="263"/>
        <v>2014</v>
      </c>
    </row>
    <row r="2813" spans="1:24" ht="4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 t="shared" si="264"/>
        <v>100</v>
      </c>
      <c r="R2813">
        <f t="shared" si="259"/>
        <v>92.84</v>
      </c>
      <c r="S2813" s="15">
        <f t="shared" si="260"/>
        <v>42028.496562500004</v>
      </c>
      <c r="T2813" s="15">
        <f t="shared" si="261"/>
        <v>42058.496562500004</v>
      </c>
      <c r="U2813">
        <f t="shared" si="262"/>
        <v>30</v>
      </c>
      <c r="V2813" t="str" cm="1">
        <f t="array" ref="V2813">_xlfn.IFS(U2813&lt;=10,"Less than 10 days",AND(U2813&gt;10,U2813&lt;=20),"11 to 20 days",AND(U2813&gt;20,U2813&lt;=25),"21 to 25 days",U2813&gt;=51,"Greater than 40 days",AND(U2813&gt;25,U2813&lt;=30),"26 to 30 days",AND(U2813&gt;30,U2813&lt;=40),"31 to 40 days",AND(U2813&gt;40,U2813&lt;=50),"41 to 50 days")</f>
        <v>26 to 30 days</v>
      </c>
      <c r="W2813" t="str" cm="1">
        <f t="array" ref="W2813">_xlfn.IFNA(_xlfn.IFS(AND(U2813&gt;=25,U2813&lt;28),"26-27 days",AND(U2813&gt;27,U2813&lt;29),"28 to 29 days",U2813=30, "30 days"),"Not Needed")</f>
        <v>30 days</v>
      </c>
      <c r="X2813">
        <f t="shared" si="263"/>
        <v>2015</v>
      </c>
    </row>
    <row r="2814" spans="1:24" ht="4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 t="shared" si="264"/>
        <v>113</v>
      </c>
      <c r="R2814">
        <f t="shared" si="259"/>
        <v>68.25</v>
      </c>
      <c r="S2814" s="15">
        <f t="shared" si="260"/>
        <v>42054.74418981481</v>
      </c>
      <c r="T2814" s="15">
        <f t="shared" si="261"/>
        <v>42100.166666666672</v>
      </c>
      <c r="U2814">
        <f t="shared" si="262"/>
        <v>46</v>
      </c>
      <c r="V2814" t="str" cm="1">
        <f t="array" ref="V2814">_xlfn.IFS(U2814&lt;=10,"Less than 10 days",AND(U2814&gt;10,U2814&lt;=20),"11 to 20 days",AND(U2814&gt;20,U2814&lt;=25),"21 to 25 days",U2814&gt;=51,"Greater than 40 days",AND(U2814&gt;25,U2814&lt;=30),"26 to 30 days",AND(U2814&gt;30,U2814&lt;=40),"31 to 40 days",AND(U2814&gt;40,U2814&lt;=50),"41 to 50 days")</f>
        <v>41 to 50 days</v>
      </c>
      <c r="W2814" t="str" cm="1">
        <f t="array" ref="W2814">_xlfn.IFNA(_xlfn.IFS(AND(U2814&gt;=25,U2814&lt;28),"26-27 days",AND(U2814&gt;27,U2814&lt;29),"28 to 29 days",U2814=30, "30 days"),"Not Needed")</f>
        <v>Not Needed</v>
      </c>
      <c r="X2814">
        <f t="shared" si="263"/>
        <v>2015</v>
      </c>
    </row>
    <row r="2815" spans="1:24" ht="4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 t="shared" si="264"/>
        <v>128</v>
      </c>
      <c r="R2815">
        <f t="shared" si="259"/>
        <v>37.21</v>
      </c>
      <c r="S2815" s="15">
        <f t="shared" si="260"/>
        <v>42693.742604166662</v>
      </c>
      <c r="T2815" s="15">
        <f t="shared" si="261"/>
        <v>42718.742604166662</v>
      </c>
      <c r="U2815">
        <f t="shared" si="262"/>
        <v>25</v>
      </c>
      <c r="V2815" t="str" cm="1">
        <f t="array" ref="V2815">_xlfn.IFS(U2815&lt;=10,"Less than 10 days",AND(U2815&gt;10,U2815&lt;=20),"11 to 20 days",AND(U2815&gt;20,U2815&lt;=25),"21 to 25 days",U2815&gt;=51,"Greater than 40 days",AND(U2815&gt;25,U2815&lt;=30),"26 to 30 days",AND(U2815&gt;30,U2815&lt;=40),"31 to 40 days",AND(U2815&gt;40,U2815&lt;=50),"41 to 50 days")</f>
        <v>21 to 25 days</v>
      </c>
      <c r="W2815" t="str" cm="1">
        <f t="array" ref="W2815">_xlfn.IFNA(_xlfn.IFS(AND(U2815&gt;=25,U2815&lt;28),"26-27 days",AND(U2815&gt;27,U2815&lt;29),"28 to 29 days",U2815=30, "30 days"),"Not Needed")</f>
        <v>26-27 days</v>
      </c>
      <c r="X2815">
        <f t="shared" si="263"/>
        <v>2016</v>
      </c>
    </row>
    <row r="2816" spans="1:24" ht="4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 t="shared" si="264"/>
        <v>108</v>
      </c>
      <c r="R2816">
        <f t="shared" si="259"/>
        <v>25.25</v>
      </c>
      <c r="S2816" s="15">
        <f t="shared" si="260"/>
        <v>42103.399479166663</v>
      </c>
      <c r="T2816" s="15">
        <f t="shared" si="261"/>
        <v>42133.399479166663</v>
      </c>
      <c r="U2816">
        <f t="shared" si="262"/>
        <v>30</v>
      </c>
      <c r="V2816" t="str" cm="1">
        <f t="array" ref="V2816">_xlfn.IFS(U2816&lt;=10,"Less than 10 days",AND(U2816&gt;10,U2816&lt;=20),"11 to 20 days",AND(U2816&gt;20,U2816&lt;=25),"21 to 25 days",U2816&gt;=51,"Greater than 40 days",AND(U2816&gt;25,U2816&lt;=30),"26 to 30 days",AND(U2816&gt;30,U2816&lt;=40),"31 to 40 days",AND(U2816&gt;40,U2816&lt;=50),"41 to 50 days")</f>
        <v>26 to 30 days</v>
      </c>
      <c r="W2816" t="str" cm="1">
        <f t="array" ref="W2816">_xlfn.IFNA(_xlfn.IFS(AND(U2816&gt;=25,U2816&lt;28),"26-27 days",AND(U2816&gt;27,U2816&lt;29),"28 to 29 days",U2816=30, "30 days"),"Not Needed")</f>
        <v>30 days</v>
      </c>
      <c r="X2816">
        <f t="shared" si="263"/>
        <v>2015</v>
      </c>
    </row>
    <row r="2817" spans="1:24" ht="4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 t="shared" si="264"/>
        <v>242</v>
      </c>
      <c r="R2817">
        <f t="shared" si="259"/>
        <v>43.21</v>
      </c>
      <c r="S2817" s="15">
        <f t="shared" si="260"/>
        <v>42559.776724537034</v>
      </c>
      <c r="T2817" s="15">
        <f t="shared" si="261"/>
        <v>42589.776724537034</v>
      </c>
      <c r="U2817">
        <f t="shared" si="262"/>
        <v>30</v>
      </c>
      <c r="V2817" t="str" cm="1">
        <f t="array" ref="V2817">_xlfn.IFS(U2817&lt;=10,"Less than 10 days",AND(U2817&gt;10,U2817&lt;=20),"11 to 20 days",AND(U2817&gt;20,U2817&lt;=25),"21 to 25 days",U2817&gt;=51,"Greater than 40 days",AND(U2817&gt;25,U2817&lt;=30),"26 to 30 days",AND(U2817&gt;30,U2817&lt;=40),"31 to 40 days",AND(U2817&gt;40,U2817&lt;=50),"41 to 50 days")</f>
        <v>26 to 30 days</v>
      </c>
      <c r="W2817" t="str" cm="1">
        <f t="array" ref="W2817">_xlfn.IFNA(_xlfn.IFS(AND(U2817&gt;=25,U2817&lt;28),"26-27 days",AND(U2817&gt;27,U2817&lt;29),"28 to 29 days",U2817=30, "30 days"),"Not Needed")</f>
        <v>30 days</v>
      </c>
      <c r="X2817">
        <f t="shared" si="263"/>
        <v>2016</v>
      </c>
    </row>
    <row r="2818" spans="1:24" ht="4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 t="shared" si="264"/>
        <v>142</v>
      </c>
      <c r="R2818">
        <f t="shared" si="259"/>
        <v>25.13</v>
      </c>
      <c r="S2818" s="15">
        <f t="shared" si="260"/>
        <v>42188.467499999999</v>
      </c>
      <c r="T2818" s="15">
        <f t="shared" si="261"/>
        <v>42218.666666666672</v>
      </c>
      <c r="U2818">
        <f t="shared" si="262"/>
        <v>30</v>
      </c>
      <c r="V2818" t="str" cm="1">
        <f t="array" ref="V2818">_xlfn.IFS(U2818&lt;=10,"Less than 10 days",AND(U2818&gt;10,U2818&lt;=20),"11 to 20 days",AND(U2818&gt;20,U2818&lt;=25),"21 to 25 days",U2818&gt;=51,"Greater than 40 days",AND(U2818&gt;25,U2818&lt;=30),"26 to 30 days",AND(U2818&gt;30,U2818&lt;=40),"31 to 40 days",AND(U2818&gt;40,U2818&lt;=50),"41 to 50 days")</f>
        <v>26 to 30 days</v>
      </c>
      <c r="W2818" t="str" cm="1">
        <f t="array" ref="W2818">_xlfn.IFNA(_xlfn.IFS(AND(U2818&gt;=25,U2818&lt;28),"26-27 days",AND(U2818&gt;27,U2818&lt;29),"28 to 29 days",U2818=30, "30 days"),"Not Needed")</f>
        <v>30 days</v>
      </c>
      <c r="X2818">
        <f t="shared" si="263"/>
        <v>2015</v>
      </c>
    </row>
    <row r="2819" spans="1:24" ht="58">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 t="shared" si="264"/>
        <v>130</v>
      </c>
      <c r="R2819">
        <f t="shared" ref="R2819:R2882" si="265">IFERROR(ROUND(E2819/L2819,2),0)</f>
        <v>23.64</v>
      </c>
      <c r="S2819" s="15">
        <f t="shared" ref="S2819:S2882" si="266">(((J2819/60)/60)/24)+DATE(1970,1,1)</f>
        <v>42023.634976851856</v>
      </c>
      <c r="T2819" s="15">
        <f t="shared" ref="T2819:T2882" si="267">(((I2819/60)/60)/24)+DATE(1970,1,1)</f>
        <v>42063.634976851856</v>
      </c>
      <c r="U2819">
        <f t="shared" ref="U2819:U2882" si="268">_xlfn.DAYS(T2819,S2819)</f>
        <v>40</v>
      </c>
      <c r="V2819" t="str" cm="1">
        <f t="array" ref="V2819">_xlfn.IFS(U2819&lt;=10,"Less than 10 days",AND(U2819&gt;10,U2819&lt;=20),"11 to 20 days",AND(U2819&gt;20,U2819&lt;=25),"21 to 25 days",U2819&gt;=51,"Greater than 40 days",AND(U2819&gt;25,U2819&lt;=30),"26 to 30 days",AND(U2819&gt;30,U2819&lt;=40),"31 to 40 days",AND(U2819&gt;40,U2819&lt;=50),"41 to 50 days")</f>
        <v>31 to 40 days</v>
      </c>
      <c r="W2819" t="str" cm="1">
        <f t="array" ref="W2819">_xlfn.IFNA(_xlfn.IFS(AND(U2819&gt;=25,U2819&lt;28),"26-27 days",AND(U2819&gt;27,U2819&lt;29),"28 to 29 days",U2819=30, "30 days"),"Not Needed")</f>
        <v>Not Needed</v>
      </c>
      <c r="X2819">
        <f t="shared" ref="X2819:X2882" si="269">YEAR(S2819)</f>
        <v>2015</v>
      </c>
    </row>
    <row r="2820" spans="1:24" ht="4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 t="shared" si="264"/>
        <v>106</v>
      </c>
      <c r="R2820">
        <f t="shared" si="265"/>
        <v>103.95</v>
      </c>
      <c r="S2820" s="15">
        <f t="shared" si="266"/>
        <v>42250.598217592589</v>
      </c>
      <c r="T2820" s="15">
        <f t="shared" si="267"/>
        <v>42270.598217592589</v>
      </c>
      <c r="U2820">
        <f t="shared" si="268"/>
        <v>20</v>
      </c>
      <c r="V2820" t="str" cm="1">
        <f t="array" ref="V2820">_xlfn.IFS(U2820&lt;=10,"Less than 10 days",AND(U2820&gt;10,U2820&lt;=20),"11 to 20 days",AND(U2820&gt;20,U2820&lt;=25),"21 to 25 days",U2820&gt;=51,"Greater than 40 days",AND(U2820&gt;25,U2820&lt;=30),"26 to 30 days",AND(U2820&gt;30,U2820&lt;=40),"31 to 40 days",AND(U2820&gt;40,U2820&lt;=50),"41 to 50 days")</f>
        <v>11 to 20 days</v>
      </c>
      <c r="W2820" t="str" cm="1">
        <f t="array" ref="W2820">_xlfn.IFNA(_xlfn.IFS(AND(U2820&gt;=25,U2820&lt;28),"26-27 days",AND(U2820&gt;27,U2820&lt;29),"28 to 29 days",U2820=30, "30 days"),"Not Needed")</f>
        <v>Not Needed</v>
      </c>
      <c r="X2820">
        <f t="shared" si="269"/>
        <v>2015</v>
      </c>
    </row>
    <row r="2821" spans="1:24" ht="4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 t="shared" si="264"/>
        <v>105</v>
      </c>
      <c r="R2821">
        <f t="shared" si="265"/>
        <v>50.38</v>
      </c>
      <c r="S2821" s="15">
        <f t="shared" si="266"/>
        <v>42139.525567129633</v>
      </c>
      <c r="T2821" s="15">
        <f t="shared" si="267"/>
        <v>42169.525567129633</v>
      </c>
      <c r="U2821">
        <f t="shared" si="268"/>
        <v>30</v>
      </c>
      <c r="V2821" t="str" cm="1">
        <f t="array" ref="V2821">_xlfn.IFS(U2821&lt;=10,"Less than 10 days",AND(U2821&gt;10,U2821&lt;=20),"11 to 20 days",AND(U2821&gt;20,U2821&lt;=25),"21 to 25 days",U2821&gt;=51,"Greater than 40 days",AND(U2821&gt;25,U2821&lt;=30),"26 to 30 days",AND(U2821&gt;30,U2821&lt;=40),"31 to 40 days",AND(U2821&gt;40,U2821&lt;=50),"41 to 50 days")</f>
        <v>26 to 30 days</v>
      </c>
      <c r="W2821" t="str" cm="1">
        <f t="array" ref="W2821">_xlfn.IFNA(_xlfn.IFS(AND(U2821&gt;=25,U2821&lt;28),"26-27 days",AND(U2821&gt;27,U2821&lt;29),"28 to 29 days",U2821=30, "30 days"),"Not Needed")</f>
        <v>30 days</v>
      </c>
      <c r="X2821">
        <f t="shared" si="269"/>
        <v>2015</v>
      </c>
    </row>
    <row r="2822" spans="1:24" ht="4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 t="shared" si="264"/>
        <v>136</v>
      </c>
      <c r="R2822">
        <f t="shared" si="265"/>
        <v>13.6</v>
      </c>
      <c r="S2822" s="15">
        <f t="shared" si="266"/>
        <v>42401.610983796301</v>
      </c>
      <c r="T2822" s="15">
        <f t="shared" si="267"/>
        <v>42426</v>
      </c>
      <c r="U2822">
        <f t="shared" si="268"/>
        <v>25</v>
      </c>
      <c r="V2822" t="str" cm="1">
        <f t="array" ref="V2822">_xlfn.IFS(U2822&lt;=10,"Less than 10 days",AND(U2822&gt;10,U2822&lt;=20),"11 to 20 days",AND(U2822&gt;20,U2822&lt;=25),"21 to 25 days",U2822&gt;=51,"Greater than 40 days",AND(U2822&gt;25,U2822&lt;=30),"26 to 30 days",AND(U2822&gt;30,U2822&lt;=40),"31 to 40 days",AND(U2822&gt;40,U2822&lt;=50),"41 to 50 days")</f>
        <v>21 to 25 days</v>
      </c>
      <c r="W2822" t="str" cm="1">
        <f t="array" ref="W2822">_xlfn.IFNA(_xlfn.IFS(AND(U2822&gt;=25,U2822&lt;28),"26-27 days",AND(U2822&gt;27,U2822&lt;29),"28 to 29 days",U2822=30, "30 days"),"Not Needed")</f>
        <v>26-27 days</v>
      </c>
      <c r="X2822">
        <f t="shared" si="269"/>
        <v>2016</v>
      </c>
    </row>
    <row r="2823" spans="1:24" ht="58">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 t="shared" si="264"/>
        <v>100</v>
      </c>
      <c r="R2823">
        <f t="shared" si="265"/>
        <v>28.57</v>
      </c>
      <c r="S2823" s="15">
        <f t="shared" si="266"/>
        <v>41875.922858796301</v>
      </c>
      <c r="T2823" s="15">
        <f t="shared" si="267"/>
        <v>41905.922858796301</v>
      </c>
      <c r="U2823">
        <f t="shared" si="268"/>
        <v>30</v>
      </c>
      <c r="V2823" t="str" cm="1">
        <f t="array" ref="V2823">_xlfn.IFS(U2823&lt;=10,"Less than 10 days",AND(U2823&gt;10,U2823&lt;=20),"11 to 20 days",AND(U2823&gt;20,U2823&lt;=25),"21 to 25 days",U2823&gt;=51,"Greater than 40 days",AND(U2823&gt;25,U2823&lt;=30),"26 to 30 days",AND(U2823&gt;30,U2823&lt;=40),"31 to 40 days",AND(U2823&gt;40,U2823&lt;=50),"41 to 50 days")</f>
        <v>26 to 30 days</v>
      </c>
      <c r="W2823" t="str" cm="1">
        <f t="array" ref="W2823">_xlfn.IFNA(_xlfn.IFS(AND(U2823&gt;=25,U2823&lt;28),"26-27 days",AND(U2823&gt;27,U2823&lt;29),"28 to 29 days",U2823=30, "30 days"),"Not Needed")</f>
        <v>30 days</v>
      </c>
      <c r="X2823">
        <f t="shared" si="269"/>
        <v>2014</v>
      </c>
    </row>
    <row r="2824" spans="1:24" ht="58">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 t="shared" si="264"/>
        <v>100</v>
      </c>
      <c r="R2824">
        <f t="shared" si="265"/>
        <v>63.83</v>
      </c>
      <c r="S2824" s="15">
        <f t="shared" si="266"/>
        <v>42060.683935185181</v>
      </c>
      <c r="T2824" s="15">
        <f t="shared" si="267"/>
        <v>42090.642268518524</v>
      </c>
      <c r="U2824">
        <f t="shared" si="268"/>
        <v>30</v>
      </c>
      <c r="V2824" t="str" cm="1">
        <f t="array" ref="V2824">_xlfn.IFS(U2824&lt;=10,"Less than 10 days",AND(U2824&gt;10,U2824&lt;=20),"11 to 20 days",AND(U2824&gt;20,U2824&lt;=25),"21 to 25 days",U2824&gt;=51,"Greater than 40 days",AND(U2824&gt;25,U2824&lt;=30),"26 to 30 days",AND(U2824&gt;30,U2824&lt;=40),"31 to 40 days",AND(U2824&gt;40,U2824&lt;=50),"41 to 50 days")</f>
        <v>26 to 30 days</v>
      </c>
      <c r="W2824" t="str" cm="1">
        <f t="array" ref="W2824">_xlfn.IFNA(_xlfn.IFS(AND(U2824&gt;=25,U2824&lt;28),"26-27 days",AND(U2824&gt;27,U2824&lt;29),"28 to 29 days",U2824=30, "30 days"),"Not Needed")</f>
        <v>30 days</v>
      </c>
      <c r="X2824">
        <f t="shared" si="269"/>
        <v>2015</v>
      </c>
    </row>
    <row r="2825" spans="1:24" ht="58">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 t="shared" si="264"/>
        <v>124</v>
      </c>
      <c r="R2825">
        <f t="shared" si="265"/>
        <v>8.86</v>
      </c>
      <c r="S2825" s="15">
        <f t="shared" si="266"/>
        <v>42067.011643518519</v>
      </c>
      <c r="T2825" s="15">
        <f t="shared" si="267"/>
        <v>42094.957638888889</v>
      </c>
      <c r="U2825">
        <f t="shared" si="268"/>
        <v>27</v>
      </c>
      <c r="V2825" t="str" cm="1">
        <f t="array" ref="V2825">_xlfn.IFS(U2825&lt;=10,"Less than 10 days",AND(U2825&gt;10,U2825&lt;=20),"11 to 20 days",AND(U2825&gt;20,U2825&lt;=25),"21 to 25 days",U2825&gt;=51,"Greater than 40 days",AND(U2825&gt;25,U2825&lt;=30),"26 to 30 days",AND(U2825&gt;30,U2825&lt;=40),"31 to 40 days",AND(U2825&gt;40,U2825&lt;=50),"41 to 50 days")</f>
        <v>26 to 30 days</v>
      </c>
      <c r="W2825" t="str" cm="1">
        <f t="array" ref="W2825">_xlfn.IFNA(_xlfn.IFS(AND(U2825&gt;=25,U2825&lt;28),"26-27 days",AND(U2825&gt;27,U2825&lt;29),"28 to 29 days",U2825=30, "30 days"),"Not Needed")</f>
        <v>26-27 days</v>
      </c>
      <c r="X2825">
        <f t="shared" si="269"/>
        <v>2015</v>
      </c>
    </row>
    <row r="2826" spans="1:24" ht="4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 t="shared" si="264"/>
        <v>117</v>
      </c>
      <c r="R2826">
        <f t="shared" si="265"/>
        <v>50.67</v>
      </c>
      <c r="S2826" s="15">
        <f t="shared" si="266"/>
        <v>42136.270787037036</v>
      </c>
      <c r="T2826" s="15">
        <f t="shared" si="267"/>
        <v>42168.071527777778</v>
      </c>
      <c r="U2826">
        <f t="shared" si="268"/>
        <v>32</v>
      </c>
      <c r="V2826" t="str" cm="1">
        <f t="array" ref="V2826">_xlfn.IFS(U2826&lt;=10,"Less than 10 days",AND(U2826&gt;10,U2826&lt;=20),"11 to 20 days",AND(U2826&gt;20,U2826&lt;=25),"21 to 25 days",U2826&gt;=51,"Greater than 40 days",AND(U2826&gt;25,U2826&lt;=30),"26 to 30 days",AND(U2826&gt;30,U2826&lt;=40),"31 to 40 days",AND(U2826&gt;40,U2826&lt;=50),"41 to 50 days")</f>
        <v>31 to 40 days</v>
      </c>
      <c r="W2826" t="str" cm="1">
        <f t="array" ref="W2826">_xlfn.IFNA(_xlfn.IFS(AND(U2826&gt;=25,U2826&lt;28),"26-27 days",AND(U2826&gt;27,U2826&lt;29),"28 to 29 days",U2826=30, "30 days"),"Not Needed")</f>
        <v>Not Needed</v>
      </c>
      <c r="X2826">
        <f t="shared" si="269"/>
        <v>2015</v>
      </c>
    </row>
    <row r="2827" spans="1:24" ht="58">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 t="shared" si="264"/>
        <v>103</v>
      </c>
      <c r="R2827">
        <f t="shared" si="265"/>
        <v>60.78</v>
      </c>
      <c r="S2827" s="15">
        <f t="shared" si="266"/>
        <v>42312.792662037042</v>
      </c>
      <c r="T2827" s="15">
        <f t="shared" si="267"/>
        <v>42342.792662037042</v>
      </c>
      <c r="U2827">
        <f t="shared" si="268"/>
        <v>30</v>
      </c>
      <c r="V2827" t="str" cm="1">
        <f t="array" ref="V2827">_xlfn.IFS(U2827&lt;=10,"Less than 10 days",AND(U2827&gt;10,U2827&lt;=20),"11 to 20 days",AND(U2827&gt;20,U2827&lt;=25),"21 to 25 days",U2827&gt;=51,"Greater than 40 days",AND(U2827&gt;25,U2827&lt;=30),"26 to 30 days",AND(U2827&gt;30,U2827&lt;=40),"31 to 40 days",AND(U2827&gt;40,U2827&lt;=50),"41 to 50 days")</f>
        <v>26 to 30 days</v>
      </c>
      <c r="W2827" t="str" cm="1">
        <f t="array" ref="W2827">_xlfn.IFNA(_xlfn.IFS(AND(U2827&gt;=25,U2827&lt;28),"26-27 days",AND(U2827&gt;27,U2827&lt;29),"28 to 29 days",U2827=30, "30 days"),"Not Needed")</f>
        <v>30 days</v>
      </c>
      <c r="X2827">
        <f t="shared" si="269"/>
        <v>2015</v>
      </c>
    </row>
    <row r="2828" spans="1:24" ht="58">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 t="shared" si="264"/>
        <v>108</v>
      </c>
      <c r="R2828">
        <f t="shared" si="265"/>
        <v>113.42</v>
      </c>
      <c r="S2828" s="15">
        <f t="shared" si="266"/>
        <v>42171.034861111111</v>
      </c>
      <c r="T2828" s="15">
        <f t="shared" si="267"/>
        <v>42195.291666666672</v>
      </c>
      <c r="U2828">
        <f t="shared" si="268"/>
        <v>24</v>
      </c>
      <c r="V2828" t="str" cm="1">
        <f t="array" ref="V2828">_xlfn.IFS(U2828&lt;=10,"Less than 10 days",AND(U2828&gt;10,U2828&lt;=20),"11 to 20 days",AND(U2828&gt;20,U2828&lt;=25),"21 to 25 days",U2828&gt;=51,"Greater than 40 days",AND(U2828&gt;25,U2828&lt;=30),"26 to 30 days",AND(U2828&gt;30,U2828&lt;=40),"31 to 40 days",AND(U2828&gt;40,U2828&lt;=50),"41 to 50 days")</f>
        <v>21 to 25 days</v>
      </c>
      <c r="W2828" t="str" cm="1">
        <f t="array" ref="W2828">_xlfn.IFNA(_xlfn.IFS(AND(U2828&gt;=25,U2828&lt;28),"26-27 days",AND(U2828&gt;27,U2828&lt;29),"28 to 29 days",U2828=30, "30 days"),"Not Needed")</f>
        <v>Not Needed</v>
      </c>
      <c r="X2828">
        <f t="shared" si="269"/>
        <v>2015</v>
      </c>
    </row>
    <row r="2829" spans="1:24" ht="58">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 t="shared" si="264"/>
        <v>120</v>
      </c>
      <c r="R2829">
        <f t="shared" si="265"/>
        <v>104.57</v>
      </c>
      <c r="S2829" s="15">
        <f t="shared" si="266"/>
        <v>42494.683634259258</v>
      </c>
      <c r="T2829" s="15">
        <f t="shared" si="267"/>
        <v>42524.6875</v>
      </c>
      <c r="U2829">
        <f t="shared" si="268"/>
        <v>30</v>
      </c>
      <c r="V2829" t="str" cm="1">
        <f t="array" ref="V2829">_xlfn.IFS(U2829&lt;=10,"Less than 10 days",AND(U2829&gt;10,U2829&lt;=20),"11 to 20 days",AND(U2829&gt;20,U2829&lt;=25),"21 to 25 days",U2829&gt;=51,"Greater than 40 days",AND(U2829&gt;25,U2829&lt;=30),"26 to 30 days",AND(U2829&gt;30,U2829&lt;=40),"31 to 40 days",AND(U2829&gt;40,U2829&lt;=50),"41 to 50 days")</f>
        <v>26 to 30 days</v>
      </c>
      <c r="W2829" t="str" cm="1">
        <f t="array" ref="W2829">_xlfn.IFNA(_xlfn.IFS(AND(U2829&gt;=25,U2829&lt;28),"26-27 days",AND(U2829&gt;27,U2829&lt;29),"28 to 29 days",U2829=30, "30 days"),"Not Needed")</f>
        <v>30 days</v>
      </c>
      <c r="X2829">
        <f t="shared" si="269"/>
        <v>2016</v>
      </c>
    </row>
    <row r="2830" spans="1:24" ht="4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 t="shared" si="264"/>
        <v>100</v>
      </c>
      <c r="R2830">
        <f t="shared" si="265"/>
        <v>98.31</v>
      </c>
      <c r="S2830" s="15">
        <f t="shared" si="266"/>
        <v>42254.264687499999</v>
      </c>
      <c r="T2830" s="15">
        <f t="shared" si="267"/>
        <v>42279.958333333328</v>
      </c>
      <c r="U2830">
        <f t="shared" si="268"/>
        <v>25</v>
      </c>
      <c r="V2830" t="str" cm="1">
        <f t="array" ref="V2830">_xlfn.IFS(U2830&lt;=10,"Less than 10 days",AND(U2830&gt;10,U2830&lt;=20),"11 to 20 days",AND(U2830&gt;20,U2830&lt;=25),"21 to 25 days",U2830&gt;=51,"Greater than 40 days",AND(U2830&gt;25,U2830&lt;=30),"26 to 30 days",AND(U2830&gt;30,U2830&lt;=40),"31 to 40 days",AND(U2830&gt;40,U2830&lt;=50),"41 to 50 days")</f>
        <v>21 to 25 days</v>
      </c>
      <c r="W2830" t="str" cm="1">
        <f t="array" ref="W2830">_xlfn.IFNA(_xlfn.IFS(AND(U2830&gt;=25,U2830&lt;28),"26-27 days",AND(U2830&gt;27,U2830&lt;29),"28 to 29 days",U2830=30, "30 days"),"Not Needed")</f>
        <v>26-27 days</v>
      </c>
      <c r="X2830">
        <f t="shared" si="269"/>
        <v>2015</v>
      </c>
    </row>
    <row r="2831" spans="1:24" ht="4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 t="shared" si="264"/>
        <v>107</v>
      </c>
      <c r="R2831">
        <f t="shared" si="265"/>
        <v>35.04</v>
      </c>
      <c r="S2831" s="15">
        <f t="shared" si="266"/>
        <v>42495.434236111112</v>
      </c>
      <c r="T2831" s="15">
        <f t="shared" si="267"/>
        <v>42523.434236111112</v>
      </c>
      <c r="U2831">
        <f t="shared" si="268"/>
        <v>28</v>
      </c>
      <c r="V2831" t="str" cm="1">
        <f t="array" ref="V2831">_xlfn.IFS(U2831&lt;=10,"Less than 10 days",AND(U2831&gt;10,U2831&lt;=20),"11 to 20 days",AND(U2831&gt;20,U2831&lt;=25),"21 to 25 days",U2831&gt;=51,"Greater than 40 days",AND(U2831&gt;25,U2831&lt;=30),"26 to 30 days",AND(U2831&gt;30,U2831&lt;=40),"31 to 40 days",AND(U2831&gt;40,U2831&lt;=50),"41 to 50 days")</f>
        <v>26 to 30 days</v>
      </c>
      <c r="W2831" t="str" cm="1">
        <f t="array" ref="W2831">_xlfn.IFNA(_xlfn.IFS(AND(U2831&gt;=25,U2831&lt;28),"26-27 days",AND(U2831&gt;27,U2831&lt;29),"28 to 29 days",U2831=30, "30 days"),"Not Needed")</f>
        <v>28 to 29 days</v>
      </c>
      <c r="X2831">
        <f t="shared" si="269"/>
        <v>2016</v>
      </c>
    </row>
    <row r="2832" spans="1:24" ht="29">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 t="shared" si="264"/>
        <v>100</v>
      </c>
      <c r="R2832">
        <f t="shared" si="265"/>
        <v>272.73</v>
      </c>
      <c r="S2832" s="15">
        <f t="shared" si="266"/>
        <v>41758.839675925927</v>
      </c>
      <c r="T2832" s="15">
        <f t="shared" si="267"/>
        <v>41771.165972222225</v>
      </c>
      <c r="U2832">
        <f t="shared" si="268"/>
        <v>13</v>
      </c>
      <c r="V2832" t="str" cm="1">
        <f t="array" ref="V2832">_xlfn.IFS(U2832&lt;=10,"Less than 10 days",AND(U2832&gt;10,U2832&lt;=20),"11 to 20 days",AND(U2832&gt;20,U2832&lt;=25),"21 to 25 days",U2832&gt;=51,"Greater than 40 days",AND(U2832&gt;25,U2832&lt;=30),"26 to 30 days",AND(U2832&gt;30,U2832&lt;=40),"31 to 40 days",AND(U2832&gt;40,U2832&lt;=50),"41 to 50 days")</f>
        <v>11 to 20 days</v>
      </c>
      <c r="W2832" t="str" cm="1">
        <f t="array" ref="W2832">_xlfn.IFNA(_xlfn.IFS(AND(U2832&gt;=25,U2832&lt;28),"26-27 days",AND(U2832&gt;27,U2832&lt;29),"28 to 29 days",U2832=30, "30 days"),"Not Needed")</f>
        <v>Not Needed</v>
      </c>
      <c r="X2832">
        <f t="shared" si="269"/>
        <v>2014</v>
      </c>
    </row>
    <row r="2833" spans="1:24" ht="4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 t="shared" si="264"/>
        <v>111</v>
      </c>
      <c r="R2833">
        <f t="shared" si="265"/>
        <v>63.85</v>
      </c>
      <c r="S2833" s="15">
        <f t="shared" si="266"/>
        <v>42171.824884259258</v>
      </c>
      <c r="T2833" s="15">
        <f t="shared" si="267"/>
        <v>42201.824884259258</v>
      </c>
      <c r="U2833">
        <f t="shared" si="268"/>
        <v>30</v>
      </c>
      <c r="V2833" t="str" cm="1">
        <f t="array" ref="V2833">_xlfn.IFS(U2833&lt;=10,"Less than 10 days",AND(U2833&gt;10,U2833&lt;=20),"11 to 20 days",AND(U2833&gt;20,U2833&lt;=25),"21 to 25 days",U2833&gt;=51,"Greater than 40 days",AND(U2833&gt;25,U2833&lt;=30),"26 to 30 days",AND(U2833&gt;30,U2833&lt;=40),"31 to 40 days",AND(U2833&gt;40,U2833&lt;=50),"41 to 50 days")</f>
        <v>26 to 30 days</v>
      </c>
      <c r="W2833" t="str" cm="1">
        <f t="array" ref="W2833">_xlfn.IFNA(_xlfn.IFS(AND(U2833&gt;=25,U2833&lt;28),"26-27 days",AND(U2833&gt;27,U2833&lt;29),"28 to 29 days",U2833=30, "30 days"),"Not Needed")</f>
        <v>30 days</v>
      </c>
      <c r="X2833">
        <f t="shared" si="269"/>
        <v>2015</v>
      </c>
    </row>
    <row r="2834" spans="1:24" ht="58">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 t="shared" si="264"/>
        <v>115</v>
      </c>
      <c r="R2834">
        <f t="shared" si="265"/>
        <v>30.19</v>
      </c>
      <c r="S2834" s="15">
        <f t="shared" si="266"/>
        <v>41938.709421296298</v>
      </c>
      <c r="T2834" s="15">
        <f t="shared" si="267"/>
        <v>41966.916666666672</v>
      </c>
      <c r="U2834">
        <f t="shared" si="268"/>
        <v>28</v>
      </c>
      <c r="V2834" t="str" cm="1">
        <f t="array" ref="V2834">_xlfn.IFS(U2834&lt;=10,"Less than 10 days",AND(U2834&gt;10,U2834&lt;=20),"11 to 20 days",AND(U2834&gt;20,U2834&lt;=25),"21 to 25 days",U2834&gt;=51,"Greater than 40 days",AND(U2834&gt;25,U2834&lt;=30),"26 to 30 days",AND(U2834&gt;30,U2834&lt;=40),"31 to 40 days",AND(U2834&gt;40,U2834&lt;=50),"41 to 50 days")</f>
        <v>26 to 30 days</v>
      </c>
      <c r="W2834" t="str" cm="1">
        <f t="array" ref="W2834">_xlfn.IFNA(_xlfn.IFS(AND(U2834&gt;=25,U2834&lt;28),"26-27 days",AND(U2834&gt;27,U2834&lt;29),"28 to 29 days",U2834=30, "30 days"),"Not Needed")</f>
        <v>28 to 29 days</v>
      </c>
      <c r="X2834">
        <f t="shared" si="269"/>
        <v>2014</v>
      </c>
    </row>
    <row r="2835" spans="1:24">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 t="shared" si="264"/>
        <v>108</v>
      </c>
      <c r="R2835">
        <f t="shared" si="265"/>
        <v>83.51</v>
      </c>
      <c r="S2835" s="15">
        <f t="shared" si="266"/>
        <v>42268.127696759257</v>
      </c>
      <c r="T2835" s="15">
        <f t="shared" si="267"/>
        <v>42288.083333333328</v>
      </c>
      <c r="U2835">
        <f t="shared" si="268"/>
        <v>20</v>
      </c>
      <c r="V2835" t="str" cm="1">
        <f t="array" ref="V2835">_xlfn.IFS(U2835&lt;=10,"Less than 10 days",AND(U2835&gt;10,U2835&lt;=20),"11 to 20 days",AND(U2835&gt;20,U2835&lt;=25),"21 to 25 days",U2835&gt;=51,"Greater than 40 days",AND(U2835&gt;25,U2835&lt;=30),"26 to 30 days",AND(U2835&gt;30,U2835&lt;=40),"31 to 40 days",AND(U2835&gt;40,U2835&lt;=50),"41 to 50 days")</f>
        <v>11 to 20 days</v>
      </c>
      <c r="W2835" t="str" cm="1">
        <f t="array" ref="W2835">_xlfn.IFNA(_xlfn.IFS(AND(U2835&gt;=25,U2835&lt;28),"26-27 days",AND(U2835&gt;27,U2835&lt;29),"28 to 29 days",U2835=30, "30 days"),"Not Needed")</f>
        <v>Not Needed</v>
      </c>
      <c r="X2835">
        <f t="shared" si="269"/>
        <v>2015</v>
      </c>
    </row>
    <row r="2836" spans="1:24" ht="4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 t="shared" ref="Q2836:Q2899" si="270">ROUND(E2836/D2836*100,0)</f>
        <v>170</v>
      </c>
      <c r="R2836">
        <f t="shared" si="265"/>
        <v>64.760000000000005</v>
      </c>
      <c r="S2836" s="15">
        <f t="shared" si="266"/>
        <v>42019.959837962961</v>
      </c>
      <c r="T2836" s="15">
        <f t="shared" si="267"/>
        <v>42034.959837962961</v>
      </c>
      <c r="U2836">
        <f t="shared" si="268"/>
        <v>15</v>
      </c>
      <c r="V2836" t="str" cm="1">
        <f t="array" ref="V2836">_xlfn.IFS(U2836&lt;=10,"Less than 10 days",AND(U2836&gt;10,U2836&lt;=20),"11 to 20 days",AND(U2836&gt;20,U2836&lt;=25),"21 to 25 days",U2836&gt;=51,"Greater than 40 days",AND(U2836&gt;25,U2836&lt;=30),"26 to 30 days",AND(U2836&gt;30,U2836&lt;=40),"31 to 40 days",AND(U2836&gt;40,U2836&lt;=50),"41 to 50 days")</f>
        <v>11 to 20 days</v>
      </c>
      <c r="W2836" t="str" cm="1">
        <f t="array" ref="W2836">_xlfn.IFNA(_xlfn.IFS(AND(U2836&gt;=25,U2836&lt;28),"26-27 days",AND(U2836&gt;27,U2836&lt;29),"28 to 29 days",U2836=30, "30 days"),"Not Needed")</f>
        <v>Not Needed</v>
      </c>
      <c r="X2836">
        <f t="shared" si="269"/>
        <v>2015</v>
      </c>
    </row>
    <row r="2837" spans="1:24" ht="4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 t="shared" si="270"/>
        <v>187</v>
      </c>
      <c r="R2837">
        <f t="shared" si="265"/>
        <v>20.12</v>
      </c>
      <c r="S2837" s="15">
        <f t="shared" si="266"/>
        <v>42313.703900462962</v>
      </c>
      <c r="T2837" s="15">
        <f t="shared" si="267"/>
        <v>42343</v>
      </c>
      <c r="U2837">
        <f t="shared" si="268"/>
        <v>30</v>
      </c>
      <c r="V2837" t="str" cm="1">
        <f t="array" ref="V2837">_xlfn.IFS(U2837&lt;=10,"Less than 10 days",AND(U2837&gt;10,U2837&lt;=20),"11 to 20 days",AND(U2837&gt;20,U2837&lt;=25),"21 to 25 days",U2837&gt;=51,"Greater than 40 days",AND(U2837&gt;25,U2837&lt;=30),"26 to 30 days",AND(U2837&gt;30,U2837&lt;=40),"31 to 40 days",AND(U2837&gt;40,U2837&lt;=50),"41 to 50 days")</f>
        <v>26 to 30 days</v>
      </c>
      <c r="W2837" t="str" cm="1">
        <f t="array" ref="W2837">_xlfn.IFNA(_xlfn.IFS(AND(U2837&gt;=25,U2837&lt;28),"26-27 days",AND(U2837&gt;27,U2837&lt;29),"28 to 29 days",U2837=30, "30 days"),"Not Needed")</f>
        <v>30 days</v>
      </c>
      <c r="X2837">
        <f t="shared" si="269"/>
        <v>2015</v>
      </c>
    </row>
    <row r="2838" spans="1:24" ht="58">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 t="shared" si="270"/>
        <v>108</v>
      </c>
      <c r="R2838">
        <f t="shared" si="265"/>
        <v>44.09</v>
      </c>
      <c r="S2838" s="15">
        <f t="shared" si="266"/>
        <v>42746.261782407411</v>
      </c>
      <c r="T2838" s="15">
        <f t="shared" si="267"/>
        <v>42784.207638888889</v>
      </c>
      <c r="U2838">
        <f t="shared" si="268"/>
        <v>38</v>
      </c>
      <c r="V2838" t="str" cm="1">
        <f t="array" ref="V2838">_xlfn.IFS(U2838&lt;=10,"Less than 10 days",AND(U2838&gt;10,U2838&lt;=20),"11 to 20 days",AND(U2838&gt;20,U2838&lt;=25),"21 to 25 days",U2838&gt;=51,"Greater than 40 days",AND(U2838&gt;25,U2838&lt;=30),"26 to 30 days",AND(U2838&gt;30,U2838&lt;=40),"31 to 40 days",AND(U2838&gt;40,U2838&lt;=50),"41 to 50 days")</f>
        <v>31 to 40 days</v>
      </c>
      <c r="W2838" t="str" cm="1">
        <f t="array" ref="W2838">_xlfn.IFNA(_xlfn.IFS(AND(U2838&gt;=25,U2838&lt;28),"26-27 days",AND(U2838&gt;27,U2838&lt;29),"28 to 29 days",U2838=30, "30 days"),"Not Needed")</f>
        <v>Not Needed</v>
      </c>
      <c r="X2838">
        <f t="shared" si="269"/>
        <v>2017</v>
      </c>
    </row>
    <row r="2839" spans="1:24" ht="58">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 t="shared" si="270"/>
        <v>100</v>
      </c>
      <c r="R2839">
        <f t="shared" si="265"/>
        <v>40.479999999999997</v>
      </c>
      <c r="S2839" s="15">
        <f t="shared" si="266"/>
        <v>42307.908379629633</v>
      </c>
      <c r="T2839" s="15">
        <f t="shared" si="267"/>
        <v>42347.950046296297</v>
      </c>
      <c r="U2839">
        <f t="shared" si="268"/>
        <v>40</v>
      </c>
      <c r="V2839" t="str" cm="1">
        <f t="array" ref="V2839">_xlfn.IFS(U2839&lt;=10,"Less than 10 days",AND(U2839&gt;10,U2839&lt;=20),"11 to 20 days",AND(U2839&gt;20,U2839&lt;=25),"21 to 25 days",U2839&gt;=51,"Greater than 40 days",AND(U2839&gt;25,U2839&lt;=30),"26 to 30 days",AND(U2839&gt;30,U2839&lt;=40),"31 to 40 days",AND(U2839&gt;40,U2839&lt;=50),"41 to 50 days")</f>
        <v>31 to 40 days</v>
      </c>
      <c r="W2839" t="str" cm="1">
        <f t="array" ref="W2839">_xlfn.IFNA(_xlfn.IFS(AND(U2839&gt;=25,U2839&lt;28),"26-27 days",AND(U2839&gt;27,U2839&lt;29),"28 to 29 days",U2839=30, "30 days"),"Not Needed")</f>
        <v>Not Needed</v>
      </c>
      <c r="X2839">
        <f t="shared" si="269"/>
        <v>2015</v>
      </c>
    </row>
    <row r="2840" spans="1:24" ht="4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 t="shared" si="270"/>
        <v>120</v>
      </c>
      <c r="R2840">
        <f t="shared" si="265"/>
        <v>44.54</v>
      </c>
      <c r="S2840" s="15">
        <f t="shared" si="266"/>
        <v>41842.607592592591</v>
      </c>
      <c r="T2840" s="15">
        <f t="shared" si="267"/>
        <v>41864.916666666664</v>
      </c>
      <c r="U2840">
        <f t="shared" si="268"/>
        <v>22</v>
      </c>
      <c r="V2840" t="str" cm="1">
        <f t="array" ref="V2840">_xlfn.IFS(U2840&lt;=10,"Less than 10 days",AND(U2840&gt;10,U2840&lt;=20),"11 to 20 days",AND(U2840&gt;20,U2840&lt;=25),"21 to 25 days",U2840&gt;=51,"Greater than 40 days",AND(U2840&gt;25,U2840&lt;=30),"26 to 30 days",AND(U2840&gt;30,U2840&lt;=40),"31 to 40 days",AND(U2840&gt;40,U2840&lt;=50),"41 to 50 days")</f>
        <v>21 to 25 days</v>
      </c>
      <c r="W2840" t="str" cm="1">
        <f t="array" ref="W2840">_xlfn.IFNA(_xlfn.IFS(AND(U2840&gt;=25,U2840&lt;28),"26-27 days",AND(U2840&gt;27,U2840&lt;29),"28 to 29 days",U2840=30, "30 days"),"Not Needed")</f>
        <v>Not Needed</v>
      </c>
      <c r="X2840">
        <f t="shared" si="269"/>
        <v>2014</v>
      </c>
    </row>
    <row r="2841" spans="1:24" ht="4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 t="shared" si="270"/>
        <v>111</v>
      </c>
      <c r="R2841">
        <f t="shared" si="265"/>
        <v>125.81</v>
      </c>
      <c r="S2841" s="15">
        <f t="shared" si="266"/>
        <v>41853.240208333329</v>
      </c>
      <c r="T2841" s="15">
        <f t="shared" si="267"/>
        <v>41876.207638888889</v>
      </c>
      <c r="U2841">
        <f t="shared" si="268"/>
        <v>23</v>
      </c>
      <c r="V2841" t="str" cm="1">
        <f t="array" ref="V2841">_xlfn.IFS(U2841&lt;=10,"Less than 10 days",AND(U2841&gt;10,U2841&lt;=20),"11 to 20 days",AND(U2841&gt;20,U2841&lt;=25),"21 to 25 days",U2841&gt;=51,"Greater than 40 days",AND(U2841&gt;25,U2841&lt;=30),"26 to 30 days",AND(U2841&gt;30,U2841&lt;=40),"31 to 40 days",AND(U2841&gt;40,U2841&lt;=50),"41 to 50 days")</f>
        <v>21 to 25 days</v>
      </c>
      <c r="W2841" t="str" cm="1">
        <f t="array" ref="W2841">_xlfn.IFNA(_xlfn.IFS(AND(U2841&gt;=25,U2841&lt;28),"26-27 days",AND(U2841&gt;27,U2841&lt;29),"28 to 29 days",U2841=30, "30 days"),"Not Needed")</f>
        <v>Not Needed</v>
      </c>
      <c r="X2841">
        <f t="shared" si="269"/>
        <v>2014</v>
      </c>
    </row>
    <row r="2842" spans="1:24" ht="58">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 t="shared" si="270"/>
        <v>104</v>
      </c>
      <c r="R2842">
        <f t="shared" si="265"/>
        <v>19.7</v>
      </c>
      <c r="S2842" s="15">
        <f t="shared" si="266"/>
        <v>42060.035636574074</v>
      </c>
      <c r="T2842" s="15">
        <f t="shared" si="267"/>
        <v>42081.708333333328</v>
      </c>
      <c r="U2842">
        <f t="shared" si="268"/>
        <v>21</v>
      </c>
      <c r="V2842" t="str" cm="1">
        <f t="array" ref="V2842">_xlfn.IFS(U2842&lt;=10,"Less than 10 days",AND(U2842&gt;10,U2842&lt;=20),"11 to 20 days",AND(U2842&gt;20,U2842&lt;=25),"21 to 25 days",U2842&gt;=51,"Greater than 40 days",AND(U2842&gt;25,U2842&lt;=30),"26 to 30 days",AND(U2842&gt;30,U2842&lt;=40),"31 to 40 days",AND(U2842&gt;40,U2842&lt;=50),"41 to 50 days")</f>
        <v>21 to 25 days</v>
      </c>
      <c r="W2842" t="str" cm="1">
        <f t="array" ref="W2842">_xlfn.IFNA(_xlfn.IFS(AND(U2842&gt;=25,U2842&lt;28),"26-27 days",AND(U2842&gt;27,U2842&lt;29),"28 to 29 days",U2842=30, "30 days"),"Not Needed")</f>
        <v>Not Needed</v>
      </c>
      <c r="X2842">
        <f t="shared" si="269"/>
        <v>2015</v>
      </c>
    </row>
    <row r="2843" spans="1:24" ht="58">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 t="shared" si="270"/>
        <v>1</v>
      </c>
      <c r="R2843">
        <f t="shared" si="265"/>
        <v>10</v>
      </c>
      <c r="S2843" s="15">
        <f t="shared" si="266"/>
        <v>42291.739548611105</v>
      </c>
      <c r="T2843" s="15">
        <f t="shared" si="267"/>
        <v>42351.781215277777</v>
      </c>
      <c r="U2843">
        <f t="shared" si="268"/>
        <v>60</v>
      </c>
      <c r="V2843" t="str" cm="1">
        <f t="array" ref="V2843">_xlfn.IFS(U2843&lt;=10,"Less than 10 days",AND(U2843&gt;10,U2843&lt;=20),"11 to 20 days",AND(U2843&gt;20,U2843&lt;=25),"21 to 25 days",U2843&gt;=51,"Greater than 40 days",AND(U2843&gt;25,U2843&lt;=30),"26 to 30 days",AND(U2843&gt;30,U2843&lt;=40),"31 to 40 days",AND(U2843&gt;40,U2843&lt;=50),"41 to 50 days")</f>
        <v>Greater than 40 days</v>
      </c>
      <c r="W2843" t="str" cm="1">
        <f t="array" ref="W2843">_xlfn.IFNA(_xlfn.IFS(AND(U2843&gt;=25,U2843&lt;28),"26-27 days",AND(U2843&gt;27,U2843&lt;29),"28 to 29 days",U2843=30, "30 days"),"Not Needed")</f>
        <v>Not Needed</v>
      </c>
      <c r="X2843">
        <f t="shared" si="269"/>
        <v>2015</v>
      </c>
    </row>
    <row r="2844" spans="1:24" ht="4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 t="shared" si="270"/>
        <v>0</v>
      </c>
      <c r="R2844">
        <f t="shared" si="265"/>
        <v>0</v>
      </c>
      <c r="S2844" s="15">
        <f t="shared" si="266"/>
        <v>41784.952488425923</v>
      </c>
      <c r="T2844" s="15">
        <f t="shared" si="267"/>
        <v>41811.458333333336</v>
      </c>
      <c r="U2844">
        <f t="shared" si="268"/>
        <v>27</v>
      </c>
      <c r="V2844" t="str" cm="1">
        <f t="array" ref="V2844">_xlfn.IFS(U2844&lt;=10,"Less than 10 days",AND(U2844&gt;10,U2844&lt;=20),"11 to 20 days",AND(U2844&gt;20,U2844&lt;=25),"21 to 25 days",U2844&gt;=51,"Greater than 40 days",AND(U2844&gt;25,U2844&lt;=30),"26 to 30 days",AND(U2844&gt;30,U2844&lt;=40),"31 to 40 days",AND(U2844&gt;40,U2844&lt;=50),"41 to 50 days")</f>
        <v>26 to 30 days</v>
      </c>
      <c r="W2844" t="str" cm="1">
        <f t="array" ref="W2844">_xlfn.IFNA(_xlfn.IFS(AND(U2844&gt;=25,U2844&lt;28),"26-27 days",AND(U2844&gt;27,U2844&lt;29),"28 to 29 days",U2844=30, "30 days"),"Not Needed")</f>
        <v>26-27 days</v>
      </c>
      <c r="X2844">
        <f t="shared" si="269"/>
        <v>2014</v>
      </c>
    </row>
    <row r="2845" spans="1:24" ht="4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 t="shared" si="270"/>
        <v>0</v>
      </c>
      <c r="R2845">
        <f t="shared" si="265"/>
        <v>0</v>
      </c>
      <c r="S2845" s="15">
        <f t="shared" si="266"/>
        <v>42492.737847222219</v>
      </c>
      <c r="T2845" s="15">
        <f t="shared" si="267"/>
        <v>42534.166666666672</v>
      </c>
      <c r="U2845">
        <f t="shared" si="268"/>
        <v>42</v>
      </c>
      <c r="V2845" t="str" cm="1">
        <f t="array" ref="V2845">_xlfn.IFS(U2845&lt;=10,"Less than 10 days",AND(U2845&gt;10,U2845&lt;=20),"11 to 20 days",AND(U2845&gt;20,U2845&lt;=25),"21 to 25 days",U2845&gt;=51,"Greater than 40 days",AND(U2845&gt;25,U2845&lt;=30),"26 to 30 days",AND(U2845&gt;30,U2845&lt;=40),"31 to 40 days",AND(U2845&gt;40,U2845&lt;=50),"41 to 50 days")</f>
        <v>41 to 50 days</v>
      </c>
      <c r="W2845" t="str" cm="1">
        <f t="array" ref="W2845">_xlfn.IFNA(_xlfn.IFS(AND(U2845&gt;=25,U2845&lt;28),"26-27 days",AND(U2845&gt;27,U2845&lt;29),"28 to 29 days",U2845=30, "30 days"),"Not Needed")</f>
        <v>Not Needed</v>
      </c>
      <c r="X2845">
        <f t="shared" si="269"/>
        <v>2016</v>
      </c>
    </row>
    <row r="2846" spans="1:24" ht="4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 t="shared" si="270"/>
        <v>5</v>
      </c>
      <c r="R2846">
        <f t="shared" si="265"/>
        <v>30</v>
      </c>
      <c r="S2846" s="15">
        <f t="shared" si="266"/>
        <v>42709.546064814815</v>
      </c>
      <c r="T2846" s="15">
        <f t="shared" si="267"/>
        <v>42739.546064814815</v>
      </c>
      <c r="U2846">
        <f t="shared" si="268"/>
        <v>30</v>
      </c>
      <c r="V2846" t="str" cm="1">
        <f t="array" ref="V2846">_xlfn.IFS(U2846&lt;=10,"Less than 10 days",AND(U2846&gt;10,U2846&lt;=20),"11 to 20 days",AND(U2846&gt;20,U2846&lt;=25),"21 to 25 days",U2846&gt;=51,"Greater than 40 days",AND(U2846&gt;25,U2846&lt;=30),"26 to 30 days",AND(U2846&gt;30,U2846&lt;=40),"31 to 40 days",AND(U2846&gt;40,U2846&lt;=50),"41 to 50 days")</f>
        <v>26 to 30 days</v>
      </c>
      <c r="W2846" t="str" cm="1">
        <f t="array" ref="W2846">_xlfn.IFNA(_xlfn.IFS(AND(U2846&gt;=25,U2846&lt;28),"26-27 days",AND(U2846&gt;27,U2846&lt;29),"28 to 29 days",U2846=30, "30 days"),"Not Needed")</f>
        <v>30 days</v>
      </c>
      <c r="X2846">
        <f t="shared" si="269"/>
        <v>2016</v>
      </c>
    </row>
    <row r="2847" spans="1:24" ht="4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 t="shared" si="270"/>
        <v>32</v>
      </c>
      <c r="R2847">
        <f t="shared" si="265"/>
        <v>60.67</v>
      </c>
      <c r="S2847" s="15">
        <f t="shared" si="266"/>
        <v>42103.016585648147</v>
      </c>
      <c r="T2847" s="15">
        <f t="shared" si="267"/>
        <v>42163.016585648147</v>
      </c>
      <c r="U2847">
        <f t="shared" si="268"/>
        <v>60</v>
      </c>
      <c r="V2847" t="str" cm="1">
        <f t="array" ref="V2847">_xlfn.IFS(U2847&lt;=10,"Less than 10 days",AND(U2847&gt;10,U2847&lt;=20),"11 to 20 days",AND(U2847&gt;20,U2847&lt;=25),"21 to 25 days",U2847&gt;=51,"Greater than 40 days",AND(U2847&gt;25,U2847&lt;=30),"26 to 30 days",AND(U2847&gt;30,U2847&lt;=40),"31 to 40 days",AND(U2847&gt;40,U2847&lt;=50),"41 to 50 days")</f>
        <v>Greater than 40 days</v>
      </c>
      <c r="W2847" t="str" cm="1">
        <f t="array" ref="W2847">_xlfn.IFNA(_xlfn.IFS(AND(U2847&gt;=25,U2847&lt;28),"26-27 days",AND(U2847&gt;27,U2847&lt;29),"28 to 29 days",U2847=30, "30 days"),"Not Needed")</f>
        <v>Not Needed</v>
      </c>
      <c r="X2847">
        <f t="shared" si="269"/>
        <v>2015</v>
      </c>
    </row>
    <row r="2848" spans="1:24" ht="58">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 t="shared" si="270"/>
        <v>0</v>
      </c>
      <c r="R2848">
        <f t="shared" si="265"/>
        <v>0</v>
      </c>
      <c r="S2848" s="15">
        <f t="shared" si="266"/>
        <v>42108.692060185189</v>
      </c>
      <c r="T2848" s="15">
        <f t="shared" si="267"/>
        <v>42153.692060185189</v>
      </c>
      <c r="U2848">
        <f t="shared" si="268"/>
        <v>45</v>
      </c>
      <c r="V2848" t="str" cm="1">
        <f t="array" ref="V2848">_xlfn.IFS(U2848&lt;=10,"Less than 10 days",AND(U2848&gt;10,U2848&lt;=20),"11 to 20 days",AND(U2848&gt;20,U2848&lt;=25),"21 to 25 days",U2848&gt;=51,"Greater than 40 days",AND(U2848&gt;25,U2848&lt;=30),"26 to 30 days",AND(U2848&gt;30,U2848&lt;=40),"31 to 40 days",AND(U2848&gt;40,U2848&lt;=50),"41 to 50 days")</f>
        <v>41 to 50 days</v>
      </c>
      <c r="W2848" t="str" cm="1">
        <f t="array" ref="W2848">_xlfn.IFNA(_xlfn.IFS(AND(U2848&gt;=25,U2848&lt;28),"26-27 days",AND(U2848&gt;27,U2848&lt;29),"28 to 29 days",U2848=30, "30 days"),"Not Needed")</f>
        <v>Not Needed</v>
      </c>
      <c r="X2848">
        <f t="shared" si="269"/>
        <v>2015</v>
      </c>
    </row>
    <row r="2849" spans="1:24" ht="4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 t="shared" si="270"/>
        <v>0</v>
      </c>
      <c r="R2849">
        <f t="shared" si="265"/>
        <v>0</v>
      </c>
      <c r="S2849" s="15">
        <f t="shared" si="266"/>
        <v>42453.806307870371</v>
      </c>
      <c r="T2849" s="15">
        <f t="shared" si="267"/>
        <v>42513.806307870371</v>
      </c>
      <c r="U2849">
        <f t="shared" si="268"/>
        <v>60</v>
      </c>
      <c r="V2849" t="str" cm="1">
        <f t="array" ref="V2849">_xlfn.IFS(U2849&lt;=10,"Less than 10 days",AND(U2849&gt;10,U2849&lt;=20),"11 to 20 days",AND(U2849&gt;20,U2849&lt;=25),"21 to 25 days",U2849&gt;=51,"Greater than 40 days",AND(U2849&gt;25,U2849&lt;=30),"26 to 30 days",AND(U2849&gt;30,U2849&lt;=40),"31 to 40 days",AND(U2849&gt;40,U2849&lt;=50),"41 to 50 days")</f>
        <v>Greater than 40 days</v>
      </c>
      <c r="W2849" t="str" cm="1">
        <f t="array" ref="W2849">_xlfn.IFNA(_xlfn.IFS(AND(U2849&gt;=25,U2849&lt;28),"26-27 days",AND(U2849&gt;27,U2849&lt;29),"28 to 29 days",U2849=30, "30 days"),"Not Needed")</f>
        <v>Not Needed</v>
      </c>
      <c r="X2849">
        <f t="shared" si="269"/>
        <v>2016</v>
      </c>
    </row>
    <row r="2850" spans="1:24" ht="58">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 t="shared" si="270"/>
        <v>0</v>
      </c>
      <c r="R2850">
        <f t="shared" si="265"/>
        <v>23.33</v>
      </c>
      <c r="S2850" s="15">
        <f t="shared" si="266"/>
        <v>42123.648831018523</v>
      </c>
      <c r="T2850" s="15">
        <f t="shared" si="267"/>
        <v>42153.648831018523</v>
      </c>
      <c r="U2850">
        <f t="shared" si="268"/>
        <v>30</v>
      </c>
      <c r="V2850" t="str" cm="1">
        <f t="array" ref="V2850">_xlfn.IFS(U2850&lt;=10,"Less than 10 days",AND(U2850&gt;10,U2850&lt;=20),"11 to 20 days",AND(U2850&gt;20,U2850&lt;=25),"21 to 25 days",U2850&gt;=51,"Greater than 40 days",AND(U2850&gt;25,U2850&lt;=30),"26 to 30 days",AND(U2850&gt;30,U2850&lt;=40),"31 to 40 days",AND(U2850&gt;40,U2850&lt;=50),"41 to 50 days")</f>
        <v>26 to 30 days</v>
      </c>
      <c r="W2850" t="str" cm="1">
        <f t="array" ref="W2850">_xlfn.IFNA(_xlfn.IFS(AND(U2850&gt;=25,U2850&lt;28),"26-27 days",AND(U2850&gt;27,U2850&lt;29),"28 to 29 days",U2850=30, "30 days"),"Not Needed")</f>
        <v>30 days</v>
      </c>
      <c r="X2850">
        <f t="shared" si="269"/>
        <v>2015</v>
      </c>
    </row>
    <row r="2851" spans="1:24" ht="4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 t="shared" si="270"/>
        <v>1</v>
      </c>
      <c r="R2851">
        <f t="shared" si="265"/>
        <v>5</v>
      </c>
      <c r="S2851" s="15">
        <f t="shared" si="266"/>
        <v>42453.428240740745</v>
      </c>
      <c r="T2851" s="15">
        <f t="shared" si="267"/>
        <v>42483.428240740745</v>
      </c>
      <c r="U2851">
        <f t="shared" si="268"/>
        <v>30</v>
      </c>
      <c r="V2851" t="str" cm="1">
        <f t="array" ref="V2851">_xlfn.IFS(U2851&lt;=10,"Less than 10 days",AND(U2851&gt;10,U2851&lt;=20),"11 to 20 days",AND(U2851&gt;20,U2851&lt;=25),"21 to 25 days",U2851&gt;=51,"Greater than 40 days",AND(U2851&gt;25,U2851&lt;=30),"26 to 30 days",AND(U2851&gt;30,U2851&lt;=40),"31 to 40 days",AND(U2851&gt;40,U2851&lt;=50),"41 to 50 days")</f>
        <v>26 to 30 days</v>
      </c>
      <c r="W2851" t="str" cm="1">
        <f t="array" ref="W2851">_xlfn.IFNA(_xlfn.IFS(AND(U2851&gt;=25,U2851&lt;28),"26-27 days",AND(U2851&gt;27,U2851&lt;29),"28 to 29 days",U2851=30, "30 days"),"Not Needed")</f>
        <v>30 days</v>
      </c>
      <c r="X2851">
        <f t="shared" si="269"/>
        <v>2016</v>
      </c>
    </row>
    <row r="2852" spans="1:24" ht="4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 t="shared" si="270"/>
        <v>4</v>
      </c>
      <c r="R2852">
        <f t="shared" si="265"/>
        <v>23.92</v>
      </c>
      <c r="S2852" s="15">
        <f t="shared" si="266"/>
        <v>41858.007071759261</v>
      </c>
      <c r="T2852" s="15">
        <f t="shared" si="267"/>
        <v>41888.007071759261</v>
      </c>
      <c r="U2852">
        <f t="shared" si="268"/>
        <v>30</v>
      </c>
      <c r="V2852" t="str" cm="1">
        <f t="array" ref="V2852">_xlfn.IFS(U2852&lt;=10,"Less than 10 days",AND(U2852&gt;10,U2852&lt;=20),"11 to 20 days",AND(U2852&gt;20,U2852&lt;=25),"21 to 25 days",U2852&gt;=51,"Greater than 40 days",AND(U2852&gt;25,U2852&lt;=30),"26 to 30 days",AND(U2852&gt;30,U2852&lt;=40),"31 to 40 days",AND(U2852&gt;40,U2852&lt;=50),"41 to 50 days")</f>
        <v>26 to 30 days</v>
      </c>
      <c r="W2852" t="str" cm="1">
        <f t="array" ref="W2852">_xlfn.IFNA(_xlfn.IFS(AND(U2852&gt;=25,U2852&lt;28),"26-27 days",AND(U2852&gt;27,U2852&lt;29),"28 to 29 days",U2852=30, "30 days"),"Not Needed")</f>
        <v>30 days</v>
      </c>
      <c r="X2852">
        <f t="shared" si="269"/>
        <v>2014</v>
      </c>
    </row>
    <row r="2853" spans="1:24" ht="4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 t="shared" si="270"/>
        <v>0</v>
      </c>
      <c r="R2853">
        <f t="shared" si="265"/>
        <v>0</v>
      </c>
      <c r="S2853" s="15">
        <f t="shared" si="266"/>
        <v>42390.002650462964</v>
      </c>
      <c r="T2853" s="15">
        <f t="shared" si="267"/>
        <v>42398.970138888893</v>
      </c>
      <c r="U2853">
        <f t="shared" si="268"/>
        <v>8</v>
      </c>
      <c r="V2853" t="str" cm="1">
        <f t="array" ref="V2853">_xlfn.IFS(U2853&lt;=10,"Less than 10 days",AND(U2853&gt;10,U2853&lt;=20),"11 to 20 days",AND(U2853&gt;20,U2853&lt;=25),"21 to 25 days",U2853&gt;=51,"Greater than 40 days",AND(U2853&gt;25,U2853&lt;=30),"26 to 30 days",AND(U2853&gt;30,U2853&lt;=40),"31 to 40 days",AND(U2853&gt;40,U2853&lt;=50),"41 to 50 days")</f>
        <v>Less than 10 days</v>
      </c>
      <c r="W2853" t="str" cm="1">
        <f t="array" ref="W2853">_xlfn.IFNA(_xlfn.IFS(AND(U2853&gt;=25,U2853&lt;28),"26-27 days",AND(U2853&gt;27,U2853&lt;29),"28 to 29 days",U2853=30, "30 days"),"Not Needed")</f>
        <v>Not Needed</v>
      </c>
      <c r="X2853">
        <f t="shared" si="269"/>
        <v>2016</v>
      </c>
    </row>
    <row r="2854" spans="1:24" ht="4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 t="shared" si="270"/>
        <v>2</v>
      </c>
      <c r="R2854">
        <f t="shared" si="265"/>
        <v>15.83</v>
      </c>
      <c r="S2854" s="15">
        <f t="shared" si="266"/>
        <v>41781.045173611114</v>
      </c>
      <c r="T2854" s="15">
        <f t="shared" si="267"/>
        <v>41811.045173611114</v>
      </c>
      <c r="U2854">
        <f t="shared" si="268"/>
        <v>30</v>
      </c>
      <c r="V2854" t="str" cm="1">
        <f t="array" ref="V2854">_xlfn.IFS(U2854&lt;=10,"Less than 10 days",AND(U2854&gt;10,U2854&lt;=20),"11 to 20 days",AND(U2854&gt;20,U2854&lt;=25),"21 to 25 days",U2854&gt;=51,"Greater than 40 days",AND(U2854&gt;25,U2854&lt;=30),"26 to 30 days",AND(U2854&gt;30,U2854&lt;=40),"31 to 40 days",AND(U2854&gt;40,U2854&lt;=50),"41 to 50 days")</f>
        <v>26 to 30 days</v>
      </c>
      <c r="W2854" t="str" cm="1">
        <f t="array" ref="W2854">_xlfn.IFNA(_xlfn.IFS(AND(U2854&gt;=25,U2854&lt;28),"26-27 days",AND(U2854&gt;27,U2854&lt;29),"28 to 29 days",U2854=30, "30 days"),"Not Needed")</f>
        <v>30 days</v>
      </c>
      <c r="X2854">
        <f t="shared" si="269"/>
        <v>2014</v>
      </c>
    </row>
    <row r="2855" spans="1:24" ht="4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 t="shared" si="270"/>
        <v>0</v>
      </c>
      <c r="R2855">
        <f t="shared" si="265"/>
        <v>0</v>
      </c>
      <c r="S2855" s="15">
        <f t="shared" si="266"/>
        <v>41836.190937499996</v>
      </c>
      <c r="T2855" s="15">
        <f t="shared" si="267"/>
        <v>41896.190937499996</v>
      </c>
      <c r="U2855">
        <f t="shared" si="268"/>
        <v>60</v>
      </c>
      <c r="V2855" t="str" cm="1">
        <f t="array" ref="V2855">_xlfn.IFS(U2855&lt;=10,"Less than 10 days",AND(U2855&gt;10,U2855&lt;=20),"11 to 20 days",AND(U2855&gt;20,U2855&lt;=25),"21 to 25 days",U2855&gt;=51,"Greater than 40 days",AND(U2855&gt;25,U2855&lt;=30),"26 to 30 days",AND(U2855&gt;30,U2855&lt;=40),"31 to 40 days",AND(U2855&gt;40,U2855&lt;=50),"41 to 50 days")</f>
        <v>Greater than 40 days</v>
      </c>
      <c r="W2855" t="str" cm="1">
        <f t="array" ref="W2855">_xlfn.IFNA(_xlfn.IFS(AND(U2855&gt;=25,U2855&lt;28),"26-27 days",AND(U2855&gt;27,U2855&lt;29),"28 to 29 days",U2855=30, "30 days"),"Not Needed")</f>
        <v>Not Needed</v>
      </c>
      <c r="X2855">
        <f t="shared" si="269"/>
        <v>2014</v>
      </c>
    </row>
    <row r="2856" spans="1:24" ht="4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 t="shared" si="270"/>
        <v>42</v>
      </c>
      <c r="R2856">
        <f t="shared" si="265"/>
        <v>29.79</v>
      </c>
      <c r="S2856" s="15">
        <f t="shared" si="266"/>
        <v>42111.71665509259</v>
      </c>
      <c r="T2856" s="15">
        <f t="shared" si="267"/>
        <v>42131.71665509259</v>
      </c>
      <c r="U2856">
        <f t="shared" si="268"/>
        <v>20</v>
      </c>
      <c r="V2856" t="str" cm="1">
        <f t="array" ref="V2856">_xlfn.IFS(U2856&lt;=10,"Less than 10 days",AND(U2856&gt;10,U2856&lt;=20),"11 to 20 days",AND(U2856&gt;20,U2856&lt;=25),"21 to 25 days",U2856&gt;=51,"Greater than 40 days",AND(U2856&gt;25,U2856&lt;=30),"26 to 30 days",AND(U2856&gt;30,U2856&lt;=40),"31 to 40 days",AND(U2856&gt;40,U2856&lt;=50),"41 to 50 days")</f>
        <v>11 to 20 days</v>
      </c>
      <c r="W2856" t="str" cm="1">
        <f t="array" ref="W2856">_xlfn.IFNA(_xlfn.IFS(AND(U2856&gt;=25,U2856&lt;28),"26-27 days",AND(U2856&gt;27,U2856&lt;29),"28 to 29 days",U2856=30, "30 days"),"Not Needed")</f>
        <v>Not Needed</v>
      </c>
      <c r="X2856">
        <f t="shared" si="269"/>
        <v>2015</v>
      </c>
    </row>
    <row r="2857" spans="1:24" ht="58">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 t="shared" si="270"/>
        <v>50</v>
      </c>
      <c r="R2857">
        <f t="shared" si="265"/>
        <v>60</v>
      </c>
      <c r="S2857" s="15">
        <f t="shared" si="266"/>
        <v>42370.007766203707</v>
      </c>
      <c r="T2857" s="15">
        <f t="shared" si="267"/>
        <v>42398.981944444444</v>
      </c>
      <c r="U2857">
        <f t="shared" si="268"/>
        <v>28</v>
      </c>
      <c r="V2857" t="str" cm="1">
        <f t="array" ref="V2857">_xlfn.IFS(U2857&lt;=10,"Less than 10 days",AND(U2857&gt;10,U2857&lt;=20),"11 to 20 days",AND(U2857&gt;20,U2857&lt;=25),"21 to 25 days",U2857&gt;=51,"Greater than 40 days",AND(U2857&gt;25,U2857&lt;=30),"26 to 30 days",AND(U2857&gt;30,U2857&lt;=40),"31 to 40 days",AND(U2857&gt;40,U2857&lt;=50),"41 to 50 days")</f>
        <v>26 to 30 days</v>
      </c>
      <c r="W2857" t="str" cm="1">
        <f t="array" ref="W2857">_xlfn.IFNA(_xlfn.IFS(AND(U2857&gt;=25,U2857&lt;28),"26-27 days",AND(U2857&gt;27,U2857&lt;29),"28 to 29 days",U2857=30, "30 days"),"Not Needed")</f>
        <v>28 to 29 days</v>
      </c>
      <c r="X2857">
        <f t="shared" si="269"/>
        <v>2016</v>
      </c>
    </row>
    <row r="2858" spans="1:24" ht="4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 t="shared" si="270"/>
        <v>5</v>
      </c>
      <c r="R2858">
        <f t="shared" si="265"/>
        <v>24.33</v>
      </c>
      <c r="S2858" s="15">
        <f t="shared" si="266"/>
        <v>42165.037581018521</v>
      </c>
      <c r="T2858" s="15">
        <f t="shared" si="267"/>
        <v>42224.898611111115</v>
      </c>
      <c r="U2858">
        <f t="shared" si="268"/>
        <v>59</v>
      </c>
      <c r="V2858" t="str" cm="1">
        <f t="array" ref="V2858">_xlfn.IFS(U2858&lt;=10,"Less than 10 days",AND(U2858&gt;10,U2858&lt;=20),"11 to 20 days",AND(U2858&gt;20,U2858&lt;=25),"21 to 25 days",U2858&gt;=51,"Greater than 40 days",AND(U2858&gt;25,U2858&lt;=30),"26 to 30 days",AND(U2858&gt;30,U2858&lt;=40),"31 to 40 days",AND(U2858&gt;40,U2858&lt;=50),"41 to 50 days")</f>
        <v>Greater than 40 days</v>
      </c>
      <c r="W2858" t="str" cm="1">
        <f t="array" ref="W2858">_xlfn.IFNA(_xlfn.IFS(AND(U2858&gt;=25,U2858&lt;28),"26-27 days",AND(U2858&gt;27,U2858&lt;29),"28 to 29 days",U2858=30, "30 days"),"Not Needed")</f>
        <v>Not Needed</v>
      </c>
      <c r="X2858">
        <f t="shared" si="269"/>
        <v>2015</v>
      </c>
    </row>
    <row r="2859" spans="1:24" ht="58">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 t="shared" si="270"/>
        <v>20</v>
      </c>
      <c r="R2859">
        <f t="shared" si="265"/>
        <v>500</v>
      </c>
      <c r="S2859" s="15">
        <f t="shared" si="266"/>
        <v>42726.920081018514</v>
      </c>
      <c r="T2859" s="15">
        <f t="shared" si="267"/>
        <v>42786.75</v>
      </c>
      <c r="U2859">
        <f t="shared" si="268"/>
        <v>60</v>
      </c>
      <c r="V2859" t="str" cm="1">
        <f t="array" ref="V2859">_xlfn.IFS(U2859&lt;=10,"Less than 10 days",AND(U2859&gt;10,U2859&lt;=20),"11 to 20 days",AND(U2859&gt;20,U2859&lt;=25),"21 to 25 days",U2859&gt;=51,"Greater than 40 days",AND(U2859&gt;25,U2859&lt;=30),"26 to 30 days",AND(U2859&gt;30,U2859&lt;=40),"31 to 40 days",AND(U2859&gt;40,U2859&lt;=50),"41 to 50 days")</f>
        <v>Greater than 40 days</v>
      </c>
      <c r="W2859" t="str" cm="1">
        <f t="array" ref="W2859">_xlfn.IFNA(_xlfn.IFS(AND(U2859&gt;=25,U2859&lt;28),"26-27 days",AND(U2859&gt;27,U2859&lt;29),"28 to 29 days",U2859=30, "30 days"),"Not Needed")</f>
        <v>Not Needed</v>
      </c>
      <c r="X2859">
        <f t="shared" si="269"/>
        <v>2016</v>
      </c>
    </row>
    <row r="2860" spans="1:24" ht="4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 t="shared" si="270"/>
        <v>0</v>
      </c>
      <c r="R2860">
        <f t="shared" si="265"/>
        <v>0</v>
      </c>
      <c r="S2860" s="15">
        <f t="shared" si="266"/>
        <v>41954.545081018514</v>
      </c>
      <c r="T2860" s="15">
        <f t="shared" si="267"/>
        <v>41978.477777777778</v>
      </c>
      <c r="U2860">
        <f t="shared" si="268"/>
        <v>24</v>
      </c>
      <c r="V2860" t="str" cm="1">
        <f t="array" ref="V2860">_xlfn.IFS(U2860&lt;=10,"Less than 10 days",AND(U2860&gt;10,U2860&lt;=20),"11 to 20 days",AND(U2860&gt;20,U2860&lt;=25),"21 to 25 days",U2860&gt;=51,"Greater than 40 days",AND(U2860&gt;25,U2860&lt;=30),"26 to 30 days",AND(U2860&gt;30,U2860&lt;=40),"31 to 40 days",AND(U2860&gt;40,U2860&lt;=50),"41 to 50 days")</f>
        <v>21 to 25 days</v>
      </c>
      <c r="W2860" t="str" cm="1">
        <f t="array" ref="W2860">_xlfn.IFNA(_xlfn.IFS(AND(U2860&gt;=25,U2860&lt;28),"26-27 days",AND(U2860&gt;27,U2860&lt;29),"28 to 29 days",U2860=30, "30 days"),"Not Needed")</f>
        <v>Not Needed</v>
      </c>
      <c r="X2860">
        <f t="shared" si="269"/>
        <v>2014</v>
      </c>
    </row>
    <row r="2861" spans="1:24" ht="4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 t="shared" si="270"/>
        <v>2</v>
      </c>
      <c r="R2861">
        <f t="shared" si="265"/>
        <v>35</v>
      </c>
      <c r="S2861" s="15">
        <f t="shared" si="266"/>
        <v>42233.362314814818</v>
      </c>
      <c r="T2861" s="15">
        <f t="shared" si="267"/>
        <v>42293.362314814818</v>
      </c>
      <c r="U2861">
        <f t="shared" si="268"/>
        <v>60</v>
      </c>
      <c r="V2861" t="str" cm="1">
        <f t="array" ref="V2861">_xlfn.IFS(U2861&lt;=10,"Less than 10 days",AND(U2861&gt;10,U2861&lt;=20),"11 to 20 days",AND(U2861&gt;20,U2861&lt;=25),"21 to 25 days",U2861&gt;=51,"Greater than 40 days",AND(U2861&gt;25,U2861&lt;=30),"26 to 30 days",AND(U2861&gt;30,U2861&lt;=40),"31 to 40 days",AND(U2861&gt;40,U2861&lt;=50),"41 to 50 days")</f>
        <v>Greater than 40 days</v>
      </c>
      <c r="W2861" t="str" cm="1">
        <f t="array" ref="W2861">_xlfn.IFNA(_xlfn.IFS(AND(U2861&gt;=25,U2861&lt;28),"26-27 days",AND(U2861&gt;27,U2861&lt;29),"28 to 29 days",U2861=30, "30 days"),"Not Needed")</f>
        <v>Not Needed</v>
      </c>
      <c r="X2861">
        <f t="shared" si="269"/>
        <v>2015</v>
      </c>
    </row>
    <row r="2862" spans="1:24" ht="58">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 t="shared" si="270"/>
        <v>7</v>
      </c>
      <c r="R2862">
        <f t="shared" si="265"/>
        <v>29.56</v>
      </c>
      <c r="S2862" s="15">
        <f t="shared" si="266"/>
        <v>42480.800648148142</v>
      </c>
      <c r="T2862" s="15">
        <f t="shared" si="267"/>
        <v>42540.800648148142</v>
      </c>
      <c r="U2862">
        <f t="shared" si="268"/>
        <v>60</v>
      </c>
      <c r="V2862" t="str" cm="1">
        <f t="array" ref="V2862">_xlfn.IFS(U2862&lt;=10,"Less than 10 days",AND(U2862&gt;10,U2862&lt;=20),"11 to 20 days",AND(U2862&gt;20,U2862&lt;=25),"21 to 25 days",U2862&gt;=51,"Greater than 40 days",AND(U2862&gt;25,U2862&lt;=30),"26 to 30 days",AND(U2862&gt;30,U2862&lt;=40),"31 to 40 days",AND(U2862&gt;40,U2862&lt;=50),"41 to 50 days")</f>
        <v>Greater than 40 days</v>
      </c>
      <c r="W2862" t="str" cm="1">
        <f t="array" ref="W2862">_xlfn.IFNA(_xlfn.IFS(AND(U2862&gt;=25,U2862&lt;28),"26-27 days",AND(U2862&gt;27,U2862&lt;29),"28 to 29 days",U2862=30, "30 days"),"Not Needed")</f>
        <v>Not Needed</v>
      </c>
      <c r="X2862">
        <f t="shared" si="269"/>
        <v>2016</v>
      </c>
    </row>
    <row r="2863" spans="1:24" ht="4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 t="shared" si="270"/>
        <v>32</v>
      </c>
      <c r="R2863">
        <f t="shared" si="265"/>
        <v>26.67</v>
      </c>
      <c r="S2863" s="15">
        <f t="shared" si="266"/>
        <v>42257.590833333335</v>
      </c>
      <c r="T2863" s="15">
        <f t="shared" si="267"/>
        <v>42271.590833333335</v>
      </c>
      <c r="U2863">
        <f t="shared" si="268"/>
        <v>14</v>
      </c>
      <c r="V2863" t="str" cm="1">
        <f t="array" ref="V2863">_xlfn.IFS(U2863&lt;=10,"Less than 10 days",AND(U2863&gt;10,U2863&lt;=20),"11 to 20 days",AND(U2863&gt;20,U2863&lt;=25),"21 to 25 days",U2863&gt;=51,"Greater than 40 days",AND(U2863&gt;25,U2863&lt;=30),"26 to 30 days",AND(U2863&gt;30,U2863&lt;=40),"31 to 40 days",AND(U2863&gt;40,U2863&lt;=50),"41 to 50 days")</f>
        <v>11 to 20 days</v>
      </c>
      <c r="W2863" t="str" cm="1">
        <f t="array" ref="W2863">_xlfn.IFNA(_xlfn.IFS(AND(U2863&gt;=25,U2863&lt;28),"26-27 days",AND(U2863&gt;27,U2863&lt;29),"28 to 29 days",U2863=30, "30 days"),"Not Needed")</f>
        <v>Not Needed</v>
      </c>
      <c r="X2863">
        <f t="shared" si="269"/>
        <v>2015</v>
      </c>
    </row>
    <row r="2864" spans="1:24" ht="4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 t="shared" si="270"/>
        <v>0</v>
      </c>
      <c r="R2864">
        <f t="shared" si="265"/>
        <v>18.329999999999998</v>
      </c>
      <c r="S2864" s="15">
        <f t="shared" si="266"/>
        <v>41784.789687500001</v>
      </c>
      <c r="T2864" s="15">
        <f t="shared" si="267"/>
        <v>41814.789687500001</v>
      </c>
      <c r="U2864">
        <f t="shared" si="268"/>
        <v>30</v>
      </c>
      <c r="V2864" t="str" cm="1">
        <f t="array" ref="V2864">_xlfn.IFS(U2864&lt;=10,"Less than 10 days",AND(U2864&gt;10,U2864&lt;=20),"11 to 20 days",AND(U2864&gt;20,U2864&lt;=25),"21 to 25 days",U2864&gt;=51,"Greater than 40 days",AND(U2864&gt;25,U2864&lt;=30),"26 to 30 days",AND(U2864&gt;30,U2864&lt;=40),"31 to 40 days",AND(U2864&gt;40,U2864&lt;=50),"41 to 50 days")</f>
        <v>26 to 30 days</v>
      </c>
      <c r="W2864" t="str" cm="1">
        <f t="array" ref="W2864">_xlfn.IFNA(_xlfn.IFS(AND(U2864&gt;=25,U2864&lt;28),"26-27 days",AND(U2864&gt;27,U2864&lt;29),"28 to 29 days",U2864=30, "30 days"),"Not Needed")</f>
        <v>30 days</v>
      </c>
      <c r="X2864">
        <f t="shared" si="269"/>
        <v>2014</v>
      </c>
    </row>
    <row r="2865" spans="1:24" ht="4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 t="shared" si="270"/>
        <v>0</v>
      </c>
      <c r="R2865">
        <f t="shared" si="265"/>
        <v>20</v>
      </c>
      <c r="S2865" s="15">
        <f t="shared" si="266"/>
        <v>41831.675034722226</v>
      </c>
      <c r="T2865" s="15">
        <f t="shared" si="267"/>
        <v>41891.675034722226</v>
      </c>
      <c r="U2865">
        <f t="shared" si="268"/>
        <v>60</v>
      </c>
      <c r="V2865" t="str" cm="1">
        <f t="array" ref="V2865">_xlfn.IFS(U2865&lt;=10,"Less than 10 days",AND(U2865&gt;10,U2865&lt;=20),"11 to 20 days",AND(U2865&gt;20,U2865&lt;=25),"21 to 25 days",U2865&gt;=51,"Greater than 40 days",AND(U2865&gt;25,U2865&lt;=30),"26 to 30 days",AND(U2865&gt;30,U2865&lt;=40),"31 to 40 days",AND(U2865&gt;40,U2865&lt;=50),"41 to 50 days")</f>
        <v>Greater than 40 days</v>
      </c>
      <c r="W2865" t="str" cm="1">
        <f t="array" ref="W2865">_xlfn.IFNA(_xlfn.IFS(AND(U2865&gt;=25,U2865&lt;28),"26-27 days",AND(U2865&gt;27,U2865&lt;29),"28 to 29 days",U2865=30, "30 days"),"Not Needed")</f>
        <v>Not Needed</v>
      </c>
      <c r="X2865">
        <f t="shared" si="269"/>
        <v>2014</v>
      </c>
    </row>
    <row r="2866" spans="1:24">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 t="shared" si="270"/>
        <v>2</v>
      </c>
      <c r="R2866">
        <f t="shared" si="265"/>
        <v>13.33</v>
      </c>
      <c r="S2866" s="15">
        <f t="shared" si="266"/>
        <v>42172.613506944443</v>
      </c>
      <c r="T2866" s="15">
        <f t="shared" si="267"/>
        <v>42202.554166666669</v>
      </c>
      <c r="U2866">
        <f t="shared" si="268"/>
        <v>30</v>
      </c>
      <c r="V2866" t="str" cm="1">
        <f t="array" ref="V2866">_xlfn.IFS(U2866&lt;=10,"Less than 10 days",AND(U2866&gt;10,U2866&lt;=20),"11 to 20 days",AND(U2866&gt;20,U2866&lt;=25),"21 to 25 days",U2866&gt;=51,"Greater than 40 days",AND(U2866&gt;25,U2866&lt;=30),"26 to 30 days",AND(U2866&gt;30,U2866&lt;=40),"31 to 40 days",AND(U2866&gt;40,U2866&lt;=50),"41 to 50 days")</f>
        <v>26 to 30 days</v>
      </c>
      <c r="W2866" t="str" cm="1">
        <f t="array" ref="W2866">_xlfn.IFNA(_xlfn.IFS(AND(U2866&gt;=25,U2866&lt;28),"26-27 days",AND(U2866&gt;27,U2866&lt;29),"28 to 29 days",U2866=30, "30 days"),"Not Needed")</f>
        <v>30 days</v>
      </c>
      <c r="X2866">
        <f t="shared" si="269"/>
        <v>2015</v>
      </c>
    </row>
    <row r="2867" spans="1:24" ht="4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 t="shared" si="270"/>
        <v>0</v>
      </c>
      <c r="R2867">
        <f t="shared" si="265"/>
        <v>0</v>
      </c>
      <c r="S2867" s="15">
        <f t="shared" si="266"/>
        <v>41950.114108796297</v>
      </c>
      <c r="T2867" s="15">
        <f t="shared" si="267"/>
        <v>42010.114108796297</v>
      </c>
      <c r="U2867">
        <f t="shared" si="268"/>
        <v>60</v>
      </c>
      <c r="V2867" t="str" cm="1">
        <f t="array" ref="V2867">_xlfn.IFS(U2867&lt;=10,"Less than 10 days",AND(U2867&gt;10,U2867&lt;=20),"11 to 20 days",AND(U2867&gt;20,U2867&lt;=25),"21 to 25 days",U2867&gt;=51,"Greater than 40 days",AND(U2867&gt;25,U2867&lt;=30),"26 to 30 days",AND(U2867&gt;30,U2867&lt;=40),"31 to 40 days",AND(U2867&gt;40,U2867&lt;=50),"41 to 50 days")</f>
        <v>Greater than 40 days</v>
      </c>
      <c r="W2867" t="str" cm="1">
        <f t="array" ref="W2867">_xlfn.IFNA(_xlfn.IFS(AND(U2867&gt;=25,U2867&lt;28),"26-27 days",AND(U2867&gt;27,U2867&lt;29),"28 to 29 days",U2867=30, "30 days"),"Not Needed")</f>
        <v>Not Needed</v>
      </c>
      <c r="X2867">
        <f t="shared" si="269"/>
        <v>2014</v>
      </c>
    </row>
    <row r="2868" spans="1:24" ht="4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 t="shared" si="270"/>
        <v>1</v>
      </c>
      <c r="R2868">
        <f t="shared" si="265"/>
        <v>22.5</v>
      </c>
      <c r="S2868" s="15">
        <f t="shared" si="266"/>
        <v>42627.955104166671</v>
      </c>
      <c r="T2868" s="15">
        <f t="shared" si="267"/>
        <v>42657.916666666672</v>
      </c>
      <c r="U2868">
        <f t="shared" si="268"/>
        <v>30</v>
      </c>
      <c r="V2868" t="str" cm="1">
        <f t="array" ref="V2868">_xlfn.IFS(U2868&lt;=10,"Less than 10 days",AND(U2868&gt;10,U2868&lt;=20),"11 to 20 days",AND(U2868&gt;20,U2868&lt;=25),"21 to 25 days",U2868&gt;=51,"Greater than 40 days",AND(U2868&gt;25,U2868&lt;=30),"26 to 30 days",AND(U2868&gt;30,U2868&lt;=40),"31 to 40 days",AND(U2868&gt;40,U2868&lt;=50),"41 to 50 days")</f>
        <v>26 to 30 days</v>
      </c>
      <c r="W2868" t="str" cm="1">
        <f t="array" ref="W2868">_xlfn.IFNA(_xlfn.IFS(AND(U2868&gt;=25,U2868&lt;28),"26-27 days",AND(U2868&gt;27,U2868&lt;29),"28 to 29 days",U2868=30, "30 days"),"Not Needed")</f>
        <v>30 days</v>
      </c>
      <c r="X2868">
        <f t="shared" si="269"/>
        <v>2016</v>
      </c>
    </row>
    <row r="2869" spans="1:24" ht="58">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 t="shared" si="270"/>
        <v>20</v>
      </c>
      <c r="R2869">
        <f t="shared" si="265"/>
        <v>50.4</v>
      </c>
      <c r="S2869" s="15">
        <f t="shared" si="266"/>
        <v>42531.195277777777</v>
      </c>
      <c r="T2869" s="15">
        <f t="shared" si="267"/>
        <v>42555.166666666672</v>
      </c>
      <c r="U2869">
        <f t="shared" si="268"/>
        <v>24</v>
      </c>
      <c r="V2869" t="str" cm="1">
        <f t="array" ref="V2869">_xlfn.IFS(U2869&lt;=10,"Less than 10 days",AND(U2869&gt;10,U2869&lt;=20),"11 to 20 days",AND(U2869&gt;20,U2869&lt;=25),"21 to 25 days",U2869&gt;=51,"Greater than 40 days",AND(U2869&gt;25,U2869&lt;=30),"26 to 30 days",AND(U2869&gt;30,U2869&lt;=40),"31 to 40 days",AND(U2869&gt;40,U2869&lt;=50),"41 to 50 days")</f>
        <v>21 to 25 days</v>
      </c>
      <c r="W2869" t="str" cm="1">
        <f t="array" ref="W2869">_xlfn.IFNA(_xlfn.IFS(AND(U2869&gt;=25,U2869&lt;28),"26-27 days",AND(U2869&gt;27,U2869&lt;29),"28 to 29 days",U2869=30, "30 days"),"Not Needed")</f>
        <v>Not Needed</v>
      </c>
      <c r="X2869">
        <f t="shared" si="269"/>
        <v>2016</v>
      </c>
    </row>
    <row r="2870" spans="1:24" ht="58">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 t="shared" si="270"/>
        <v>42</v>
      </c>
      <c r="R2870">
        <f t="shared" si="265"/>
        <v>105.03</v>
      </c>
      <c r="S2870" s="15">
        <f t="shared" si="266"/>
        <v>42618.827013888891</v>
      </c>
      <c r="T2870" s="15">
        <f t="shared" si="267"/>
        <v>42648.827013888891</v>
      </c>
      <c r="U2870">
        <f t="shared" si="268"/>
        <v>30</v>
      </c>
      <c r="V2870" t="str" cm="1">
        <f t="array" ref="V2870">_xlfn.IFS(U2870&lt;=10,"Less than 10 days",AND(U2870&gt;10,U2870&lt;=20),"11 to 20 days",AND(U2870&gt;20,U2870&lt;=25),"21 to 25 days",U2870&gt;=51,"Greater than 40 days",AND(U2870&gt;25,U2870&lt;=30),"26 to 30 days",AND(U2870&gt;30,U2870&lt;=40),"31 to 40 days",AND(U2870&gt;40,U2870&lt;=50),"41 to 50 days")</f>
        <v>26 to 30 days</v>
      </c>
      <c r="W2870" t="str" cm="1">
        <f t="array" ref="W2870">_xlfn.IFNA(_xlfn.IFS(AND(U2870&gt;=25,U2870&lt;28),"26-27 days",AND(U2870&gt;27,U2870&lt;29),"28 to 29 days",U2870=30, "30 days"),"Not Needed")</f>
        <v>30 days</v>
      </c>
      <c r="X2870">
        <f t="shared" si="269"/>
        <v>2016</v>
      </c>
    </row>
    <row r="2871" spans="1:24" ht="58">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 t="shared" si="270"/>
        <v>1</v>
      </c>
      <c r="R2871">
        <f t="shared" si="265"/>
        <v>35.4</v>
      </c>
      <c r="S2871" s="15">
        <f t="shared" si="266"/>
        <v>42540.593530092592</v>
      </c>
      <c r="T2871" s="15">
        <f t="shared" si="267"/>
        <v>42570.593530092592</v>
      </c>
      <c r="U2871">
        <f t="shared" si="268"/>
        <v>30</v>
      </c>
      <c r="V2871" t="str" cm="1">
        <f t="array" ref="V2871">_xlfn.IFS(U2871&lt;=10,"Less than 10 days",AND(U2871&gt;10,U2871&lt;=20),"11 to 20 days",AND(U2871&gt;20,U2871&lt;=25),"21 to 25 days",U2871&gt;=51,"Greater than 40 days",AND(U2871&gt;25,U2871&lt;=30),"26 to 30 days",AND(U2871&gt;30,U2871&lt;=40),"31 to 40 days",AND(U2871&gt;40,U2871&lt;=50),"41 to 50 days")</f>
        <v>26 to 30 days</v>
      </c>
      <c r="W2871" t="str" cm="1">
        <f t="array" ref="W2871">_xlfn.IFNA(_xlfn.IFS(AND(U2871&gt;=25,U2871&lt;28),"26-27 days",AND(U2871&gt;27,U2871&lt;29),"28 to 29 days",U2871=30, "30 days"),"Not Needed")</f>
        <v>30 days</v>
      </c>
      <c r="X2871">
        <f t="shared" si="269"/>
        <v>2016</v>
      </c>
    </row>
    <row r="2872" spans="1:24" ht="58">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 t="shared" si="270"/>
        <v>15</v>
      </c>
      <c r="R2872">
        <f t="shared" si="265"/>
        <v>83.33</v>
      </c>
      <c r="S2872" s="15">
        <f t="shared" si="266"/>
        <v>41746.189409722225</v>
      </c>
      <c r="T2872" s="15">
        <f t="shared" si="267"/>
        <v>41776.189409722225</v>
      </c>
      <c r="U2872">
        <f t="shared" si="268"/>
        <v>30</v>
      </c>
      <c r="V2872" t="str" cm="1">
        <f t="array" ref="V2872">_xlfn.IFS(U2872&lt;=10,"Less than 10 days",AND(U2872&gt;10,U2872&lt;=20),"11 to 20 days",AND(U2872&gt;20,U2872&lt;=25),"21 to 25 days",U2872&gt;=51,"Greater than 40 days",AND(U2872&gt;25,U2872&lt;=30),"26 to 30 days",AND(U2872&gt;30,U2872&lt;=40),"31 to 40 days",AND(U2872&gt;40,U2872&lt;=50),"41 to 50 days")</f>
        <v>26 to 30 days</v>
      </c>
      <c r="W2872" t="str" cm="1">
        <f t="array" ref="W2872">_xlfn.IFNA(_xlfn.IFS(AND(U2872&gt;=25,U2872&lt;28),"26-27 days",AND(U2872&gt;27,U2872&lt;29),"28 to 29 days",U2872=30, "30 days"),"Not Needed")</f>
        <v>30 days</v>
      </c>
      <c r="X2872">
        <f t="shared" si="269"/>
        <v>2014</v>
      </c>
    </row>
    <row r="2873" spans="1:24" ht="4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 t="shared" si="270"/>
        <v>5</v>
      </c>
      <c r="R2873">
        <f t="shared" si="265"/>
        <v>35.92</v>
      </c>
      <c r="S2873" s="15">
        <f t="shared" si="266"/>
        <v>41974.738576388889</v>
      </c>
      <c r="T2873" s="15">
        <f t="shared" si="267"/>
        <v>41994.738576388889</v>
      </c>
      <c r="U2873">
        <f t="shared" si="268"/>
        <v>20</v>
      </c>
      <c r="V2873" t="str" cm="1">
        <f t="array" ref="V2873">_xlfn.IFS(U2873&lt;=10,"Less than 10 days",AND(U2873&gt;10,U2873&lt;=20),"11 to 20 days",AND(U2873&gt;20,U2873&lt;=25),"21 to 25 days",U2873&gt;=51,"Greater than 40 days",AND(U2873&gt;25,U2873&lt;=30),"26 to 30 days",AND(U2873&gt;30,U2873&lt;=40),"31 to 40 days",AND(U2873&gt;40,U2873&lt;=50),"41 to 50 days")</f>
        <v>11 to 20 days</v>
      </c>
      <c r="W2873" t="str" cm="1">
        <f t="array" ref="W2873">_xlfn.IFNA(_xlfn.IFS(AND(U2873&gt;=25,U2873&lt;28),"26-27 days",AND(U2873&gt;27,U2873&lt;29),"28 to 29 days",U2873=30, "30 days"),"Not Needed")</f>
        <v>Not Needed</v>
      </c>
      <c r="X2873">
        <f t="shared" si="269"/>
        <v>2014</v>
      </c>
    </row>
    <row r="2874" spans="1:24" ht="4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 t="shared" si="270"/>
        <v>0</v>
      </c>
      <c r="R2874">
        <f t="shared" si="265"/>
        <v>0</v>
      </c>
      <c r="S2874" s="15">
        <f t="shared" si="266"/>
        <v>42115.11618055556</v>
      </c>
      <c r="T2874" s="15">
        <f t="shared" si="267"/>
        <v>42175.11618055556</v>
      </c>
      <c r="U2874">
        <f t="shared" si="268"/>
        <v>60</v>
      </c>
      <c r="V2874" t="str" cm="1">
        <f t="array" ref="V2874">_xlfn.IFS(U2874&lt;=10,"Less than 10 days",AND(U2874&gt;10,U2874&lt;=20),"11 to 20 days",AND(U2874&gt;20,U2874&lt;=25),"21 to 25 days",U2874&gt;=51,"Greater than 40 days",AND(U2874&gt;25,U2874&lt;=30),"26 to 30 days",AND(U2874&gt;30,U2874&lt;=40),"31 to 40 days",AND(U2874&gt;40,U2874&lt;=50),"41 to 50 days")</f>
        <v>Greater than 40 days</v>
      </c>
      <c r="W2874" t="str" cm="1">
        <f t="array" ref="W2874">_xlfn.IFNA(_xlfn.IFS(AND(U2874&gt;=25,U2874&lt;28),"26-27 days",AND(U2874&gt;27,U2874&lt;29),"28 to 29 days",U2874=30, "30 days"),"Not Needed")</f>
        <v>Not Needed</v>
      </c>
      <c r="X2874">
        <f t="shared" si="269"/>
        <v>2015</v>
      </c>
    </row>
    <row r="2875" spans="1:24" ht="58">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 t="shared" si="270"/>
        <v>38</v>
      </c>
      <c r="R2875">
        <f t="shared" si="265"/>
        <v>119.13</v>
      </c>
      <c r="S2875" s="15">
        <f t="shared" si="266"/>
        <v>42002.817488425921</v>
      </c>
      <c r="T2875" s="15">
        <f t="shared" si="267"/>
        <v>42032.817488425921</v>
      </c>
      <c r="U2875">
        <f t="shared" si="268"/>
        <v>30</v>
      </c>
      <c r="V2875" t="str" cm="1">
        <f t="array" ref="V2875">_xlfn.IFS(U2875&lt;=10,"Less than 10 days",AND(U2875&gt;10,U2875&lt;=20),"11 to 20 days",AND(U2875&gt;20,U2875&lt;=25),"21 to 25 days",U2875&gt;=51,"Greater than 40 days",AND(U2875&gt;25,U2875&lt;=30),"26 to 30 days",AND(U2875&gt;30,U2875&lt;=40),"31 to 40 days",AND(U2875&gt;40,U2875&lt;=50),"41 to 50 days")</f>
        <v>26 to 30 days</v>
      </c>
      <c r="W2875" t="str" cm="1">
        <f t="array" ref="W2875">_xlfn.IFNA(_xlfn.IFS(AND(U2875&gt;=25,U2875&lt;28),"26-27 days",AND(U2875&gt;27,U2875&lt;29),"28 to 29 days",U2875=30, "30 days"),"Not Needed")</f>
        <v>30 days</v>
      </c>
      <c r="X2875">
        <f t="shared" si="269"/>
        <v>2014</v>
      </c>
    </row>
    <row r="2876" spans="1:24" ht="4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 t="shared" si="270"/>
        <v>5</v>
      </c>
      <c r="R2876">
        <f t="shared" si="265"/>
        <v>90.33</v>
      </c>
      <c r="S2876" s="15">
        <f t="shared" si="266"/>
        <v>42722.84474537037</v>
      </c>
      <c r="T2876" s="15">
        <f t="shared" si="267"/>
        <v>42752.84474537037</v>
      </c>
      <c r="U2876">
        <f t="shared" si="268"/>
        <v>30</v>
      </c>
      <c r="V2876" t="str" cm="1">
        <f t="array" ref="V2876">_xlfn.IFS(U2876&lt;=10,"Less than 10 days",AND(U2876&gt;10,U2876&lt;=20),"11 to 20 days",AND(U2876&gt;20,U2876&lt;=25),"21 to 25 days",U2876&gt;=51,"Greater than 40 days",AND(U2876&gt;25,U2876&lt;=30),"26 to 30 days",AND(U2876&gt;30,U2876&lt;=40),"31 to 40 days",AND(U2876&gt;40,U2876&lt;=50),"41 to 50 days")</f>
        <v>26 to 30 days</v>
      </c>
      <c r="W2876" t="str" cm="1">
        <f t="array" ref="W2876">_xlfn.IFNA(_xlfn.IFS(AND(U2876&gt;=25,U2876&lt;28),"26-27 days",AND(U2876&gt;27,U2876&lt;29),"28 to 29 days",U2876=30, "30 days"),"Not Needed")</f>
        <v>30 days</v>
      </c>
      <c r="X2876">
        <f t="shared" si="269"/>
        <v>2016</v>
      </c>
    </row>
    <row r="2877" spans="1:24" ht="4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 t="shared" si="270"/>
        <v>0</v>
      </c>
      <c r="R2877">
        <f t="shared" si="265"/>
        <v>2.33</v>
      </c>
      <c r="S2877" s="15">
        <f t="shared" si="266"/>
        <v>42465.128391203703</v>
      </c>
      <c r="T2877" s="15">
        <f t="shared" si="267"/>
        <v>42495.128391203703</v>
      </c>
      <c r="U2877">
        <f t="shared" si="268"/>
        <v>30</v>
      </c>
      <c r="V2877" t="str" cm="1">
        <f t="array" ref="V2877">_xlfn.IFS(U2877&lt;=10,"Less than 10 days",AND(U2877&gt;10,U2877&lt;=20),"11 to 20 days",AND(U2877&gt;20,U2877&lt;=25),"21 to 25 days",U2877&gt;=51,"Greater than 40 days",AND(U2877&gt;25,U2877&lt;=30),"26 to 30 days",AND(U2877&gt;30,U2877&lt;=40),"31 to 40 days",AND(U2877&gt;40,U2877&lt;=50),"41 to 50 days")</f>
        <v>26 to 30 days</v>
      </c>
      <c r="W2877" t="str" cm="1">
        <f t="array" ref="W2877">_xlfn.IFNA(_xlfn.IFS(AND(U2877&gt;=25,U2877&lt;28),"26-27 days",AND(U2877&gt;27,U2877&lt;29),"28 to 29 days",U2877=30, "30 days"),"Not Needed")</f>
        <v>30 days</v>
      </c>
      <c r="X2877">
        <f t="shared" si="269"/>
        <v>2016</v>
      </c>
    </row>
    <row r="2878" spans="1:24" ht="4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 t="shared" si="270"/>
        <v>0</v>
      </c>
      <c r="R2878">
        <f t="shared" si="265"/>
        <v>0</v>
      </c>
      <c r="S2878" s="15">
        <f t="shared" si="266"/>
        <v>42171.743969907402</v>
      </c>
      <c r="T2878" s="15">
        <f t="shared" si="267"/>
        <v>42201.743969907402</v>
      </c>
      <c r="U2878">
        <f t="shared" si="268"/>
        <v>30</v>
      </c>
      <c r="V2878" t="str" cm="1">
        <f t="array" ref="V2878">_xlfn.IFS(U2878&lt;=10,"Less than 10 days",AND(U2878&gt;10,U2878&lt;=20),"11 to 20 days",AND(U2878&gt;20,U2878&lt;=25),"21 to 25 days",U2878&gt;=51,"Greater than 40 days",AND(U2878&gt;25,U2878&lt;=30),"26 to 30 days",AND(U2878&gt;30,U2878&lt;=40),"31 to 40 days",AND(U2878&gt;40,U2878&lt;=50),"41 to 50 days")</f>
        <v>26 to 30 days</v>
      </c>
      <c r="W2878" t="str" cm="1">
        <f t="array" ref="W2878">_xlfn.IFNA(_xlfn.IFS(AND(U2878&gt;=25,U2878&lt;28),"26-27 days",AND(U2878&gt;27,U2878&lt;29),"28 to 29 days",U2878=30, "30 days"),"Not Needed")</f>
        <v>30 days</v>
      </c>
      <c r="X2878">
        <f t="shared" si="269"/>
        <v>2015</v>
      </c>
    </row>
    <row r="2879" spans="1:24" ht="4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 t="shared" si="270"/>
        <v>11</v>
      </c>
      <c r="R2879">
        <f t="shared" si="265"/>
        <v>108.33</v>
      </c>
      <c r="S2879" s="15">
        <f t="shared" si="266"/>
        <v>42672.955138888887</v>
      </c>
      <c r="T2879" s="15">
        <f t="shared" si="267"/>
        <v>42704.708333333328</v>
      </c>
      <c r="U2879">
        <f t="shared" si="268"/>
        <v>32</v>
      </c>
      <c r="V2879" t="str" cm="1">
        <f t="array" ref="V2879">_xlfn.IFS(U2879&lt;=10,"Less than 10 days",AND(U2879&gt;10,U2879&lt;=20),"11 to 20 days",AND(U2879&gt;20,U2879&lt;=25),"21 to 25 days",U2879&gt;=51,"Greater than 40 days",AND(U2879&gt;25,U2879&lt;=30),"26 to 30 days",AND(U2879&gt;30,U2879&lt;=40),"31 to 40 days",AND(U2879&gt;40,U2879&lt;=50),"41 to 50 days")</f>
        <v>31 to 40 days</v>
      </c>
      <c r="W2879" t="str" cm="1">
        <f t="array" ref="W2879">_xlfn.IFNA(_xlfn.IFS(AND(U2879&gt;=25,U2879&lt;28),"26-27 days",AND(U2879&gt;27,U2879&lt;29),"28 to 29 days",U2879=30, "30 days"),"Not Needed")</f>
        <v>Not Needed</v>
      </c>
      <c r="X2879">
        <f t="shared" si="269"/>
        <v>2016</v>
      </c>
    </row>
    <row r="2880" spans="1:24" ht="4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 t="shared" si="270"/>
        <v>2</v>
      </c>
      <c r="R2880">
        <f t="shared" si="265"/>
        <v>15.75</v>
      </c>
      <c r="S2880" s="15">
        <f t="shared" si="266"/>
        <v>42128.615682870368</v>
      </c>
      <c r="T2880" s="15">
        <f t="shared" si="267"/>
        <v>42188.615682870368</v>
      </c>
      <c r="U2880">
        <f t="shared" si="268"/>
        <v>60</v>
      </c>
      <c r="V2880" t="str" cm="1">
        <f t="array" ref="V2880">_xlfn.IFS(U2880&lt;=10,"Less than 10 days",AND(U2880&gt;10,U2880&lt;=20),"11 to 20 days",AND(U2880&gt;20,U2880&lt;=25),"21 to 25 days",U2880&gt;=51,"Greater than 40 days",AND(U2880&gt;25,U2880&lt;=30),"26 to 30 days",AND(U2880&gt;30,U2880&lt;=40),"31 to 40 days",AND(U2880&gt;40,U2880&lt;=50),"41 to 50 days")</f>
        <v>Greater than 40 days</v>
      </c>
      <c r="W2880" t="str" cm="1">
        <f t="array" ref="W2880">_xlfn.IFNA(_xlfn.IFS(AND(U2880&gt;=25,U2880&lt;28),"26-27 days",AND(U2880&gt;27,U2880&lt;29),"28 to 29 days",U2880=30, "30 days"),"Not Needed")</f>
        <v>Not Needed</v>
      </c>
      <c r="X2880">
        <f t="shared" si="269"/>
        <v>2015</v>
      </c>
    </row>
    <row r="2881" spans="1:24" ht="4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 t="shared" si="270"/>
        <v>0</v>
      </c>
      <c r="R2881">
        <f t="shared" si="265"/>
        <v>29</v>
      </c>
      <c r="S2881" s="15">
        <f t="shared" si="266"/>
        <v>42359.725243055553</v>
      </c>
      <c r="T2881" s="15">
        <f t="shared" si="267"/>
        <v>42389.725243055553</v>
      </c>
      <c r="U2881">
        <f t="shared" si="268"/>
        <v>30</v>
      </c>
      <c r="V2881" t="str" cm="1">
        <f t="array" ref="V2881">_xlfn.IFS(U2881&lt;=10,"Less than 10 days",AND(U2881&gt;10,U2881&lt;=20),"11 to 20 days",AND(U2881&gt;20,U2881&lt;=25),"21 to 25 days",U2881&gt;=51,"Greater than 40 days",AND(U2881&gt;25,U2881&lt;=30),"26 to 30 days",AND(U2881&gt;30,U2881&lt;=40),"31 to 40 days",AND(U2881&gt;40,U2881&lt;=50),"41 to 50 days")</f>
        <v>26 to 30 days</v>
      </c>
      <c r="W2881" t="str" cm="1">
        <f t="array" ref="W2881">_xlfn.IFNA(_xlfn.IFS(AND(U2881&gt;=25,U2881&lt;28),"26-27 days",AND(U2881&gt;27,U2881&lt;29),"28 to 29 days",U2881=30, "30 days"),"Not Needed")</f>
        <v>30 days</v>
      </c>
      <c r="X2881">
        <f t="shared" si="269"/>
        <v>2015</v>
      </c>
    </row>
    <row r="2882" spans="1:24" ht="4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 t="shared" si="270"/>
        <v>23</v>
      </c>
      <c r="R2882">
        <f t="shared" si="265"/>
        <v>96.55</v>
      </c>
      <c r="S2882" s="15">
        <f t="shared" si="266"/>
        <v>42192.905694444446</v>
      </c>
      <c r="T2882" s="15">
        <f t="shared" si="267"/>
        <v>42236.711805555555</v>
      </c>
      <c r="U2882">
        <f t="shared" si="268"/>
        <v>44</v>
      </c>
      <c r="V2882" t="str" cm="1">
        <f t="array" ref="V2882">_xlfn.IFS(U2882&lt;=10,"Less than 10 days",AND(U2882&gt;10,U2882&lt;=20),"11 to 20 days",AND(U2882&gt;20,U2882&lt;=25),"21 to 25 days",U2882&gt;=51,"Greater than 40 days",AND(U2882&gt;25,U2882&lt;=30),"26 to 30 days",AND(U2882&gt;30,U2882&lt;=40),"31 to 40 days",AND(U2882&gt;40,U2882&lt;=50),"41 to 50 days")</f>
        <v>41 to 50 days</v>
      </c>
      <c r="W2882" t="str" cm="1">
        <f t="array" ref="W2882">_xlfn.IFNA(_xlfn.IFS(AND(U2882&gt;=25,U2882&lt;28),"26-27 days",AND(U2882&gt;27,U2882&lt;29),"28 to 29 days",U2882=30, "30 days"),"Not Needed")</f>
        <v>Not Needed</v>
      </c>
      <c r="X2882">
        <f t="shared" si="269"/>
        <v>2015</v>
      </c>
    </row>
    <row r="2883" spans="1:24" ht="4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 t="shared" si="270"/>
        <v>0</v>
      </c>
      <c r="R2883">
        <f t="shared" ref="R2883:R2946" si="271">IFERROR(ROUND(E2883/L2883,2),0)</f>
        <v>0</v>
      </c>
      <c r="S2883" s="15">
        <f t="shared" ref="S2883:S2946" si="272">(((J2883/60)/60)/24)+DATE(1970,1,1)</f>
        <v>41916.597638888888</v>
      </c>
      <c r="T2883" s="15">
        <f t="shared" ref="T2883:T2946" si="273">(((I2883/60)/60)/24)+DATE(1970,1,1)</f>
        <v>41976.639305555553</v>
      </c>
      <c r="U2883">
        <f t="shared" ref="U2883:U2946" si="274">_xlfn.DAYS(T2883,S2883)</f>
        <v>60</v>
      </c>
      <c r="V2883" t="str" cm="1">
        <f t="array" ref="V2883">_xlfn.IFS(U2883&lt;=10,"Less than 10 days",AND(U2883&gt;10,U2883&lt;=20),"11 to 20 days",AND(U2883&gt;20,U2883&lt;=25),"21 to 25 days",U2883&gt;=51,"Greater than 40 days",AND(U2883&gt;25,U2883&lt;=30),"26 to 30 days",AND(U2883&gt;30,U2883&lt;=40),"31 to 40 days",AND(U2883&gt;40,U2883&lt;=50),"41 to 50 days")</f>
        <v>Greater than 40 days</v>
      </c>
      <c r="W2883" t="str" cm="1">
        <f t="array" ref="W2883">_xlfn.IFNA(_xlfn.IFS(AND(U2883&gt;=25,U2883&lt;28),"26-27 days",AND(U2883&gt;27,U2883&lt;29),"28 to 29 days",U2883=30, "30 days"),"Not Needed")</f>
        <v>Not Needed</v>
      </c>
      <c r="X2883">
        <f t="shared" ref="X2883:X2946" si="275">YEAR(S2883)</f>
        <v>2014</v>
      </c>
    </row>
    <row r="2884" spans="1:24" ht="4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 t="shared" si="270"/>
        <v>34</v>
      </c>
      <c r="R2884">
        <f t="shared" si="271"/>
        <v>63</v>
      </c>
      <c r="S2884" s="15">
        <f t="shared" si="272"/>
        <v>42461.596273148149</v>
      </c>
      <c r="T2884" s="15">
        <f t="shared" si="273"/>
        <v>42491.596273148149</v>
      </c>
      <c r="U2884">
        <f t="shared" si="274"/>
        <v>30</v>
      </c>
      <c r="V2884" t="str" cm="1">
        <f t="array" ref="V2884">_xlfn.IFS(U2884&lt;=10,"Less than 10 days",AND(U2884&gt;10,U2884&lt;=20),"11 to 20 days",AND(U2884&gt;20,U2884&lt;=25),"21 to 25 days",U2884&gt;=51,"Greater than 40 days",AND(U2884&gt;25,U2884&lt;=30),"26 to 30 days",AND(U2884&gt;30,U2884&lt;=40),"31 to 40 days",AND(U2884&gt;40,U2884&lt;=50),"41 to 50 days")</f>
        <v>26 to 30 days</v>
      </c>
      <c r="W2884" t="str" cm="1">
        <f t="array" ref="W2884">_xlfn.IFNA(_xlfn.IFS(AND(U2884&gt;=25,U2884&lt;28),"26-27 days",AND(U2884&gt;27,U2884&lt;29),"28 to 29 days",U2884=30, "30 days"),"Not Needed")</f>
        <v>30 days</v>
      </c>
      <c r="X2884">
        <f t="shared" si="275"/>
        <v>2016</v>
      </c>
    </row>
    <row r="2885" spans="1:24" ht="58">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 t="shared" si="270"/>
        <v>19</v>
      </c>
      <c r="R2885">
        <f t="shared" si="271"/>
        <v>381.6</v>
      </c>
      <c r="S2885" s="15">
        <f t="shared" si="272"/>
        <v>42370.90320601852</v>
      </c>
      <c r="T2885" s="15">
        <f t="shared" si="273"/>
        <v>42406.207638888889</v>
      </c>
      <c r="U2885">
        <f t="shared" si="274"/>
        <v>36</v>
      </c>
      <c r="V2885" t="str" cm="1">
        <f t="array" ref="V2885">_xlfn.IFS(U2885&lt;=10,"Less than 10 days",AND(U2885&gt;10,U2885&lt;=20),"11 to 20 days",AND(U2885&gt;20,U2885&lt;=25),"21 to 25 days",U2885&gt;=51,"Greater than 40 days",AND(U2885&gt;25,U2885&lt;=30),"26 to 30 days",AND(U2885&gt;30,U2885&lt;=40),"31 to 40 days",AND(U2885&gt;40,U2885&lt;=50),"41 to 50 days")</f>
        <v>31 to 40 days</v>
      </c>
      <c r="W2885" t="str" cm="1">
        <f t="array" ref="W2885">_xlfn.IFNA(_xlfn.IFS(AND(U2885&gt;=25,U2885&lt;28),"26-27 days",AND(U2885&gt;27,U2885&lt;29),"28 to 29 days",U2885=30, "30 days"),"Not Needed")</f>
        <v>Not Needed</v>
      </c>
      <c r="X2885">
        <f t="shared" si="275"/>
        <v>2016</v>
      </c>
    </row>
    <row r="2886" spans="1:24" ht="29">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 t="shared" si="270"/>
        <v>0</v>
      </c>
      <c r="R2886">
        <f t="shared" si="271"/>
        <v>46.25</v>
      </c>
      <c r="S2886" s="15">
        <f t="shared" si="272"/>
        <v>41948.727256944447</v>
      </c>
      <c r="T2886" s="15">
        <f t="shared" si="273"/>
        <v>41978.727256944447</v>
      </c>
      <c r="U2886">
        <f t="shared" si="274"/>
        <v>30</v>
      </c>
      <c r="V2886" t="str" cm="1">
        <f t="array" ref="V2886">_xlfn.IFS(U2886&lt;=10,"Less than 10 days",AND(U2886&gt;10,U2886&lt;=20),"11 to 20 days",AND(U2886&gt;20,U2886&lt;=25),"21 to 25 days",U2886&gt;=51,"Greater than 40 days",AND(U2886&gt;25,U2886&lt;=30),"26 to 30 days",AND(U2886&gt;30,U2886&lt;=40),"31 to 40 days",AND(U2886&gt;40,U2886&lt;=50),"41 to 50 days")</f>
        <v>26 to 30 days</v>
      </c>
      <c r="W2886" t="str" cm="1">
        <f t="array" ref="W2886">_xlfn.IFNA(_xlfn.IFS(AND(U2886&gt;=25,U2886&lt;28),"26-27 days",AND(U2886&gt;27,U2886&lt;29),"28 to 29 days",U2886=30, "30 days"),"Not Needed")</f>
        <v>30 days</v>
      </c>
      <c r="X2886">
        <f t="shared" si="275"/>
        <v>2014</v>
      </c>
    </row>
    <row r="2887" spans="1:24" ht="29">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 t="shared" si="270"/>
        <v>33</v>
      </c>
      <c r="R2887">
        <f t="shared" si="271"/>
        <v>26</v>
      </c>
      <c r="S2887" s="15">
        <f t="shared" si="272"/>
        <v>42047.07640046296</v>
      </c>
      <c r="T2887" s="15">
        <f t="shared" si="273"/>
        <v>42077.034733796296</v>
      </c>
      <c r="U2887">
        <f t="shared" si="274"/>
        <v>30</v>
      </c>
      <c r="V2887" t="str" cm="1">
        <f t="array" ref="V2887">_xlfn.IFS(U2887&lt;=10,"Less than 10 days",AND(U2887&gt;10,U2887&lt;=20),"11 to 20 days",AND(U2887&gt;20,U2887&lt;=25),"21 to 25 days",U2887&gt;=51,"Greater than 40 days",AND(U2887&gt;25,U2887&lt;=30),"26 to 30 days",AND(U2887&gt;30,U2887&lt;=40),"31 to 40 days",AND(U2887&gt;40,U2887&lt;=50),"41 to 50 days")</f>
        <v>26 to 30 days</v>
      </c>
      <c r="W2887" t="str" cm="1">
        <f t="array" ref="W2887">_xlfn.IFNA(_xlfn.IFS(AND(U2887&gt;=25,U2887&lt;28),"26-27 days",AND(U2887&gt;27,U2887&lt;29),"28 to 29 days",U2887=30, "30 days"),"Not Needed")</f>
        <v>30 days</v>
      </c>
      <c r="X2887">
        <f t="shared" si="275"/>
        <v>2015</v>
      </c>
    </row>
    <row r="2888" spans="1:24" ht="4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 t="shared" si="270"/>
        <v>5</v>
      </c>
      <c r="R2888">
        <f t="shared" si="271"/>
        <v>10</v>
      </c>
      <c r="S2888" s="15">
        <f t="shared" si="272"/>
        <v>42261.632916666669</v>
      </c>
      <c r="T2888" s="15">
        <f t="shared" si="273"/>
        <v>42266.165972222225</v>
      </c>
      <c r="U2888">
        <f t="shared" si="274"/>
        <v>5</v>
      </c>
      <c r="V2888" t="str" cm="1">
        <f t="array" ref="V2888">_xlfn.IFS(U2888&lt;=10,"Less than 10 days",AND(U2888&gt;10,U2888&lt;=20),"11 to 20 days",AND(U2888&gt;20,U2888&lt;=25),"21 to 25 days",U2888&gt;=51,"Greater than 40 days",AND(U2888&gt;25,U2888&lt;=30),"26 to 30 days",AND(U2888&gt;30,U2888&lt;=40),"31 to 40 days",AND(U2888&gt;40,U2888&lt;=50),"41 to 50 days")</f>
        <v>Less than 10 days</v>
      </c>
      <c r="W2888" t="str" cm="1">
        <f t="array" ref="W2888">_xlfn.IFNA(_xlfn.IFS(AND(U2888&gt;=25,U2888&lt;28),"26-27 days",AND(U2888&gt;27,U2888&lt;29),"28 to 29 days",U2888=30, "30 days"),"Not Needed")</f>
        <v>Not Needed</v>
      </c>
      <c r="X2888">
        <f t="shared" si="275"/>
        <v>2015</v>
      </c>
    </row>
    <row r="2889" spans="1:24" ht="4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 t="shared" si="270"/>
        <v>0</v>
      </c>
      <c r="R2889">
        <f t="shared" si="271"/>
        <v>5</v>
      </c>
      <c r="S2889" s="15">
        <f t="shared" si="272"/>
        <v>41985.427361111113</v>
      </c>
      <c r="T2889" s="15">
        <f t="shared" si="273"/>
        <v>42015.427361111113</v>
      </c>
      <c r="U2889">
        <f t="shared" si="274"/>
        <v>30</v>
      </c>
      <c r="V2889" t="str" cm="1">
        <f t="array" ref="V2889">_xlfn.IFS(U2889&lt;=10,"Less than 10 days",AND(U2889&gt;10,U2889&lt;=20),"11 to 20 days",AND(U2889&gt;20,U2889&lt;=25),"21 to 25 days",U2889&gt;=51,"Greater than 40 days",AND(U2889&gt;25,U2889&lt;=30),"26 to 30 days",AND(U2889&gt;30,U2889&lt;=40),"31 to 40 days",AND(U2889&gt;40,U2889&lt;=50),"41 to 50 days")</f>
        <v>26 to 30 days</v>
      </c>
      <c r="W2889" t="str" cm="1">
        <f t="array" ref="W2889">_xlfn.IFNA(_xlfn.IFS(AND(U2889&gt;=25,U2889&lt;28),"26-27 days",AND(U2889&gt;27,U2889&lt;29),"28 to 29 days",U2889=30, "30 days"),"Not Needed")</f>
        <v>30 days</v>
      </c>
      <c r="X2889">
        <f t="shared" si="275"/>
        <v>2014</v>
      </c>
    </row>
    <row r="2890" spans="1:24" ht="4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 t="shared" si="270"/>
        <v>0</v>
      </c>
      <c r="R2890">
        <f t="shared" si="271"/>
        <v>0</v>
      </c>
      <c r="S2890" s="15">
        <f t="shared" si="272"/>
        <v>41922.535185185188</v>
      </c>
      <c r="T2890" s="15">
        <f t="shared" si="273"/>
        <v>41930.207638888889</v>
      </c>
      <c r="U2890">
        <f t="shared" si="274"/>
        <v>8</v>
      </c>
      <c r="V2890" t="str" cm="1">
        <f t="array" ref="V2890">_xlfn.IFS(U2890&lt;=10,"Less than 10 days",AND(U2890&gt;10,U2890&lt;=20),"11 to 20 days",AND(U2890&gt;20,U2890&lt;=25),"21 to 25 days",U2890&gt;=51,"Greater than 40 days",AND(U2890&gt;25,U2890&lt;=30),"26 to 30 days",AND(U2890&gt;30,U2890&lt;=40),"31 to 40 days",AND(U2890&gt;40,U2890&lt;=50),"41 to 50 days")</f>
        <v>Less than 10 days</v>
      </c>
      <c r="W2890" t="str" cm="1">
        <f t="array" ref="W2890">_xlfn.IFNA(_xlfn.IFS(AND(U2890&gt;=25,U2890&lt;28),"26-27 days",AND(U2890&gt;27,U2890&lt;29),"28 to 29 days",U2890=30, "30 days"),"Not Needed")</f>
        <v>Not Needed</v>
      </c>
      <c r="X2890">
        <f t="shared" si="275"/>
        <v>2014</v>
      </c>
    </row>
    <row r="2891" spans="1:24" ht="4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 t="shared" si="270"/>
        <v>38</v>
      </c>
      <c r="R2891">
        <f t="shared" si="271"/>
        <v>81.569999999999993</v>
      </c>
      <c r="S2891" s="15">
        <f t="shared" si="272"/>
        <v>41850.863252314812</v>
      </c>
      <c r="T2891" s="15">
        <f t="shared" si="273"/>
        <v>41880.863252314812</v>
      </c>
      <c r="U2891">
        <f t="shared" si="274"/>
        <v>30</v>
      </c>
      <c r="V2891" t="str" cm="1">
        <f t="array" ref="V2891">_xlfn.IFS(U2891&lt;=10,"Less than 10 days",AND(U2891&gt;10,U2891&lt;=20),"11 to 20 days",AND(U2891&gt;20,U2891&lt;=25),"21 to 25 days",U2891&gt;=51,"Greater than 40 days",AND(U2891&gt;25,U2891&lt;=30),"26 to 30 days",AND(U2891&gt;30,U2891&lt;=40),"31 to 40 days",AND(U2891&gt;40,U2891&lt;=50),"41 to 50 days")</f>
        <v>26 to 30 days</v>
      </c>
      <c r="W2891" t="str" cm="1">
        <f t="array" ref="W2891">_xlfn.IFNA(_xlfn.IFS(AND(U2891&gt;=25,U2891&lt;28),"26-27 days",AND(U2891&gt;27,U2891&lt;29),"28 to 29 days",U2891=30, "30 days"),"Not Needed")</f>
        <v>30 days</v>
      </c>
      <c r="X2891">
        <f t="shared" si="275"/>
        <v>2014</v>
      </c>
    </row>
    <row r="2892" spans="1:24" ht="4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 t="shared" si="270"/>
        <v>1</v>
      </c>
      <c r="R2892">
        <f t="shared" si="271"/>
        <v>7</v>
      </c>
      <c r="S2892" s="15">
        <f t="shared" si="272"/>
        <v>41831.742962962962</v>
      </c>
      <c r="T2892" s="15">
        <f t="shared" si="273"/>
        <v>41860.125</v>
      </c>
      <c r="U2892">
        <f t="shared" si="274"/>
        <v>29</v>
      </c>
      <c r="V2892" t="str" cm="1">
        <f t="array" ref="V2892">_xlfn.IFS(U2892&lt;=10,"Less than 10 days",AND(U2892&gt;10,U2892&lt;=20),"11 to 20 days",AND(U2892&gt;20,U2892&lt;=25),"21 to 25 days",U2892&gt;=51,"Greater than 40 days",AND(U2892&gt;25,U2892&lt;=30),"26 to 30 days",AND(U2892&gt;30,U2892&lt;=40),"31 to 40 days",AND(U2892&gt;40,U2892&lt;=50),"41 to 50 days")</f>
        <v>26 to 30 days</v>
      </c>
      <c r="W2892" t="str" cm="1">
        <f t="array" ref="W2892">_xlfn.IFNA(_xlfn.IFS(AND(U2892&gt;=25,U2892&lt;28),"26-27 days",AND(U2892&gt;27,U2892&lt;29),"28 to 29 days",U2892=30, "30 days"),"Not Needed")</f>
        <v>Not Needed</v>
      </c>
      <c r="X2892">
        <f t="shared" si="275"/>
        <v>2014</v>
      </c>
    </row>
    <row r="2893" spans="1:24" ht="4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 t="shared" si="270"/>
        <v>3</v>
      </c>
      <c r="R2893">
        <f t="shared" si="271"/>
        <v>27.3</v>
      </c>
      <c r="S2893" s="15">
        <f t="shared" si="272"/>
        <v>42415.883425925931</v>
      </c>
      <c r="T2893" s="15">
        <f t="shared" si="273"/>
        <v>42475.84175925926</v>
      </c>
      <c r="U2893">
        <f t="shared" si="274"/>
        <v>60</v>
      </c>
      <c r="V2893" t="str" cm="1">
        <f t="array" ref="V2893">_xlfn.IFS(U2893&lt;=10,"Less than 10 days",AND(U2893&gt;10,U2893&lt;=20),"11 to 20 days",AND(U2893&gt;20,U2893&lt;=25),"21 to 25 days",U2893&gt;=51,"Greater than 40 days",AND(U2893&gt;25,U2893&lt;=30),"26 to 30 days",AND(U2893&gt;30,U2893&lt;=40),"31 to 40 days",AND(U2893&gt;40,U2893&lt;=50),"41 to 50 days")</f>
        <v>Greater than 40 days</v>
      </c>
      <c r="W2893" t="str" cm="1">
        <f t="array" ref="W2893">_xlfn.IFNA(_xlfn.IFS(AND(U2893&gt;=25,U2893&lt;28),"26-27 days",AND(U2893&gt;27,U2893&lt;29),"28 to 29 days",U2893=30, "30 days"),"Not Needed")</f>
        <v>Not Needed</v>
      </c>
      <c r="X2893">
        <f t="shared" si="275"/>
        <v>2016</v>
      </c>
    </row>
    <row r="2894" spans="1:24" ht="4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 t="shared" si="270"/>
        <v>9</v>
      </c>
      <c r="R2894">
        <f t="shared" si="271"/>
        <v>29.41</v>
      </c>
      <c r="S2894" s="15">
        <f t="shared" si="272"/>
        <v>41869.714166666665</v>
      </c>
      <c r="T2894" s="15">
        <f t="shared" si="273"/>
        <v>41876.875</v>
      </c>
      <c r="U2894">
        <f t="shared" si="274"/>
        <v>7</v>
      </c>
      <c r="V2894" t="str" cm="1">
        <f t="array" ref="V2894">_xlfn.IFS(U2894&lt;=10,"Less than 10 days",AND(U2894&gt;10,U2894&lt;=20),"11 to 20 days",AND(U2894&gt;20,U2894&lt;=25),"21 to 25 days",U2894&gt;=51,"Greater than 40 days",AND(U2894&gt;25,U2894&lt;=30),"26 to 30 days",AND(U2894&gt;30,U2894&lt;=40),"31 to 40 days",AND(U2894&gt;40,U2894&lt;=50),"41 to 50 days")</f>
        <v>Less than 10 days</v>
      </c>
      <c r="W2894" t="str" cm="1">
        <f t="array" ref="W2894">_xlfn.IFNA(_xlfn.IFS(AND(U2894&gt;=25,U2894&lt;28),"26-27 days",AND(U2894&gt;27,U2894&lt;29),"28 to 29 days",U2894=30, "30 days"),"Not Needed")</f>
        <v>Not Needed</v>
      </c>
      <c r="X2894">
        <f t="shared" si="275"/>
        <v>2014</v>
      </c>
    </row>
    <row r="2895" spans="1:24">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 t="shared" si="270"/>
        <v>1</v>
      </c>
      <c r="R2895">
        <f t="shared" si="271"/>
        <v>12.5</v>
      </c>
      <c r="S2895" s="15">
        <f t="shared" si="272"/>
        <v>41953.773090277777</v>
      </c>
      <c r="T2895" s="15">
        <f t="shared" si="273"/>
        <v>42013.083333333328</v>
      </c>
      <c r="U2895">
        <f t="shared" si="274"/>
        <v>60</v>
      </c>
      <c r="V2895" t="str" cm="1">
        <f t="array" ref="V2895">_xlfn.IFS(U2895&lt;=10,"Less than 10 days",AND(U2895&gt;10,U2895&lt;=20),"11 to 20 days",AND(U2895&gt;20,U2895&lt;=25),"21 to 25 days",U2895&gt;=51,"Greater than 40 days",AND(U2895&gt;25,U2895&lt;=30),"26 to 30 days",AND(U2895&gt;30,U2895&lt;=40),"31 to 40 days",AND(U2895&gt;40,U2895&lt;=50),"41 to 50 days")</f>
        <v>Greater than 40 days</v>
      </c>
      <c r="W2895" t="str" cm="1">
        <f t="array" ref="W2895">_xlfn.IFNA(_xlfn.IFS(AND(U2895&gt;=25,U2895&lt;28),"26-27 days",AND(U2895&gt;27,U2895&lt;29),"28 to 29 days",U2895=30, "30 days"),"Not Needed")</f>
        <v>Not Needed</v>
      </c>
      <c r="X2895">
        <f t="shared" si="275"/>
        <v>2014</v>
      </c>
    </row>
    <row r="2896" spans="1:24" ht="29">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 t="shared" si="270"/>
        <v>0</v>
      </c>
      <c r="R2896">
        <f t="shared" si="271"/>
        <v>0</v>
      </c>
      <c r="S2896" s="15">
        <f t="shared" si="272"/>
        <v>42037.986284722225</v>
      </c>
      <c r="T2896" s="15">
        <f t="shared" si="273"/>
        <v>42097.944618055553</v>
      </c>
      <c r="U2896">
        <f t="shared" si="274"/>
        <v>60</v>
      </c>
      <c r="V2896" t="str" cm="1">
        <f t="array" ref="V2896">_xlfn.IFS(U2896&lt;=10,"Less than 10 days",AND(U2896&gt;10,U2896&lt;=20),"11 to 20 days",AND(U2896&gt;20,U2896&lt;=25),"21 to 25 days",U2896&gt;=51,"Greater than 40 days",AND(U2896&gt;25,U2896&lt;=30),"26 to 30 days",AND(U2896&gt;30,U2896&lt;=40),"31 to 40 days",AND(U2896&gt;40,U2896&lt;=50),"41 to 50 days")</f>
        <v>Greater than 40 days</v>
      </c>
      <c r="W2896" t="str" cm="1">
        <f t="array" ref="W2896">_xlfn.IFNA(_xlfn.IFS(AND(U2896&gt;=25,U2896&lt;28),"26-27 days",AND(U2896&gt;27,U2896&lt;29),"28 to 29 days",U2896=30, "30 days"),"Not Needed")</f>
        <v>Not Needed</v>
      </c>
      <c r="X2896">
        <f t="shared" si="275"/>
        <v>2015</v>
      </c>
    </row>
    <row r="2897" spans="1:24" ht="4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 t="shared" si="270"/>
        <v>5</v>
      </c>
      <c r="R2897">
        <f t="shared" si="271"/>
        <v>5.75</v>
      </c>
      <c r="S2897" s="15">
        <f t="shared" si="272"/>
        <v>41811.555462962962</v>
      </c>
      <c r="T2897" s="15">
        <f t="shared" si="273"/>
        <v>41812.875</v>
      </c>
      <c r="U2897">
        <f t="shared" si="274"/>
        <v>1</v>
      </c>
      <c r="V2897" t="str" cm="1">
        <f t="array" ref="V2897">_xlfn.IFS(U2897&lt;=10,"Less than 10 days",AND(U2897&gt;10,U2897&lt;=20),"11 to 20 days",AND(U2897&gt;20,U2897&lt;=25),"21 to 25 days",U2897&gt;=51,"Greater than 40 days",AND(U2897&gt;25,U2897&lt;=30),"26 to 30 days",AND(U2897&gt;30,U2897&lt;=40),"31 to 40 days",AND(U2897&gt;40,U2897&lt;=50),"41 to 50 days")</f>
        <v>Less than 10 days</v>
      </c>
      <c r="W2897" t="str" cm="1">
        <f t="array" ref="W2897">_xlfn.IFNA(_xlfn.IFS(AND(U2897&gt;=25,U2897&lt;28),"26-27 days",AND(U2897&gt;27,U2897&lt;29),"28 to 29 days",U2897=30, "30 days"),"Not Needed")</f>
        <v>Not Needed</v>
      </c>
      <c r="X2897">
        <f t="shared" si="275"/>
        <v>2014</v>
      </c>
    </row>
    <row r="2898" spans="1:24" ht="4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 t="shared" si="270"/>
        <v>21</v>
      </c>
      <c r="R2898">
        <f t="shared" si="271"/>
        <v>52.08</v>
      </c>
      <c r="S2898" s="15">
        <f t="shared" si="272"/>
        <v>42701.908807870372</v>
      </c>
      <c r="T2898" s="15">
        <f t="shared" si="273"/>
        <v>42716.25</v>
      </c>
      <c r="U2898">
        <f t="shared" si="274"/>
        <v>15</v>
      </c>
      <c r="V2898" t="str" cm="1">
        <f t="array" ref="V2898">_xlfn.IFS(U2898&lt;=10,"Less than 10 days",AND(U2898&gt;10,U2898&lt;=20),"11 to 20 days",AND(U2898&gt;20,U2898&lt;=25),"21 to 25 days",U2898&gt;=51,"Greater than 40 days",AND(U2898&gt;25,U2898&lt;=30),"26 to 30 days",AND(U2898&gt;30,U2898&lt;=40),"31 to 40 days",AND(U2898&gt;40,U2898&lt;=50),"41 to 50 days")</f>
        <v>11 to 20 days</v>
      </c>
      <c r="W2898" t="str" cm="1">
        <f t="array" ref="W2898">_xlfn.IFNA(_xlfn.IFS(AND(U2898&gt;=25,U2898&lt;28),"26-27 days",AND(U2898&gt;27,U2898&lt;29),"28 to 29 days",U2898=30, "30 days"),"Not Needed")</f>
        <v>Not Needed</v>
      </c>
      <c r="X2898">
        <f t="shared" si="275"/>
        <v>2016</v>
      </c>
    </row>
    <row r="2899" spans="1:24" ht="4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 t="shared" si="270"/>
        <v>5</v>
      </c>
      <c r="R2899">
        <f t="shared" si="271"/>
        <v>183.33</v>
      </c>
      <c r="S2899" s="15">
        <f t="shared" si="272"/>
        <v>42258.646504629629</v>
      </c>
      <c r="T2899" s="15">
        <f t="shared" si="273"/>
        <v>42288.645196759258</v>
      </c>
      <c r="U2899">
        <f t="shared" si="274"/>
        <v>30</v>
      </c>
      <c r="V2899" t="str" cm="1">
        <f t="array" ref="V2899">_xlfn.IFS(U2899&lt;=10,"Less than 10 days",AND(U2899&gt;10,U2899&lt;=20),"11 to 20 days",AND(U2899&gt;20,U2899&lt;=25),"21 to 25 days",U2899&gt;=51,"Greater than 40 days",AND(U2899&gt;25,U2899&lt;=30),"26 to 30 days",AND(U2899&gt;30,U2899&lt;=40),"31 to 40 days",AND(U2899&gt;40,U2899&lt;=50),"41 to 50 days")</f>
        <v>26 to 30 days</v>
      </c>
      <c r="W2899" t="str" cm="1">
        <f t="array" ref="W2899">_xlfn.IFNA(_xlfn.IFS(AND(U2899&gt;=25,U2899&lt;28),"26-27 days",AND(U2899&gt;27,U2899&lt;29),"28 to 29 days",U2899=30, "30 days"),"Not Needed")</f>
        <v>30 days</v>
      </c>
      <c r="X2899">
        <f t="shared" si="275"/>
        <v>2015</v>
      </c>
    </row>
    <row r="2900" spans="1:24" ht="4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 t="shared" ref="Q2900:Q2963" si="276">ROUND(E2900/D2900*100,0)</f>
        <v>4</v>
      </c>
      <c r="R2900">
        <f t="shared" si="271"/>
        <v>26.33</v>
      </c>
      <c r="S2900" s="15">
        <f t="shared" si="272"/>
        <v>42278.664965277778</v>
      </c>
      <c r="T2900" s="15">
        <f t="shared" si="273"/>
        <v>42308.664965277778</v>
      </c>
      <c r="U2900">
        <f t="shared" si="274"/>
        <v>30</v>
      </c>
      <c r="V2900" t="str" cm="1">
        <f t="array" ref="V2900">_xlfn.IFS(U2900&lt;=10,"Less than 10 days",AND(U2900&gt;10,U2900&lt;=20),"11 to 20 days",AND(U2900&gt;20,U2900&lt;=25),"21 to 25 days",U2900&gt;=51,"Greater than 40 days",AND(U2900&gt;25,U2900&lt;=30),"26 to 30 days",AND(U2900&gt;30,U2900&lt;=40),"31 to 40 days",AND(U2900&gt;40,U2900&lt;=50),"41 to 50 days")</f>
        <v>26 to 30 days</v>
      </c>
      <c r="W2900" t="str" cm="1">
        <f t="array" ref="W2900">_xlfn.IFNA(_xlfn.IFS(AND(U2900&gt;=25,U2900&lt;28),"26-27 days",AND(U2900&gt;27,U2900&lt;29),"28 to 29 days",U2900=30, "30 days"),"Not Needed")</f>
        <v>30 days</v>
      </c>
      <c r="X2900">
        <f t="shared" si="275"/>
        <v>2015</v>
      </c>
    </row>
    <row r="2901" spans="1:24" ht="4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 t="shared" si="276"/>
        <v>0</v>
      </c>
      <c r="R2901">
        <f t="shared" si="271"/>
        <v>0</v>
      </c>
      <c r="S2901" s="15">
        <f t="shared" si="272"/>
        <v>42515.078217592592</v>
      </c>
      <c r="T2901" s="15">
        <f t="shared" si="273"/>
        <v>42575.078217592592</v>
      </c>
      <c r="U2901">
        <f t="shared" si="274"/>
        <v>60</v>
      </c>
      <c r="V2901" t="str" cm="1">
        <f t="array" ref="V2901">_xlfn.IFS(U2901&lt;=10,"Less than 10 days",AND(U2901&gt;10,U2901&lt;=20),"11 to 20 days",AND(U2901&gt;20,U2901&lt;=25),"21 to 25 days",U2901&gt;=51,"Greater than 40 days",AND(U2901&gt;25,U2901&lt;=30),"26 to 30 days",AND(U2901&gt;30,U2901&lt;=40),"31 to 40 days",AND(U2901&gt;40,U2901&lt;=50),"41 to 50 days")</f>
        <v>Greater than 40 days</v>
      </c>
      <c r="W2901" t="str" cm="1">
        <f t="array" ref="W2901">_xlfn.IFNA(_xlfn.IFS(AND(U2901&gt;=25,U2901&lt;28),"26-27 days",AND(U2901&gt;27,U2901&lt;29),"28 to 29 days",U2901=30, "30 days"),"Not Needed")</f>
        <v>Not Needed</v>
      </c>
      <c r="X2901">
        <f t="shared" si="275"/>
        <v>2016</v>
      </c>
    </row>
    <row r="2902" spans="1:24" ht="58">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 t="shared" si="276"/>
        <v>62</v>
      </c>
      <c r="R2902">
        <f t="shared" si="271"/>
        <v>486.43</v>
      </c>
      <c r="S2902" s="15">
        <f t="shared" si="272"/>
        <v>41830.234166666669</v>
      </c>
      <c r="T2902" s="15">
        <f t="shared" si="273"/>
        <v>41860.234166666669</v>
      </c>
      <c r="U2902">
        <f t="shared" si="274"/>
        <v>30</v>
      </c>
      <c r="V2902" t="str" cm="1">
        <f t="array" ref="V2902">_xlfn.IFS(U2902&lt;=10,"Less than 10 days",AND(U2902&gt;10,U2902&lt;=20),"11 to 20 days",AND(U2902&gt;20,U2902&lt;=25),"21 to 25 days",U2902&gt;=51,"Greater than 40 days",AND(U2902&gt;25,U2902&lt;=30),"26 to 30 days",AND(U2902&gt;30,U2902&lt;=40),"31 to 40 days",AND(U2902&gt;40,U2902&lt;=50),"41 to 50 days")</f>
        <v>26 to 30 days</v>
      </c>
      <c r="W2902" t="str" cm="1">
        <f t="array" ref="W2902">_xlfn.IFNA(_xlfn.IFS(AND(U2902&gt;=25,U2902&lt;28),"26-27 days",AND(U2902&gt;27,U2902&lt;29),"28 to 29 days",U2902=30, "30 days"),"Not Needed")</f>
        <v>30 days</v>
      </c>
      <c r="X2902">
        <f t="shared" si="275"/>
        <v>2014</v>
      </c>
    </row>
    <row r="2903" spans="1:24" ht="4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 t="shared" si="276"/>
        <v>1</v>
      </c>
      <c r="R2903">
        <f t="shared" si="271"/>
        <v>3</v>
      </c>
      <c r="S2903" s="15">
        <f t="shared" si="272"/>
        <v>41982.904386574075</v>
      </c>
      <c r="T2903" s="15">
        <f t="shared" si="273"/>
        <v>42042.904386574075</v>
      </c>
      <c r="U2903">
        <f t="shared" si="274"/>
        <v>60</v>
      </c>
      <c r="V2903" t="str" cm="1">
        <f t="array" ref="V2903">_xlfn.IFS(U2903&lt;=10,"Less than 10 days",AND(U2903&gt;10,U2903&lt;=20),"11 to 20 days",AND(U2903&gt;20,U2903&lt;=25),"21 to 25 days",U2903&gt;=51,"Greater than 40 days",AND(U2903&gt;25,U2903&lt;=30),"26 to 30 days",AND(U2903&gt;30,U2903&lt;=40),"31 to 40 days",AND(U2903&gt;40,U2903&lt;=50),"41 to 50 days")</f>
        <v>Greater than 40 days</v>
      </c>
      <c r="W2903" t="str" cm="1">
        <f t="array" ref="W2903">_xlfn.IFNA(_xlfn.IFS(AND(U2903&gt;=25,U2903&lt;28),"26-27 days",AND(U2903&gt;27,U2903&lt;29),"28 to 29 days",U2903=30, "30 days"),"Not Needed")</f>
        <v>Not Needed</v>
      </c>
      <c r="X2903">
        <f t="shared" si="275"/>
        <v>2014</v>
      </c>
    </row>
    <row r="2904" spans="1:24" ht="4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 t="shared" si="276"/>
        <v>0</v>
      </c>
      <c r="R2904">
        <f t="shared" si="271"/>
        <v>25</v>
      </c>
      <c r="S2904" s="15">
        <f t="shared" si="272"/>
        <v>42210.439768518518</v>
      </c>
      <c r="T2904" s="15">
        <f t="shared" si="273"/>
        <v>42240.439768518518</v>
      </c>
      <c r="U2904">
        <f t="shared" si="274"/>
        <v>30</v>
      </c>
      <c r="V2904" t="str" cm="1">
        <f t="array" ref="V2904">_xlfn.IFS(U2904&lt;=10,"Less than 10 days",AND(U2904&gt;10,U2904&lt;=20),"11 to 20 days",AND(U2904&gt;20,U2904&lt;=25),"21 to 25 days",U2904&gt;=51,"Greater than 40 days",AND(U2904&gt;25,U2904&lt;=30),"26 to 30 days",AND(U2904&gt;30,U2904&lt;=40),"31 to 40 days",AND(U2904&gt;40,U2904&lt;=50),"41 to 50 days")</f>
        <v>26 to 30 days</v>
      </c>
      <c r="W2904" t="str" cm="1">
        <f t="array" ref="W2904">_xlfn.IFNA(_xlfn.IFS(AND(U2904&gt;=25,U2904&lt;28),"26-27 days",AND(U2904&gt;27,U2904&lt;29),"28 to 29 days",U2904=30, "30 days"),"Not Needed")</f>
        <v>30 days</v>
      </c>
      <c r="X2904">
        <f t="shared" si="275"/>
        <v>2015</v>
      </c>
    </row>
    <row r="2905" spans="1:24" ht="4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 t="shared" si="276"/>
        <v>1</v>
      </c>
      <c r="R2905">
        <f t="shared" si="271"/>
        <v>9.75</v>
      </c>
      <c r="S2905" s="15">
        <f t="shared" si="272"/>
        <v>42196.166874999995</v>
      </c>
      <c r="T2905" s="15">
        <f t="shared" si="273"/>
        <v>42256.166874999995</v>
      </c>
      <c r="U2905">
        <f t="shared" si="274"/>
        <v>60</v>
      </c>
      <c r="V2905" t="str" cm="1">
        <f t="array" ref="V2905">_xlfn.IFS(U2905&lt;=10,"Less than 10 days",AND(U2905&gt;10,U2905&lt;=20),"11 to 20 days",AND(U2905&gt;20,U2905&lt;=25),"21 to 25 days",U2905&gt;=51,"Greater than 40 days",AND(U2905&gt;25,U2905&lt;=30),"26 to 30 days",AND(U2905&gt;30,U2905&lt;=40),"31 to 40 days",AND(U2905&gt;40,U2905&lt;=50),"41 to 50 days")</f>
        <v>Greater than 40 days</v>
      </c>
      <c r="W2905" t="str" cm="1">
        <f t="array" ref="W2905">_xlfn.IFNA(_xlfn.IFS(AND(U2905&gt;=25,U2905&lt;28),"26-27 days",AND(U2905&gt;27,U2905&lt;29),"28 to 29 days",U2905=30, "30 days"),"Not Needed")</f>
        <v>Not Needed</v>
      </c>
      <c r="X2905">
        <f t="shared" si="275"/>
        <v>2015</v>
      </c>
    </row>
    <row r="2906" spans="1:24" ht="4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 t="shared" si="276"/>
        <v>5</v>
      </c>
      <c r="R2906">
        <f t="shared" si="271"/>
        <v>18.75</v>
      </c>
      <c r="S2906" s="15">
        <f t="shared" si="272"/>
        <v>41940.967951388891</v>
      </c>
      <c r="T2906" s="15">
        <f t="shared" si="273"/>
        <v>41952.5</v>
      </c>
      <c r="U2906">
        <f t="shared" si="274"/>
        <v>12</v>
      </c>
      <c r="V2906" t="str" cm="1">
        <f t="array" ref="V2906">_xlfn.IFS(U2906&lt;=10,"Less than 10 days",AND(U2906&gt;10,U2906&lt;=20),"11 to 20 days",AND(U2906&gt;20,U2906&lt;=25),"21 to 25 days",U2906&gt;=51,"Greater than 40 days",AND(U2906&gt;25,U2906&lt;=30),"26 to 30 days",AND(U2906&gt;30,U2906&lt;=40),"31 to 40 days",AND(U2906&gt;40,U2906&lt;=50),"41 to 50 days")</f>
        <v>11 to 20 days</v>
      </c>
      <c r="W2906" t="str" cm="1">
        <f t="array" ref="W2906">_xlfn.IFNA(_xlfn.IFS(AND(U2906&gt;=25,U2906&lt;28),"26-27 days",AND(U2906&gt;27,U2906&lt;29),"28 to 29 days",U2906=30, "30 days"),"Not Needed")</f>
        <v>Not Needed</v>
      </c>
      <c r="X2906">
        <f t="shared" si="275"/>
        <v>2014</v>
      </c>
    </row>
    <row r="2907" spans="1:24" ht="4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 t="shared" si="276"/>
        <v>18</v>
      </c>
      <c r="R2907">
        <f t="shared" si="271"/>
        <v>36.590000000000003</v>
      </c>
      <c r="S2907" s="15">
        <f t="shared" si="272"/>
        <v>42606.056863425925</v>
      </c>
      <c r="T2907" s="15">
        <f t="shared" si="273"/>
        <v>42620.056863425925</v>
      </c>
      <c r="U2907">
        <f t="shared" si="274"/>
        <v>14</v>
      </c>
      <c r="V2907" t="str" cm="1">
        <f t="array" ref="V2907">_xlfn.IFS(U2907&lt;=10,"Less than 10 days",AND(U2907&gt;10,U2907&lt;=20),"11 to 20 days",AND(U2907&gt;20,U2907&lt;=25),"21 to 25 days",U2907&gt;=51,"Greater than 40 days",AND(U2907&gt;25,U2907&lt;=30),"26 to 30 days",AND(U2907&gt;30,U2907&lt;=40),"31 to 40 days",AND(U2907&gt;40,U2907&lt;=50),"41 to 50 days")</f>
        <v>11 to 20 days</v>
      </c>
      <c r="W2907" t="str" cm="1">
        <f t="array" ref="W2907">_xlfn.IFNA(_xlfn.IFS(AND(U2907&gt;=25,U2907&lt;28),"26-27 days",AND(U2907&gt;27,U2907&lt;29),"28 to 29 days",U2907=30, "30 days"),"Not Needed")</f>
        <v>Not Needed</v>
      </c>
      <c r="X2907">
        <f t="shared" si="275"/>
        <v>2016</v>
      </c>
    </row>
    <row r="2908" spans="1:24" ht="58">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 t="shared" si="276"/>
        <v>9</v>
      </c>
      <c r="R2908">
        <f t="shared" si="271"/>
        <v>80.709999999999994</v>
      </c>
      <c r="S2908" s="15">
        <f t="shared" si="272"/>
        <v>42199.648912037039</v>
      </c>
      <c r="T2908" s="15">
        <f t="shared" si="273"/>
        <v>42217.041666666672</v>
      </c>
      <c r="U2908">
        <f t="shared" si="274"/>
        <v>18</v>
      </c>
      <c r="V2908" t="str" cm="1">
        <f t="array" ref="V2908">_xlfn.IFS(U2908&lt;=10,"Less than 10 days",AND(U2908&gt;10,U2908&lt;=20),"11 to 20 days",AND(U2908&gt;20,U2908&lt;=25),"21 to 25 days",U2908&gt;=51,"Greater than 40 days",AND(U2908&gt;25,U2908&lt;=30),"26 to 30 days",AND(U2908&gt;30,U2908&lt;=40),"31 to 40 days",AND(U2908&gt;40,U2908&lt;=50),"41 to 50 days")</f>
        <v>11 to 20 days</v>
      </c>
      <c r="W2908" t="str" cm="1">
        <f t="array" ref="W2908">_xlfn.IFNA(_xlfn.IFS(AND(U2908&gt;=25,U2908&lt;28),"26-27 days",AND(U2908&gt;27,U2908&lt;29),"28 to 29 days",U2908=30, "30 days"),"Not Needed")</f>
        <v>Not Needed</v>
      </c>
      <c r="X2908">
        <f t="shared" si="275"/>
        <v>2015</v>
      </c>
    </row>
    <row r="2909" spans="1:24" ht="4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 t="shared" si="276"/>
        <v>0</v>
      </c>
      <c r="R2909">
        <f t="shared" si="271"/>
        <v>1</v>
      </c>
      <c r="S2909" s="15">
        <f t="shared" si="272"/>
        <v>42444.877743055549</v>
      </c>
      <c r="T2909" s="15">
        <f t="shared" si="273"/>
        <v>42504.877743055549</v>
      </c>
      <c r="U2909">
        <f t="shared" si="274"/>
        <v>60</v>
      </c>
      <c r="V2909" t="str" cm="1">
        <f t="array" ref="V2909">_xlfn.IFS(U2909&lt;=10,"Less than 10 days",AND(U2909&gt;10,U2909&lt;=20),"11 to 20 days",AND(U2909&gt;20,U2909&lt;=25),"21 to 25 days",U2909&gt;=51,"Greater than 40 days",AND(U2909&gt;25,U2909&lt;=30),"26 to 30 days",AND(U2909&gt;30,U2909&lt;=40),"31 to 40 days",AND(U2909&gt;40,U2909&lt;=50),"41 to 50 days")</f>
        <v>Greater than 40 days</v>
      </c>
      <c r="W2909" t="str" cm="1">
        <f t="array" ref="W2909">_xlfn.IFNA(_xlfn.IFS(AND(U2909&gt;=25,U2909&lt;28),"26-27 days",AND(U2909&gt;27,U2909&lt;29),"28 to 29 days",U2909=30, "30 days"),"Not Needed")</f>
        <v>Not Needed</v>
      </c>
      <c r="X2909">
        <f t="shared" si="275"/>
        <v>2016</v>
      </c>
    </row>
    <row r="2910" spans="1:24" ht="58">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 t="shared" si="276"/>
        <v>3</v>
      </c>
      <c r="R2910">
        <f t="shared" si="271"/>
        <v>52.8</v>
      </c>
      <c r="S2910" s="15">
        <f t="shared" si="272"/>
        <v>42499.731701388882</v>
      </c>
      <c r="T2910" s="15">
        <f t="shared" si="273"/>
        <v>42529.731701388882</v>
      </c>
      <c r="U2910">
        <f t="shared" si="274"/>
        <v>30</v>
      </c>
      <c r="V2910" t="str" cm="1">
        <f t="array" ref="V2910">_xlfn.IFS(U2910&lt;=10,"Less than 10 days",AND(U2910&gt;10,U2910&lt;=20),"11 to 20 days",AND(U2910&gt;20,U2910&lt;=25),"21 to 25 days",U2910&gt;=51,"Greater than 40 days",AND(U2910&gt;25,U2910&lt;=30),"26 to 30 days",AND(U2910&gt;30,U2910&lt;=40),"31 to 40 days",AND(U2910&gt;40,U2910&lt;=50),"41 to 50 days")</f>
        <v>26 to 30 days</v>
      </c>
      <c r="W2910" t="str" cm="1">
        <f t="array" ref="W2910">_xlfn.IFNA(_xlfn.IFS(AND(U2910&gt;=25,U2910&lt;28),"26-27 days",AND(U2910&gt;27,U2910&lt;29),"28 to 29 days",U2910=30, "30 days"),"Not Needed")</f>
        <v>30 days</v>
      </c>
      <c r="X2910">
        <f t="shared" si="275"/>
        <v>2016</v>
      </c>
    </row>
    <row r="2911" spans="1:24" ht="58">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 t="shared" si="276"/>
        <v>0</v>
      </c>
      <c r="R2911">
        <f t="shared" si="271"/>
        <v>20</v>
      </c>
      <c r="S2911" s="15">
        <f t="shared" si="272"/>
        <v>41929.266215277778</v>
      </c>
      <c r="T2911" s="15">
        <f t="shared" si="273"/>
        <v>41968.823611111111</v>
      </c>
      <c r="U2911">
        <f t="shared" si="274"/>
        <v>39</v>
      </c>
      <c r="V2911" t="str" cm="1">
        <f t="array" ref="V2911">_xlfn.IFS(U2911&lt;=10,"Less than 10 days",AND(U2911&gt;10,U2911&lt;=20),"11 to 20 days",AND(U2911&gt;20,U2911&lt;=25),"21 to 25 days",U2911&gt;=51,"Greater than 40 days",AND(U2911&gt;25,U2911&lt;=30),"26 to 30 days",AND(U2911&gt;30,U2911&lt;=40),"31 to 40 days",AND(U2911&gt;40,U2911&lt;=50),"41 to 50 days")</f>
        <v>31 to 40 days</v>
      </c>
      <c r="W2911" t="str" cm="1">
        <f t="array" ref="W2911">_xlfn.IFNA(_xlfn.IFS(AND(U2911&gt;=25,U2911&lt;28),"26-27 days",AND(U2911&gt;27,U2911&lt;29),"28 to 29 days",U2911=30, "30 days"),"Not Needed")</f>
        <v>Not Needed</v>
      </c>
      <c r="X2911">
        <f t="shared" si="275"/>
        <v>2014</v>
      </c>
    </row>
    <row r="2912" spans="1:24" ht="4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 t="shared" si="276"/>
        <v>0</v>
      </c>
      <c r="R2912">
        <f t="shared" si="271"/>
        <v>1</v>
      </c>
      <c r="S2912" s="15">
        <f t="shared" si="272"/>
        <v>42107.841284722221</v>
      </c>
      <c r="T2912" s="15">
        <f t="shared" si="273"/>
        <v>42167.841284722221</v>
      </c>
      <c r="U2912">
        <f t="shared" si="274"/>
        <v>60</v>
      </c>
      <c r="V2912" t="str" cm="1">
        <f t="array" ref="V2912">_xlfn.IFS(U2912&lt;=10,"Less than 10 days",AND(U2912&gt;10,U2912&lt;=20),"11 to 20 days",AND(U2912&gt;20,U2912&lt;=25),"21 to 25 days",U2912&gt;=51,"Greater than 40 days",AND(U2912&gt;25,U2912&lt;=30),"26 to 30 days",AND(U2912&gt;30,U2912&lt;=40),"31 to 40 days",AND(U2912&gt;40,U2912&lt;=50),"41 to 50 days")</f>
        <v>Greater than 40 days</v>
      </c>
      <c r="W2912" t="str" cm="1">
        <f t="array" ref="W2912">_xlfn.IFNA(_xlfn.IFS(AND(U2912&gt;=25,U2912&lt;28),"26-27 days",AND(U2912&gt;27,U2912&lt;29),"28 to 29 days",U2912=30, "30 days"),"Not Needed")</f>
        <v>Not Needed</v>
      </c>
      <c r="X2912">
        <f t="shared" si="275"/>
        <v>2015</v>
      </c>
    </row>
    <row r="2913" spans="1:24" ht="58">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 t="shared" si="276"/>
        <v>37</v>
      </c>
      <c r="R2913">
        <f t="shared" si="271"/>
        <v>46.93</v>
      </c>
      <c r="S2913" s="15">
        <f t="shared" si="272"/>
        <v>42142.768819444449</v>
      </c>
      <c r="T2913" s="15">
        <f t="shared" si="273"/>
        <v>42182.768819444449</v>
      </c>
      <c r="U2913">
        <f t="shared" si="274"/>
        <v>40</v>
      </c>
      <c r="V2913" t="str" cm="1">
        <f t="array" ref="V2913">_xlfn.IFS(U2913&lt;=10,"Less than 10 days",AND(U2913&gt;10,U2913&lt;=20),"11 to 20 days",AND(U2913&gt;20,U2913&lt;=25),"21 to 25 days",U2913&gt;=51,"Greater than 40 days",AND(U2913&gt;25,U2913&lt;=30),"26 to 30 days",AND(U2913&gt;30,U2913&lt;=40),"31 to 40 days",AND(U2913&gt;40,U2913&lt;=50),"41 to 50 days")</f>
        <v>31 to 40 days</v>
      </c>
      <c r="W2913" t="str" cm="1">
        <f t="array" ref="W2913">_xlfn.IFNA(_xlfn.IFS(AND(U2913&gt;=25,U2913&lt;28),"26-27 days",AND(U2913&gt;27,U2913&lt;29),"28 to 29 days",U2913=30, "30 days"),"Not Needed")</f>
        <v>Not Needed</v>
      </c>
      <c r="X2913">
        <f t="shared" si="275"/>
        <v>2015</v>
      </c>
    </row>
    <row r="2914" spans="1:24" ht="4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 t="shared" si="276"/>
        <v>14</v>
      </c>
      <c r="R2914">
        <f t="shared" si="271"/>
        <v>78.08</v>
      </c>
      <c r="S2914" s="15">
        <f t="shared" si="272"/>
        <v>42354.131643518514</v>
      </c>
      <c r="T2914" s="15">
        <f t="shared" si="273"/>
        <v>42384.131643518514</v>
      </c>
      <c r="U2914">
        <f t="shared" si="274"/>
        <v>30</v>
      </c>
      <c r="V2914" t="str" cm="1">
        <f t="array" ref="V2914">_xlfn.IFS(U2914&lt;=10,"Less than 10 days",AND(U2914&gt;10,U2914&lt;=20),"11 to 20 days",AND(U2914&gt;20,U2914&lt;=25),"21 to 25 days",U2914&gt;=51,"Greater than 40 days",AND(U2914&gt;25,U2914&lt;=30),"26 to 30 days",AND(U2914&gt;30,U2914&lt;=40),"31 to 40 days",AND(U2914&gt;40,U2914&lt;=50),"41 to 50 days")</f>
        <v>26 to 30 days</v>
      </c>
      <c r="W2914" t="str" cm="1">
        <f t="array" ref="W2914">_xlfn.IFNA(_xlfn.IFS(AND(U2914&gt;=25,U2914&lt;28),"26-27 days",AND(U2914&gt;27,U2914&lt;29),"28 to 29 days",U2914=30, "30 days"),"Not Needed")</f>
        <v>30 days</v>
      </c>
      <c r="X2914">
        <f t="shared" si="275"/>
        <v>2015</v>
      </c>
    </row>
    <row r="2915" spans="1:24" ht="4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 t="shared" si="276"/>
        <v>0</v>
      </c>
      <c r="R2915">
        <f t="shared" si="271"/>
        <v>1</v>
      </c>
      <c r="S2915" s="15">
        <f t="shared" si="272"/>
        <v>41828.922905092593</v>
      </c>
      <c r="T2915" s="15">
        <f t="shared" si="273"/>
        <v>41888.922905092593</v>
      </c>
      <c r="U2915">
        <f t="shared" si="274"/>
        <v>60</v>
      </c>
      <c r="V2915" t="str" cm="1">
        <f t="array" ref="V2915">_xlfn.IFS(U2915&lt;=10,"Less than 10 days",AND(U2915&gt;10,U2915&lt;=20),"11 to 20 days",AND(U2915&gt;20,U2915&lt;=25),"21 to 25 days",U2915&gt;=51,"Greater than 40 days",AND(U2915&gt;25,U2915&lt;=30),"26 to 30 days",AND(U2915&gt;30,U2915&lt;=40),"31 to 40 days",AND(U2915&gt;40,U2915&lt;=50),"41 to 50 days")</f>
        <v>Greater than 40 days</v>
      </c>
      <c r="W2915" t="str" cm="1">
        <f t="array" ref="W2915">_xlfn.IFNA(_xlfn.IFS(AND(U2915&gt;=25,U2915&lt;28),"26-27 days",AND(U2915&gt;27,U2915&lt;29),"28 to 29 days",U2915=30, "30 days"),"Not Needed")</f>
        <v>Not Needed</v>
      </c>
      <c r="X2915">
        <f t="shared" si="275"/>
        <v>2014</v>
      </c>
    </row>
    <row r="2916" spans="1:24" ht="29">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 t="shared" si="276"/>
        <v>0</v>
      </c>
      <c r="R2916">
        <f t="shared" si="271"/>
        <v>1</v>
      </c>
      <c r="S2916" s="15">
        <f t="shared" si="272"/>
        <v>42017.907337962963</v>
      </c>
      <c r="T2916" s="15">
        <f t="shared" si="273"/>
        <v>42077.865671296298</v>
      </c>
      <c r="U2916">
        <f t="shared" si="274"/>
        <v>60</v>
      </c>
      <c r="V2916" t="str" cm="1">
        <f t="array" ref="V2916">_xlfn.IFS(U2916&lt;=10,"Less than 10 days",AND(U2916&gt;10,U2916&lt;=20),"11 to 20 days",AND(U2916&gt;20,U2916&lt;=25),"21 to 25 days",U2916&gt;=51,"Greater than 40 days",AND(U2916&gt;25,U2916&lt;=30),"26 to 30 days",AND(U2916&gt;30,U2916&lt;=40),"31 to 40 days",AND(U2916&gt;40,U2916&lt;=50),"41 to 50 days")</f>
        <v>Greater than 40 days</v>
      </c>
      <c r="W2916" t="str" cm="1">
        <f t="array" ref="W2916">_xlfn.IFNA(_xlfn.IFS(AND(U2916&gt;=25,U2916&lt;28),"26-27 days",AND(U2916&gt;27,U2916&lt;29),"28 to 29 days",U2916=30, "30 days"),"Not Needed")</f>
        <v>Not Needed</v>
      </c>
      <c r="X2916">
        <f t="shared" si="275"/>
        <v>2015</v>
      </c>
    </row>
    <row r="2917" spans="1:24" ht="4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 t="shared" si="276"/>
        <v>61</v>
      </c>
      <c r="R2917">
        <f t="shared" si="271"/>
        <v>203.67</v>
      </c>
      <c r="S2917" s="15">
        <f t="shared" si="272"/>
        <v>42415.398032407407</v>
      </c>
      <c r="T2917" s="15">
        <f t="shared" si="273"/>
        <v>42445.356365740736</v>
      </c>
      <c r="U2917">
        <f t="shared" si="274"/>
        <v>30</v>
      </c>
      <c r="V2917" t="str" cm="1">
        <f t="array" ref="V2917">_xlfn.IFS(U2917&lt;=10,"Less than 10 days",AND(U2917&gt;10,U2917&lt;=20),"11 to 20 days",AND(U2917&gt;20,U2917&lt;=25),"21 to 25 days",U2917&gt;=51,"Greater than 40 days",AND(U2917&gt;25,U2917&lt;=30),"26 to 30 days",AND(U2917&gt;30,U2917&lt;=40),"31 to 40 days",AND(U2917&gt;40,U2917&lt;=50),"41 to 50 days")</f>
        <v>26 to 30 days</v>
      </c>
      <c r="W2917" t="str" cm="1">
        <f t="array" ref="W2917">_xlfn.IFNA(_xlfn.IFS(AND(U2917&gt;=25,U2917&lt;28),"26-27 days",AND(U2917&gt;27,U2917&lt;29),"28 to 29 days",U2917=30, "30 days"),"Not Needed")</f>
        <v>30 days</v>
      </c>
      <c r="X2917">
        <f t="shared" si="275"/>
        <v>2016</v>
      </c>
    </row>
    <row r="2918" spans="1:24" ht="4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 t="shared" si="276"/>
        <v>8</v>
      </c>
      <c r="R2918">
        <f t="shared" si="271"/>
        <v>20.71</v>
      </c>
      <c r="S2918" s="15">
        <f t="shared" si="272"/>
        <v>41755.476724537039</v>
      </c>
      <c r="T2918" s="15">
        <f t="shared" si="273"/>
        <v>41778.476724537039</v>
      </c>
      <c r="U2918">
        <f t="shared" si="274"/>
        <v>23</v>
      </c>
      <c r="V2918" t="str" cm="1">
        <f t="array" ref="V2918">_xlfn.IFS(U2918&lt;=10,"Less than 10 days",AND(U2918&gt;10,U2918&lt;=20),"11 to 20 days",AND(U2918&gt;20,U2918&lt;=25),"21 to 25 days",U2918&gt;=51,"Greater than 40 days",AND(U2918&gt;25,U2918&lt;=30),"26 to 30 days",AND(U2918&gt;30,U2918&lt;=40),"31 to 40 days",AND(U2918&gt;40,U2918&lt;=50),"41 to 50 days")</f>
        <v>21 to 25 days</v>
      </c>
      <c r="W2918" t="str" cm="1">
        <f t="array" ref="W2918">_xlfn.IFNA(_xlfn.IFS(AND(U2918&gt;=25,U2918&lt;28),"26-27 days",AND(U2918&gt;27,U2918&lt;29),"28 to 29 days",U2918=30, "30 days"),"Not Needed")</f>
        <v>Not Needed</v>
      </c>
      <c r="X2918">
        <f t="shared" si="275"/>
        <v>2014</v>
      </c>
    </row>
    <row r="2919" spans="1:24" ht="4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 t="shared" si="276"/>
        <v>22</v>
      </c>
      <c r="R2919">
        <f t="shared" si="271"/>
        <v>48.56</v>
      </c>
      <c r="S2919" s="15">
        <f t="shared" si="272"/>
        <v>42245.234340277777</v>
      </c>
      <c r="T2919" s="15">
        <f t="shared" si="273"/>
        <v>42263.234340277777</v>
      </c>
      <c r="U2919">
        <f t="shared" si="274"/>
        <v>18</v>
      </c>
      <c r="V2919" t="str" cm="1">
        <f t="array" ref="V2919">_xlfn.IFS(U2919&lt;=10,"Less than 10 days",AND(U2919&gt;10,U2919&lt;=20),"11 to 20 days",AND(U2919&gt;20,U2919&lt;=25),"21 to 25 days",U2919&gt;=51,"Greater than 40 days",AND(U2919&gt;25,U2919&lt;=30),"26 to 30 days",AND(U2919&gt;30,U2919&lt;=40),"31 to 40 days",AND(U2919&gt;40,U2919&lt;=50),"41 to 50 days")</f>
        <v>11 to 20 days</v>
      </c>
      <c r="W2919" t="str" cm="1">
        <f t="array" ref="W2919">_xlfn.IFNA(_xlfn.IFS(AND(U2919&gt;=25,U2919&lt;28),"26-27 days",AND(U2919&gt;27,U2919&lt;29),"28 to 29 days",U2919=30, "30 days"),"Not Needed")</f>
        <v>Not Needed</v>
      </c>
      <c r="X2919">
        <f t="shared" si="275"/>
        <v>2015</v>
      </c>
    </row>
    <row r="2920" spans="1:24" ht="4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 t="shared" si="276"/>
        <v>27</v>
      </c>
      <c r="R2920">
        <f t="shared" si="271"/>
        <v>68.099999999999994</v>
      </c>
      <c r="S2920" s="15">
        <f t="shared" si="272"/>
        <v>42278.629710648151</v>
      </c>
      <c r="T2920" s="15">
        <f t="shared" si="273"/>
        <v>42306.629710648151</v>
      </c>
      <c r="U2920">
        <f t="shared" si="274"/>
        <v>28</v>
      </c>
      <c r="V2920" t="str" cm="1">
        <f t="array" ref="V2920">_xlfn.IFS(U2920&lt;=10,"Less than 10 days",AND(U2920&gt;10,U2920&lt;=20),"11 to 20 days",AND(U2920&gt;20,U2920&lt;=25),"21 to 25 days",U2920&gt;=51,"Greater than 40 days",AND(U2920&gt;25,U2920&lt;=30),"26 to 30 days",AND(U2920&gt;30,U2920&lt;=40),"31 to 40 days",AND(U2920&gt;40,U2920&lt;=50),"41 to 50 days")</f>
        <v>26 to 30 days</v>
      </c>
      <c r="W2920" t="str" cm="1">
        <f t="array" ref="W2920">_xlfn.IFNA(_xlfn.IFS(AND(U2920&gt;=25,U2920&lt;28),"26-27 days",AND(U2920&gt;27,U2920&lt;29),"28 to 29 days",U2920=30, "30 days"),"Not Needed")</f>
        <v>28 to 29 days</v>
      </c>
      <c r="X2920">
        <f t="shared" si="275"/>
        <v>2015</v>
      </c>
    </row>
    <row r="2921" spans="1:24" ht="4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 t="shared" si="276"/>
        <v>9</v>
      </c>
      <c r="R2921">
        <f t="shared" si="271"/>
        <v>8.5</v>
      </c>
      <c r="S2921" s="15">
        <f t="shared" si="272"/>
        <v>41826.61954861111</v>
      </c>
      <c r="T2921" s="15">
        <f t="shared" si="273"/>
        <v>41856.61954861111</v>
      </c>
      <c r="U2921">
        <f t="shared" si="274"/>
        <v>30</v>
      </c>
      <c r="V2921" t="str" cm="1">
        <f t="array" ref="V2921">_xlfn.IFS(U2921&lt;=10,"Less than 10 days",AND(U2921&gt;10,U2921&lt;=20),"11 to 20 days",AND(U2921&gt;20,U2921&lt;=25),"21 to 25 days",U2921&gt;=51,"Greater than 40 days",AND(U2921&gt;25,U2921&lt;=30),"26 to 30 days",AND(U2921&gt;30,U2921&lt;=40),"31 to 40 days",AND(U2921&gt;40,U2921&lt;=50),"41 to 50 days")</f>
        <v>26 to 30 days</v>
      </c>
      <c r="W2921" t="str" cm="1">
        <f t="array" ref="W2921">_xlfn.IFNA(_xlfn.IFS(AND(U2921&gt;=25,U2921&lt;28),"26-27 days",AND(U2921&gt;27,U2921&lt;29),"28 to 29 days",U2921=30, "30 days"),"Not Needed")</f>
        <v>30 days</v>
      </c>
      <c r="X2921">
        <f t="shared" si="275"/>
        <v>2014</v>
      </c>
    </row>
    <row r="2922" spans="1:24" ht="4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 t="shared" si="276"/>
        <v>27</v>
      </c>
      <c r="R2922">
        <f t="shared" si="271"/>
        <v>51.62</v>
      </c>
      <c r="S2922" s="15">
        <f t="shared" si="272"/>
        <v>42058.792476851857</v>
      </c>
      <c r="T2922" s="15">
        <f t="shared" si="273"/>
        <v>42088.750810185185</v>
      </c>
      <c r="U2922">
        <f t="shared" si="274"/>
        <v>30</v>
      </c>
      <c r="V2922" t="str" cm="1">
        <f t="array" ref="V2922">_xlfn.IFS(U2922&lt;=10,"Less than 10 days",AND(U2922&gt;10,U2922&lt;=20),"11 to 20 days",AND(U2922&gt;20,U2922&lt;=25),"21 to 25 days",U2922&gt;=51,"Greater than 40 days",AND(U2922&gt;25,U2922&lt;=30),"26 to 30 days",AND(U2922&gt;30,U2922&lt;=40),"31 to 40 days",AND(U2922&gt;40,U2922&lt;=50),"41 to 50 days")</f>
        <v>26 to 30 days</v>
      </c>
      <c r="W2922" t="str" cm="1">
        <f t="array" ref="W2922">_xlfn.IFNA(_xlfn.IFS(AND(U2922&gt;=25,U2922&lt;28),"26-27 days",AND(U2922&gt;27,U2922&lt;29),"28 to 29 days",U2922=30, "30 days"),"Not Needed")</f>
        <v>30 days</v>
      </c>
      <c r="X2922">
        <f t="shared" si="275"/>
        <v>2015</v>
      </c>
    </row>
    <row r="2923" spans="1:24" ht="29">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 t="shared" si="276"/>
        <v>129</v>
      </c>
      <c r="R2923">
        <f t="shared" si="271"/>
        <v>43</v>
      </c>
      <c r="S2923" s="15">
        <f t="shared" si="272"/>
        <v>41877.886620370373</v>
      </c>
      <c r="T2923" s="15">
        <f t="shared" si="273"/>
        <v>41907.886620370373</v>
      </c>
      <c r="U2923">
        <f t="shared" si="274"/>
        <v>30</v>
      </c>
      <c r="V2923" t="str" cm="1">
        <f t="array" ref="V2923">_xlfn.IFS(U2923&lt;=10,"Less than 10 days",AND(U2923&gt;10,U2923&lt;=20),"11 to 20 days",AND(U2923&gt;20,U2923&lt;=25),"21 to 25 days",U2923&gt;=51,"Greater than 40 days",AND(U2923&gt;25,U2923&lt;=30),"26 to 30 days",AND(U2923&gt;30,U2923&lt;=40),"31 to 40 days",AND(U2923&gt;40,U2923&lt;=50),"41 to 50 days")</f>
        <v>26 to 30 days</v>
      </c>
      <c r="W2923" t="str" cm="1">
        <f t="array" ref="W2923">_xlfn.IFNA(_xlfn.IFS(AND(U2923&gt;=25,U2923&lt;28),"26-27 days",AND(U2923&gt;27,U2923&lt;29),"28 to 29 days",U2923=30, "30 days"),"Not Needed")</f>
        <v>30 days</v>
      </c>
      <c r="X2923">
        <f t="shared" si="275"/>
        <v>2014</v>
      </c>
    </row>
    <row r="2924" spans="1:24" ht="58">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 t="shared" si="276"/>
        <v>100</v>
      </c>
      <c r="R2924">
        <f t="shared" si="271"/>
        <v>83.33</v>
      </c>
      <c r="S2924" s="15">
        <f t="shared" si="272"/>
        <v>42097.874155092592</v>
      </c>
      <c r="T2924" s="15">
        <f t="shared" si="273"/>
        <v>42142.874155092592</v>
      </c>
      <c r="U2924">
        <f t="shared" si="274"/>
        <v>45</v>
      </c>
      <c r="V2924" t="str" cm="1">
        <f t="array" ref="V2924">_xlfn.IFS(U2924&lt;=10,"Less than 10 days",AND(U2924&gt;10,U2924&lt;=20),"11 to 20 days",AND(U2924&gt;20,U2924&lt;=25),"21 to 25 days",U2924&gt;=51,"Greater than 40 days",AND(U2924&gt;25,U2924&lt;=30),"26 to 30 days",AND(U2924&gt;30,U2924&lt;=40),"31 to 40 days",AND(U2924&gt;40,U2924&lt;=50),"41 to 50 days")</f>
        <v>41 to 50 days</v>
      </c>
      <c r="W2924" t="str" cm="1">
        <f t="array" ref="W2924">_xlfn.IFNA(_xlfn.IFS(AND(U2924&gt;=25,U2924&lt;28),"26-27 days",AND(U2924&gt;27,U2924&lt;29),"28 to 29 days",U2924=30, "30 days"),"Not Needed")</f>
        <v>Not Needed</v>
      </c>
      <c r="X2924">
        <f t="shared" si="275"/>
        <v>2015</v>
      </c>
    </row>
    <row r="2925" spans="1:24" ht="4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 t="shared" si="276"/>
        <v>100</v>
      </c>
      <c r="R2925">
        <f t="shared" si="271"/>
        <v>30</v>
      </c>
      <c r="S2925" s="15">
        <f t="shared" si="272"/>
        <v>42013.15253472222</v>
      </c>
      <c r="T2925" s="15">
        <f t="shared" si="273"/>
        <v>42028.125</v>
      </c>
      <c r="U2925">
        <f t="shared" si="274"/>
        <v>15</v>
      </c>
      <c r="V2925" t="str" cm="1">
        <f t="array" ref="V2925">_xlfn.IFS(U2925&lt;=10,"Less than 10 days",AND(U2925&gt;10,U2925&lt;=20),"11 to 20 days",AND(U2925&gt;20,U2925&lt;=25),"21 to 25 days",U2925&gt;=51,"Greater than 40 days",AND(U2925&gt;25,U2925&lt;=30),"26 to 30 days",AND(U2925&gt;30,U2925&lt;=40),"31 to 40 days",AND(U2925&gt;40,U2925&lt;=50),"41 to 50 days")</f>
        <v>11 to 20 days</v>
      </c>
      <c r="W2925" t="str" cm="1">
        <f t="array" ref="W2925">_xlfn.IFNA(_xlfn.IFS(AND(U2925&gt;=25,U2925&lt;28),"26-27 days",AND(U2925&gt;27,U2925&lt;29),"28 to 29 days",U2925=30, "30 days"),"Not Needed")</f>
        <v>Not Needed</v>
      </c>
      <c r="X2925">
        <f t="shared" si="275"/>
        <v>2015</v>
      </c>
    </row>
    <row r="2926" spans="1:24" ht="4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 t="shared" si="276"/>
        <v>103</v>
      </c>
      <c r="R2926">
        <f t="shared" si="271"/>
        <v>175.51</v>
      </c>
      <c r="S2926" s="15">
        <f t="shared" si="272"/>
        <v>42103.556828703702</v>
      </c>
      <c r="T2926" s="15">
        <f t="shared" si="273"/>
        <v>42133.165972222225</v>
      </c>
      <c r="U2926">
        <f t="shared" si="274"/>
        <v>30</v>
      </c>
      <c r="V2926" t="str" cm="1">
        <f t="array" ref="V2926">_xlfn.IFS(U2926&lt;=10,"Less than 10 days",AND(U2926&gt;10,U2926&lt;=20),"11 to 20 days",AND(U2926&gt;20,U2926&lt;=25),"21 to 25 days",U2926&gt;=51,"Greater than 40 days",AND(U2926&gt;25,U2926&lt;=30),"26 to 30 days",AND(U2926&gt;30,U2926&lt;=40),"31 to 40 days",AND(U2926&gt;40,U2926&lt;=50),"41 to 50 days")</f>
        <v>26 to 30 days</v>
      </c>
      <c r="W2926" t="str" cm="1">
        <f t="array" ref="W2926">_xlfn.IFNA(_xlfn.IFS(AND(U2926&gt;=25,U2926&lt;28),"26-27 days",AND(U2926&gt;27,U2926&lt;29),"28 to 29 days",U2926=30, "30 days"),"Not Needed")</f>
        <v>30 days</v>
      </c>
      <c r="X2926">
        <f t="shared" si="275"/>
        <v>2015</v>
      </c>
    </row>
    <row r="2927" spans="1:24" ht="4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 t="shared" si="276"/>
        <v>102</v>
      </c>
      <c r="R2927">
        <f t="shared" si="271"/>
        <v>231.66</v>
      </c>
      <c r="S2927" s="15">
        <f t="shared" si="272"/>
        <v>41863.584120370368</v>
      </c>
      <c r="T2927" s="15">
        <f t="shared" si="273"/>
        <v>41893.584120370368</v>
      </c>
      <c r="U2927">
        <f t="shared" si="274"/>
        <v>30</v>
      </c>
      <c r="V2927" t="str" cm="1">
        <f t="array" ref="V2927">_xlfn.IFS(U2927&lt;=10,"Less than 10 days",AND(U2927&gt;10,U2927&lt;=20),"11 to 20 days",AND(U2927&gt;20,U2927&lt;=25),"21 to 25 days",U2927&gt;=51,"Greater than 40 days",AND(U2927&gt;25,U2927&lt;=30),"26 to 30 days",AND(U2927&gt;30,U2927&lt;=40),"31 to 40 days",AND(U2927&gt;40,U2927&lt;=50),"41 to 50 days")</f>
        <v>26 to 30 days</v>
      </c>
      <c r="W2927" t="str" cm="1">
        <f t="array" ref="W2927">_xlfn.IFNA(_xlfn.IFS(AND(U2927&gt;=25,U2927&lt;28),"26-27 days",AND(U2927&gt;27,U2927&lt;29),"28 to 29 days",U2927=30, "30 days"),"Not Needed")</f>
        <v>30 days</v>
      </c>
      <c r="X2927">
        <f t="shared" si="275"/>
        <v>2014</v>
      </c>
    </row>
    <row r="2928" spans="1:24" ht="4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 t="shared" si="276"/>
        <v>125</v>
      </c>
      <c r="R2928">
        <f t="shared" si="271"/>
        <v>75</v>
      </c>
      <c r="S2928" s="15">
        <f t="shared" si="272"/>
        <v>42044.765960648147</v>
      </c>
      <c r="T2928" s="15">
        <f t="shared" si="273"/>
        <v>42058.765960648147</v>
      </c>
      <c r="U2928">
        <f t="shared" si="274"/>
        <v>14</v>
      </c>
      <c r="V2928" t="str" cm="1">
        <f t="array" ref="V2928">_xlfn.IFS(U2928&lt;=10,"Less than 10 days",AND(U2928&gt;10,U2928&lt;=20),"11 to 20 days",AND(U2928&gt;20,U2928&lt;=25),"21 to 25 days",U2928&gt;=51,"Greater than 40 days",AND(U2928&gt;25,U2928&lt;=30),"26 to 30 days",AND(U2928&gt;30,U2928&lt;=40),"31 to 40 days",AND(U2928&gt;40,U2928&lt;=50),"41 to 50 days")</f>
        <v>11 to 20 days</v>
      </c>
      <c r="W2928" t="str" cm="1">
        <f t="array" ref="W2928">_xlfn.IFNA(_xlfn.IFS(AND(U2928&gt;=25,U2928&lt;28),"26-27 days",AND(U2928&gt;27,U2928&lt;29),"28 to 29 days",U2928=30, "30 days"),"Not Needed")</f>
        <v>Not Needed</v>
      </c>
      <c r="X2928">
        <f t="shared" si="275"/>
        <v>2015</v>
      </c>
    </row>
    <row r="2929" spans="1:24" ht="4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 t="shared" si="276"/>
        <v>131</v>
      </c>
      <c r="R2929">
        <f t="shared" si="271"/>
        <v>112.14</v>
      </c>
      <c r="S2929" s="15">
        <f t="shared" si="272"/>
        <v>41806.669317129628</v>
      </c>
      <c r="T2929" s="15">
        <f t="shared" si="273"/>
        <v>41835.208333333336</v>
      </c>
      <c r="U2929">
        <f t="shared" si="274"/>
        <v>29</v>
      </c>
      <c r="V2929" t="str" cm="1">
        <f t="array" ref="V2929">_xlfn.IFS(U2929&lt;=10,"Less than 10 days",AND(U2929&gt;10,U2929&lt;=20),"11 to 20 days",AND(U2929&gt;20,U2929&lt;=25),"21 to 25 days",U2929&gt;=51,"Greater than 40 days",AND(U2929&gt;25,U2929&lt;=30),"26 to 30 days",AND(U2929&gt;30,U2929&lt;=40),"31 to 40 days",AND(U2929&gt;40,U2929&lt;=50),"41 to 50 days")</f>
        <v>26 to 30 days</v>
      </c>
      <c r="W2929" t="str" cm="1">
        <f t="array" ref="W2929">_xlfn.IFNA(_xlfn.IFS(AND(U2929&gt;=25,U2929&lt;28),"26-27 days",AND(U2929&gt;27,U2929&lt;29),"28 to 29 days",U2929=30, "30 days"),"Not Needed")</f>
        <v>Not Needed</v>
      </c>
      <c r="X2929">
        <f t="shared" si="275"/>
        <v>2014</v>
      </c>
    </row>
    <row r="2930" spans="1:24" ht="29">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 t="shared" si="276"/>
        <v>100</v>
      </c>
      <c r="R2930">
        <f t="shared" si="271"/>
        <v>41.67</v>
      </c>
      <c r="S2930" s="15">
        <f t="shared" si="272"/>
        <v>42403.998217592598</v>
      </c>
      <c r="T2930" s="15">
        <f t="shared" si="273"/>
        <v>42433.998217592598</v>
      </c>
      <c r="U2930">
        <f t="shared" si="274"/>
        <v>30</v>
      </c>
      <c r="V2930" t="str" cm="1">
        <f t="array" ref="V2930">_xlfn.IFS(U2930&lt;=10,"Less than 10 days",AND(U2930&gt;10,U2930&lt;=20),"11 to 20 days",AND(U2930&gt;20,U2930&lt;=25),"21 to 25 days",U2930&gt;=51,"Greater than 40 days",AND(U2930&gt;25,U2930&lt;=30),"26 to 30 days",AND(U2930&gt;30,U2930&lt;=40),"31 to 40 days",AND(U2930&gt;40,U2930&lt;=50),"41 to 50 days")</f>
        <v>26 to 30 days</v>
      </c>
      <c r="W2930" t="str" cm="1">
        <f t="array" ref="W2930">_xlfn.IFNA(_xlfn.IFS(AND(U2930&gt;=25,U2930&lt;28),"26-27 days",AND(U2930&gt;27,U2930&lt;29),"28 to 29 days",U2930=30, "30 days"),"Not Needed")</f>
        <v>30 days</v>
      </c>
      <c r="X2930">
        <f t="shared" si="275"/>
        <v>2016</v>
      </c>
    </row>
    <row r="2931" spans="1:24" ht="4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 t="shared" si="276"/>
        <v>102</v>
      </c>
      <c r="R2931">
        <f t="shared" si="271"/>
        <v>255.17</v>
      </c>
      <c r="S2931" s="15">
        <f t="shared" si="272"/>
        <v>41754.564328703702</v>
      </c>
      <c r="T2931" s="15">
        <f t="shared" si="273"/>
        <v>41784.564328703702</v>
      </c>
      <c r="U2931">
        <f t="shared" si="274"/>
        <v>30</v>
      </c>
      <c r="V2931" t="str" cm="1">
        <f t="array" ref="V2931">_xlfn.IFS(U2931&lt;=10,"Less than 10 days",AND(U2931&gt;10,U2931&lt;=20),"11 to 20 days",AND(U2931&gt;20,U2931&lt;=25),"21 to 25 days",U2931&gt;=51,"Greater than 40 days",AND(U2931&gt;25,U2931&lt;=30),"26 to 30 days",AND(U2931&gt;30,U2931&lt;=40),"31 to 40 days",AND(U2931&gt;40,U2931&lt;=50),"41 to 50 days")</f>
        <v>26 to 30 days</v>
      </c>
      <c r="W2931" t="str" cm="1">
        <f t="array" ref="W2931">_xlfn.IFNA(_xlfn.IFS(AND(U2931&gt;=25,U2931&lt;28),"26-27 days",AND(U2931&gt;27,U2931&lt;29),"28 to 29 days",U2931=30, "30 days"),"Not Needed")</f>
        <v>30 days</v>
      </c>
      <c r="X2931">
        <f t="shared" si="275"/>
        <v>2014</v>
      </c>
    </row>
    <row r="2932" spans="1:24" ht="4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 t="shared" si="276"/>
        <v>101</v>
      </c>
      <c r="R2932">
        <f t="shared" si="271"/>
        <v>162.77000000000001</v>
      </c>
      <c r="S2932" s="15">
        <f t="shared" si="272"/>
        <v>42101.584074074075</v>
      </c>
      <c r="T2932" s="15">
        <f t="shared" si="273"/>
        <v>42131.584074074075</v>
      </c>
      <c r="U2932">
        <f t="shared" si="274"/>
        <v>30</v>
      </c>
      <c r="V2932" t="str" cm="1">
        <f t="array" ref="V2932">_xlfn.IFS(U2932&lt;=10,"Less than 10 days",AND(U2932&gt;10,U2932&lt;=20),"11 to 20 days",AND(U2932&gt;20,U2932&lt;=25),"21 to 25 days",U2932&gt;=51,"Greater than 40 days",AND(U2932&gt;25,U2932&lt;=30),"26 to 30 days",AND(U2932&gt;30,U2932&lt;=40),"31 to 40 days",AND(U2932&gt;40,U2932&lt;=50),"41 to 50 days")</f>
        <v>26 to 30 days</v>
      </c>
      <c r="W2932" t="str" cm="1">
        <f t="array" ref="W2932">_xlfn.IFNA(_xlfn.IFS(AND(U2932&gt;=25,U2932&lt;28),"26-27 days",AND(U2932&gt;27,U2932&lt;29),"28 to 29 days",U2932=30, "30 days"),"Not Needed")</f>
        <v>30 days</v>
      </c>
      <c r="X2932">
        <f t="shared" si="275"/>
        <v>2015</v>
      </c>
    </row>
    <row r="2933" spans="1:24" ht="58">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 t="shared" si="276"/>
        <v>106</v>
      </c>
      <c r="R2933">
        <f t="shared" si="271"/>
        <v>88.33</v>
      </c>
      <c r="S2933" s="15">
        <f t="shared" si="272"/>
        <v>41872.291238425925</v>
      </c>
      <c r="T2933" s="15">
        <f t="shared" si="273"/>
        <v>41897.255555555559</v>
      </c>
      <c r="U2933">
        <f t="shared" si="274"/>
        <v>25</v>
      </c>
      <c r="V2933" t="str" cm="1">
        <f t="array" ref="V2933">_xlfn.IFS(U2933&lt;=10,"Less than 10 days",AND(U2933&gt;10,U2933&lt;=20),"11 to 20 days",AND(U2933&gt;20,U2933&lt;=25),"21 to 25 days",U2933&gt;=51,"Greater than 40 days",AND(U2933&gt;25,U2933&lt;=30),"26 to 30 days",AND(U2933&gt;30,U2933&lt;=40),"31 to 40 days",AND(U2933&gt;40,U2933&lt;=50),"41 to 50 days")</f>
        <v>21 to 25 days</v>
      </c>
      <c r="W2933" t="str" cm="1">
        <f t="array" ref="W2933">_xlfn.IFNA(_xlfn.IFS(AND(U2933&gt;=25,U2933&lt;28),"26-27 days",AND(U2933&gt;27,U2933&lt;29),"28 to 29 days",U2933=30, "30 days"),"Not Needed")</f>
        <v>26-27 days</v>
      </c>
      <c r="X2933">
        <f t="shared" si="275"/>
        <v>2014</v>
      </c>
    </row>
    <row r="2934" spans="1:24" ht="4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 t="shared" si="276"/>
        <v>105</v>
      </c>
      <c r="R2934">
        <f t="shared" si="271"/>
        <v>85.74</v>
      </c>
      <c r="S2934" s="15">
        <f t="shared" si="272"/>
        <v>42025.164780092593</v>
      </c>
      <c r="T2934" s="15">
        <f t="shared" si="273"/>
        <v>42056.458333333328</v>
      </c>
      <c r="U2934">
        <f t="shared" si="274"/>
        <v>31</v>
      </c>
      <c r="V2934" t="str" cm="1">
        <f t="array" ref="V2934">_xlfn.IFS(U2934&lt;=10,"Less than 10 days",AND(U2934&gt;10,U2934&lt;=20),"11 to 20 days",AND(U2934&gt;20,U2934&lt;=25),"21 to 25 days",U2934&gt;=51,"Greater than 40 days",AND(U2934&gt;25,U2934&lt;=30),"26 to 30 days",AND(U2934&gt;30,U2934&lt;=40),"31 to 40 days",AND(U2934&gt;40,U2934&lt;=50),"41 to 50 days")</f>
        <v>31 to 40 days</v>
      </c>
      <c r="W2934" t="str" cm="1">
        <f t="array" ref="W2934">_xlfn.IFNA(_xlfn.IFS(AND(U2934&gt;=25,U2934&lt;28),"26-27 days",AND(U2934&gt;27,U2934&lt;29),"28 to 29 days",U2934=30, "30 days"),"Not Needed")</f>
        <v>Not Needed</v>
      </c>
      <c r="X2934">
        <f t="shared" si="275"/>
        <v>2015</v>
      </c>
    </row>
    <row r="2935" spans="1:24" ht="4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 t="shared" si="276"/>
        <v>103</v>
      </c>
      <c r="R2935">
        <f t="shared" si="271"/>
        <v>47.57</v>
      </c>
      <c r="S2935" s="15">
        <f t="shared" si="272"/>
        <v>42495.956631944442</v>
      </c>
      <c r="T2935" s="15">
        <f t="shared" si="273"/>
        <v>42525.956631944442</v>
      </c>
      <c r="U2935">
        <f t="shared" si="274"/>
        <v>30</v>
      </c>
      <c r="V2935" t="str" cm="1">
        <f t="array" ref="V2935">_xlfn.IFS(U2935&lt;=10,"Less than 10 days",AND(U2935&gt;10,U2935&lt;=20),"11 to 20 days",AND(U2935&gt;20,U2935&lt;=25),"21 to 25 days",U2935&gt;=51,"Greater than 40 days",AND(U2935&gt;25,U2935&lt;=30),"26 to 30 days",AND(U2935&gt;30,U2935&lt;=40),"31 to 40 days",AND(U2935&gt;40,U2935&lt;=50),"41 to 50 days")</f>
        <v>26 to 30 days</v>
      </c>
      <c r="W2935" t="str" cm="1">
        <f t="array" ref="W2935">_xlfn.IFNA(_xlfn.IFS(AND(U2935&gt;=25,U2935&lt;28),"26-27 days",AND(U2935&gt;27,U2935&lt;29),"28 to 29 days",U2935=30, "30 days"),"Not Needed")</f>
        <v>30 days</v>
      </c>
      <c r="X2935">
        <f t="shared" si="275"/>
        <v>2016</v>
      </c>
    </row>
    <row r="2936" spans="1:24" ht="4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 t="shared" si="276"/>
        <v>108</v>
      </c>
      <c r="R2936">
        <f t="shared" si="271"/>
        <v>72.97</v>
      </c>
      <c r="S2936" s="15">
        <f t="shared" si="272"/>
        <v>41775.636157407411</v>
      </c>
      <c r="T2936" s="15">
        <f t="shared" si="273"/>
        <v>41805.636157407411</v>
      </c>
      <c r="U2936">
        <f t="shared" si="274"/>
        <v>30</v>
      </c>
      <c r="V2936" t="str" cm="1">
        <f t="array" ref="V2936">_xlfn.IFS(U2936&lt;=10,"Less than 10 days",AND(U2936&gt;10,U2936&lt;=20),"11 to 20 days",AND(U2936&gt;20,U2936&lt;=25),"21 to 25 days",U2936&gt;=51,"Greater than 40 days",AND(U2936&gt;25,U2936&lt;=30),"26 to 30 days",AND(U2936&gt;30,U2936&lt;=40),"31 to 40 days",AND(U2936&gt;40,U2936&lt;=50),"41 to 50 days")</f>
        <v>26 to 30 days</v>
      </c>
      <c r="W2936" t="str" cm="1">
        <f t="array" ref="W2936">_xlfn.IFNA(_xlfn.IFS(AND(U2936&gt;=25,U2936&lt;28),"26-27 days",AND(U2936&gt;27,U2936&lt;29),"28 to 29 days",U2936=30, "30 days"),"Not Needed")</f>
        <v>30 days</v>
      </c>
      <c r="X2936">
        <f t="shared" si="275"/>
        <v>2014</v>
      </c>
    </row>
    <row r="2937" spans="1:24" ht="4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 t="shared" si="276"/>
        <v>101</v>
      </c>
      <c r="R2937">
        <f t="shared" si="271"/>
        <v>90.54</v>
      </c>
      <c r="S2937" s="15">
        <f t="shared" si="272"/>
        <v>42553.583425925928</v>
      </c>
      <c r="T2937" s="15">
        <f t="shared" si="273"/>
        <v>42611.708333333328</v>
      </c>
      <c r="U2937">
        <f t="shared" si="274"/>
        <v>58</v>
      </c>
      <c r="V2937" t="str" cm="1">
        <f t="array" ref="V2937">_xlfn.IFS(U2937&lt;=10,"Less than 10 days",AND(U2937&gt;10,U2937&lt;=20),"11 to 20 days",AND(U2937&gt;20,U2937&lt;=25),"21 to 25 days",U2937&gt;=51,"Greater than 40 days",AND(U2937&gt;25,U2937&lt;=30),"26 to 30 days",AND(U2937&gt;30,U2937&lt;=40),"31 to 40 days",AND(U2937&gt;40,U2937&lt;=50),"41 to 50 days")</f>
        <v>Greater than 40 days</v>
      </c>
      <c r="W2937" t="str" cm="1">
        <f t="array" ref="W2937">_xlfn.IFNA(_xlfn.IFS(AND(U2937&gt;=25,U2937&lt;28),"26-27 days",AND(U2937&gt;27,U2937&lt;29),"28 to 29 days",U2937=30, "30 days"),"Not Needed")</f>
        <v>Not Needed</v>
      </c>
      <c r="X2937">
        <f t="shared" si="275"/>
        <v>2016</v>
      </c>
    </row>
    <row r="2938" spans="1:24" ht="4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 t="shared" si="276"/>
        <v>128</v>
      </c>
      <c r="R2938">
        <f t="shared" si="271"/>
        <v>37.65</v>
      </c>
      <c r="S2938" s="15">
        <f t="shared" si="272"/>
        <v>41912.650729166664</v>
      </c>
      <c r="T2938" s="15">
        <f t="shared" si="273"/>
        <v>41925.207638888889</v>
      </c>
      <c r="U2938">
        <f t="shared" si="274"/>
        <v>13</v>
      </c>
      <c r="V2938" t="str" cm="1">
        <f t="array" ref="V2938">_xlfn.IFS(U2938&lt;=10,"Less than 10 days",AND(U2938&gt;10,U2938&lt;=20),"11 to 20 days",AND(U2938&gt;20,U2938&lt;=25),"21 to 25 days",U2938&gt;=51,"Greater than 40 days",AND(U2938&gt;25,U2938&lt;=30),"26 to 30 days",AND(U2938&gt;30,U2938&lt;=40),"31 to 40 days",AND(U2938&gt;40,U2938&lt;=50),"41 to 50 days")</f>
        <v>11 to 20 days</v>
      </c>
      <c r="W2938" t="str" cm="1">
        <f t="array" ref="W2938">_xlfn.IFNA(_xlfn.IFS(AND(U2938&gt;=25,U2938&lt;28),"26-27 days",AND(U2938&gt;27,U2938&lt;29),"28 to 29 days",U2938=30, "30 days"),"Not Needed")</f>
        <v>Not Needed</v>
      </c>
      <c r="X2938">
        <f t="shared" si="275"/>
        <v>2014</v>
      </c>
    </row>
    <row r="2939" spans="1:24" ht="29">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 t="shared" si="276"/>
        <v>133</v>
      </c>
      <c r="R2939">
        <f t="shared" si="271"/>
        <v>36.36</v>
      </c>
      <c r="S2939" s="15">
        <f t="shared" si="272"/>
        <v>41803.457326388889</v>
      </c>
      <c r="T2939" s="15">
        <f t="shared" si="273"/>
        <v>41833.457326388889</v>
      </c>
      <c r="U2939">
        <f t="shared" si="274"/>
        <v>30</v>
      </c>
      <c r="V2939" t="str" cm="1">
        <f t="array" ref="V2939">_xlfn.IFS(U2939&lt;=10,"Less than 10 days",AND(U2939&gt;10,U2939&lt;=20),"11 to 20 days",AND(U2939&gt;20,U2939&lt;=25),"21 to 25 days",U2939&gt;=51,"Greater than 40 days",AND(U2939&gt;25,U2939&lt;=30),"26 to 30 days",AND(U2939&gt;30,U2939&lt;=40),"31 to 40 days",AND(U2939&gt;40,U2939&lt;=50),"41 to 50 days")</f>
        <v>26 to 30 days</v>
      </c>
      <c r="W2939" t="str" cm="1">
        <f t="array" ref="W2939">_xlfn.IFNA(_xlfn.IFS(AND(U2939&gt;=25,U2939&lt;28),"26-27 days",AND(U2939&gt;27,U2939&lt;29),"28 to 29 days",U2939=30, "30 days"),"Not Needed")</f>
        <v>30 days</v>
      </c>
      <c r="X2939">
        <f t="shared" si="275"/>
        <v>2014</v>
      </c>
    </row>
    <row r="2940" spans="1:24" ht="4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 t="shared" si="276"/>
        <v>101</v>
      </c>
      <c r="R2940">
        <f t="shared" si="271"/>
        <v>126.72</v>
      </c>
      <c r="S2940" s="15">
        <f t="shared" si="272"/>
        <v>42004.703865740739</v>
      </c>
      <c r="T2940" s="15">
        <f t="shared" si="273"/>
        <v>42034.703865740739</v>
      </c>
      <c r="U2940">
        <f t="shared" si="274"/>
        <v>30</v>
      </c>
      <c r="V2940" t="str" cm="1">
        <f t="array" ref="V2940">_xlfn.IFS(U2940&lt;=10,"Less than 10 days",AND(U2940&gt;10,U2940&lt;=20),"11 to 20 days",AND(U2940&gt;20,U2940&lt;=25),"21 to 25 days",U2940&gt;=51,"Greater than 40 days",AND(U2940&gt;25,U2940&lt;=30),"26 to 30 days",AND(U2940&gt;30,U2940&lt;=40),"31 to 40 days",AND(U2940&gt;40,U2940&lt;=50),"41 to 50 days")</f>
        <v>26 to 30 days</v>
      </c>
      <c r="W2940" t="str" cm="1">
        <f t="array" ref="W2940">_xlfn.IFNA(_xlfn.IFS(AND(U2940&gt;=25,U2940&lt;28),"26-27 days",AND(U2940&gt;27,U2940&lt;29),"28 to 29 days",U2940=30, "30 days"),"Not Needed")</f>
        <v>30 days</v>
      </c>
      <c r="X2940">
        <f t="shared" si="275"/>
        <v>2014</v>
      </c>
    </row>
    <row r="2941" spans="1:24" ht="4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 t="shared" si="276"/>
        <v>103</v>
      </c>
      <c r="R2941">
        <f t="shared" si="271"/>
        <v>329.2</v>
      </c>
      <c r="S2941" s="15">
        <f t="shared" si="272"/>
        <v>41845.809166666666</v>
      </c>
      <c r="T2941" s="15">
        <f t="shared" si="273"/>
        <v>41879.041666666664</v>
      </c>
      <c r="U2941">
        <f t="shared" si="274"/>
        <v>34</v>
      </c>
      <c r="V2941" t="str" cm="1">
        <f t="array" ref="V2941">_xlfn.IFS(U2941&lt;=10,"Less than 10 days",AND(U2941&gt;10,U2941&lt;=20),"11 to 20 days",AND(U2941&gt;20,U2941&lt;=25),"21 to 25 days",U2941&gt;=51,"Greater than 40 days",AND(U2941&gt;25,U2941&lt;=30),"26 to 30 days",AND(U2941&gt;30,U2941&lt;=40),"31 to 40 days",AND(U2941&gt;40,U2941&lt;=50),"41 to 50 days")</f>
        <v>31 to 40 days</v>
      </c>
      <c r="W2941" t="str" cm="1">
        <f t="array" ref="W2941">_xlfn.IFNA(_xlfn.IFS(AND(U2941&gt;=25,U2941&lt;28),"26-27 days",AND(U2941&gt;27,U2941&lt;29),"28 to 29 days",U2941=30, "30 days"),"Not Needed")</f>
        <v>Not Needed</v>
      </c>
      <c r="X2941">
        <f t="shared" si="275"/>
        <v>2014</v>
      </c>
    </row>
    <row r="2942" spans="1:24" ht="4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 t="shared" si="276"/>
        <v>107</v>
      </c>
      <c r="R2942">
        <f t="shared" si="271"/>
        <v>81.239999999999995</v>
      </c>
      <c r="S2942" s="15">
        <f t="shared" si="272"/>
        <v>41982.773356481484</v>
      </c>
      <c r="T2942" s="15">
        <f t="shared" si="273"/>
        <v>42022.773356481484</v>
      </c>
      <c r="U2942">
        <f t="shared" si="274"/>
        <v>40</v>
      </c>
      <c r="V2942" t="str" cm="1">
        <f t="array" ref="V2942">_xlfn.IFS(U2942&lt;=10,"Less than 10 days",AND(U2942&gt;10,U2942&lt;=20),"11 to 20 days",AND(U2942&gt;20,U2942&lt;=25),"21 to 25 days",U2942&gt;=51,"Greater than 40 days",AND(U2942&gt;25,U2942&lt;=30),"26 to 30 days",AND(U2942&gt;30,U2942&lt;=40),"31 to 40 days",AND(U2942&gt;40,U2942&lt;=50),"41 to 50 days")</f>
        <v>31 to 40 days</v>
      </c>
      <c r="W2942" t="str" cm="1">
        <f t="array" ref="W2942">_xlfn.IFNA(_xlfn.IFS(AND(U2942&gt;=25,U2942&lt;28),"26-27 days",AND(U2942&gt;27,U2942&lt;29),"28 to 29 days",U2942=30, "30 days"),"Not Needed")</f>
        <v>Not Needed</v>
      </c>
      <c r="X2942">
        <f t="shared" si="275"/>
        <v>2014</v>
      </c>
    </row>
    <row r="2943" spans="1:24" ht="4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 t="shared" si="276"/>
        <v>0</v>
      </c>
      <c r="R2943">
        <f t="shared" si="271"/>
        <v>1</v>
      </c>
      <c r="S2943" s="15">
        <f t="shared" si="272"/>
        <v>42034.960127314815</v>
      </c>
      <c r="T2943" s="15">
        <f t="shared" si="273"/>
        <v>42064.960127314815</v>
      </c>
      <c r="U2943">
        <f t="shared" si="274"/>
        <v>30</v>
      </c>
      <c r="V2943" t="str" cm="1">
        <f t="array" ref="V2943">_xlfn.IFS(U2943&lt;=10,"Less than 10 days",AND(U2943&gt;10,U2943&lt;=20),"11 to 20 days",AND(U2943&gt;20,U2943&lt;=25),"21 to 25 days",U2943&gt;=51,"Greater than 40 days",AND(U2943&gt;25,U2943&lt;=30),"26 to 30 days",AND(U2943&gt;30,U2943&lt;=40),"31 to 40 days",AND(U2943&gt;40,U2943&lt;=50),"41 to 50 days")</f>
        <v>26 to 30 days</v>
      </c>
      <c r="W2943" t="str" cm="1">
        <f t="array" ref="W2943">_xlfn.IFNA(_xlfn.IFS(AND(U2943&gt;=25,U2943&lt;28),"26-27 days",AND(U2943&gt;27,U2943&lt;29),"28 to 29 days",U2943=30, "30 days"),"Not Needed")</f>
        <v>30 days</v>
      </c>
      <c r="X2943">
        <f t="shared" si="275"/>
        <v>2015</v>
      </c>
    </row>
    <row r="2944" spans="1:24" ht="4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 t="shared" si="276"/>
        <v>20</v>
      </c>
      <c r="R2944">
        <f t="shared" si="271"/>
        <v>202.23</v>
      </c>
      <c r="S2944" s="15">
        <f t="shared" si="272"/>
        <v>42334.803923611107</v>
      </c>
      <c r="T2944" s="15">
        <f t="shared" si="273"/>
        <v>42354.845833333333</v>
      </c>
      <c r="U2944">
        <f t="shared" si="274"/>
        <v>20</v>
      </c>
      <c r="V2944" t="str" cm="1">
        <f t="array" ref="V2944">_xlfn.IFS(U2944&lt;=10,"Less than 10 days",AND(U2944&gt;10,U2944&lt;=20),"11 to 20 days",AND(U2944&gt;20,U2944&lt;=25),"21 to 25 days",U2944&gt;=51,"Greater than 40 days",AND(U2944&gt;25,U2944&lt;=30),"26 to 30 days",AND(U2944&gt;30,U2944&lt;=40),"31 to 40 days",AND(U2944&gt;40,U2944&lt;=50),"41 to 50 days")</f>
        <v>11 to 20 days</v>
      </c>
      <c r="W2944" t="str" cm="1">
        <f t="array" ref="W2944">_xlfn.IFNA(_xlfn.IFS(AND(U2944&gt;=25,U2944&lt;28),"26-27 days",AND(U2944&gt;27,U2944&lt;29),"28 to 29 days",U2944=30, "30 days"),"Not Needed")</f>
        <v>Not Needed</v>
      </c>
      <c r="X2944">
        <f t="shared" si="275"/>
        <v>2015</v>
      </c>
    </row>
    <row r="2945" spans="1:24" ht="4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 t="shared" si="276"/>
        <v>0</v>
      </c>
      <c r="R2945">
        <f t="shared" si="271"/>
        <v>0</v>
      </c>
      <c r="S2945" s="15">
        <f t="shared" si="272"/>
        <v>42077.129398148143</v>
      </c>
      <c r="T2945" s="15">
        <f t="shared" si="273"/>
        <v>42107.129398148143</v>
      </c>
      <c r="U2945">
        <f t="shared" si="274"/>
        <v>30</v>
      </c>
      <c r="V2945" t="str" cm="1">
        <f t="array" ref="V2945">_xlfn.IFS(U2945&lt;=10,"Less than 10 days",AND(U2945&gt;10,U2945&lt;=20),"11 to 20 days",AND(U2945&gt;20,U2945&lt;=25),"21 to 25 days",U2945&gt;=51,"Greater than 40 days",AND(U2945&gt;25,U2945&lt;=30),"26 to 30 days",AND(U2945&gt;30,U2945&lt;=40),"31 to 40 days",AND(U2945&gt;40,U2945&lt;=50),"41 to 50 days")</f>
        <v>26 to 30 days</v>
      </c>
      <c r="W2945" t="str" cm="1">
        <f t="array" ref="W2945">_xlfn.IFNA(_xlfn.IFS(AND(U2945&gt;=25,U2945&lt;28),"26-27 days",AND(U2945&gt;27,U2945&lt;29),"28 to 29 days",U2945=30, "30 days"),"Not Needed")</f>
        <v>30 days</v>
      </c>
      <c r="X2945">
        <f t="shared" si="275"/>
        <v>2015</v>
      </c>
    </row>
    <row r="2946" spans="1:24" ht="4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 t="shared" si="276"/>
        <v>1</v>
      </c>
      <c r="R2946">
        <f t="shared" si="271"/>
        <v>100</v>
      </c>
      <c r="S2946" s="15">
        <f t="shared" si="272"/>
        <v>42132.9143287037</v>
      </c>
      <c r="T2946" s="15">
        <f t="shared" si="273"/>
        <v>42162.9143287037</v>
      </c>
      <c r="U2946">
        <f t="shared" si="274"/>
        <v>30</v>
      </c>
      <c r="V2946" t="str" cm="1">
        <f t="array" ref="V2946">_xlfn.IFS(U2946&lt;=10,"Less than 10 days",AND(U2946&gt;10,U2946&lt;=20),"11 to 20 days",AND(U2946&gt;20,U2946&lt;=25),"21 to 25 days",U2946&gt;=51,"Greater than 40 days",AND(U2946&gt;25,U2946&lt;=30),"26 to 30 days",AND(U2946&gt;30,U2946&lt;=40),"31 to 40 days",AND(U2946&gt;40,U2946&lt;=50),"41 to 50 days")</f>
        <v>26 to 30 days</v>
      </c>
      <c r="W2946" t="str" cm="1">
        <f t="array" ref="W2946">_xlfn.IFNA(_xlfn.IFS(AND(U2946&gt;=25,U2946&lt;28),"26-27 days",AND(U2946&gt;27,U2946&lt;29),"28 to 29 days",U2946=30, "30 days"),"Not Needed")</f>
        <v>30 days</v>
      </c>
      <c r="X2946">
        <f t="shared" si="275"/>
        <v>2015</v>
      </c>
    </row>
    <row r="2947" spans="1:24" ht="58">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 t="shared" si="276"/>
        <v>0</v>
      </c>
      <c r="R2947">
        <f t="shared" ref="R2947:R3010" si="277">IFERROR(ROUND(E2947/L2947,2),0)</f>
        <v>0</v>
      </c>
      <c r="S2947" s="15">
        <f t="shared" ref="S2947:S3010" si="278">(((J2947/60)/60)/24)+DATE(1970,1,1)</f>
        <v>42118.139583333337</v>
      </c>
      <c r="T2947" s="15">
        <f t="shared" ref="T2947:T3010" si="279">(((I2947/60)/60)/24)+DATE(1970,1,1)</f>
        <v>42148.139583333337</v>
      </c>
      <c r="U2947">
        <f t="shared" ref="U2947:U3010" si="280">_xlfn.DAYS(T2947,S2947)</f>
        <v>30</v>
      </c>
      <c r="V2947" t="str" cm="1">
        <f t="array" ref="V2947">_xlfn.IFS(U2947&lt;=10,"Less than 10 days",AND(U2947&gt;10,U2947&lt;=20),"11 to 20 days",AND(U2947&gt;20,U2947&lt;=25),"21 to 25 days",U2947&gt;=51,"Greater than 40 days",AND(U2947&gt;25,U2947&lt;=30),"26 to 30 days",AND(U2947&gt;30,U2947&lt;=40),"31 to 40 days",AND(U2947&gt;40,U2947&lt;=50),"41 to 50 days")</f>
        <v>26 to 30 days</v>
      </c>
      <c r="W2947" t="str" cm="1">
        <f t="array" ref="W2947">_xlfn.IFNA(_xlfn.IFS(AND(U2947&gt;=25,U2947&lt;28),"26-27 days",AND(U2947&gt;27,U2947&lt;29),"28 to 29 days",U2947=30, "30 days"),"Not Needed")</f>
        <v>30 days</v>
      </c>
      <c r="X2947">
        <f t="shared" ref="X2947:X3010" si="281">YEAR(S2947)</f>
        <v>2015</v>
      </c>
    </row>
    <row r="2948" spans="1:24" ht="4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 t="shared" si="276"/>
        <v>0</v>
      </c>
      <c r="R2948">
        <f t="shared" si="277"/>
        <v>1</v>
      </c>
      <c r="S2948" s="15">
        <f t="shared" si="278"/>
        <v>42567.531157407408</v>
      </c>
      <c r="T2948" s="15">
        <f t="shared" si="279"/>
        <v>42597.531157407408</v>
      </c>
      <c r="U2948">
        <f t="shared" si="280"/>
        <v>30</v>
      </c>
      <c r="V2948" t="str" cm="1">
        <f t="array" ref="V2948">_xlfn.IFS(U2948&lt;=10,"Less than 10 days",AND(U2948&gt;10,U2948&lt;=20),"11 to 20 days",AND(U2948&gt;20,U2948&lt;=25),"21 to 25 days",U2948&gt;=51,"Greater than 40 days",AND(U2948&gt;25,U2948&lt;=30),"26 to 30 days",AND(U2948&gt;30,U2948&lt;=40),"31 to 40 days",AND(U2948&gt;40,U2948&lt;=50),"41 to 50 days")</f>
        <v>26 to 30 days</v>
      </c>
      <c r="W2948" t="str" cm="1">
        <f t="array" ref="W2948">_xlfn.IFNA(_xlfn.IFS(AND(U2948&gt;=25,U2948&lt;28),"26-27 days",AND(U2948&gt;27,U2948&lt;29),"28 to 29 days",U2948=30, "30 days"),"Not Needed")</f>
        <v>30 days</v>
      </c>
      <c r="X2948">
        <f t="shared" si="281"/>
        <v>2016</v>
      </c>
    </row>
    <row r="2949" spans="1:24" ht="58">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 t="shared" si="276"/>
        <v>4</v>
      </c>
      <c r="R2949">
        <f t="shared" si="277"/>
        <v>82.46</v>
      </c>
      <c r="S2949" s="15">
        <f t="shared" si="278"/>
        <v>42649.562118055561</v>
      </c>
      <c r="T2949" s="15">
        <f t="shared" si="279"/>
        <v>42698.715972222228</v>
      </c>
      <c r="U2949">
        <f t="shared" si="280"/>
        <v>49</v>
      </c>
      <c r="V2949" t="str" cm="1">
        <f t="array" ref="V2949">_xlfn.IFS(U2949&lt;=10,"Less than 10 days",AND(U2949&gt;10,U2949&lt;=20),"11 to 20 days",AND(U2949&gt;20,U2949&lt;=25),"21 to 25 days",U2949&gt;=51,"Greater than 40 days",AND(U2949&gt;25,U2949&lt;=30),"26 to 30 days",AND(U2949&gt;30,U2949&lt;=40),"31 to 40 days",AND(U2949&gt;40,U2949&lt;=50),"41 to 50 days")</f>
        <v>41 to 50 days</v>
      </c>
      <c r="W2949" t="str" cm="1">
        <f t="array" ref="W2949">_xlfn.IFNA(_xlfn.IFS(AND(U2949&gt;=25,U2949&lt;28),"26-27 days",AND(U2949&gt;27,U2949&lt;29),"28 to 29 days",U2949=30, "30 days"),"Not Needed")</f>
        <v>Not Needed</v>
      </c>
      <c r="X2949">
        <f t="shared" si="281"/>
        <v>2016</v>
      </c>
    </row>
    <row r="2950" spans="1:24" ht="58">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 t="shared" si="276"/>
        <v>0</v>
      </c>
      <c r="R2950">
        <f t="shared" si="277"/>
        <v>2.67</v>
      </c>
      <c r="S2950" s="15">
        <f t="shared" si="278"/>
        <v>42097.649224537032</v>
      </c>
      <c r="T2950" s="15">
        <f t="shared" si="279"/>
        <v>42157.649224537032</v>
      </c>
      <c r="U2950">
        <f t="shared" si="280"/>
        <v>60</v>
      </c>
      <c r="V2950" t="str" cm="1">
        <f t="array" ref="V2950">_xlfn.IFS(U2950&lt;=10,"Less than 10 days",AND(U2950&gt;10,U2950&lt;=20),"11 to 20 days",AND(U2950&gt;20,U2950&lt;=25),"21 to 25 days",U2950&gt;=51,"Greater than 40 days",AND(U2950&gt;25,U2950&lt;=30),"26 to 30 days",AND(U2950&gt;30,U2950&lt;=40),"31 to 40 days",AND(U2950&gt;40,U2950&lt;=50),"41 to 50 days")</f>
        <v>Greater than 40 days</v>
      </c>
      <c r="W2950" t="str" cm="1">
        <f t="array" ref="W2950">_xlfn.IFNA(_xlfn.IFS(AND(U2950&gt;=25,U2950&lt;28),"26-27 days",AND(U2950&gt;27,U2950&lt;29),"28 to 29 days",U2950=30, "30 days"),"Not Needed")</f>
        <v>Not Needed</v>
      </c>
      <c r="X2950">
        <f t="shared" si="281"/>
        <v>2015</v>
      </c>
    </row>
    <row r="2951" spans="1:24" ht="4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 t="shared" si="276"/>
        <v>3</v>
      </c>
      <c r="R2951">
        <f t="shared" si="277"/>
        <v>12.5</v>
      </c>
      <c r="S2951" s="15">
        <f t="shared" si="278"/>
        <v>42297.823113425926</v>
      </c>
      <c r="T2951" s="15">
        <f t="shared" si="279"/>
        <v>42327.864780092597</v>
      </c>
      <c r="U2951">
        <f t="shared" si="280"/>
        <v>30</v>
      </c>
      <c r="V2951" t="str" cm="1">
        <f t="array" ref="V2951">_xlfn.IFS(U2951&lt;=10,"Less than 10 days",AND(U2951&gt;10,U2951&lt;=20),"11 to 20 days",AND(U2951&gt;20,U2951&lt;=25),"21 to 25 days",U2951&gt;=51,"Greater than 40 days",AND(U2951&gt;25,U2951&lt;=30),"26 to 30 days",AND(U2951&gt;30,U2951&lt;=40),"31 to 40 days",AND(U2951&gt;40,U2951&lt;=50),"41 to 50 days")</f>
        <v>26 to 30 days</v>
      </c>
      <c r="W2951" t="str" cm="1">
        <f t="array" ref="W2951">_xlfn.IFNA(_xlfn.IFS(AND(U2951&gt;=25,U2951&lt;28),"26-27 days",AND(U2951&gt;27,U2951&lt;29),"28 to 29 days",U2951=30, "30 days"),"Not Needed")</f>
        <v>30 days</v>
      </c>
      <c r="X2951">
        <f t="shared" si="281"/>
        <v>2015</v>
      </c>
    </row>
    <row r="2952" spans="1:24" ht="4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 t="shared" si="276"/>
        <v>0</v>
      </c>
      <c r="R2952">
        <f t="shared" si="277"/>
        <v>0</v>
      </c>
      <c r="S2952" s="15">
        <f t="shared" si="278"/>
        <v>42362.36518518519</v>
      </c>
      <c r="T2952" s="15">
        <f t="shared" si="279"/>
        <v>42392.36518518519</v>
      </c>
      <c r="U2952">
        <f t="shared" si="280"/>
        <v>30</v>
      </c>
      <c r="V2952" t="str" cm="1">
        <f t="array" ref="V2952">_xlfn.IFS(U2952&lt;=10,"Less than 10 days",AND(U2952&gt;10,U2952&lt;=20),"11 to 20 days",AND(U2952&gt;20,U2952&lt;=25),"21 to 25 days",U2952&gt;=51,"Greater than 40 days",AND(U2952&gt;25,U2952&lt;=30),"26 to 30 days",AND(U2952&gt;30,U2952&lt;=40),"31 to 40 days",AND(U2952&gt;40,U2952&lt;=50),"41 to 50 days")</f>
        <v>26 to 30 days</v>
      </c>
      <c r="W2952" t="str" cm="1">
        <f t="array" ref="W2952">_xlfn.IFNA(_xlfn.IFS(AND(U2952&gt;=25,U2952&lt;28),"26-27 days",AND(U2952&gt;27,U2952&lt;29),"28 to 29 days",U2952=30, "30 days"),"Not Needed")</f>
        <v>30 days</v>
      </c>
      <c r="X2952">
        <f t="shared" si="281"/>
        <v>2015</v>
      </c>
    </row>
    <row r="2953" spans="1:24" ht="58">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 t="shared" si="276"/>
        <v>2</v>
      </c>
      <c r="R2953">
        <f t="shared" si="277"/>
        <v>18.899999999999999</v>
      </c>
      <c r="S2953" s="15">
        <f t="shared" si="278"/>
        <v>41872.802928240737</v>
      </c>
      <c r="T2953" s="15">
        <f t="shared" si="279"/>
        <v>41917.802928240737</v>
      </c>
      <c r="U2953">
        <f t="shared" si="280"/>
        <v>45</v>
      </c>
      <c r="V2953" t="str" cm="1">
        <f t="array" ref="V2953">_xlfn.IFS(U2953&lt;=10,"Less than 10 days",AND(U2953&gt;10,U2953&lt;=20),"11 to 20 days",AND(U2953&gt;20,U2953&lt;=25),"21 to 25 days",U2953&gt;=51,"Greater than 40 days",AND(U2953&gt;25,U2953&lt;=30),"26 to 30 days",AND(U2953&gt;30,U2953&lt;=40),"31 to 40 days",AND(U2953&gt;40,U2953&lt;=50),"41 to 50 days")</f>
        <v>41 to 50 days</v>
      </c>
      <c r="W2953" t="str" cm="1">
        <f t="array" ref="W2953">_xlfn.IFNA(_xlfn.IFS(AND(U2953&gt;=25,U2953&lt;28),"26-27 days",AND(U2953&gt;27,U2953&lt;29),"28 to 29 days",U2953=30, "30 days"),"Not Needed")</f>
        <v>Not Needed</v>
      </c>
      <c r="X2953">
        <f t="shared" si="281"/>
        <v>2014</v>
      </c>
    </row>
    <row r="2954" spans="1:24" ht="4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 t="shared" si="276"/>
        <v>8</v>
      </c>
      <c r="R2954">
        <f t="shared" si="277"/>
        <v>200.63</v>
      </c>
      <c r="S2954" s="15">
        <f t="shared" si="278"/>
        <v>42628.690266203703</v>
      </c>
      <c r="T2954" s="15">
        <f t="shared" si="279"/>
        <v>42660.166666666672</v>
      </c>
      <c r="U2954">
        <f t="shared" si="280"/>
        <v>32</v>
      </c>
      <c r="V2954" t="str" cm="1">
        <f t="array" ref="V2954">_xlfn.IFS(U2954&lt;=10,"Less than 10 days",AND(U2954&gt;10,U2954&lt;=20),"11 to 20 days",AND(U2954&gt;20,U2954&lt;=25),"21 to 25 days",U2954&gt;=51,"Greater than 40 days",AND(U2954&gt;25,U2954&lt;=30),"26 to 30 days",AND(U2954&gt;30,U2954&lt;=40),"31 to 40 days",AND(U2954&gt;40,U2954&lt;=50),"41 to 50 days")</f>
        <v>31 to 40 days</v>
      </c>
      <c r="W2954" t="str" cm="1">
        <f t="array" ref="W2954">_xlfn.IFNA(_xlfn.IFS(AND(U2954&gt;=25,U2954&lt;28),"26-27 days",AND(U2954&gt;27,U2954&lt;29),"28 to 29 days",U2954=30, "30 days"),"Not Needed")</f>
        <v>Not Needed</v>
      </c>
      <c r="X2954">
        <f t="shared" si="281"/>
        <v>2016</v>
      </c>
    </row>
    <row r="2955" spans="1:24" ht="4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 t="shared" si="276"/>
        <v>0</v>
      </c>
      <c r="R2955">
        <f t="shared" si="277"/>
        <v>201.67</v>
      </c>
      <c r="S2955" s="15">
        <f t="shared" si="278"/>
        <v>42255.791909722218</v>
      </c>
      <c r="T2955" s="15">
        <f t="shared" si="279"/>
        <v>42285.791909722218</v>
      </c>
      <c r="U2955">
        <f t="shared" si="280"/>
        <v>30</v>
      </c>
      <c r="V2955" t="str" cm="1">
        <f t="array" ref="V2955">_xlfn.IFS(U2955&lt;=10,"Less than 10 days",AND(U2955&gt;10,U2955&lt;=20),"11 to 20 days",AND(U2955&gt;20,U2955&lt;=25),"21 to 25 days",U2955&gt;=51,"Greater than 40 days",AND(U2955&gt;25,U2955&lt;=30),"26 to 30 days",AND(U2955&gt;30,U2955&lt;=40),"31 to 40 days",AND(U2955&gt;40,U2955&lt;=50),"41 to 50 days")</f>
        <v>26 to 30 days</v>
      </c>
      <c r="W2955" t="str" cm="1">
        <f t="array" ref="W2955">_xlfn.IFNA(_xlfn.IFS(AND(U2955&gt;=25,U2955&lt;28),"26-27 days",AND(U2955&gt;27,U2955&lt;29),"28 to 29 days",U2955=30, "30 days"),"Not Needed")</f>
        <v>30 days</v>
      </c>
      <c r="X2955">
        <f t="shared" si="281"/>
        <v>2015</v>
      </c>
    </row>
    <row r="2956" spans="1:24" ht="4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 t="shared" si="276"/>
        <v>0</v>
      </c>
      <c r="R2956">
        <f t="shared" si="277"/>
        <v>0</v>
      </c>
      <c r="S2956" s="15">
        <f t="shared" si="278"/>
        <v>42790.583368055552</v>
      </c>
      <c r="T2956" s="15">
        <f t="shared" si="279"/>
        <v>42810.541701388895</v>
      </c>
      <c r="U2956">
        <f t="shared" si="280"/>
        <v>20</v>
      </c>
      <c r="V2956" t="str" cm="1">
        <f t="array" ref="V2956">_xlfn.IFS(U2956&lt;=10,"Less than 10 days",AND(U2956&gt;10,U2956&lt;=20),"11 to 20 days",AND(U2956&gt;20,U2956&lt;=25),"21 to 25 days",U2956&gt;=51,"Greater than 40 days",AND(U2956&gt;25,U2956&lt;=30),"26 to 30 days",AND(U2956&gt;30,U2956&lt;=40),"31 to 40 days",AND(U2956&gt;40,U2956&lt;=50),"41 to 50 days")</f>
        <v>11 to 20 days</v>
      </c>
      <c r="W2956" t="str" cm="1">
        <f t="array" ref="W2956">_xlfn.IFNA(_xlfn.IFS(AND(U2956&gt;=25,U2956&lt;28),"26-27 days",AND(U2956&gt;27,U2956&lt;29),"28 to 29 days",U2956=30, "30 days"),"Not Needed")</f>
        <v>Not Needed</v>
      </c>
      <c r="X2956">
        <f t="shared" si="281"/>
        <v>2017</v>
      </c>
    </row>
    <row r="2957" spans="1:24" ht="29">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 t="shared" si="276"/>
        <v>60</v>
      </c>
      <c r="R2957">
        <f t="shared" si="277"/>
        <v>65</v>
      </c>
      <c r="S2957" s="15">
        <f t="shared" si="278"/>
        <v>42141.741307870368</v>
      </c>
      <c r="T2957" s="15">
        <f t="shared" si="279"/>
        <v>42171.741307870368</v>
      </c>
      <c r="U2957">
        <f t="shared" si="280"/>
        <v>30</v>
      </c>
      <c r="V2957" t="str" cm="1">
        <f t="array" ref="V2957">_xlfn.IFS(U2957&lt;=10,"Less than 10 days",AND(U2957&gt;10,U2957&lt;=20),"11 to 20 days",AND(U2957&gt;20,U2957&lt;=25),"21 to 25 days",U2957&gt;=51,"Greater than 40 days",AND(U2957&gt;25,U2957&lt;=30),"26 to 30 days",AND(U2957&gt;30,U2957&lt;=40),"31 to 40 days",AND(U2957&gt;40,U2957&lt;=50),"41 to 50 days")</f>
        <v>26 to 30 days</v>
      </c>
      <c r="W2957" t="str" cm="1">
        <f t="array" ref="W2957">_xlfn.IFNA(_xlfn.IFS(AND(U2957&gt;=25,U2957&lt;28),"26-27 days",AND(U2957&gt;27,U2957&lt;29),"28 to 29 days",U2957=30, "30 days"),"Not Needed")</f>
        <v>30 days</v>
      </c>
      <c r="X2957">
        <f t="shared" si="281"/>
        <v>2015</v>
      </c>
    </row>
    <row r="2958" spans="1:24" ht="4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 t="shared" si="276"/>
        <v>17</v>
      </c>
      <c r="R2958">
        <f t="shared" si="277"/>
        <v>66.099999999999994</v>
      </c>
      <c r="S2958" s="15">
        <f t="shared" si="278"/>
        <v>42464.958912037036</v>
      </c>
      <c r="T2958" s="15">
        <f t="shared" si="279"/>
        <v>42494.958912037036</v>
      </c>
      <c r="U2958">
        <f t="shared" si="280"/>
        <v>30</v>
      </c>
      <c r="V2958" t="str" cm="1">
        <f t="array" ref="V2958">_xlfn.IFS(U2958&lt;=10,"Less than 10 days",AND(U2958&gt;10,U2958&lt;=20),"11 to 20 days",AND(U2958&gt;20,U2958&lt;=25),"21 to 25 days",U2958&gt;=51,"Greater than 40 days",AND(U2958&gt;25,U2958&lt;=30),"26 to 30 days",AND(U2958&gt;30,U2958&lt;=40),"31 to 40 days",AND(U2958&gt;40,U2958&lt;=50),"41 to 50 days")</f>
        <v>26 to 30 days</v>
      </c>
      <c r="W2958" t="str" cm="1">
        <f t="array" ref="W2958">_xlfn.IFNA(_xlfn.IFS(AND(U2958&gt;=25,U2958&lt;28),"26-27 days",AND(U2958&gt;27,U2958&lt;29),"28 to 29 days",U2958=30, "30 days"),"Not Needed")</f>
        <v>30 days</v>
      </c>
      <c r="X2958">
        <f t="shared" si="281"/>
        <v>2016</v>
      </c>
    </row>
    <row r="2959" spans="1:24" ht="4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 t="shared" si="276"/>
        <v>2</v>
      </c>
      <c r="R2959">
        <f t="shared" si="277"/>
        <v>93.33</v>
      </c>
      <c r="S2959" s="15">
        <f t="shared" si="278"/>
        <v>42031.011249999996</v>
      </c>
      <c r="T2959" s="15">
        <f t="shared" si="279"/>
        <v>42090.969583333332</v>
      </c>
      <c r="U2959">
        <f t="shared" si="280"/>
        <v>59</v>
      </c>
      <c r="V2959" t="str" cm="1">
        <f t="array" ref="V2959">_xlfn.IFS(U2959&lt;=10,"Less than 10 days",AND(U2959&gt;10,U2959&lt;=20),"11 to 20 days",AND(U2959&gt;20,U2959&lt;=25),"21 to 25 days",U2959&gt;=51,"Greater than 40 days",AND(U2959&gt;25,U2959&lt;=30),"26 to 30 days",AND(U2959&gt;30,U2959&lt;=40),"31 to 40 days",AND(U2959&gt;40,U2959&lt;=50),"41 to 50 days")</f>
        <v>Greater than 40 days</v>
      </c>
      <c r="W2959" t="str" cm="1">
        <f t="array" ref="W2959">_xlfn.IFNA(_xlfn.IFS(AND(U2959&gt;=25,U2959&lt;28),"26-27 days",AND(U2959&gt;27,U2959&lt;29),"28 to 29 days",U2959=30, "30 days"),"Not Needed")</f>
        <v>Not Needed</v>
      </c>
      <c r="X2959">
        <f t="shared" si="281"/>
        <v>2015</v>
      </c>
    </row>
    <row r="2960" spans="1:24" ht="4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 t="shared" si="276"/>
        <v>0</v>
      </c>
      <c r="R2960">
        <f t="shared" si="277"/>
        <v>0</v>
      </c>
      <c r="S2960" s="15">
        <f t="shared" si="278"/>
        <v>42438.779131944444</v>
      </c>
      <c r="T2960" s="15">
        <f t="shared" si="279"/>
        <v>42498.73746527778</v>
      </c>
      <c r="U2960">
        <f t="shared" si="280"/>
        <v>60</v>
      </c>
      <c r="V2960" t="str" cm="1">
        <f t="array" ref="V2960">_xlfn.IFS(U2960&lt;=10,"Less than 10 days",AND(U2960&gt;10,U2960&lt;=20),"11 to 20 days",AND(U2960&gt;20,U2960&lt;=25),"21 to 25 days",U2960&gt;=51,"Greater than 40 days",AND(U2960&gt;25,U2960&lt;=30),"26 to 30 days",AND(U2960&gt;30,U2960&lt;=40),"31 to 40 days",AND(U2960&gt;40,U2960&lt;=50),"41 to 50 days")</f>
        <v>Greater than 40 days</v>
      </c>
      <c r="W2960" t="str" cm="1">
        <f t="array" ref="W2960">_xlfn.IFNA(_xlfn.IFS(AND(U2960&gt;=25,U2960&lt;28),"26-27 days",AND(U2960&gt;27,U2960&lt;29),"28 to 29 days",U2960=30, "30 days"),"Not Needed")</f>
        <v>Not Needed</v>
      </c>
      <c r="X2960">
        <f t="shared" si="281"/>
        <v>2016</v>
      </c>
    </row>
    <row r="2961" spans="1:24" ht="4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 t="shared" si="276"/>
        <v>0</v>
      </c>
      <c r="R2961">
        <f t="shared" si="277"/>
        <v>0</v>
      </c>
      <c r="S2961" s="15">
        <f t="shared" si="278"/>
        <v>42498.008391203708</v>
      </c>
      <c r="T2961" s="15">
        <f t="shared" si="279"/>
        <v>42528.008391203708</v>
      </c>
      <c r="U2961">
        <f t="shared" si="280"/>
        <v>30</v>
      </c>
      <c r="V2961" t="str" cm="1">
        <f t="array" ref="V2961">_xlfn.IFS(U2961&lt;=10,"Less than 10 days",AND(U2961&gt;10,U2961&lt;=20),"11 to 20 days",AND(U2961&gt;20,U2961&lt;=25),"21 to 25 days",U2961&gt;=51,"Greater than 40 days",AND(U2961&gt;25,U2961&lt;=30),"26 to 30 days",AND(U2961&gt;30,U2961&lt;=40),"31 to 40 days",AND(U2961&gt;40,U2961&lt;=50),"41 to 50 days")</f>
        <v>26 to 30 days</v>
      </c>
      <c r="W2961" t="str" cm="1">
        <f t="array" ref="W2961">_xlfn.IFNA(_xlfn.IFS(AND(U2961&gt;=25,U2961&lt;28),"26-27 days",AND(U2961&gt;27,U2961&lt;29),"28 to 29 days",U2961=30, "30 days"),"Not Needed")</f>
        <v>30 days</v>
      </c>
      <c r="X2961">
        <f t="shared" si="281"/>
        <v>2016</v>
      </c>
    </row>
    <row r="2962" spans="1:24" ht="4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 t="shared" si="276"/>
        <v>0</v>
      </c>
      <c r="R2962">
        <f t="shared" si="277"/>
        <v>0</v>
      </c>
      <c r="S2962" s="15">
        <f t="shared" si="278"/>
        <v>41863.757210648146</v>
      </c>
      <c r="T2962" s="15">
        <f t="shared" si="279"/>
        <v>41893.757210648146</v>
      </c>
      <c r="U2962">
        <f t="shared" si="280"/>
        <v>30</v>
      </c>
      <c r="V2962" t="str" cm="1">
        <f t="array" ref="V2962">_xlfn.IFS(U2962&lt;=10,"Less than 10 days",AND(U2962&gt;10,U2962&lt;=20),"11 to 20 days",AND(U2962&gt;20,U2962&lt;=25),"21 to 25 days",U2962&gt;=51,"Greater than 40 days",AND(U2962&gt;25,U2962&lt;=30),"26 to 30 days",AND(U2962&gt;30,U2962&lt;=40),"31 to 40 days",AND(U2962&gt;40,U2962&lt;=50),"41 to 50 days")</f>
        <v>26 to 30 days</v>
      </c>
      <c r="W2962" t="str" cm="1">
        <f t="array" ref="W2962">_xlfn.IFNA(_xlfn.IFS(AND(U2962&gt;=25,U2962&lt;28),"26-27 days",AND(U2962&gt;27,U2962&lt;29),"28 to 29 days",U2962=30, "30 days"),"Not Needed")</f>
        <v>30 days</v>
      </c>
      <c r="X2962">
        <f t="shared" si="281"/>
        <v>2014</v>
      </c>
    </row>
    <row r="2963" spans="1:24" ht="58">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 t="shared" si="276"/>
        <v>110</v>
      </c>
      <c r="R2963">
        <f t="shared" si="277"/>
        <v>50.75</v>
      </c>
      <c r="S2963" s="15">
        <f t="shared" si="278"/>
        <v>42061.212488425925</v>
      </c>
      <c r="T2963" s="15">
        <f t="shared" si="279"/>
        <v>42089.166666666672</v>
      </c>
      <c r="U2963">
        <f t="shared" si="280"/>
        <v>28</v>
      </c>
      <c r="V2963" t="str" cm="1">
        <f t="array" ref="V2963">_xlfn.IFS(U2963&lt;=10,"Less than 10 days",AND(U2963&gt;10,U2963&lt;=20),"11 to 20 days",AND(U2963&gt;20,U2963&lt;=25),"21 to 25 days",U2963&gt;=51,"Greater than 40 days",AND(U2963&gt;25,U2963&lt;=30),"26 to 30 days",AND(U2963&gt;30,U2963&lt;=40),"31 to 40 days",AND(U2963&gt;40,U2963&lt;=50),"41 to 50 days")</f>
        <v>26 to 30 days</v>
      </c>
      <c r="W2963" t="str" cm="1">
        <f t="array" ref="W2963">_xlfn.IFNA(_xlfn.IFS(AND(U2963&gt;=25,U2963&lt;28),"26-27 days",AND(U2963&gt;27,U2963&lt;29),"28 to 29 days",U2963=30, "30 days"),"Not Needed")</f>
        <v>28 to 29 days</v>
      </c>
      <c r="X2963">
        <f t="shared" si="281"/>
        <v>2015</v>
      </c>
    </row>
    <row r="2964" spans="1:24" ht="4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 t="shared" ref="Q2964:Q3027" si="282">ROUND(E2964/D2964*100,0)</f>
        <v>122</v>
      </c>
      <c r="R2964">
        <f t="shared" si="277"/>
        <v>60.9</v>
      </c>
      <c r="S2964" s="15">
        <f t="shared" si="278"/>
        <v>42036.24428240741</v>
      </c>
      <c r="T2964" s="15">
        <f t="shared" si="279"/>
        <v>42064.290972222225</v>
      </c>
      <c r="U2964">
        <f t="shared" si="280"/>
        <v>28</v>
      </c>
      <c r="V2964" t="str" cm="1">
        <f t="array" ref="V2964">_xlfn.IFS(U2964&lt;=10,"Less than 10 days",AND(U2964&gt;10,U2964&lt;=20),"11 to 20 days",AND(U2964&gt;20,U2964&lt;=25),"21 to 25 days",U2964&gt;=51,"Greater than 40 days",AND(U2964&gt;25,U2964&lt;=30),"26 to 30 days",AND(U2964&gt;30,U2964&lt;=40),"31 to 40 days",AND(U2964&gt;40,U2964&lt;=50),"41 to 50 days")</f>
        <v>26 to 30 days</v>
      </c>
      <c r="W2964" t="str" cm="1">
        <f t="array" ref="W2964">_xlfn.IFNA(_xlfn.IFS(AND(U2964&gt;=25,U2964&lt;28),"26-27 days",AND(U2964&gt;27,U2964&lt;29),"28 to 29 days",U2964=30, "30 days"),"Not Needed")</f>
        <v>28 to 29 days</v>
      </c>
      <c r="X2964">
        <f t="shared" si="281"/>
        <v>2015</v>
      </c>
    </row>
    <row r="2965" spans="1:24" ht="58">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 t="shared" si="282"/>
        <v>107</v>
      </c>
      <c r="R2965">
        <f t="shared" si="277"/>
        <v>109.03</v>
      </c>
      <c r="S2965" s="15">
        <f t="shared" si="278"/>
        <v>42157.470185185186</v>
      </c>
      <c r="T2965" s="15">
        <f t="shared" si="279"/>
        <v>42187.470185185186</v>
      </c>
      <c r="U2965">
        <f t="shared" si="280"/>
        <v>30</v>
      </c>
      <c r="V2965" t="str" cm="1">
        <f t="array" ref="V2965">_xlfn.IFS(U2965&lt;=10,"Less than 10 days",AND(U2965&gt;10,U2965&lt;=20),"11 to 20 days",AND(U2965&gt;20,U2965&lt;=25),"21 to 25 days",U2965&gt;=51,"Greater than 40 days",AND(U2965&gt;25,U2965&lt;=30),"26 to 30 days",AND(U2965&gt;30,U2965&lt;=40),"31 to 40 days",AND(U2965&gt;40,U2965&lt;=50),"41 to 50 days")</f>
        <v>26 to 30 days</v>
      </c>
      <c r="W2965" t="str" cm="1">
        <f t="array" ref="W2965">_xlfn.IFNA(_xlfn.IFS(AND(U2965&gt;=25,U2965&lt;28),"26-27 days",AND(U2965&gt;27,U2965&lt;29),"28 to 29 days",U2965=30, "30 days"),"Not Needed")</f>
        <v>30 days</v>
      </c>
      <c r="X2965">
        <f t="shared" si="281"/>
        <v>2015</v>
      </c>
    </row>
    <row r="2966" spans="1:24" ht="4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 t="shared" si="282"/>
        <v>101</v>
      </c>
      <c r="R2966">
        <f t="shared" si="277"/>
        <v>25.69</v>
      </c>
      <c r="S2966" s="15">
        <f t="shared" si="278"/>
        <v>41827.909942129627</v>
      </c>
      <c r="T2966" s="15">
        <f t="shared" si="279"/>
        <v>41857.897222222222</v>
      </c>
      <c r="U2966">
        <f t="shared" si="280"/>
        <v>30</v>
      </c>
      <c r="V2966" t="str" cm="1">
        <f t="array" ref="V2966">_xlfn.IFS(U2966&lt;=10,"Less than 10 days",AND(U2966&gt;10,U2966&lt;=20),"11 to 20 days",AND(U2966&gt;20,U2966&lt;=25),"21 to 25 days",U2966&gt;=51,"Greater than 40 days",AND(U2966&gt;25,U2966&lt;=30),"26 to 30 days",AND(U2966&gt;30,U2966&lt;=40),"31 to 40 days",AND(U2966&gt;40,U2966&lt;=50),"41 to 50 days")</f>
        <v>26 to 30 days</v>
      </c>
      <c r="W2966" t="str" cm="1">
        <f t="array" ref="W2966">_xlfn.IFNA(_xlfn.IFS(AND(U2966&gt;=25,U2966&lt;28),"26-27 days",AND(U2966&gt;27,U2966&lt;29),"28 to 29 days",U2966=30, "30 days"),"Not Needed")</f>
        <v>30 days</v>
      </c>
      <c r="X2966">
        <f t="shared" si="281"/>
        <v>2014</v>
      </c>
    </row>
    <row r="2967" spans="1:24" ht="58">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 t="shared" si="282"/>
        <v>109</v>
      </c>
      <c r="R2967">
        <f t="shared" si="277"/>
        <v>41.92</v>
      </c>
      <c r="S2967" s="15">
        <f t="shared" si="278"/>
        <v>42162.729548611111</v>
      </c>
      <c r="T2967" s="15">
        <f t="shared" si="279"/>
        <v>42192.729548611111</v>
      </c>
      <c r="U2967">
        <f t="shared" si="280"/>
        <v>30</v>
      </c>
      <c r="V2967" t="str" cm="1">
        <f t="array" ref="V2967">_xlfn.IFS(U2967&lt;=10,"Less than 10 days",AND(U2967&gt;10,U2967&lt;=20),"11 to 20 days",AND(U2967&gt;20,U2967&lt;=25),"21 to 25 days",U2967&gt;=51,"Greater than 40 days",AND(U2967&gt;25,U2967&lt;=30),"26 to 30 days",AND(U2967&gt;30,U2967&lt;=40),"31 to 40 days",AND(U2967&gt;40,U2967&lt;=50),"41 to 50 days")</f>
        <v>26 to 30 days</v>
      </c>
      <c r="W2967" t="str" cm="1">
        <f t="array" ref="W2967">_xlfn.IFNA(_xlfn.IFS(AND(U2967&gt;=25,U2967&lt;28),"26-27 days",AND(U2967&gt;27,U2967&lt;29),"28 to 29 days",U2967=30, "30 days"),"Not Needed")</f>
        <v>30 days</v>
      </c>
      <c r="X2967">
        <f t="shared" si="281"/>
        <v>2015</v>
      </c>
    </row>
    <row r="2968" spans="1:24" ht="4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 t="shared" si="282"/>
        <v>114</v>
      </c>
      <c r="R2968">
        <f t="shared" si="277"/>
        <v>88.77</v>
      </c>
      <c r="S2968" s="15">
        <f t="shared" si="278"/>
        <v>42233.738564814819</v>
      </c>
      <c r="T2968" s="15">
        <f t="shared" si="279"/>
        <v>42263.738564814819</v>
      </c>
      <c r="U2968">
        <f t="shared" si="280"/>
        <v>30</v>
      </c>
      <c r="V2968" t="str" cm="1">
        <f t="array" ref="V2968">_xlfn.IFS(U2968&lt;=10,"Less than 10 days",AND(U2968&gt;10,U2968&lt;=20),"11 to 20 days",AND(U2968&gt;20,U2968&lt;=25),"21 to 25 days",U2968&gt;=51,"Greater than 40 days",AND(U2968&gt;25,U2968&lt;=30),"26 to 30 days",AND(U2968&gt;30,U2968&lt;=40),"31 to 40 days",AND(U2968&gt;40,U2968&lt;=50),"41 to 50 days")</f>
        <v>26 to 30 days</v>
      </c>
      <c r="W2968" t="str" cm="1">
        <f t="array" ref="W2968">_xlfn.IFNA(_xlfn.IFS(AND(U2968&gt;=25,U2968&lt;28),"26-27 days",AND(U2968&gt;27,U2968&lt;29),"28 to 29 days",U2968=30, "30 days"),"Not Needed")</f>
        <v>30 days</v>
      </c>
      <c r="X2968">
        <f t="shared" si="281"/>
        <v>2015</v>
      </c>
    </row>
    <row r="2969" spans="1:24" ht="4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 t="shared" si="282"/>
        <v>114</v>
      </c>
      <c r="R2969">
        <f t="shared" si="277"/>
        <v>80.23</v>
      </c>
      <c r="S2969" s="15">
        <f t="shared" si="278"/>
        <v>42042.197824074072</v>
      </c>
      <c r="T2969" s="15">
        <f t="shared" si="279"/>
        <v>42072.156157407408</v>
      </c>
      <c r="U2969">
        <f t="shared" si="280"/>
        <v>30</v>
      </c>
      <c r="V2969" t="str" cm="1">
        <f t="array" ref="V2969">_xlfn.IFS(U2969&lt;=10,"Less than 10 days",AND(U2969&gt;10,U2969&lt;=20),"11 to 20 days",AND(U2969&gt;20,U2969&lt;=25),"21 to 25 days",U2969&gt;=51,"Greater than 40 days",AND(U2969&gt;25,U2969&lt;=30),"26 to 30 days",AND(U2969&gt;30,U2969&lt;=40),"31 to 40 days",AND(U2969&gt;40,U2969&lt;=50),"41 to 50 days")</f>
        <v>26 to 30 days</v>
      </c>
      <c r="W2969" t="str" cm="1">
        <f t="array" ref="W2969">_xlfn.IFNA(_xlfn.IFS(AND(U2969&gt;=25,U2969&lt;28),"26-27 days",AND(U2969&gt;27,U2969&lt;29),"28 to 29 days",U2969=30, "30 days"),"Not Needed")</f>
        <v>30 days</v>
      </c>
      <c r="X2969">
        <f t="shared" si="281"/>
        <v>2015</v>
      </c>
    </row>
    <row r="2970" spans="1:24" ht="29">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 t="shared" si="282"/>
        <v>106</v>
      </c>
      <c r="R2970">
        <f t="shared" si="277"/>
        <v>78.94</v>
      </c>
      <c r="S2970" s="15">
        <f t="shared" si="278"/>
        <v>42585.523842592593</v>
      </c>
      <c r="T2970" s="15">
        <f t="shared" si="279"/>
        <v>42599.165972222225</v>
      </c>
      <c r="U2970">
        <f t="shared" si="280"/>
        <v>14</v>
      </c>
      <c r="V2970" t="str" cm="1">
        <f t="array" ref="V2970">_xlfn.IFS(U2970&lt;=10,"Less than 10 days",AND(U2970&gt;10,U2970&lt;=20),"11 to 20 days",AND(U2970&gt;20,U2970&lt;=25),"21 to 25 days",U2970&gt;=51,"Greater than 40 days",AND(U2970&gt;25,U2970&lt;=30),"26 to 30 days",AND(U2970&gt;30,U2970&lt;=40),"31 to 40 days",AND(U2970&gt;40,U2970&lt;=50),"41 to 50 days")</f>
        <v>11 to 20 days</v>
      </c>
      <c r="W2970" t="str" cm="1">
        <f t="array" ref="W2970">_xlfn.IFNA(_xlfn.IFS(AND(U2970&gt;=25,U2970&lt;28),"26-27 days",AND(U2970&gt;27,U2970&lt;29),"28 to 29 days",U2970=30, "30 days"),"Not Needed")</f>
        <v>Not Needed</v>
      </c>
      <c r="X2970">
        <f t="shared" si="281"/>
        <v>2016</v>
      </c>
    </row>
    <row r="2971" spans="1:24" ht="4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 t="shared" si="282"/>
        <v>163</v>
      </c>
      <c r="R2971">
        <f t="shared" si="277"/>
        <v>95.59</v>
      </c>
      <c r="S2971" s="15">
        <f t="shared" si="278"/>
        <v>42097.786493055552</v>
      </c>
      <c r="T2971" s="15">
        <f t="shared" si="279"/>
        <v>42127.952083333337</v>
      </c>
      <c r="U2971">
        <f t="shared" si="280"/>
        <v>30</v>
      </c>
      <c r="V2971" t="str" cm="1">
        <f t="array" ref="V2971">_xlfn.IFS(U2971&lt;=10,"Less than 10 days",AND(U2971&gt;10,U2971&lt;=20),"11 to 20 days",AND(U2971&gt;20,U2971&lt;=25),"21 to 25 days",U2971&gt;=51,"Greater than 40 days",AND(U2971&gt;25,U2971&lt;=30),"26 to 30 days",AND(U2971&gt;30,U2971&lt;=40),"31 to 40 days",AND(U2971&gt;40,U2971&lt;=50),"41 to 50 days")</f>
        <v>26 to 30 days</v>
      </c>
      <c r="W2971" t="str" cm="1">
        <f t="array" ref="W2971">_xlfn.IFNA(_xlfn.IFS(AND(U2971&gt;=25,U2971&lt;28),"26-27 days",AND(U2971&gt;27,U2971&lt;29),"28 to 29 days",U2971=30, "30 days"),"Not Needed")</f>
        <v>30 days</v>
      </c>
      <c r="X2971">
        <f t="shared" si="281"/>
        <v>2015</v>
      </c>
    </row>
    <row r="2972" spans="1:24" ht="4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 t="shared" si="282"/>
        <v>106</v>
      </c>
      <c r="R2972">
        <f t="shared" si="277"/>
        <v>69.89</v>
      </c>
      <c r="S2972" s="15">
        <f t="shared" si="278"/>
        <v>41808.669571759259</v>
      </c>
      <c r="T2972" s="15">
        <f t="shared" si="279"/>
        <v>41838.669571759259</v>
      </c>
      <c r="U2972">
        <f t="shared" si="280"/>
        <v>30</v>
      </c>
      <c r="V2972" t="str" cm="1">
        <f t="array" ref="V2972">_xlfn.IFS(U2972&lt;=10,"Less than 10 days",AND(U2972&gt;10,U2972&lt;=20),"11 to 20 days",AND(U2972&gt;20,U2972&lt;=25),"21 to 25 days",U2972&gt;=51,"Greater than 40 days",AND(U2972&gt;25,U2972&lt;=30),"26 to 30 days",AND(U2972&gt;30,U2972&lt;=40),"31 to 40 days",AND(U2972&gt;40,U2972&lt;=50),"41 to 50 days")</f>
        <v>26 to 30 days</v>
      </c>
      <c r="W2972" t="str" cm="1">
        <f t="array" ref="W2972">_xlfn.IFNA(_xlfn.IFS(AND(U2972&gt;=25,U2972&lt;28),"26-27 days",AND(U2972&gt;27,U2972&lt;29),"28 to 29 days",U2972=30, "30 days"),"Not Needed")</f>
        <v>30 days</v>
      </c>
      <c r="X2972">
        <f t="shared" si="281"/>
        <v>2014</v>
      </c>
    </row>
    <row r="2973" spans="1:24" ht="4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 t="shared" si="282"/>
        <v>100</v>
      </c>
      <c r="R2973">
        <f t="shared" si="277"/>
        <v>74.53</v>
      </c>
      <c r="S2973" s="15">
        <f t="shared" si="278"/>
        <v>41852.658310185187</v>
      </c>
      <c r="T2973" s="15">
        <f t="shared" si="279"/>
        <v>41882.658310185187</v>
      </c>
      <c r="U2973">
        <f t="shared" si="280"/>
        <v>30</v>
      </c>
      <c r="V2973" t="str" cm="1">
        <f t="array" ref="V2973">_xlfn.IFS(U2973&lt;=10,"Less than 10 days",AND(U2973&gt;10,U2973&lt;=20),"11 to 20 days",AND(U2973&gt;20,U2973&lt;=25),"21 to 25 days",U2973&gt;=51,"Greater than 40 days",AND(U2973&gt;25,U2973&lt;=30),"26 to 30 days",AND(U2973&gt;30,U2973&lt;=40),"31 to 40 days",AND(U2973&gt;40,U2973&lt;=50),"41 to 50 days")</f>
        <v>26 to 30 days</v>
      </c>
      <c r="W2973" t="str" cm="1">
        <f t="array" ref="W2973">_xlfn.IFNA(_xlfn.IFS(AND(U2973&gt;=25,U2973&lt;28),"26-27 days",AND(U2973&gt;27,U2973&lt;29),"28 to 29 days",U2973=30, "30 days"),"Not Needed")</f>
        <v>30 days</v>
      </c>
      <c r="X2973">
        <f t="shared" si="281"/>
        <v>2014</v>
      </c>
    </row>
    <row r="2974" spans="1:24" ht="29">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 t="shared" si="282"/>
        <v>105</v>
      </c>
      <c r="R2974">
        <f t="shared" si="277"/>
        <v>123.94</v>
      </c>
      <c r="S2974" s="15">
        <f t="shared" si="278"/>
        <v>42694.110185185185</v>
      </c>
      <c r="T2974" s="15">
        <f t="shared" si="279"/>
        <v>42709.041666666672</v>
      </c>
      <c r="U2974">
        <f t="shared" si="280"/>
        <v>15</v>
      </c>
      <c r="V2974" t="str" cm="1">
        <f t="array" ref="V2974">_xlfn.IFS(U2974&lt;=10,"Less than 10 days",AND(U2974&gt;10,U2974&lt;=20),"11 to 20 days",AND(U2974&gt;20,U2974&lt;=25),"21 to 25 days",U2974&gt;=51,"Greater than 40 days",AND(U2974&gt;25,U2974&lt;=30),"26 to 30 days",AND(U2974&gt;30,U2974&lt;=40),"31 to 40 days",AND(U2974&gt;40,U2974&lt;=50),"41 to 50 days")</f>
        <v>11 to 20 days</v>
      </c>
      <c r="W2974" t="str" cm="1">
        <f t="array" ref="W2974">_xlfn.IFNA(_xlfn.IFS(AND(U2974&gt;=25,U2974&lt;28),"26-27 days",AND(U2974&gt;27,U2974&lt;29),"28 to 29 days",U2974=30, "30 days"),"Not Needed")</f>
        <v>Not Needed</v>
      </c>
      <c r="X2974">
        <f t="shared" si="281"/>
        <v>2016</v>
      </c>
    </row>
    <row r="2975" spans="1:24" ht="4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 t="shared" si="282"/>
        <v>175</v>
      </c>
      <c r="R2975">
        <f t="shared" si="277"/>
        <v>264.85000000000002</v>
      </c>
      <c r="S2975" s="15">
        <f t="shared" si="278"/>
        <v>42341.818379629629</v>
      </c>
      <c r="T2975" s="15">
        <f t="shared" si="279"/>
        <v>42370.166666666672</v>
      </c>
      <c r="U2975">
        <f t="shared" si="280"/>
        <v>29</v>
      </c>
      <c r="V2975" t="str" cm="1">
        <f t="array" ref="V2975">_xlfn.IFS(U2975&lt;=10,"Less than 10 days",AND(U2975&gt;10,U2975&lt;=20),"11 to 20 days",AND(U2975&gt;20,U2975&lt;=25),"21 to 25 days",U2975&gt;=51,"Greater than 40 days",AND(U2975&gt;25,U2975&lt;=30),"26 to 30 days",AND(U2975&gt;30,U2975&lt;=40),"31 to 40 days",AND(U2975&gt;40,U2975&lt;=50),"41 to 50 days")</f>
        <v>26 to 30 days</v>
      </c>
      <c r="W2975" t="str" cm="1">
        <f t="array" ref="W2975">_xlfn.IFNA(_xlfn.IFS(AND(U2975&gt;=25,U2975&lt;28),"26-27 days",AND(U2975&gt;27,U2975&lt;29),"28 to 29 days",U2975=30, "30 days"),"Not Needed")</f>
        <v>Not Needed</v>
      </c>
      <c r="X2975">
        <f t="shared" si="281"/>
        <v>2015</v>
      </c>
    </row>
    <row r="2976" spans="1:24" ht="58">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 t="shared" si="282"/>
        <v>102</v>
      </c>
      <c r="R2976">
        <f t="shared" si="277"/>
        <v>58.62</v>
      </c>
      <c r="S2976" s="15">
        <f t="shared" si="278"/>
        <v>41880.061006944445</v>
      </c>
      <c r="T2976" s="15">
        <f t="shared" si="279"/>
        <v>41908.065972222219</v>
      </c>
      <c r="U2976">
        <f t="shared" si="280"/>
        <v>28</v>
      </c>
      <c r="V2976" t="str" cm="1">
        <f t="array" ref="V2976">_xlfn.IFS(U2976&lt;=10,"Less than 10 days",AND(U2976&gt;10,U2976&lt;=20),"11 to 20 days",AND(U2976&gt;20,U2976&lt;=25),"21 to 25 days",U2976&gt;=51,"Greater than 40 days",AND(U2976&gt;25,U2976&lt;=30),"26 to 30 days",AND(U2976&gt;30,U2976&lt;=40),"31 to 40 days",AND(U2976&gt;40,U2976&lt;=50),"41 to 50 days")</f>
        <v>26 to 30 days</v>
      </c>
      <c r="W2976" t="str" cm="1">
        <f t="array" ref="W2976">_xlfn.IFNA(_xlfn.IFS(AND(U2976&gt;=25,U2976&lt;28),"26-27 days",AND(U2976&gt;27,U2976&lt;29),"28 to 29 days",U2976=30, "30 days"),"Not Needed")</f>
        <v>28 to 29 days</v>
      </c>
      <c r="X2976">
        <f t="shared" si="281"/>
        <v>2014</v>
      </c>
    </row>
    <row r="2977" spans="1:24" ht="58">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 t="shared" si="282"/>
        <v>100</v>
      </c>
      <c r="R2977">
        <f t="shared" si="277"/>
        <v>70.88</v>
      </c>
      <c r="S2977" s="15">
        <f t="shared" si="278"/>
        <v>41941.683865740742</v>
      </c>
      <c r="T2977" s="15">
        <f t="shared" si="279"/>
        <v>41970.125</v>
      </c>
      <c r="U2977">
        <f t="shared" si="280"/>
        <v>29</v>
      </c>
      <c r="V2977" t="str" cm="1">
        <f t="array" ref="V2977">_xlfn.IFS(U2977&lt;=10,"Less than 10 days",AND(U2977&gt;10,U2977&lt;=20),"11 to 20 days",AND(U2977&gt;20,U2977&lt;=25),"21 to 25 days",U2977&gt;=51,"Greater than 40 days",AND(U2977&gt;25,U2977&lt;=30),"26 to 30 days",AND(U2977&gt;30,U2977&lt;=40),"31 to 40 days",AND(U2977&gt;40,U2977&lt;=50),"41 to 50 days")</f>
        <v>26 to 30 days</v>
      </c>
      <c r="W2977" t="str" cm="1">
        <f t="array" ref="W2977">_xlfn.IFNA(_xlfn.IFS(AND(U2977&gt;=25,U2977&lt;28),"26-27 days",AND(U2977&gt;27,U2977&lt;29),"28 to 29 days",U2977=30, "30 days"),"Not Needed")</f>
        <v>Not Needed</v>
      </c>
      <c r="X2977">
        <f t="shared" si="281"/>
        <v>2014</v>
      </c>
    </row>
    <row r="2978" spans="1:24" ht="4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 t="shared" si="282"/>
        <v>171</v>
      </c>
      <c r="R2978">
        <f t="shared" si="277"/>
        <v>8.57</v>
      </c>
      <c r="S2978" s="15">
        <f t="shared" si="278"/>
        <v>42425.730671296296</v>
      </c>
      <c r="T2978" s="15">
        <f t="shared" si="279"/>
        <v>42442.5</v>
      </c>
      <c r="U2978">
        <f t="shared" si="280"/>
        <v>17</v>
      </c>
      <c r="V2978" t="str" cm="1">
        <f t="array" ref="V2978">_xlfn.IFS(U2978&lt;=10,"Less than 10 days",AND(U2978&gt;10,U2978&lt;=20),"11 to 20 days",AND(U2978&gt;20,U2978&lt;=25),"21 to 25 days",U2978&gt;=51,"Greater than 40 days",AND(U2978&gt;25,U2978&lt;=30),"26 to 30 days",AND(U2978&gt;30,U2978&lt;=40),"31 to 40 days",AND(U2978&gt;40,U2978&lt;=50),"41 to 50 days")</f>
        <v>11 to 20 days</v>
      </c>
      <c r="W2978" t="str" cm="1">
        <f t="array" ref="W2978">_xlfn.IFNA(_xlfn.IFS(AND(U2978&gt;=25,U2978&lt;28),"26-27 days",AND(U2978&gt;27,U2978&lt;29),"28 to 29 days",U2978=30, "30 days"),"Not Needed")</f>
        <v>Not Needed</v>
      </c>
      <c r="X2978">
        <f t="shared" si="281"/>
        <v>2016</v>
      </c>
    </row>
    <row r="2979" spans="1:24" ht="58">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 t="shared" si="282"/>
        <v>114</v>
      </c>
      <c r="R2979">
        <f t="shared" si="277"/>
        <v>113.57</v>
      </c>
      <c r="S2979" s="15">
        <f t="shared" si="278"/>
        <v>42026.88118055556</v>
      </c>
      <c r="T2979" s="15">
        <f t="shared" si="279"/>
        <v>42086.093055555553</v>
      </c>
      <c r="U2979">
        <f t="shared" si="280"/>
        <v>60</v>
      </c>
      <c r="V2979" t="str" cm="1">
        <f t="array" ref="V2979">_xlfn.IFS(U2979&lt;=10,"Less than 10 days",AND(U2979&gt;10,U2979&lt;=20),"11 to 20 days",AND(U2979&gt;20,U2979&lt;=25),"21 to 25 days",U2979&gt;=51,"Greater than 40 days",AND(U2979&gt;25,U2979&lt;=30),"26 to 30 days",AND(U2979&gt;30,U2979&lt;=40),"31 to 40 days",AND(U2979&gt;40,U2979&lt;=50),"41 to 50 days")</f>
        <v>Greater than 40 days</v>
      </c>
      <c r="W2979" t="str" cm="1">
        <f t="array" ref="W2979">_xlfn.IFNA(_xlfn.IFS(AND(U2979&gt;=25,U2979&lt;28),"26-27 days",AND(U2979&gt;27,U2979&lt;29),"28 to 29 days",U2979=30, "30 days"),"Not Needed")</f>
        <v>Not Needed</v>
      </c>
      <c r="X2979">
        <f t="shared" si="281"/>
        <v>2015</v>
      </c>
    </row>
    <row r="2980" spans="1:24" ht="58">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 t="shared" si="282"/>
        <v>129</v>
      </c>
      <c r="R2980">
        <f t="shared" si="277"/>
        <v>60.69</v>
      </c>
      <c r="S2980" s="15">
        <f t="shared" si="278"/>
        <v>41922.640590277777</v>
      </c>
      <c r="T2980" s="15">
        <f t="shared" si="279"/>
        <v>41932.249305555553</v>
      </c>
      <c r="U2980">
        <f t="shared" si="280"/>
        <v>10</v>
      </c>
      <c r="V2980" t="str" cm="1">
        <f t="array" ref="V2980">_xlfn.IFS(U2980&lt;=10,"Less than 10 days",AND(U2980&gt;10,U2980&lt;=20),"11 to 20 days",AND(U2980&gt;20,U2980&lt;=25),"21 to 25 days",U2980&gt;=51,"Greater than 40 days",AND(U2980&gt;25,U2980&lt;=30),"26 to 30 days",AND(U2980&gt;30,U2980&lt;=40),"31 to 40 days",AND(U2980&gt;40,U2980&lt;=50),"41 to 50 days")</f>
        <v>Less than 10 days</v>
      </c>
      <c r="W2980" t="str" cm="1">
        <f t="array" ref="W2980">_xlfn.IFNA(_xlfn.IFS(AND(U2980&gt;=25,U2980&lt;28),"26-27 days",AND(U2980&gt;27,U2980&lt;29),"28 to 29 days",U2980=30, "30 days"),"Not Needed")</f>
        <v>Not Needed</v>
      </c>
      <c r="X2980">
        <f t="shared" si="281"/>
        <v>2014</v>
      </c>
    </row>
    <row r="2981" spans="1:24" ht="4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 t="shared" si="282"/>
        <v>101</v>
      </c>
      <c r="R2981">
        <f t="shared" si="277"/>
        <v>110.22</v>
      </c>
      <c r="S2981" s="15">
        <f t="shared" si="278"/>
        <v>41993.824340277773</v>
      </c>
      <c r="T2981" s="15">
        <f t="shared" si="279"/>
        <v>42010.25</v>
      </c>
      <c r="U2981">
        <f t="shared" si="280"/>
        <v>17</v>
      </c>
      <c r="V2981" t="str" cm="1">
        <f t="array" ref="V2981">_xlfn.IFS(U2981&lt;=10,"Less than 10 days",AND(U2981&gt;10,U2981&lt;=20),"11 to 20 days",AND(U2981&gt;20,U2981&lt;=25),"21 to 25 days",U2981&gt;=51,"Greater than 40 days",AND(U2981&gt;25,U2981&lt;=30),"26 to 30 days",AND(U2981&gt;30,U2981&lt;=40),"31 to 40 days",AND(U2981&gt;40,U2981&lt;=50),"41 to 50 days")</f>
        <v>11 to 20 days</v>
      </c>
      <c r="W2981" t="str" cm="1">
        <f t="array" ref="W2981">_xlfn.IFNA(_xlfn.IFS(AND(U2981&gt;=25,U2981&lt;28),"26-27 days",AND(U2981&gt;27,U2981&lt;29),"28 to 29 days",U2981=30, "30 days"),"Not Needed")</f>
        <v>Not Needed</v>
      </c>
      <c r="X2981">
        <f t="shared" si="281"/>
        <v>2014</v>
      </c>
    </row>
    <row r="2982" spans="1:24" ht="4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 t="shared" si="282"/>
        <v>109</v>
      </c>
      <c r="R2982">
        <f t="shared" si="277"/>
        <v>136.46</v>
      </c>
      <c r="S2982" s="15">
        <f t="shared" si="278"/>
        <v>42219.915856481486</v>
      </c>
      <c r="T2982" s="15">
        <f t="shared" si="279"/>
        <v>42240.083333333328</v>
      </c>
      <c r="U2982">
        <f t="shared" si="280"/>
        <v>21</v>
      </c>
      <c r="V2982" t="str" cm="1">
        <f t="array" ref="V2982">_xlfn.IFS(U2982&lt;=10,"Less than 10 days",AND(U2982&gt;10,U2982&lt;=20),"11 to 20 days",AND(U2982&gt;20,U2982&lt;=25),"21 to 25 days",U2982&gt;=51,"Greater than 40 days",AND(U2982&gt;25,U2982&lt;=30),"26 to 30 days",AND(U2982&gt;30,U2982&lt;=40),"31 to 40 days",AND(U2982&gt;40,U2982&lt;=50),"41 to 50 days")</f>
        <v>21 to 25 days</v>
      </c>
      <c r="W2982" t="str" cm="1">
        <f t="array" ref="W2982">_xlfn.IFNA(_xlfn.IFS(AND(U2982&gt;=25,U2982&lt;28),"26-27 days",AND(U2982&gt;27,U2982&lt;29),"28 to 29 days",U2982=30, "30 days"),"Not Needed")</f>
        <v>Not Needed</v>
      </c>
      <c r="X2982">
        <f t="shared" si="281"/>
        <v>2015</v>
      </c>
    </row>
    <row r="2983" spans="1:24" ht="58">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 t="shared" si="282"/>
        <v>129</v>
      </c>
      <c r="R2983">
        <f t="shared" si="277"/>
        <v>53.16</v>
      </c>
      <c r="S2983" s="15">
        <f t="shared" si="278"/>
        <v>42225.559675925921</v>
      </c>
      <c r="T2983" s="15">
        <f t="shared" si="279"/>
        <v>42270.559675925921</v>
      </c>
      <c r="U2983">
        <f t="shared" si="280"/>
        <v>45</v>
      </c>
      <c r="V2983" t="str" cm="1">
        <f t="array" ref="V2983">_xlfn.IFS(U2983&lt;=10,"Less than 10 days",AND(U2983&gt;10,U2983&lt;=20),"11 to 20 days",AND(U2983&gt;20,U2983&lt;=25),"21 to 25 days",U2983&gt;=51,"Greater than 40 days",AND(U2983&gt;25,U2983&lt;=30),"26 to 30 days",AND(U2983&gt;30,U2983&lt;=40),"31 to 40 days",AND(U2983&gt;40,U2983&lt;=50),"41 to 50 days")</f>
        <v>41 to 50 days</v>
      </c>
      <c r="W2983" t="str" cm="1">
        <f t="array" ref="W2983">_xlfn.IFNA(_xlfn.IFS(AND(U2983&gt;=25,U2983&lt;28),"26-27 days",AND(U2983&gt;27,U2983&lt;29),"28 to 29 days",U2983=30, "30 days"),"Not Needed")</f>
        <v>Not Needed</v>
      </c>
      <c r="X2983">
        <f t="shared" si="281"/>
        <v>2015</v>
      </c>
    </row>
    <row r="2984" spans="1:24" ht="4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 t="shared" si="282"/>
        <v>102</v>
      </c>
      <c r="R2984">
        <f t="shared" si="277"/>
        <v>86.49</v>
      </c>
      <c r="S2984" s="15">
        <f t="shared" si="278"/>
        <v>42381.686840277776</v>
      </c>
      <c r="T2984" s="15">
        <f t="shared" si="279"/>
        <v>42411.686840277776</v>
      </c>
      <c r="U2984">
        <f t="shared" si="280"/>
        <v>30</v>
      </c>
      <c r="V2984" t="str" cm="1">
        <f t="array" ref="V2984">_xlfn.IFS(U2984&lt;=10,"Less than 10 days",AND(U2984&gt;10,U2984&lt;=20),"11 to 20 days",AND(U2984&gt;20,U2984&lt;=25),"21 to 25 days",U2984&gt;=51,"Greater than 40 days",AND(U2984&gt;25,U2984&lt;=30),"26 to 30 days",AND(U2984&gt;30,U2984&lt;=40),"31 to 40 days",AND(U2984&gt;40,U2984&lt;=50),"41 to 50 days")</f>
        <v>26 to 30 days</v>
      </c>
      <c r="W2984" t="str" cm="1">
        <f t="array" ref="W2984">_xlfn.IFNA(_xlfn.IFS(AND(U2984&gt;=25,U2984&lt;28),"26-27 days",AND(U2984&gt;27,U2984&lt;29),"28 to 29 days",U2984=30, "30 days"),"Not Needed")</f>
        <v>30 days</v>
      </c>
      <c r="X2984">
        <f t="shared" si="281"/>
        <v>2016</v>
      </c>
    </row>
    <row r="2985" spans="1:24" ht="4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 t="shared" si="282"/>
        <v>147</v>
      </c>
      <c r="R2985">
        <f t="shared" si="277"/>
        <v>155.24</v>
      </c>
      <c r="S2985" s="15">
        <f t="shared" si="278"/>
        <v>41894.632361111115</v>
      </c>
      <c r="T2985" s="15">
        <f t="shared" si="279"/>
        <v>41954.674027777779</v>
      </c>
      <c r="U2985">
        <f t="shared" si="280"/>
        <v>60</v>
      </c>
      <c r="V2985" t="str" cm="1">
        <f t="array" ref="V2985">_xlfn.IFS(U2985&lt;=10,"Less than 10 days",AND(U2985&gt;10,U2985&lt;=20),"11 to 20 days",AND(U2985&gt;20,U2985&lt;=25),"21 to 25 days",U2985&gt;=51,"Greater than 40 days",AND(U2985&gt;25,U2985&lt;=30),"26 to 30 days",AND(U2985&gt;30,U2985&lt;=40),"31 to 40 days",AND(U2985&gt;40,U2985&lt;=50),"41 to 50 days")</f>
        <v>Greater than 40 days</v>
      </c>
      <c r="W2985" t="str" cm="1">
        <f t="array" ref="W2985">_xlfn.IFNA(_xlfn.IFS(AND(U2985&gt;=25,U2985&lt;28),"26-27 days",AND(U2985&gt;27,U2985&lt;29),"28 to 29 days",U2985=30, "30 days"),"Not Needed")</f>
        <v>Not Needed</v>
      </c>
      <c r="X2985">
        <f t="shared" si="281"/>
        <v>2014</v>
      </c>
    </row>
    <row r="2986" spans="1:24" ht="58">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 t="shared" si="282"/>
        <v>100</v>
      </c>
      <c r="R2986">
        <f t="shared" si="277"/>
        <v>115.08</v>
      </c>
      <c r="S2986" s="15">
        <f t="shared" si="278"/>
        <v>42576.278715277775</v>
      </c>
      <c r="T2986" s="15">
        <f t="shared" si="279"/>
        <v>42606.278715277775</v>
      </c>
      <c r="U2986">
        <f t="shared" si="280"/>
        <v>30</v>
      </c>
      <c r="V2986" t="str" cm="1">
        <f t="array" ref="V2986">_xlfn.IFS(U2986&lt;=10,"Less than 10 days",AND(U2986&gt;10,U2986&lt;=20),"11 to 20 days",AND(U2986&gt;20,U2986&lt;=25),"21 to 25 days",U2986&gt;=51,"Greater than 40 days",AND(U2986&gt;25,U2986&lt;=30),"26 to 30 days",AND(U2986&gt;30,U2986&lt;=40),"31 to 40 days",AND(U2986&gt;40,U2986&lt;=50),"41 to 50 days")</f>
        <v>26 to 30 days</v>
      </c>
      <c r="W2986" t="str" cm="1">
        <f t="array" ref="W2986">_xlfn.IFNA(_xlfn.IFS(AND(U2986&gt;=25,U2986&lt;28),"26-27 days",AND(U2986&gt;27,U2986&lt;29),"28 to 29 days",U2986=30, "30 days"),"Not Needed")</f>
        <v>30 days</v>
      </c>
      <c r="X2986">
        <f t="shared" si="281"/>
        <v>2016</v>
      </c>
    </row>
    <row r="2987" spans="1:24" ht="58">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 t="shared" si="282"/>
        <v>122</v>
      </c>
      <c r="R2987">
        <f t="shared" si="277"/>
        <v>109.59</v>
      </c>
      <c r="S2987" s="15">
        <f t="shared" si="278"/>
        <v>42654.973703703698</v>
      </c>
      <c r="T2987" s="15">
        <f t="shared" si="279"/>
        <v>42674.166666666672</v>
      </c>
      <c r="U2987">
        <f t="shared" si="280"/>
        <v>20</v>
      </c>
      <c r="V2987" t="str" cm="1">
        <f t="array" ref="V2987">_xlfn.IFS(U2987&lt;=10,"Less than 10 days",AND(U2987&gt;10,U2987&lt;=20),"11 to 20 days",AND(U2987&gt;20,U2987&lt;=25),"21 to 25 days",U2987&gt;=51,"Greater than 40 days",AND(U2987&gt;25,U2987&lt;=30),"26 to 30 days",AND(U2987&gt;30,U2987&lt;=40),"31 to 40 days",AND(U2987&gt;40,U2987&lt;=50),"41 to 50 days")</f>
        <v>11 to 20 days</v>
      </c>
      <c r="W2987" t="str" cm="1">
        <f t="array" ref="W2987">_xlfn.IFNA(_xlfn.IFS(AND(U2987&gt;=25,U2987&lt;28),"26-27 days",AND(U2987&gt;27,U2987&lt;29),"28 to 29 days",U2987=30, "30 days"),"Not Needed")</f>
        <v>Not Needed</v>
      </c>
      <c r="X2987">
        <f t="shared" si="281"/>
        <v>2016</v>
      </c>
    </row>
    <row r="2988" spans="1:24" ht="4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 t="shared" si="282"/>
        <v>106</v>
      </c>
      <c r="R2988">
        <f t="shared" si="277"/>
        <v>45.21</v>
      </c>
      <c r="S2988" s="15">
        <f t="shared" si="278"/>
        <v>42431.500069444446</v>
      </c>
      <c r="T2988" s="15">
        <f t="shared" si="279"/>
        <v>42491.458402777775</v>
      </c>
      <c r="U2988">
        <f t="shared" si="280"/>
        <v>60</v>
      </c>
      <c r="V2988" t="str" cm="1">
        <f t="array" ref="V2988">_xlfn.IFS(U2988&lt;=10,"Less than 10 days",AND(U2988&gt;10,U2988&lt;=20),"11 to 20 days",AND(U2988&gt;20,U2988&lt;=25),"21 to 25 days",U2988&gt;=51,"Greater than 40 days",AND(U2988&gt;25,U2988&lt;=30),"26 to 30 days",AND(U2988&gt;30,U2988&lt;=40),"31 to 40 days",AND(U2988&gt;40,U2988&lt;=50),"41 to 50 days")</f>
        <v>Greater than 40 days</v>
      </c>
      <c r="W2988" t="str" cm="1">
        <f t="array" ref="W2988">_xlfn.IFNA(_xlfn.IFS(AND(U2988&gt;=25,U2988&lt;28),"26-27 days",AND(U2988&gt;27,U2988&lt;29),"28 to 29 days",U2988=30, "30 days"),"Not Needed")</f>
        <v>Not Needed</v>
      </c>
      <c r="X2988">
        <f t="shared" si="281"/>
        <v>2016</v>
      </c>
    </row>
    <row r="2989" spans="1:24" ht="58">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 t="shared" si="282"/>
        <v>110</v>
      </c>
      <c r="R2989">
        <f t="shared" si="277"/>
        <v>104.15</v>
      </c>
      <c r="S2989" s="15">
        <f t="shared" si="278"/>
        <v>42627.307303240741</v>
      </c>
      <c r="T2989" s="15">
        <f t="shared" si="279"/>
        <v>42656</v>
      </c>
      <c r="U2989">
        <f t="shared" si="280"/>
        <v>29</v>
      </c>
      <c r="V2989" t="str" cm="1">
        <f t="array" ref="V2989">_xlfn.IFS(U2989&lt;=10,"Less than 10 days",AND(U2989&gt;10,U2989&lt;=20),"11 to 20 days",AND(U2989&gt;20,U2989&lt;=25),"21 to 25 days",U2989&gt;=51,"Greater than 40 days",AND(U2989&gt;25,U2989&lt;=30),"26 to 30 days",AND(U2989&gt;30,U2989&lt;=40),"31 to 40 days",AND(U2989&gt;40,U2989&lt;=50),"41 to 50 days")</f>
        <v>26 to 30 days</v>
      </c>
      <c r="W2989" t="str" cm="1">
        <f t="array" ref="W2989">_xlfn.IFNA(_xlfn.IFS(AND(U2989&gt;=25,U2989&lt;28),"26-27 days",AND(U2989&gt;27,U2989&lt;29),"28 to 29 days",U2989=30, "30 days"),"Not Needed")</f>
        <v>Not Needed</v>
      </c>
      <c r="X2989">
        <f t="shared" si="281"/>
        <v>2016</v>
      </c>
    </row>
    <row r="2990" spans="1:24" ht="4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 t="shared" si="282"/>
        <v>100</v>
      </c>
      <c r="R2990">
        <f t="shared" si="277"/>
        <v>35.71</v>
      </c>
      <c r="S2990" s="15">
        <f t="shared" si="278"/>
        <v>42511.362048611118</v>
      </c>
      <c r="T2990" s="15">
        <f t="shared" si="279"/>
        <v>42541.362048611118</v>
      </c>
      <c r="U2990">
        <f t="shared" si="280"/>
        <v>30</v>
      </c>
      <c r="V2990" t="str" cm="1">
        <f t="array" ref="V2990">_xlfn.IFS(U2990&lt;=10,"Less than 10 days",AND(U2990&gt;10,U2990&lt;=20),"11 to 20 days",AND(U2990&gt;20,U2990&lt;=25),"21 to 25 days",U2990&gt;=51,"Greater than 40 days",AND(U2990&gt;25,U2990&lt;=30),"26 to 30 days",AND(U2990&gt;30,U2990&lt;=40),"31 to 40 days",AND(U2990&gt;40,U2990&lt;=50),"41 to 50 days")</f>
        <v>26 to 30 days</v>
      </c>
      <c r="W2990" t="str" cm="1">
        <f t="array" ref="W2990">_xlfn.IFNA(_xlfn.IFS(AND(U2990&gt;=25,U2990&lt;28),"26-27 days",AND(U2990&gt;27,U2990&lt;29),"28 to 29 days",U2990=30, "30 days"),"Not Needed")</f>
        <v>30 days</v>
      </c>
      <c r="X2990">
        <f t="shared" si="281"/>
        <v>2016</v>
      </c>
    </row>
    <row r="2991" spans="1:24">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 t="shared" si="282"/>
        <v>177</v>
      </c>
      <c r="R2991">
        <f t="shared" si="277"/>
        <v>97</v>
      </c>
      <c r="S2991" s="15">
        <f t="shared" si="278"/>
        <v>42337.02039351852</v>
      </c>
      <c r="T2991" s="15">
        <f t="shared" si="279"/>
        <v>42359.207638888889</v>
      </c>
      <c r="U2991">
        <f t="shared" si="280"/>
        <v>22</v>
      </c>
      <c r="V2991" t="str" cm="1">
        <f t="array" ref="V2991">_xlfn.IFS(U2991&lt;=10,"Less than 10 days",AND(U2991&gt;10,U2991&lt;=20),"11 to 20 days",AND(U2991&gt;20,U2991&lt;=25),"21 to 25 days",U2991&gt;=51,"Greater than 40 days",AND(U2991&gt;25,U2991&lt;=30),"26 to 30 days",AND(U2991&gt;30,U2991&lt;=40),"31 to 40 days",AND(U2991&gt;40,U2991&lt;=50),"41 to 50 days")</f>
        <v>21 to 25 days</v>
      </c>
      <c r="W2991" t="str" cm="1">
        <f t="array" ref="W2991">_xlfn.IFNA(_xlfn.IFS(AND(U2991&gt;=25,U2991&lt;28),"26-27 days",AND(U2991&gt;27,U2991&lt;29),"28 to 29 days",U2991=30, "30 days"),"Not Needed")</f>
        <v>Not Needed</v>
      </c>
      <c r="X2991">
        <f t="shared" si="281"/>
        <v>2015</v>
      </c>
    </row>
    <row r="2992" spans="1:24" ht="4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 t="shared" si="282"/>
        <v>100</v>
      </c>
      <c r="R2992">
        <f t="shared" si="277"/>
        <v>370.37</v>
      </c>
      <c r="S2992" s="15">
        <f t="shared" si="278"/>
        <v>42341.57430555555</v>
      </c>
      <c r="T2992" s="15">
        <f t="shared" si="279"/>
        <v>42376.57430555555</v>
      </c>
      <c r="U2992">
        <f t="shared" si="280"/>
        <v>35</v>
      </c>
      <c r="V2992" t="str" cm="1">
        <f t="array" ref="V2992">_xlfn.IFS(U2992&lt;=10,"Less than 10 days",AND(U2992&gt;10,U2992&lt;=20),"11 to 20 days",AND(U2992&gt;20,U2992&lt;=25),"21 to 25 days",U2992&gt;=51,"Greater than 40 days",AND(U2992&gt;25,U2992&lt;=30),"26 to 30 days",AND(U2992&gt;30,U2992&lt;=40),"31 to 40 days",AND(U2992&gt;40,U2992&lt;=50),"41 to 50 days")</f>
        <v>31 to 40 days</v>
      </c>
      <c r="W2992" t="str" cm="1">
        <f t="array" ref="W2992">_xlfn.IFNA(_xlfn.IFS(AND(U2992&gt;=25,U2992&lt;28),"26-27 days",AND(U2992&gt;27,U2992&lt;29),"28 to 29 days",U2992=30, "30 days"),"Not Needed")</f>
        <v>Not Needed</v>
      </c>
      <c r="X2992">
        <f t="shared" si="281"/>
        <v>2015</v>
      </c>
    </row>
    <row r="2993" spans="1:24" ht="4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 t="shared" si="282"/>
        <v>103</v>
      </c>
      <c r="R2993">
        <f t="shared" si="277"/>
        <v>94.41</v>
      </c>
      <c r="S2993" s="15">
        <f t="shared" si="278"/>
        <v>42740.837152777778</v>
      </c>
      <c r="T2993" s="15">
        <f t="shared" si="279"/>
        <v>42762.837152777778</v>
      </c>
      <c r="U2993">
        <f t="shared" si="280"/>
        <v>22</v>
      </c>
      <c r="V2993" t="str" cm="1">
        <f t="array" ref="V2993">_xlfn.IFS(U2993&lt;=10,"Less than 10 days",AND(U2993&gt;10,U2993&lt;=20),"11 to 20 days",AND(U2993&gt;20,U2993&lt;=25),"21 to 25 days",U2993&gt;=51,"Greater than 40 days",AND(U2993&gt;25,U2993&lt;=30),"26 to 30 days",AND(U2993&gt;30,U2993&lt;=40),"31 to 40 days",AND(U2993&gt;40,U2993&lt;=50),"41 to 50 days")</f>
        <v>21 to 25 days</v>
      </c>
      <c r="W2993" t="str" cm="1">
        <f t="array" ref="W2993">_xlfn.IFNA(_xlfn.IFS(AND(U2993&gt;=25,U2993&lt;28),"26-27 days",AND(U2993&gt;27,U2993&lt;29),"28 to 29 days",U2993=30, "30 days"),"Not Needed")</f>
        <v>Not Needed</v>
      </c>
      <c r="X2993">
        <f t="shared" si="281"/>
        <v>2017</v>
      </c>
    </row>
    <row r="2994" spans="1:24" ht="4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 t="shared" si="282"/>
        <v>105</v>
      </c>
      <c r="R2994">
        <f t="shared" si="277"/>
        <v>48.98</v>
      </c>
      <c r="S2994" s="15">
        <f t="shared" si="278"/>
        <v>42622.767476851848</v>
      </c>
      <c r="T2994" s="15">
        <f t="shared" si="279"/>
        <v>42652.767476851848</v>
      </c>
      <c r="U2994">
        <f t="shared" si="280"/>
        <v>30</v>
      </c>
      <c r="V2994" t="str" cm="1">
        <f t="array" ref="V2994">_xlfn.IFS(U2994&lt;=10,"Less than 10 days",AND(U2994&gt;10,U2994&lt;=20),"11 to 20 days",AND(U2994&gt;20,U2994&lt;=25),"21 to 25 days",U2994&gt;=51,"Greater than 40 days",AND(U2994&gt;25,U2994&lt;=30),"26 to 30 days",AND(U2994&gt;30,U2994&lt;=40),"31 to 40 days",AND(U2994&gt;40,U2994&lt;=50),"41 to 50 days")</f>
        <v>26 to 30 days</v>
      </c>
      <c r="W2994" t="str" cm="1">
        <f t="array" ref="W2994">_xlfn.IFNA(_xlfn.IFS(AND(U2994&gt;=25,U2994&lt;28),"26-27 days",AND(U2994&gt;27,U2994&lt;29),"28 to 29 days",U2994=30, "30 days"),"Not Needed")</f>
        <v>30 days</v>
      </c>
      <c r="X2994">
        <f t="shared" si="281"/>
        <v>2016</v>
      </c>
    </row>
    <row r="2995" spans="1:24">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 t="shared" si="282"/>
        <v>100</v>
      </c>
      <c r="R2995">
        <f t="shared" si="277"/>
        <v>45.59</v>
      </c>
      <c r="S2995" s="15">
        <f t="shared" si="278"/>
        <v>42390.838738425926</v>
      </c>
      <c r="T2995" s="15">
        <f t="shared" si="279"/>
        <v>42420.838738425926</v>
      </c>
      <c r="U2995">
        <f t="shared" si="280"/>
        <v>30</v>
      </c>
      <c r="V2995" t="str" cm="1">
        <f t="array" ref="V2995">_xlfn.IFS(U2995&lt;=10,"Less than 10 days",AND(U2995&gt;10,U2995&lt;=20),"11 to 20 days",AND(U2995&gt;20,U2995&lt;=25),"21 to 25 days",U2995&gt;=51,"Greater than 40 days",AND(U2995&gt;25,U2995&lt;=30),"26 to 30 days",AND(U2995&gt;30,U2995&lt;=40),"31 to 40 days",AND(U2995&gt;40,U2995&lt;=50),"41 to 50 days")</f>
        <v>26 to 30 days</v>
      </c>
      <c r="W2995" t="str" cm="1">
        <f t="array" ref="W2995">_xlfn.IFNA(_xlfn.IFS(AND(U2995&gt;=25,U2995&lt;28),"26-27 days",AND(U2995&gt;27,U2995&lt;29),"28 to 29 days",U2995=30, "30 days"),"Not Needed")</f>
        <v>30 days</v>
      </c>
      <c r="X2995">
        <f t="shared" si="281"/>
        <v>2016</v>
      </c>
    </row>
    <row r="2996" spans="1:24" ht="4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 t="shared" si="282"/>
        <v>458</v>
      </c>
      <c r="R2996">
        <f t="shared" si="277"/>
        <v>23.28</v>
      </c>
      <c r="S2996" s="15">
        <f t="shared" si="278"/>
        <v>41885.478842592594</v>
      </c>
      <c r="T2996" s="15">
        <f t="shared" si="279"/>
        <v>41915.478842592594</v>
      </c>
      <c r="U2996">
        <f t="shared" si="280"/>
        <v>30</v>
      </c>
      <c r="V2996" t="str" cm="1">
        <f t="array" ref="V2996">_xlfn.IFS(U2996&lt;=10,"Less than 10 days",AND(U2996&gt;10,U2996&lt;=20),"11 to 20 days",AND(U2996&gt;20,U2996&lt;=25),"21 to 25 days",U2996&gt;=51,"Greater than 40 days",AND(U2996&gt;25,U2996&lt;=30),"26 to 30 days",AND(U2996&gt;30,U2996&lt;=40),"31 to 40 days",AND(U2996&gt;40,U2996&lt;=50),"41 to 50 days")</f>
        <v>26 to 30 days</v>
      </c>
      <c r="W2996" t="str" cm="1">
        <f t="array" ref="W2996">_xlfn.IFNA(_xlfn.IFS(AND(U2996&gt;=25,U2996&lt;28),"26-27 days",AND(U2996&gt;27,U2996&lt;29),"28 to 29 days",U2996=30, "30 days"),"Not Needed")</f>
        <v>30 days</v>
      </c>
      <c r="X2996">
        <f t="shared" si="281"/>
        <v>2014</v>
      </c>
    </row>
    <row r="2997" spans="1:24" ht="4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 t="shared" si="282"/>
        <v>105</v>
      </c>
      <c r="R2997">
        <f t="shared" si="277"/>
        <v>63.23</v>
      </c>
      <c r="S2997" s="15">
        <f t="shared" si="278"/>
        <v>42724.665173611109</v>
      </c>
      <c r="T2997" s="15">
        <f t="shared" si="279"/>
        <v>42754.665173611109</v>
      </c>
      <c r="U2997">
        <f t="shared" si="280"/>
        <v>30</v>
      </c>
      <c r="V2997" t="str" cm="1">
        <f t="array" ref="V2997">_xlfn.IFS(U2997&lt;=10,"Less than 10 days",AND(U2997&gt;10,U2997&lt;=20),"11 to 20 days",AND(U2997&gt;20,U2997&lt;=25),"21 to 25 days",U2997&gt;=51,"Greater than 40 days",AND(U2997&gt;25,U2997&lt;=30),"26 to 30 days",AND(U2997&gt;30,U2997&lt;=40),"31 to 40 days",AND(U2997&gt;40,U2997&lt;=50),"41 to 50 days")</f>
        <v>26 to 30 days</v>
      </c>
      <c r="W2997" t="str" cm="1">
        <f t="array" ref="W2997">_xlfn.IFNA(_xlfn.IFS(AND(U2997&gt;=25,U2997&lt;28),"26-27 days",AND(U2997&gt;27,U2997&lt;29),"28 to 29 days",U2997=30, "30 days"),"Not Needed")</f>
        <v>30 days</v>
      </c>
      <c r="X2997">
        <f t="shared" si="281"/>
        <v>2016</v>
      </c>
    </row>
    <row r="2998" spans="1:24" ht="29">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 t="shared" si="282"/>
        <v>172</v>
      </c>
      <c r="R2998">
        <f t="shared" si="277"/>
        <v>153.52000000000001</v>
      </c>
      <c r="S2998" s="15">
        <f t="shared" si="278"/>
        <v>42090.912500000006</v>
      </c>
      <c r="T2998" s="15">
        <f t="shared" si="279"/>
        <v>42150.912500000006</v>
      </c>
      <c r="U2998">
        <f t="shared" si="280"/>
        <v>60</v>
      </c>
      <c r="V2998" t="str" cm="1">
        <f t="array" ref="V2998">_xlfn.IFS(U2998&lt;=10,"Less than 10 days",AND(U2998&gt;10,U2998&lt;=20),"11 to 20 days",AND(U2998&gt;20,U2998&lt;=25),"21 to 25 days",U2998&gt;=51,"Greater than 40 days",AND(U2998&gt;25,U2998&lt;=30),"26 to 30 days",AND(U2998&gt;30,U2998&lt;=40),"31 to 40 days",AND(U2998&gt;40,U2998&lt;=50),"41 to 50 days")</f>
        <v>Greater than 40 days</v>
      </c>
      <c r="W2998" t="str" cm="1">
        <f t="array" ref="W2998">_xlfn.IFNA(_xlfn.IFS(AND(U2998&gt;=25,U2998&lt;28),"26-27 days",AND(U2998&gt;27,U2998&lt;29),"28 to 29 days",U2998=30, "30 days"),"Not Needed")</f>
        <v>Not Needed</v>
      </c>
      <c r="X2998">
        <f t="shared" si="281"/>
        <v>2015</v>
      </c>
    </row>
    <row r="2999" spans="1:24" ht="4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 t="shared" si="282"/>
        <v>104</v>
      </c>
      <c r="R2999">
        <f t="shared" si="277"/>
        <v>90.2</v>
      </c>
      <c r="S2999" s="15">
        <f t="shared" si="278"/>
        <v>42775.733715277776</v>
      </c>
      <c r="T2999" s="15">
        <f t="shared" si="279"/>
        <v>42793.207638888889</v>
      </c>
      <c r="U2999">
        <f t="shared" si="280"/>
        <v>18</v>
      </c>
      <c r="V2999" t="str" cm="1">
        <f t="array" ref="V2999">_xlfn.IFS(U2999&lt;=10,"Less than 10 days",AND(U2999&gt;10,U2999&lt;=20),"11 to 20 days",AND(U2999&gt;20,U2999&lt;=25),"21 to 25 days",U2999&gt;=51,"Greater than 40 days",AND(U2999&gt;25,U2999&lt;=30),"26 to 30 days",AND(U2999&gt;30,U2999&lt;=40),"31 to 40 days",AND(U2999&gt;40,U2999&lt;=50),"41 to 50 days")</f>
        <v>11 to 20 days</v>
      </c>
      <c r="W2999" t="str" cm="1">
        <f t="array" ref="W2999">_xlfn.IFNA(_xlfn.IFS(AND(U2999&gt;=25,U2999&lt;28),"26-27 days",AND(U2999&gt;27,U2999&lt;29),"28 to 29 days",U2999=30, "30 days"),"Not Needed")</f>
        <v>Not Needed</v>
      </c>
      <c r="X2999">
        <f t="shared" si="281"/>
        <v>2017</v>
      </c>
    </row>
    <row r="3000" spans="1:24" ht="4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 t="shared" si="282"/>
        <v>103</v>
      </c>
      <c r="R3000">
        <f t="shared" si="277"/>
        <v>118.97</v>
      </c>
      <c r="S3000" s="15">
        <f t="shared" si="278"/>
        <v>41778.193622685183</v>
      </c>
      <c r="T3000" s="15">
        <f t="shared" si="279"/>
        <v>41806.184027777781</v>
      </c>
      <c r="U3000">
        <f t="shared" si="280"/>
        <v>28</v>
      </c>
      <c r="V3000" t="str" cm="1">
        <f t="array" ref="V3000">_xlfn.IFS(U3000&lt;=10,"Less than 10 days",AND(U3000&gt;10,U3000&lt;=20),"11 to 20 days",AND(U3000&gt;20,U3000&lt;=25),"21 to 25 days",U3000&gt;=51,"Greater than 40 days",AND(U3000&gt;25,U3000&lt;=30),"26 to 30 days",AND(U3000&gt;30,U3000&lt;=40),"31 to 40 days",AND(U3000&gt;40,U3000&lt;=50),"41 to 50 days")</f>
        <v>26 to 30 days</v>
      </c>
      <c r="W3000" t="str" cm="1">
        <f t="array" ref="W3000">_xlfn.IFNA(_xlfn.IFS(AND(U3000&gt;=25,U3000&lt;28),"26-27 days",AND(U3000&gt;27,U3000&lt;29),"28 to 29 days",U3000=30, "30 days"),"Not Needed")</f>
        <v>28 to 29 days</v>
      </c>
      <c r="X3000">
        <f t="shared" si="281"/>
        <v>2014</v>
      </c>
    </row>
    <row r="3001" spans="1:24" ht="4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 t="shared" si="282"/>
        <v>119</v>
      </c>
      <c r="R3001">
        <f t="shared" si="277"/>
        <v>80.25</v>
      </c>
      <c r="S3001" s="15">
        <f t="shared" si="278"/>
        <v>42780.740277777775</v>
      </c>
      <c r="T3001" s="15">
        <f t="shared" si="279"/>
        <v>42795.083333333328</v>
      </c>
      <c r="U3001">
        <f t="shared" si="280"/>
        <v>15</v>
      </c>
      <c r="V3001" t="str" cm="1">
        <f t="array" ref="V3001">_xlfn.IFS(U3001&lt;=10,"Less than 10 days",AND(U3001&gt;10,U3001&lt;=20),"11 to 20 days",AND(U3001&gt;20,U3001&lt;=25),"21 to 25 days",U3001&gt;=51,"Greater than 40 days",AND(U3001&gt;25,U3001&lt;=30),"26 to 30 days",AND(U3001&gt;30,U3001&lt;=40),"31 to 40 days",AND(U3001&gt;40,U3001&lt;=50),"41 to 50 days")</f>
        <v>11 to 20 days</v>
      </c>
      <c r="W3001" t="str" cm="1">
        <f t="array" ref="W3001">_xlfn.IFNA(_xlfn.IFS(AND(U3001&gt;=25,U3001&lt;28),"26-27 days",AND(U3001&gt;27,U3001&lt;29),"28 to 29 days",U3001=30, "30 days"),"Not Needed")</f>
        <v>Not Needed</v>
      </c>
      <c r="X3001">
        <f t="shared" si="281"/>
        <v>2017</v>
      </c>
    </row>
    <row r="3002" spans="1:24" ht="4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 t="shared" si="282"/>
        <v>100</v>
      </c>
      <c r="R3002">
        <f t="shared" si="277"/>
        <v>62.5</v>
      </c>
      <c r="S3002" s="15">
        <f t="shared" si="278"/>
        <v>42752.827199074076</v>
      </c>
      <c r="T3002" s="15">
        <f t="shared" si="279"/>
        <v>42766.75</v>
      </c>
      <c r="U3002">
        <f t="shared" si="280"/>
        <v>14</v>
      </c>
      <c r="V3002" t="str" cm="1">
        <f t="array" ref="V3002">_xlfn.IFS(U3002&lt;=10,"Less than 10 days",AND(U3002&gt;10,U3002&lt;=20),"11 to 20 days",AND(U3002&gt;20,U3002&lt;=25),"21 to 25 days",U3002&gt;=51,"Greater than 40 days",AND(U3002&gt;25,U3002&lt;=30),"26 to 30 days",AND(U3002&gt;30,U3002&lt;=40),"31 to 40 days",AND(U3002&gt;40,U3002&lt;=50),"41 to 50 days")</f>
        <v>11 to 20 days</v>
      </c>
      <c r="W3002" t="str" cm="1">
        <f t="array" ref="W3002">_xlfn.IFNA(_xlfn.IFS(AND(U3002&gt;=25,U3002&lt;28),"26-27 days",AND(U3002&gt;27,U3002&lt;29),"28 to 29 days",U3002=30, "30 days"),"Not Needed")</f>
        <v>Not Needed</v>
      </c>
      <c r="X3002">
        <f t="shared" si="281"/>
        <v>2017</v>
      </c>
    </row>
    <row r="3003" spans="1:24" ht="4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 t="shared" si="282"/>
        <v>319</v>
      </c>
      <c r="R3003">
        <f t="shared" si="277"/>
        <v>131.38</v>
      </c>
      <c r="S3003" s="15">
        <f t="shared" si="278"/>
        <v>42534.895625000005</v>
      </c>
      <c r="T3003" s="15">
        <f t="shared" si="279"/>
        <v>42564.895625000005</v>
      </c>
      <c r="U3003">
        <f t="shared" si="280"/>
        <v>30</v>
      </c>
      <c r="V3003" t="str" cm="1">
        <f t="array" ref="V3003">_xlfn.IFS(U3003&lt;=10,"Less than 10 days",AND(U3003&gt;10,U3003&lt;=20),"11 to 20 days",AND(U3003&gt;20,U3003&lt;=25),"21 to 25 days",U3003&gt;=51,"Greater than 40 days",AND(U3003&gt;25,U3003&lt;=30),"26 to 30 days",AND(U3003&gt;30,U3003&lt;=40),"31 to 40 days",AND(U3003&gt;40,U3003&lt;=50),"41 to 50 days")</f>
        <v>26 to 30 days</v>
      </c>
      <c r="W3003" t="str" cm="1">
        <f t="array" ref="W3003">_xlfn.IFNA(_xlfn.IFS(AND(U3003&gt;=25,U3003&lt;28),"26-27 days",AND(U3003&gt;27,U3003&lt;29),"28 to 29 days",U3003=30, "30 days"),"Not Needed")</f>
        <v>30 days</v>
      </c>
      <c r="X3003">
        <f t="shared" si="281"/>
        <v>2016</v>
      </c>
    </row>
    <row r="3004" spans="1:24" ht="29">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 t="shared" si="282"/>
        <v>109</v>
      </c>
      <c r="R3004">
        <f t="shared" si="277"/>
        <v>73.03</v>
      </c>
      <c r="S3004" s="15">
        <f t="shared" si="278"/>
        <v>41239.83625</v>
      </c>
      <c r="T3004" s="15">
        <f t="shared" si="279"/>
        <v>41269.83625</v>
      </c>
      <c r="U3004">
        <f t="shared" si="280"/>
        <v>30</v>
      </c>
      <c r="V3004" t="str" cm="1">
        <f t="array" ref="V3004">_xlfn.IFS(U3004&lt;=10,"Less than 10 days",AND(U3004&gt;10,U3004&lt;=20),"11 to 20 days",AND(U3004&gt;20,U3004&lt;=25),"21 to 25 days",U3004&gt;=51,"Greater than 40 days",AND(U3004&gt;25,U3004&lt;=30),"26 to 30 days",AND(U3004&gt;30,U3004&lt;=40),"31 to 40 days",AND(U3004&gt;40,U3004&lt;=50),"41 to 50 days")</f>
        <v>26 to 30 days</v>
      </c>
      <c r="W3004" t="str" cm="1">
        <f t="array" ref="W3004">_xlfn.IFNA(_xlfn.IFS(AND(U3004&gt;=25,U3004&lt;28),"26-27 days",AND(U3004&gt;27,U3004&lt;29),"28 to 29 days",U3004=30, "30 days"),"Not Needed")</f>
        <v>30 days</v>
      </c>
      <c r="X3004">
        <f t="shared" si="281"/>
        <v>2012</v>
      </c>
    </row>
    <row r="3005" spans="1:24" ht="4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 t="shared" si="282"/>
        <v>101</v>
      </c>
      <c r="R3005">
        <f t="shared" si="277"/>
        <v>178.53</v>
      </c>
      <c r="S3005" s="15">
        <f t="shared" si="278"/>
        <v>42398.849259259259</v>
      </c>
      <c r="T3005" s="15">
        <f t="shared" si="279"/>
        <v>42430.249305555553</v>
      </c>
      <c r="U3005">
        <f t="shared" si="280"/>
        <v>32</v>
      </c>
      <c r="V3005" t="str" cm="1">
        <f t="array" ref="V3005">_xlfn.IFS(U3005&lt;=10,"Less than 10 days",AND(U3005&gt;10,U3005&lt;=20),"11 to 20 days",AND(U3005&gt;20,U3005&lt;=25),"21 to 25 days",U3005&gt;=51,"Greater than 40 days",AND(U3005&gt;25,U3005&lt;=30),"26 to 30 days",AND(U3005&gt;30,U3005&lt;=40),"31 to 40 days",AND(U3005&gt;40,U3005&lt;=50),"41 to 50 days")</f>
        <v>31 to 40 days</v>
      </c>
      <c r="W3005" t="str" cm="1">
        <f t="array" ref="W3005">_xlfn.IFNA(_xlfn.IFS(AND(U3005&gt;=25,U3005&lt;28),"26-27 days",AND(U3005&gt;27,U3005&lt;29),"28 to 29 days",U3005=30, "30 days"),"Not Needed")</f>
        <v>Not Needed</v>
      </c>
      <c r="X3005">
        <f t="shared" si="281"/>
        <v>2016</v>
      </c>
    </row>
    <row r="3006" spans="1:24" ht="58">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 t="shared" si="282"/>
        <v>113</v>
      </c>
      <c r="R3006">
        <f t="shared" si="277"/>
        <v>162.91</v>
      </c>
      <c r="S3006" s="15">
        <f t="shared" si="278"/>
        <v>41928.881064814814</v>
      </c>
      <c r="T3006" s="15">
        <f t="shared" si="279"/>
        <v>41958.922731481478</v>
      </c>
      <c r="U3006">
        <f t="shared" si="280"/>
        <v>30</v>
      </c>
      <c r="V3006" t="str" cm="1">
        <f t="array" ref="V3006">_xlfn.IFS(U3006&lt;=10,"Less than 10 days",AND(U3006&gt;10,U3006&lt;=20),"11 to 20 days",AND(U3006&gt;20,U3006&lt;=25),"21 to 25 days",U3006&gt;=51,"Greater than 40 days",AND(U3006&gt;25,U3006&lt;=30),"26 to 30 days",AND(U3006&gt;30,U3006&lt;=40),"31 to 40 days",AND(U3006&gt;40,U3006&lt;=50),"41 to 50 days")</f>
        <v>26 to 30 days</v>
      </c>
      <c r="W3006" t="str" cm="1">
        <f t="array" ref="W3006">_xlfn.IFNA(_xlfn.IFS(AND(U3006&gt;=25,U3006&lt;28),"26-27 days",AND(U3006&gt;27,U3006&lt;29),"28 to 29 days",U3006=30, "30 days"),"Not Needed")</f>
        <v>30 days</v>
      </c>
      <c r="X3006">
        <f t="shared" si="281"/>
        <v>2014</v>
      </c>
    </row>
    <row r="3007" spans="1:24" ht="58">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 t="shared" si="282"/>
        <v>120</v>
      </c>
      <c r="R3007">
        <f t="shared" si="277"/>
        <v>108.24</v>
      </c>
      <c r="S3007" s="15">
        <f t="shared" si="278"/>
        <v>41888.674826388888</v>
      </c>
      <c r="T3007" s="15">
        <f t="shared" si="279"/>
        <v>41918.674826388888</v>
      </c>
      <c r="U3007">
        <f t="shared" si="280"/>
        <v>30</v>
      </c>
      <c r="V3007" t="str" cm="1">
        <f t="array" ref="V3007">_xlfn.IFS(U3007&lt;=10,"Less than 10 days",AND(U3007&gt;10,U3007&lt;=20),"11 to 20 days",AND(U3007&gt;20,U3007&lt;=25),"21 to 25 days",U3007&gt;=51,"Greater than 40 days",AND(U3007&gt;25,U3007&lt;=30),"26 to 30 days",AND(U3007&gt;30,U3007&lt;=40),"31 to 40 days",AND(U3007&gt;40,U3007&lt;=50),"41 to 50 days")</f>
        <v>26 to 30 days</v>
      </c>
      <c r="W3007" t="str" cm="1">
        <f t="array" ref="W3007">_xlfn.IFNA(_xlfn.IFS(AND(U3007&gt;=25,U3007&lt;28),"26-27 days",AND(U3007&gt;27,U3007&lt;29),"28 to 29 days",U3007=30, "30 days"),"Not Needed")</f>
        <v>30 days</v>
      </c>
      <c r="X3007">
        <f t="shared" si="281"/>
        <v>2014</v>
      </c>
    </row>
    <row r="3008" spans="1:24" ht="29">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 t="shared" si="282"/>
        <v>108</v>
      </c>
      <c r="R3008">
        <f t="shared" si="277"/>
        <v>88.87</v>
      </c>
      <c r="S3008" s="15">
        <f t="shared" si="278"/>
        <v>41957.756840277783</v>
      </c>
      <c r="T3008" s="15">
        <f t="shared" si="279"/>
        <v>41987.756840277783</v>
      </c>
      <c r="U3008">
        <f t="shared" si="280"/>
        <v>30</v>
      </c>
      <c r="V3008" t="str" cm="1">
        <f t="array" ref="V3008">_xlfn.IFS(U3008&lt;=10,"Less than 10 days",AND(U3008&gt;10,U3008&lt;=20),"11 to 20 days",AND(U3008&gt;20,U3008&lt;=25),"21 to 25 days",U3008&gt;=51,"Greater than 40 days",AND(U3008&gt;25,U3008&lt;=30),"26 to 30 days",AND(U3008&gt;30,U3008&lt;=40),"31 to 40 days",AND(U3008&gt;40,U3008&lt;=50),"41 to 50 days")</f>
        <v>26 to 30 days</v>
      </c>
      <c r="W3008" t="str" cm="1">
        <f t="array" ref="W3008">_xlfn.IFNA(_xlfn.IFS(AND(U3008&gt;=25,U3008&lt;28),"26-27 days",AND(U3008&gt;27,U3008&lt;29),"28 to 29 days",U3008=30, "30 days"),"Not Needed")</f>
        <v>30 days</v>
      </c>
      <c r="X3008">
        <f t="shared" si="281"/>
        <v>2014</v>
      </c>
    </row>
    <row r="3009" spans="1:24" ht="29">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 t="shared" si="282"/>
        <v>180</v>
      </c>
      <c r="R3009">
        <f t="shared" si="277"/>
        <v>54</v>
      </c>
      <c r="S3009" s="15">
        <f t="shared" si="278"/>
        <v>42098.216238425928</v>
      </c>
      <c r="T3009" s="15">
        <f t="shared" si="279"/>
        <v>42119.216238425928</v>
      </c>
      <c r="U3009">
        <f t="shared" si="280"/>
        <v>21</v>
      </c>
      <c r="V3009" t="str" cm="1">
        <f t="array" ref="V3009">_xlfn.IFS(U3009&lt;=10,"Less than 10 days",AND(U3009&gt;10,U3009&lt;=20),"11 to 20 days",AND(U3009&gt;20,U3009&lt;=25),"21 to 25 days",U3009&gt;=51,"Greater than 40 days",AND(U3009&gt;25,U3009&lt;=30),"26 to 30 days",AND(U3009&gt;30,U3009&lt;=40),"31 to 40 days",AND(U3009&gt;40,U3009&lt;=50),"41 to 50 days")</f>
        <v>21 to 25 days</v>
      </c>
      <c r="W3009" t="str" cm="1">
        <f t="array" ref="W3009">_xlfn.IFNA(_xlfn.IFS(AND(U3009&gt;=25,U3009&lt;28),"26-27 days",AND(U3009&gt;27,U3009&lt;29),"28 to 29 days",U3009=30, "30 days"),"Not Needed")</f>
        <v>Not Needed</v>
      </c>
      <c r="X3009">
        <f t="shared" si="281"/>
        <v>2015</v>
      </c>
    </row>
    <row r="3010" spans="1:24" ht="4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 t="shared" si="282"/>
        <v>101</v>
      </c>
      <c r="R3010">
        <f t="shared" si="277"/>
        <v>116.73</v>
      </c>
      <c r="S3010" s="15">
        <f t="shared" si="278"/>
        <v>42360.212025462963</v>
      </c>
      <c r="T3010" s="15">
        <f t="shared" si="279"/>
        <v>42390.212025462963</v>
      </c>
      <c r="U3010">
        <f t="shared" si="280"/>
        <v>30</v>
      </c>
      <c r="V3010" t="str" cm="1">
        <f t="array" ref="V3010">_xlfn.IFS(U3010&lt;=10,"Less than 10 days",AND(U3010&gt;10,U3010&lt;=20),"11 to 20 days",AND(U3010&gt;20,U3010&lt;=25),"21 to 25 days",U3010&gt;=51,"Greater than 40 days",AND(U3010&gt;25,U3010&lt;=30),"26 to 30 days",AND(U3010&gt;30,U3010&lt;=40),"31 to 40 days",AND(U3010&gt;40,U3010&lt;=50),"41 to 50 days")</f>
        <v>26 to 30 days</v>
      </c>
      <c r="W3010" t="str" cm="1">
        <f t="array" ref="W3010">_xlfn.IFNA(_xlfn.IFS(AND(U3010&gt;=25,U3010&lt;28),"26-27 days",AND(U3010&gt;27,U3010&lt;29),"28 to 29 days",U3010=30, "30 days"),"Not Needed")</f>
        <v>30 days</v>
      </c>
      <c r="X3010">
        <f t="shared" si="281"/>
        <v>2015</v>
      </c>
    </row>
    <row r="3011" spans="1:24" ht="4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 t="shared" si="282"/>
        <v>120</v>
      </c>
      <c r="R3011">
        <f t="shared" ref="R3011:R3074" si="283">IFERROR(ROUND(E3011/L3011,2),0)</f>
        <v>233.9</v>
      </c>
      <c r="S3011" s="15">
        <f t="shared" ref="S3011:S3074" si="284">(((J3011/60)/60)/24)+DATE(1970,1,1)</f>
        <v>41939.569907407407</v>
      </c>
      <c r="T3011" s="15">
        <f t="shared" ref="T3011:T3074" si="285">(((I3011/60)/60)/24)+DATE(1970,1,1)</f>
        <v>41969.611574074079</v>
      </c>
      <c r="U3011">
        <f t="shared" ref="U3011:U3074" si="286">_xlfn.DAYS(T3011,S3011)</f>
        <v>30</v>
      </c>
      <c r="V3011" t="str" cm="1">
        <f t="array" ref="V3011">_xlfn.IFS(U3011&lt;=10,"Less than 10 days",AND(U3011&gt;10,U3011&lt;=20),"11 to 20 days",AND(U3011&gt;20,U3011&lt;=25),"21 to 25 days",U3011&gt;=51,"Greater than 40 days",AND(U3011&gt;25,U3011&lt;=30),"26 to 30 days",AND(U3011&gt;30,U3011&lt;=40),"31 to 40 days",AND(U3011&gt;40,U3011&lt;=50),"41 to 50 days")</f>
        <v>26 to 30 days</v>
      </c>
      <c r="W3011" t="str" cm="1">
        <f t="array" ref="W3011">_xlfn.IFNA(_xlfn.IFS(AND(U3011&gt;=25,U3011&lt;28),"26-27 days",AND(U3011&gt;27,U3011&lt;29),"28 to 29 days",U3011=30, "30 days"),"Not Needed")</f>
        <v>30 days</v>
      </c>
      <c r="X3011">
        <f t="shared" ref="X3011:X3074" si="287">YEAR(S3011)</f>
        <v>2014</v>
      </c>
    </row>
    <row r="3012" spans="1:24" ht="4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 t="shared" si="282"/>
        <v>158</v>
      </c>
      <c r="R3012">
        <f t="shared" si="283"/>
        <v>158</v>
      </c>
      <c r="S3012" s="15">
        <f t="shared" si="284"/>
        <v>41996.832395833335</v>
      </c>
      <c r="T3012" s="15">
        <f t="shared" si="285"/>
        <v>42056.832395833335</v>
      </c>
      <c r="U3012">
        <f t="shared" si="286"/>
        <v>60</v>
      </c>
      <c r="V3012" t="str" cm="1">
        <f t="array" ref="V3012">_xlfn.IFS(U3012&lt;=10,"Less than 10 days",AND(U3012&gt;10,U3012&lt;=20),"11 to 20 days",AND(U3012&gt;20,U3012&lt;=25),"21 to 25 days",U3012&gt;=51,"Greater than 40 days",AND(U3012&gt;25,U3012&lt;=30),"26 to 30 days",AND(U3012&gt;30,U3012&lt;=40),"31 to 40 days",AND(U3012&gt;40,U3012&lt;=50),"41 to 50 days")</f>
        <v>Greater than 40 days</v>
      </c>
      <c r="W3012" t="str" cm="1">
        <f t="array" ref="W3012">_xlfn.IFNA(_xlfn.IFS(AND(U3012&gt;=25,U3012&lt;28),"26-27 days",AND(U3012&gt;27,U3012&lt;29),"28 to 29 days",U3012=30, "30 days"),"Not Needed")</f>
        <v>Not Needed</v>
      </c>
      <c r="X3012">
        <f t="shared" si="287"/>
        <v>2014</v>
      </c>
    </row>
    <row r="3013" spans="1:24" ht="4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 t="shared" si="282"/>
        <v>124</v>
      </c>
      <c r="R3013">
        <f t="shared" si="283"/>
        <v>14.84</v>
      </c>
      <c r="S3013" s="15">
        <f t="shared" si="284"/>
        <v>42334.468935185185</v>
      </c>
      <c r="T3013" s="15">
        <f t="shared" si="285"/>
        <v>42361.957638888889</v>
      </c>
      <c r="U3013">
        <f t="shared" si="286"/>
        <v>27</v>
      </c>
      <c r="V3013" t="str" cm="1">
        <f t="array" ref="V3013">_xlfn.IFS(U3013&lt;=10,"Less than 10 days",AND(U3013&gt;10,U3013&lt;=20),"11 to 20 days",AND(U3013&gt;20,U3013&lt;=25),"21 to 25 days",U3013&gt;=51,"Greater than 40 days",AND(U3013&gt;25,U3013&lt;=30),"26 to 30 days",AND(U3013&gt;30,U3013&lt;=40),"31 to 40 days",AND(U3013&gt;40,U3013&lt;=50),"41 to 50 days")</f>
        <v>26 to 30 days</v>
      </c>
      <c r="W3013" t="str" cm="1">
        <f t="array" ref="W3013">_xlfn.IFNA(_xlfn.IFS(AND(U3013&gt;=25,U3013&lt;28),"26-27 days",AND(U3013&gt;27,U3013&lt;29),"28 to 29 days",U3013=30, "30 days"),"Not Needed")</f>
        <v>26-27 days</v>
      </c>
      <c r="X3013">
        <f t="shared" si="287"/>
        <v>2015</v>
      </c>
    </row>
    <row r="3014" spans="1:24" ht="4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 t="shared" si="282"/>
        <v>117</v>
      </c>
      <c r="R3014">
        <f t="shared" si="283"/>
        <v>85.18</v>
      </c>
      <c r="S3014" s="15">
        <f t="shared" si="284"/>
        <v>42024.702893518523</v>
      </c>
      <c r="T3014" s="15">
        <f t="shared" si="285"/>
        <v>42045.702893518523</v>
      </c>
      <c r="U3014">
        <f t="shared" si="286"/>
        <v>21</v>
      </c>
      <c r="V3014" t="str" cm="1">
        <f t="array" ref="V3014">_xlfn.IFS(U3014&lt;=10,"Less than 10 days",AND(U3014&gt;10,U3014&lt;=20),"11 to 20 days",AND(U3014&gt;20,U3014&lt;=25),"21 to 25 days",U3014&gt;=51,"Greater than 40 days",AND(U3014&gt;25,U3014&lt;=30),"26 to 30 days",AND(U3014&gt;30,U3014&lt;=40),"31 to 40 days",AND(U3014&gt;40,U3014&lt;=50),"41 to 50 days")</f>
        <v>21 to 25 days</v>
      </c>
      <c r="W3014" t="str" cm="1">
        <f t="array" ref="W3014">_xlfn.IFNA(_xlfn.IFS(AND(U3014&gt;=25,U3014&lt;28),"26-27 days",AND(U3014&gt;27,U3014&lt;29),"28 to 29 days",U3014=30, "30 days"),"Not Needed")</f>
        <v>Not Needed</v>
      </c>
      <c r="X3014">
        <f t="shared" si="287"/>
        <v>2015</v>
      </c>
    </row>
    <row r="3015" spans="1:24" ht="4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 t="shared" si="282"/>
        <v>157</v>
      </c>
      <c r="R3015">
        <f t="shared" si="283"/>
        <v>146.69</v>
      </c>
      <c r="S3015" s="15">
        <f t="shared" si="284"/>
        <v>42146.836215277777</v>
      </c>
      <c r="T3015" s="15">
        <f t="shared" si="285"/>
        <v>42176.836215277777</v>
      </c>
      <c r="U3015">
        <f t="shared" si="286"/>
        <v>30</v>
      </c>
      <c r="V3015" t="str" cm="1">
        <f t="array" ref="V3015">_xlfn.IFS(U3015&lt;=10,"Less than 10 days",AND(U3015&gt;10,U3015&lt;=20),"11 to 20 days",AND(U3015&gt;20,U3015&lt;=25),"21 to 25 days",U3015&gt;=51,"Greater than 40 days",AND(U3015&gt;25,U3015&lt;=30),"26 to 30 days",AND(U3015&gt;30,U3015&lt;=40),"31 to 40 days",AND(U3015&gt;40,U3015&lt;=50),"41 to 50 days")</f>
        <v>26 to 30 days</v>
      </c>
      <c r="W3015" t="str" cm="1">
        <f t="array" ref="W3015">_xlfn.IFNA(_xlfn.IFS(AND(U3015&gt;=25,U3015&lt;28),"26-27 days",AND(U3015&gt;27,U3015&lt;29),"28 to 29 days",U3015=30, "30 days"),"Not Needed")</f>
        <v>30 days</v>
      </c>
      <c r="X3015">
        <f t="shared" si="287"/>
        <v>2015</v>
      </c>
    </row>
    <row r="3016" spans="1:24" ht="4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 t="shared" si="282"/>
        <v>113</v>
      </c>
      <c r="R3016">
        <f t="shared" si="283"/>
        <v>50.76</v>
      </c>
      <c r="S3016" s="15">
        <f t="shared" si="284"/>
        <v>41920.123611111114</v>
      </c>
      <c r="T3016" s="15">
        <f t="shared" si="285"/>
        <v>41948.208333333336</v>
      </c>
      <c r="U3016">
        <f t="shared" si="286"/>
        <v>28</v>
      </c>
      <c r="V3016" t="str" cm="1">
        <f t="array" ref="V3016">_xlfn.IFS(U3016&lt;=10,"Less than 10 days",AND(U3016&gt;10,U3016&lt;=20),"11 to 20 days",AND(U3016&gt;20,U3016&lt;=25),"21 to 25 days",U3016&gt;=51,"Greater than 40 days",AND(U3016&gt;25,U3016&lt;=30),"26 to 30 days",AND(U3016&gt;30,U3016&lt;=40),"31 to 40 days",AND(U3016&gt;40,U3016&lt;=50),"41 to 50 days")</f>
        <v>26 to 30 days</v>
      </c>
      <c r="W3016" t="str" cm="1">
        <f t="array" ref="W3016">_xlfn.IFNA(_xlfn.IFS(AND(U3016&gt;=25,U3016&lt;28),"26-27 days",AND(U3016&gt;27,U3016&lt;29),"28 to 29 days",U3016=30, "30 days"),"Not Needed")</f>
        <v>28 to 29 days</v>
      </c>
      <c r="X3016">
        <f t="shared" si="287"/>
        <v>2014</v>
      </c>
    </row>
    <row r="3017" spans="1:24" ht="4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 t="shared" si="282"/>
        <v>103</v>
      </c>
      <c r="R3017">
        <f t="shared" si="283"/>
        <v>87.7</v>
      </c>
      <c r="S3017" s="15">
        <f t="shared" si="284"/>
        <v>41785.72729166667</v>
      </c>
      <c r="T3017" s="15">
        <f t="shared" si="285"/>
        <v>41801.166666666664</v>
      </c>
      <c r="U3017">
        <f t="shared" si="286"/>
        <v>16</v>
      </c>
      <c r="V3017" t="str" cm="1">
        <f t="array" ref="V3017">_xlfn.IFS(U3017&lt;=10,"Less than 10 days",AND(U3017&gt;10,U3017&lt;=20),"11 to 20 days",AND(U3017&gt;20,U3017&lt;=25),"21 to 25 days",U3017&gt;=51,"Greater than 40 days",AND(U3017&gt;25,U3017&lt;=30),"26 to 30 days",AND(U3017&gt;30,U3017&lt;=40),"31 to 40 days",AND(U3017&gt;40,U3017&lt;=50),"41 to 50 days")</f>
        <v>11 to 20 days</v>
      </c>
      <c r="W3017" t="str" cm="1">
        <f t="array" ref="W3017">_xlfn.IFNA(_xlfn.IFS(AND(U3017&gt;=25,U3017&lt;28),"26-27 days",AND(U3017&gt;27,U3017&lt;29),"28 to 29 days",U3017=30, "30 days"),"Not Needed")</f>
        <v>Not Needed</v>
      </c>
      <c r="X3017">
        <f t="shared" si="287"/>
        <v>2014</v>
      </c>
    </row>
    <row r="3018" spans="1:24" ht="58">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 t="shared" si="282"/>
        <v>103</v>
      </c>
      <c r="R3018">
        <f t="shared" si="283"/>
        <v>242.28</v>
      </c>
      <c r="S3018" s="15">
        <f t="shared" si="284"/>
        <v>41778.548055555555</v>
      </c>
      <c r="T3018" s="15">
        <f t="shared" si="285"/>
        <v>41838.548055555555</v>
      </c>
      <c r="U3018">
        <f t="shared" si="286"/>
        <v>60</v>
      </c>
      <c r="V3018" t="str" cm="1">
        <f t="array" ref="V3018">_xlfn.IFS(U3018&lt;=10,"Less than 10 days",AND(U3018&gt;10,U3018&lt;=20),"11 to 20 days",AND(U3018&gt;20,U3018&lt;=25),"21 to 25 days",U3018&gt;=51,"Greater than 40 days",AND(U3018&gt;25,U3018&lt;=30),"26 to 30 days",AND(U3018&gt;30,U3018&lt;=40),"31 to 40 days",AND(U3018&gt;40,U3018&lt;=50),"41 to 50 days")</f>
        <v>Greater than 40 days</v>
      </c>
      <c r="W3018" t="str" cm="1">
        <f t="array" ref="W3018">_xlfn.IFNA(_xlfn.IFS(AND(U3018&gt;=25,U3018&lt;28),"26-27 days",AND(U3018&gt;27,U3018&lt;29),"28 to 29 days",U3018=30, "30 days"),"Not Needed")</f>
        <v>Not Needed</v>
      </c>
      <c r="X3018">
        <f t="shared" si="287"/>
        <v>2014</v>
      </c>
    </row>
    <row r="3019" spans="1:24" ht="4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 t="shared" si="282"/>
        <v>106</v>
      </c>
      <c r="R3019">
        <f t="shared" si="283"/>
        <v>146.44999999999999</v>
      </c>
      <c r="S3019" s="15">
        <f t="shared" si="284"/>
        <v>41841.850034722222</v>
      </c>
      <c r="T3019" s="15">
        <f t="shared" si="285"/>
        <v>41871.850034722222</v>
      </c>
      <c r="U3019">
        <f t="shared" si="286"/>
        <v>30</v>
      </c>
      <c r="V3019" t="str" cm="1">
        <f t="array" ref="V3019">_xlfn.IFS(U3019&lt;=10,"Less than 10 days",AND(U3019&gt;10,U3019&lt;=20),"11 to 20 days",AND(U3019&gt;20,U3019&lt;=25),"21 to 25 days",U3019&gt;=51,"Greater than 40 days",AND(U3019&gt;25,U3019&lt;=30),"26 to 30 days",AND(U3019&gt;30,U3019&lt;=40),"31 to 40 days",AND(U3019&gt;40,U3019&lt;=50),"41 to 50 days")</f>
        <v>26 to 30 days</v>
      </c>
      <c r="W3019" t="str" cm="1">
        <f t="array" ref="W3019">_xlfn.IFNA(_xlfn.IFS(AND(U3019&gt;=25,U3019&lt;28),"26-27 days",AND(U3019&gt;27,U3019&lt;29),"28 to 29 days",U3019=30, "30 days"),"Not Needed")</f>
        <v>30 days</v>
      </c>
      <c r="X3019">
        <f t="shared" si="287"/>
        <v>2014</v>
      </c>
    </row>
    <row r="3020" spans="1:24" ht="4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 t="shared" si="282"/>
        <v>101</v>
      </c>
      <c r="R3020">
        <f t="shared" si="283"/>
        <v>103.17</v>
      </c>
      <c r="S3020" s="15">
        <f t="shared" si="284"/>
        <v>42163.29833333334</v>
      </c>
      <c r="T3020" s="15">
        <f t="shared" si="285"/>
        <v>42205.916666666672</v>
      </c>
      <c r="U3020">
        <f t="shared" si="286"/>
        <v>42</v>
      </c>
      <c r="V3020" t="str" cm="1">
        <f t="array" ref="V3020">_xlfn.IFS(U3020&lt;=10,"Less than 10 days",AND(U3020&gt;10,U3020&lt;=20),"11 to 20 days",AND(U3020&gt;20,U3020&lt;=25),"21 to 25 days",U3020&gt;=51,"Greater than 40 days",AND(U3020&gt;25,U3020&lt;=30),"26 to 30 days",AND(U3020&gt;30,U3020&lt;=40),"31 to 40 days",AND(U3020&gt;40,U3020&lt;=50),"41 to 50 days")</f>
        <v>41 to 50 days</v>
      </c>
      <c r="W3020" t="str" cm="1">
        <f t="array" ref="W3020">_xlfn.IFNA(_xlfn.IFS(AND(U3020&gt;=25,U3020&lt;28),"26-27 days",AND(U3020&gt;27,U3020&lt;29),"28 to 29 days",U3020=30, "30 days"),"Not Needed")</f>
        <v>Not Needed</v>
      </c>
      <c r="X3020">
        <f t="shared" si="287"/>
        <v>2015</v>
      </c>
    </row>
    <row r="3021" spans="1:24" ht="4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 t="shared" si="282"/>
        <v>121</v>
      </c>
      <c r="R3021">
        <f t="shared" si="283"/>
        <v>80.459999999999994</v>
      </c>
      <c r="S3021" s="15">
        <f t="shared" si="284"/>
        <v>41758.833564814813</v>
      </c>
      <c r="T3021" s="15">
        <f t="shared" si="285"/>
        <v>41786.125</v>
      </c>
      <c r="U3021">
        <f t="shared" si="286"/>
        <v>28</v>
      </c>
      <c r="V3021" t="str" cm="1">
        <f t="array" ref="V3021">_xlfn.IFS(U3021&lt;=10,"Less than 10 days",AND(U3021&gt;10,U3021&lt;=20),"11 to 20 days",AND(U3021&gt;20,U3021&lt;=25),"21 to 25 days",U3021&gt;=51,"Greater than 40 days",AND(U3021&gt;25,U3021&lt;=30),"26 to 30 days",AND(U3021&gt;30,U3021&lt;=40),"31 to 40 days",AND(U3021&gt;40,U3021&lt;=50),"41 to 50 days")</f>
        <v>26 to 30 days</v>
      </c>
      <c r="W3021" t="str" cm="1">
        <f t="array" ref="W3021">_xlfn.IFNA(_xlfn.IFS(AND(U3021&gt;=25,U3021&lt;28),"26-27 days",AND(U3021&gt;27,U3021&lt;29),"28 to 29 days",U3021=30, "30 days"),"Not Needed")</f>
        <v>28 to 29 days</v>
      </c>
      <c r="X3021">
        <f t="shared" si="287"/>
        <v>2014</v>
      </c>
    </row>
    <row r="3022" spans="1:24" ht="58">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 t="shared" si="282"/>
        <v>101</v>
      </c>
      <c r="R3022">
        <f t="shared" si="283"/>
        <v>234.67</v>
      </c>
      <c r="S3022" s="15">
        <f t="shared" si="284"/>
        <v>42170.846446759257</v>
      </c>
      <c r="T3022" s="15">
        <f t="shared" si="285"/>
        <v>42230.846446759257</v>
      </c>
      <c r="U3022">
        <f t="shared" si="286"/>
        <v>60</v>
      </c>
      <c r="V3022" t="str" cm="1">
        <f t="array" ref="V3022">_xlfn.IFS(U3022&lt;=10,"Less than 10 days",AND(U3022&gt;10,U3022&lt;=20),"11 to 20 days",AND(U3022&gt;20,U3022&lt;=25),"21 to 25 days",U3022&gt;=51,"Greater than 40 days",AND(U3022&gt;25,U3022&lt;=30),"26 to 30 days",AND(U3022&gt;30,U3022&lt;=40),"31 to 40 days",AND(U3022&gt;40,U3022&lt;=50),"41 to 50 days")</f>
        <v>Greater than 40 days</v>
      </c>
      <c r="W3022" t="str" cm="1">
        <f t="array" ref="W3022">_xlfn.IFNA(_xlfn.IFS(AND(U3022&gt;=25,U3022&lt;28),"26-27 days",AND(U3022&gt;27,U3022&lt;29),"28 to 29 days",U3022=30, "30 days"),"Not Needed")</f>
        <v>Not Needed</v>
      </c>
      <c r="X3022">
        <f t="shared" si="287"/>
        <v>2015</v>
      </c>
    </row>
    <row r="3023" spans="1:24" ht="4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 t="shared" si="282"/>
        <v>116</v>
      </c>
      <c r="R3023">
        <f t="shared" si="283"/>
        <v>50.69</v>
      </c>
      <c r="S3023" s="15">
        <f t="shared" si="284"/>
        <v>42660.618854166663</v>
      </c>
      <c r="T3023" s="15">
        <f t="shared" si="285"/>
        <v>42696.249305555553</v>
      </c>
      <c r="U3023">
        <f t="shared" si="286"/>
        <v>36</v>
      </c>
      <c r="V3023" t="str" cm="1">
        <f t="array" ref="V3023">_xlfn.IFS(U3023&lt;=10,"Less than 10 days",AND(U3023&gt;10,U3023&lt;=20),"11 to 20 days",AND(U3023&gt;20,U3023&lt;=25),"21 to 25 days",U3023&gt;=51,"Greater than 40 days",AND(U3023&gt;25,U3023&lt;=30),"26 to 30 days",AND(U3023&gt;30,U3023&lt;=40),"31 to 40 days",AND(U3023&gt;40,U3023&lt;=50),"41 to 50 days")</f>
        <v>31 to 40 days</v>
      </c>
      <c r="W3023" t="str" cm="1">
        <f t="array" ref="W3023">_xlfn.IFNA(_xlfn.IFS(AND(U3023&gt;=25,U3023&lt;28),"26-27 days",AND(U3023&gt;27,U3023&lt;29),"28 to 29 days",U3023=30, "30 days"),"Not Needed")</f>
        <v>Not Needed</v>
      </c>
      <c r="X3023">
        <f t="shared" si="287"/>
        <v>2016</v>
      </c>
    </row>
    <row r="3024" spans="1:24" ht="4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 t="shared" si="282"/>
        <v>101</v>
      </c>
      <c r="R3024">
        <f t="shared" si="283"/>
        <v>162.71</v>
      </c>
      <c r="S3024" s="15">
        <f t="shared" si="284"/>
        <v>42564.95380787037</v>
      </c>
      <c r="T3024" s="15">
        <f t="shared" si="285"/>
        <v>42609.95380787037</v>
      </c>
      <c r="U3024">
        <f t="shared" si="286"/>
        <v>45</v>
      </c>
      <c r="V3024" t="str" cm="1">
        <f t="array" ref="V3024">_xlfn.IFS(U3024&lt;=10,"Less than 10 days",AND(U3024&gt;10,U3024&lt;=20),"11 to 20 days",AND(U3024&gt;20,U3024&lt;=25),"21 to 25 days",U3024&gt;=51,"Greater than 40 days",AND(U3024&gt;25,U3024&lt;=30),"26 to 30 days",AND(U3024&gt;30,U3024&lt;=40),"31 to 40 days",AND(U3024&gt;40,U3024&lt;=50),"41 to 50 days")</f>
        <v>41 to 50 days</v>
      </c>
      <c r="W3024" t="str" cm="1">
        <f t="array" ref="W3024">_xlfn.IFNA(_xlfn.IFS(AND(U3024&gt;=25,U3024&lt;28),"26-27 days",AND(U3024&gt;27,U3024&lt;29),"28 to 29 days",U3024=30, "30 days"),"Not Needed")</f>
        <v>Not Needed</v>
      </c>
      <c r="X3024">
        <f t="shared" si="287"/>
        <v>2016</v>
      </c>
    </row>
    <row r="3025" spans="1:24" ht="58">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 t="shared" si="282"/>
        <v>103</v>
      </c>
      <c r="R3025">
        <f t="shared" si="283"/>
        <v>120.17</v>
      </c>
      <c r="S3025" s="15">
        <f t="shared" si="284"/>
        <v>42121.675763888896</v>
      </c>
      <c r="T3025" s="15">
        <f t="shared" si="285"/>
        <v>42166.675763888896</v>
      </c>
      <c r="U3025">
        <f t="shared" si="286"/>
        <v>45</v>
      </c>
      <c r="V3025" t="str" cm="1">
        <f t="array" ref="V3025">_xlfn.IFS(U3025&lt;=10,"Less than 10 days",AND(U3025&gt;10,U3025&lt;=20),"11 to 20 days",AND(U3025&gt;20,U3025&lt;=25),"21 to 25 days",U3025&gt;=51,"Greater than 40 days",AND(U3025&gt;25,U3025&lt;=30),"26 to 30 days",AND(U3025&gt;30,U3025&lt;=40),"31 to 40 days",AND(U3025&gt;40,U3025&lt;=50),"41 to 50 days")</f>
        <v>41 to 50 days</v>
      </c>
      <c r="W3025" t="str" cm="1">
        <f t="array" ref="W3025">_xlfn.IFNA(_xlfn.IFS(AND(U3025&gt;=25,U3025&lt;28),"26-27 days",AND(U3025&gt;27,U3025&lt;29),"28 to 29 days",U3025=30, "30 days"),"Not Needed")</f>
        <v>Not Needed</v>
      </c>
      <c r="X3025">
        <f t="shared" si="287"/>
        <v>2015</v>
      </c>
    </row>
    <row r="3026" spans="1:24" ht="4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 t="shared" si="282"/>
        <v>246</v>
      </c>
      <c r="R3026">
        <f t="shared" si="283"/>
        <v>67.7</v>
      </c>
      <c r="S3026" s="15">
        <f t="shared" si="284"/>
        <v>41158.993923611109</v>
      </c>
      <c r="T3026" s="15">
        <f t="shared" si="285"/>
        <v>41188.993923611109</v>
      </c>
      <c r="U3026">
        <f t="shared" si="286"/>
        <v>30</v>
      </c>
      <c r="V3026" t="str" cm="1">
        <f t="array" ref="V3026">_xlfn.IFS(U3026&lt;=10,"Less than 10 days",AND(U3026&gt;10,U3026&lt;=20),"11 to 20 days",AND(U3026&gt;20,U3026&lt;=25),"21 to 25 days",U3026&gt;=51,"Greater than 40 days",AND(U3026&gt;25,U3026&lt;=30),"26 to 30 days",AND(U3026&gt;30,U3026&lt;=40),"31 to 40 days",AND(U3026&gt;40,U3026&lt;=50),"41 to 50 days")</f>
        <v>26 to 30 days</v>
      </c>
      <c r="W3026" t="str" cm="1">
        <f t="array" ref="W3026">_xlfn.IFNA(_xlfn.IFS(AND(U3026&gt;=25,U3026&lt;28),"26-27 days",AND(U3026&gt;27,U3026&lt;29),"28 to 29 days",U3026=30, "30 days"),"Not Needed")</f>
        <v>30 days</v>
      </c>
      <c r="X3026">
        <f t="shared" si="287"/>
        <v>2012</v>
      </c>
    </row>
    <row r="3027" spans="1:24" ht="4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 t="shared" si="282"/>
        <v>302</v>
      </c>
      <c r="R3027">
        <f t="shared" si="283"/>
        <v>52.1</v>
      </c>
      <c r="S3027" s="15">
        <f t="shared" si="284"/>
        <v>41761.509409722225</v>
      </c>
      <c r="T3027" s="15">
        <f t="shared" si="285"/>
        <v>41789.666666666664</v>
      </c>
      <c r="U3027">
        <f t="shared" si="286"/>
        <v>28</v>
      </c>
      <c r="V3027" t="str" cm="1">
        <f t="array" ref="V3027">_xlfn.IFS(U3027&lt;=10,"Less than 10 days",AND(U3027&gt;10,U3027&lt;=20),"11 to 20 days",AND(U3027&gt;20,U3027&lt;=25),"21 to 25 days",U3027&gt;=51,"Greater than 40 days",AND(U3027&gt;25,U3027&lt;=30),"26 to 30 days",AND(U3027&gt;30,U3027&lt;=40),"31 to 40 days",AND(U3027&gt;40,U3027&lt;=50),"41 to 50 days")</f>
        <v>26 to 30 days</v>
      </c>
      <c r="W3027" t="str" cm="1">
        <f t="array" ref="W3027">_xlfn.IFNA(_xlfn.IFS(AND(U3027&gt;=25,U3027&lt;28),"26-27 days",AND(U3027&gt;27,U3027&lt;29),"28 to 29 days",U3027=30, "30 days"),"Not Needed")</f>
        <v>28 to 29 days</v>
      </c>
      <c r="X3027">
        <f t="shared" si="287"/>
        <v>2014</v>
      </c>
    </row>
    <row r="3028" spans="1:24" ht="58">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 t="shared" ref="Q3028:Q3091" si="288">ROUND(E3028/D3028*100,0)</f>
        <v>143</v>
      </c>
      <c r="R3028">
        <f t="shared" si="283"/>
        <v>51.6</v>
      </c>
      <c r="S3028" s="15">
        <f t="shared" si="284"/>
        <v>42783.459398148145</v>
      </c>
      <c r="T3028" s="15">
        <f t="shared" si="285"/>
        <v>42797.459398148145</v>
      </c>
      <c r="U3028">
        <f t="shared" si="286"/>
        <v>14</v>
      </c>
      <c r="V3028" t="str" cm="1">
        <f t="array" ref="V3028">_xlfn.IFS(U3028&lt;=10,"Less than 10 days",AND(U3028&gt;10,U3028&lt;=20),"11 to 20 days",AND(U3028&gt;20,U3028&lt;=25),"21 to 25 days",U3028&gt;=51,"Greater than 40 days",AND(U3028&gt;25,U3028&lt;=30),"26 to 30 days",AND(U3028&gt;30,U3028&lt;=40),"31 to 40 days",AND(U3028&gt;40,U3028&lt;=50),"41 to 50 days")</f>
        <v>11 to 20 days</v>
      </c>
      <c r="W3028" t="str" cm="1">
        <f t="array" ref="W3028">_xlfn.IFNA(_xlfn.IFS(AND(U3028&gt;=25,U3028&lt;28),"26-27 days",AND(U3028&gt;27,U3028&lt;29),"28 to 29 days",U3028=30, "30 days"),"Not Needed")</f>
        <v>Not Needed</v>
      </c>
      <c r="X3028">
        <f t="shared" si="287"/>
        <v>2017</v>
      </c>
    </row>
    <row r="3029" spans="1:24" ht="4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 t="shared" si="288"/>
        <v>131</v>
      </c>
      <c r="R3029">
        <f t="shared" si="283"/>
        <v>164.3</v>
      </c>
      <c r="S3029" s="15">
        <f t="shared" si="284"/>
        <v>42053.704293981486</v>
      </c>
      <c r="T3029" s="15">
        <f t="shared" si="285"/>
        <v>42083.662627314814</v>
      </c>
      <c r="U3029">
        <f t="shared" si="286"/>
        <v>30</v>
      </c>
      <c r="V3029" t="str" cm="1">
        <f t="array" ref="V3029">_xlfn.IFS(U3029&lt;=10,"Less than 10 days",AND(U3029&gt;10,U3029&lt;=20),"11 to 20 days",AND(U3029&gt;20,U3029&lt;=25),"21 to 25 days",U3029&gt;=51,"Greater than 40 days",AND(U3029&gt;25,U3029&lt;=30),"26 to 30 days",AND(U3029&gt;30,U3029&lt;=40),"31 to 40 days",AND(U3029&gt;40,U3029&lt;=50),"41 to 50 days")</f>
        <v>26 to 30 days</v>
      </c>
      <c r="W3029" t="str" cm="1">
        <f t="array" ref="W3029">_xlfn.IFNA(_xlfn.IFS(AND(U3029&gt;=25,U3029&lt;28),"26-27 days",AND(U3029&gt;27,U3029&lt;29),"28 to 29 days",U3029=30, "30 days"),"Not Needed")</f>
        <v>30 days</v>
      </c>
      <c r="X3029">
        <f t="shared" si="287"/>
        <v>2015</v>
      </c>
    </row>
    <row r="3030" spans="1:24" ht="29">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 t="shared" si="288"/>
        <v>168</v>
      </c>
      <c r="R3030">
        <f t="shared" si="283"/>
        <v>84.86</v>
      </c>
      <c r="S3030" s="15">
        <f t="shared" si="284"/>
        <v>42567.264178240745</v>
      </c>
      <c r="T3030" s="15">
        <f t="shared" si="285"/>
        <v>42597.264178240745</v>
      </c>
      <c r="U3030">
        <f t="shared" si="286"/>
        <v>30</v>
      </c>
      <c r="V3030" t="str" cm="1">
        <f t="array" ref="V3030">_xlfn.IFS(U3030&lt;=10,"Less than 10 days",AND(U3030&gt;10,U3030&lt;=20),"11 to 20 days",AND(U3030&gt;20,U3030&lt;=25),"21 to 25 days",U3030&gt;=51,"Greater than 40 days",AND(U3030&gt;25,U3030&lt;=30),"26 to 30 days",AND(U3030&gt;30,U3030&lt;=40),"31 to 40 days",AND(U3030&gt;40,U3030&lt;=50),"41 to 50 days")</f>
        <v>26 to 30 days</v>
      </c>
      <c r="W3030" t="str" cm="1">
        <f t="array" ref="W3030">_xlfn.IFNA(_xlfn.IFS(AND(U3030&gt;=25,U3030&lt;28),"26-27 days",AND(U3030&gt;27,U3030&lt;29),"28 to 29 days",U3030=30, "30 days"),"Not Needed")</f>
        <v>30 days</v>
      </c>
      <c r="X3030">
        <f t="shared" si="287"/>
        <v>2016</v>
      </c>
    </row>
    <row r="3031" spans="1:24" ht="4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 t="shared" si="288"/>
        <v>110</v>
      </c>
      <c r="R3031">
        <f t="shared" si="283"/>
        <v>94.55</v>
      </c>
      <c r="S3031" s="15">
        <f t="shared" si="284"/>
        <v>41932.708877314813</v>
      </c>
      <c r="T3031" s="15">
        <f t="shared" si="285"/>
        <v>41961.190972222219</v>
      </c>
      <c r="U3031">
        <f t="shared" si="286"/>
        <v>29</v>
      </c>
      <c r="V3031" t="str" cm="1">
        <f t="array" ref="V3031">_xlfn.IFS(U3031&lt;=10,"Less than 10 days",AND(U3031&gt;10,U3031&lt;=20),"11 to 20 days",AND(U3031&gt;20,U3031&lt;=25),"21 to 25 days",U3031&gt;=51,"Greater than 40 days",AND(U3031&gt;25,U3031&lt;=30),"26 to 30 days",AND(U3031&gt;30,U3031&lt;=40),"31 to 40 days",AND(U3031&gt;40,U3031&lt;=50),"41 to 50 days")</f>
        <v>26 to 30 days</v>
      </c>
      <c r="W3031" t="str" cm="1">
        <f t="array" ref="W3031">_xlfn.IFNA(_xlfn.IFS(AND(U3031&gt;=25,U3031&lt;28),"26-27 days",AND(U3031&gt;27,U3031&lt;29),"28 to 29 days",U3031=30, "30 days"),"Not Needed")</f>
        <v>Not Needed</v>
      </c>
      <c r="X3031">
        <f t="shared" si="287"/>
        <v>2014</v>
      </c>
    </row>
    <row r="3032" spans="1:24" ht="4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 t="shared" si="288"/>
        <v>107</v>
      </c>
      <c r="R3032">
        <f t="shared" si="283"/>
        <v>45.54</v>
      </c>
      <c r="S3032" s="15">
        <f t="shared" si="284"/>
        <v>42233.747349537036</v>
      </c>
      <c r="T3032" s="15">
        <f t="shared" si="285"/>
        <v>42263.747349537036</v>
      </c>
      <c r="U3032">
        <f t="shared" si="286"/>
        <v>30</v>
      </c>
      <c r="V3032" t="str" cm="1">
        <f t="array" ref="V3032">_xlfn.IFS(U3032&lt;=10,"Less than 10 days",AND(U3032&gt;10,U3032&lt;=20),"11 to 20 days",AND(U3032&gt;20,U3032&lt;=25),"21 to 25 days",U3032&gt;=51,"Greater than 40 days",AND(U3032&gt;25,U3032&lt;=30),"26 to 30 days",AND(U3032&gt;30,U3032&lt;=40),"31 to 40 days",AND(U3032&gt;40,U3032&lt;=50),"41 to 50 days")</f>
        <v>26 to 30 days</v>
      </c>
      <c r="W3032" t="str" cm="1">
        <f t="array" ref="W3032">_xlfn.IFNA(_xlfn.IFS(AND(U3032&gt;=25,U3032&lt;28),"26-27 days",AND(U3032&gt;27,U3032&lt;29),"28 to 29 days",U3032=30, "30 days"),"Not Needed")</f>
        <v>30 days</v>
      </c>
      <c r="X3032">
        <f t="shared" si="287"/>
        <v>2015</v>
      </c>
    </row>
    <row r="3033" spans="1:24" ht="7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 t="shared" si="288"/>
        <v>100</v>
      </c>
      <c r="R3033">
        <f t="shared" si="283"/>
        <v>51.72</v>
      </c>
      <c r="S3033" s="15">
        <f t="shared" si="284"/>
        <v>42597.882488425923</v>
      </c>
      <c r="T3033" s="15">
        <f t="shared" si="285"/>
        <v>42657.882488425923</v>
      </c>
      <c r="U3033">
        <f t="shared" si="286"/>
        <v>60</v>
      </c>
      <c r="V3033" t="str" cm="1">
        <f t="array" ref="V3033">_xlfn.IFS(U3033&lt;=10,"Less than 10 days",AND(U3033&gt;10,U3033&lt;=20),"11 to 20 days",AND(U3033&gt;20,U3033&lt;=25),"21 to 25 days",U3033&gt;=51,"Greater than 40 days",AND(U3033&gt;25,U3033&lt;=30),"26 to 30 days",AND(U3033&gt;30,U3033&lt;=40),"31 to 40 days",AND(U3033&gt;40,U3033&lt;=50),"41 to 50 days")</f>
        <v>Greater than 40 days</v>
      </c>
      <c r="W3033" t="str" cm="1">
        <f t="array" ref="W3033">_xlfn.IFNA(_xlfn.IFS(AND(U3033&gt;=25,U3033&lt;28),"26-27 days",AND(U3033&gt;27,U3033&lt;29),"28 to 29 days",U3033=30, "30 days"),"Not Needed")</f>
        <v>Not Needed</v>
      </c>
      <c r="X3033">
        <f t="shared" si="287"/>
        <v>2016</v>
      </c>
    </row>
    <row r="3034" spans="1:24" ht="4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 t="shared" si="288"/>
        <v>127</v>
      </c>
      <c r="R3034">
        <f t="shared" si="283"/>
        <v>50.88</v>
      </c>
      <c r="S3034" s="15">
        <f t="shared" si="284"/>
        <v>42228.044664351852</v>
      </c>
      <c r="T3034" s="15">
        <f t="shared" si="285"/>
        <v>42258.044664351852</v>
      </c>
      <c r="U3034">
        <f t="shared" si="286"/>
        <v>30</v>
      </c>
      <c r="V3034" t="str" cm="1">
        <f t="array" ref="V3034">_xlfn.IFS(U3034&lt;=10,"Less than 10 days",AND(U3034&gt;10,U3034&lt;=20),"11 to 20 days",AND(U3034&gt;20,U3034&lt;=25),"21 to 25 days",U3034&gt;=51,"Greater than 40 days",AND(U3034&gt;25,U3034&lt;=30),"26 to 30 days",AND(U3034&gt;30,U3034&lt;=40),"31 to 40 days",AND(U3034&gt;40,U3034&lt;=50),"41 to 50 days")</f>
        <v>26 to 30 days</v>
      </c>
      <c r="W3034" t="str" cm="1">
        <f t="array" ref="W3034">_xlfn.IFNA(_xlfn.IFS(AND(U3034&gt;=25,U3034&lt;28),"26-27 days",AND(U3034&gt;27,U3034&lt;29),"28 to 29 days",U3034=30, "30 days"),"Not Needed")</f>
        <v>30 days</v>
      </c>
      <c r="X3034">
        <f t="shared" si="287"/>
        <v>2015</v>
      </c>
    </row>
    <row r="3035" spans="1:24" ht="4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 t="shared" si="288"/>
        <v>147</v>
      </c>
      <c r="R3035">
        <f t="shared" si="283"/>
        <v>191.13</v>
      </c>
      <c r="S3035" s="15">
        <f t="shared" si="284"/>
        <v>42570.110243055555</v>
      </c>
      <c r="T3035" s="15">
        <f t="shared" si="285"/>
        <v>42600.110243055555</v>
      </c>
      <c r="U3035">
        <f t="shared" si="286"/>
        <v>30</v>
      </c>
      <c r="V3035" t="str" cm="1">
        <f t="array" ref="V3035">_xlfn.IFS(U3035&lt;=10,"Less than 10 days",AND(U3035&gt;10,U3035&lt;=20),"11 to 20 days",AND(U3035&gt;20,U3035&lt;=25),"21 to 25 days",U3035&gt;=51,"Greater than 40 days",AND(U3035&gt;25,U3035&lt;=30),"26 to 30 days",AND(U3035&gt;30,U3035&lt;=40),"31 to 40 days",AND(U3035&gt;40,U3035&lt;=50),"41 to 50 days")</f>
        <v>26 to 30 days</v>
      </c>
      <c r="W3035" t="str" cm="1">
        <f t="array" ref="W3035">_xlfn.IFNA(_xlfn.IFS(AND(U3035&gt;=25,U3035&lt;28),"26-27 days",AND(U3035&gt;27,U3035&lt;29),"28 to 29 days",U3035=30, "30 days"),"Not Needed")</f>
        <v>30 days</v>
      </c>
      <c r="X3035">
        <f t="shared" si="287"/>
        <v>2016</v>
      </c>
    </row>
    <row r="3036" spans="1:24" ht="7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 t="shared" si="288"/>
        <v>113</v>
      </c>
      <c r="R3036">
        <f t="shared" si="283"/>
        <v>89.31</v>
      </c>
      <c r="S3036" s="15">
        <f t="shared" si="284"/>
        <v>42644.535358796296</v>
      </c>
      <c r="T3036" s="15">
        <f t="shared" si="285"/>
        <v>42675.165972222225</v>
      </c>
      <c r="U3036">
        <f t="shared" si="286"/>
        <v>31</v>
      </c>
      <c r="V3036" t="str" cm="1">
        <f t="array" ref="V3036">_xlfn.IFS(U3036&lt;=10,"Less than 10 days",AND(U3036&gt;10,U3036&lt;=20),"11 to 20 days",AND(U3036&gt;20,U3036&lt;=25),"21 to 25 days",U3036&gt;=51,"Greater than 40 days",AND(U3036&gt;25,U3036&lt;=30),"26 to 30 days",AND(U3036&gt;30,U3036&lt;=40),"31 to 40 days",AND(U3036&gt;40,U3036&lt;=50),"41 to 50 days")</f>
        <v>31 to 40 days</v>
      </c>
      <c r="W3036" t="str" cm="1">
        <f t="array" ref="W3036">_xlfn.IFNA(_xlfn.IFS(AND(U3036&gt;=25,U3036&lt;28),"26-27 days",AND(U3036&gt;27,U3036&lt;29),"28 to 29 days",U3036=30, "30 days"),"Not Needed")</f>
        <v>Not Needed</v>
      </c>
      <c r="X3036">
        <f t="shared" si="287"/>
        <v>2016</v>
      </c>
    </row>
    <row r="3037" spans="1:24" ht="29">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 t="shared" si="288"/>
        <v>109</v>
      </c>
      <c r="R3037">
        <f t="shared" si="283"/>
        <v>88.59</v>
      </c>
      <c r="S3037" s="15">
        <f t="shared" si="284"/>
        <v>41368.560289351852</v>
      </c>
      <c r="T3037" s="15">
        <f t="shared" si="285"/>
        <v>41398.560289351852</v>
      </c>
      <c r="U3037">
        <f t="shared" si="286"/>
        <v>30</v>
      </c>
      <c r="V3037" t="str" cm="1">
        <f t="array" ref="V3037">_xlfn.IFS(U3037&lt;=10,"Less than 10 days",AND(U3037&gt;10,U3037&lt;=20),"11 to 20 days",AND(U3037&gt;20,U3037&lt;=25),"21 to 25 days",U3037&gt;=51,"Greater than 40 days",AND(U3037&gt;25,U3037&lt;=30),"26 to 30 days",AND(U3037&gt;30,U3037&lt;=40),"31 to 40 days",AND(U3037&gt;40,U3037&lt;=50),"41 to 50 days")</f>
        <v>26 to 30 days</v>
      </c>
      <c r="W3037" t="str" cm="1">
        <f t="array" ref="W3037">_xlfn.IFNA(_xlfn.IFS(AND(U3037&gt;=25,U3037&lt;28),"26-27 days",AND(U3037&gt;27,U3037&lt;29),"28 to 29 days",U3037=30, "30 days"),"Not Needed")</f>
        <v>30 days</v>
      </c>
      <c r="X3037">
        <f t="shared" si="287"/>
        <v>2013</v>
      </c>
    </row>
    <row r="3038" spans="1:24" ht="4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 t="shared" si="288"/>
        <v>127</v>
      </c>
      <c r="R3038">
        <f t="shared" si="283"/>
        <v>96.3</v>
      </c>
      <c r="S3038" s="15">
        <f t="shared" si="284"/>
        <v>41466.785231481481</v>
      </c>
      <c r="T3038" s="15">
        <f t="shared" si="285"/>
        <v>41502.499305555553</v>
      </c>
      <c r="U3038">
        <f t="shared" si="286"/>
        <v>36</v>
      </c>
      <c r="V3038" t="str" cm="1">
        <f t="array" ref="V3038">_xlfn.IFS(U3038&lt;=10,"Less than 10 days",AND(U3038&gt;10,U3038&lt;=20),"11 to 20 days",AND(U3038&gt;20,U3038&lt;=25),"21 to 25 days",U3038&gt;=51,"Greater than 40 days",AND(U3038&gt;25,U3038&lt;=30),"26 to 30 days",AND(U3038&gt;30,U3038&lt;=40),"31 to 40 days",AND(U3038&gt;40,U3038&lt;=50),"41 to 50 days")</f>
        <v>31 to 40 days</v>
      </c>
      <c r="W3038" t="str" cm="1">
        <f t="array" ref="W3038">_xlfn.IFNA(_xlfn.IFS(AND(U3038&gt;=25,U3038&lt;28),"26-27 days",AND(U3038&gt;27,U3038&lt;29),"28 to 29 days",U3038=30, "30 days"),"Not Needed")</f>
        <v>Not Needed</v>
      </c>
      <c r="X3038">
        <f t="shared" si="287"/>
        <v>2013</v>
      </c>
    </row>
    <row r="3039" spans="1:24" ht="58">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 t="shared" si="288"/>
        <v>213</v>
      </c>
      <c r="R3039">
        <f t="shared" si="283"/>
        <v>33.31</v>
      </c>
      <c r="S3039" s="15">
        <f t="shared" si="284"/>
        <v>40378.893206018518</v>
      </c>
      <c r="T3039" s="15">
        <f t="shared" si="285"/>
        <v>40453.207638888889</v>
      </c>
      <c r="U3039">
        <f t="shared" si="286"/>
        <v>75</v>
      </c>
      <c r="V3039" t="str" cm="1">
        <f t="array" ref="V3039">_xlfn.IFS(U3039&lt;=10,"Less than 10 days",AND(U3039&gt;10,U3039&lt;=20),"11 to 20 days",AND(U3039&gt;20,U3039&lt;=25),"21 to 25 days",U3039&gt;=51,"Greater than 40 days",AND(U3039&gt;25,U3039&lt;=30),"26 to 30 days",AND(U3039&gt;30,U3039&lt;=40),"31 to 40 days",AND(U3039&gt;40,U3039&lt;=50),"41 to 50 days")</f>
        <v>Greater than 40 days</v>
      </c>
      <c r="W3039" t="str" cm="1">
        <f t="array" ref="W3039">_xlfn.IFNA(_xlfn.IFS(AND(U3039&gt;=25,U3039&lt;28),"26-27 days",AND(U3039&gt;27,U3039&lt;29),"28 to 29 days",U3039=30, "30 days"),"Not Needed")</f>
        <v>Not Needed</v>
      </c>
      <c r="X3039">
        <f t="shared" si="287"/>
        <v>2010</v>
      </c>
    </row>
    <row r="3040" spans="1:24" ht="4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 t="shared" si="288"/>
        <v>101</v>
      </c>
      <c r="R3040">
        <f t="shared" si="283"/>
        <v>37.22</v>
      </c>
      <c r="S3040" s="15">
        <f t="shared" si="284"/>
        <v>42373.252280092594</v>
      </c>
      <c r="T3040" s="15">
        <f t="shared" si="285"/>
        <v>42433.252280092594</v>
      </c>
      <c r="U3040">
        <f t="shared" si="286"/>
        <v>60</v>
      </c>
      <c r="V3040" t="str" cm="1">
        <f t="array" ref="V3040">_xlfn.IFS(U3040&lt;=10,"Less than 10 days",AND(U3040&gt;10,U3040&lt;=20),"11 to 20 days",AND(U3040&gt;20,U3040&lt;=25),"21 to 25 days",U3040&gt;=51,"Greater than 40 days",AND(U3040&gt;25,U3040&lt;=30),"26 to 30 days",AND(U3040&gt;30,U3040&lt;=40),"31 to 40 days",AND(U3040&gt;40,U3040&lt;=50),"41 to 50 days")</f>
        <v>Greater than 40 days</v>
      </c>
      <c r="W3040" t="str" cm="1">
        <f t="array" ref="W3040">_xlfn.IFNA(_xlfn.IFS(AND(U3040&gt;=25,U3040&lt;28),"26-27 days",AND(U3040&gt;27,U3040&lt;29),"28 to 29 days",U3040=30, "30 days"),"Not Needed")</f>
        <v>Not Needed</v>
      </c>
      <c r="X3040">
        <f t="shared" si="287"/>
        <v>2016</v>
      </c>
    </row>
    <row r="3041" spans="1:24" ht="4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 t="shared" si="288"/>
        <v>109</v>
      </c>
      <c r="R3041">
        <f t="shared" si="283"/>
        <v>92.13</v>
      </c>
      <c r="S3041" s="15">
        <f t="shared" si="284"/>
        <v>41610.794421296298</v>
      </c>
      <c r="T3041" s="15">
        <f t="shared" si="285"/>
        <v>41637.332638888889</v>
      </c>
      <c r="U3041">
        <f t="shared" si="286"/>
        <v>27</v>
      </c>
      <c r="V3041" t="str" cm="1">
        <f t="array" ref="V3041">_xlfn.IFS(U3041&lt;=10,"Less than 10 days",AND(U3041&gt;10,U3041&lt;=20),"11 to 20 days",AND(U3041&gt;20,U3041&lt;=25),"21 to 25 days",U3041&gt;=51,"Greater than 40 days",AND(U3041&gt;25,U3041&lt;=30),"26 to 30 days",AND(U3041&gt;30,U3041&lt;=40),"31 to 40 days",AND(U3041&gt;40,U3041&lt;=50),"41 to 50 days")</f>
        <v>26 to 30 days</v>
      </c>
      <c r="W3041" t="str" cm="1">
        <f t="array" ref="W3041">_xlfn.IFNA(_xlfn.IFS(AND(U3041&gt;=25,U3041&lt;28),"26-27 days",AND(U3041&gt;27,U3041&lt;29),"28 to 29 days",U3041=30, "30 days"),"Not Needed")</f>
        <v>26-27 days</v>
      </c>
      <c r="X3041">
        <f t="shared" si="287"/>
        <v>2013</v>
      </c>
    </row>
    <row r="3042" spans="1:24" ht="4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 t="shared" si="288"/>
        <v>108</v>
      </c>
      <c r="R3042">
        <f t="shared" si="283"/>
        <v>76.790000000000006</v>
      </c>
      <c r="S3042" s="15">
        <f t="shared" si="284"/>
        <v>42177.791909722218</v>
      </c>
      <c r="T3042" s="15">
        <f t="shared" si="285"/>
        <v>42181.958333333328</v>
      </c>
      <c r="U3042">
        <f t="shared" si="286"/>
        <v>4</v>
      </c>
      <c r="V3042" t="str" cm="1">
        <f t="array" ref="V3042">_xlfn.IFS(U3042&lt;=10,"Less than 10 days",AND(U3042&gt;10,U3042&lt;=20),"11 to 20 days",AND(U3042&gt;20,U3042&lt;=25),"21 to 25 days",U3042&gt;=51,"Greater than 40 days",AND(U3042&gt;25,U3042&lt;=30),"26 to 30 days",AND(U3042&gt;30,U3042&lt;=40),"31 to 40 days",AND(U3042&gt;40,U3042&lt;=50),"41 to 50 days")</f>
        <v>Less than 10 days</v>
      </c>
      <c r="W3042" t="str" cm="1">
        <f t="array" ref="W3042">_xlfn.IFNA(_xlfn.IFS(AND(U3042&gt;=25,U3042&lt;28),"26-27 days",AND(U3042&gt;27,U3042&lt;29),"28 to 29 days",U3042=30, "30 days"),"Not Needed")</f>
        <v>Not Needed</v>
      </c>
      <c r="X3042">
        <f t="shared" si="287"/>
        <v>2015</v>
      </c>
    </row>
    <row r="3043" spans="1:24" ht="29">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 t="shared" si="288"/>
        <v>110</v>
      </c>
      <c r="R3043">
        <f t="shared" si="283"/>
        <v>96.53</v>
      </c>
      <c r="S3043" s="15">
        <f t="shared" si="284"/>
        <v>42359.868611111116</v>
      </c>
      <c r="T3043" s="15">
        <f t="shared" si="285"/>
        <v>42389.868611111116</v>
      </c>
      <c r="U3043">
        <f t="shared" si="286"/>
        <v>30</v>
      </c>
      <c r="V3043" t="str" cm="1">
        <f t="array" ref="V3043">_xlfn.IFS(U3043&lt;=10,"Less than 10 days",AND(U3043&gt;10,U3043&lt;=20),"11 to 20 days",AND(U3043&gt;20,U3043&lt;=25),"21 to 25 days",U3043&gt;=51,"Greater than 40 days",AND(U3043&gt;25,U3043&lt;=30),"26 to 30 days",AND(U3043&gt;30,U3043&lt;=40),"31 to 40 days",AND(U3043&gt;40,U3043&lt;=50),"41 to 50 days")</f>
        <v>26 to 30 days</v>
      </c>
      <c r="W3043" t="str" cm="1">
        <f t="array" ref="W3043">_xlfn.IFNA(_xlfn.IFS(AND(U3043&gt;=25,U3043&lt;28),"26-27 days",AND(U3043&gt;27,U3043&lt;29),"28 to 29 days",U3043=30, "30 days"),"Not Needed")</f>
        <v>30 days</v>
      </c>
      <c r="X3043">
        <f t="shared" si="287"/>
        <v>2015</v>
      </c>
    </row>
    <row r="3044" spans="1:24" ht="58">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 t="shared" si="288"/>
        <v>128</v>
      </c>
      <c r="R3044">
        <f t="shared" si="283"/>
        <v>51.89</v>
      </c>
      <c r="S3044" s="15">
        <f t="shared" si="284"/>
        <v>42253.688043981485</v>
      </c>
      <c r="T3044" s="15">
        <f t="shared" si="285"/>
        <v>42283.688043981485</v>
      </c>
      <c r="U3044">
        <f t="shared" si="286"/>
        <v>30</v>
      </c>
      <c r="V3044" t="str" cm="1">
        <f t="array" ref="V3044">_xlfn.IFS(U3044&lt;=10,"Less than 10 days",AND(U3044&gt;10,U3044&lt;=20),"11 to 20 days",AND(U3044&gt;20,U3044&lt;=25),"21 to 25 days",U3044&gt;=51,"Greater than 40 days",AND(U3044&gt;25,U3044&lt;=30),"26 to 30 days",AND(U3044&gt;30,U3044&lt;=40),"31 to 40 days",AND(U3044&gt;40,U3044&lt;=50),"41 to 50 days")</f>
        <v>26 to 30 days</v>
      </c>
      <c r="W3044" t="str" cm="1">
        <f t="array" ref="W3044">_xlfn.IFNA(_xlfn.IFS(AND(U3044&gt;=25,U3044&lt;28),"26-27 days",AND(U3044&gt;27,U3044&lt;29),"28 to 29 days",U3044=30, "30 days"),"Not Needed")</f>
        <v>30 days</v>
      </c>
      <c r="X3044">
        <f t="shared" si="287"/>
        <v>2015</v>
      </c>
    </row>
    <row r="3045" spans="1:24" ht="4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 t="shared" si="288"/>
        <v>110</v>
      </c>
      <c r="R3045">
        <f t="shared" si="283"/>
        <v>128.91</v>
      </c>
      <c r="S3045" s="15">
        <f t="shared" si="284"/>
        <v>42083.070590277777</v>
      </c>
      <c r="T3045" s="15">
        <f t="shared" si="285"/>
        <v>42110.118055555555</v>
      </c>
      <c r="U3045">
        <f t="shared" si="286"/>
        <v>27</v>
      </c>
      <c r="V3045" t="str" cm="1">
        <f t="array" ref="V3045">_xlfn.IFS(U3045&lt;=10,"Less than 10 days",AND(U3045&gt;10,U3045&lt;=20),"11 to 20 days",AND(U3045&gt;20,U3045&lt;=25),"21 to 25 days",U3045&gt;=51,"Greater than 40 days",AND(U3045&gt;25,U3045&lt;=30),"26 to 30 days",AND(U3045&gt;30,U3045&lt;=40),"31 to 40 days",AND(U3045&gt;40,U3045&lt;=50),"41 to 50 days")</f>
        <v>26 to 30 days</v>
      </c>
      <c r="W3045" t="str" cm="1">
        <f t="array" ref="W3045">_xlfn.IFNA(_xlfn.IFS(AND(U3045&gt;=25,U3045&lt;28),"26-27 days",AND(U3045&gt;27,U3045&lt;29),"28 to 29 days",U3045=30, "30 days"),"Not Needed")</f>
        <v>26-27 days</v>
      </c>
      <c r="X3045">
        <f t="shared" si="287"/>
        <v>2015</v>
      </c>
    </row>
    <row r="3046" spans="1:24" ht="4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 t="shared" si="288"/>
        <v>109</v>
      </c>
      <c r="R3046">
        <f t="shared" si="283"/>
        <v>84.11</v>
      </c>
      <c r="S3046" s="15">
        <f t="shared" si="284"/>
        <v>42387.7268287037</v>
      </c>
      <c r="T3046" s="15">
        <f t="shared" si="285"/>
        <v>42402.7268287037</v>
      </c>
      <c r="U3046">
        <f t="shared" si="286"/>
        <v>15</v>
      </c>
      <c r="V3046" t="str" cm="1">
        <f t="array" ref="V3046">_xlfn.IFS(U3046&lt;=10,"Less than 10 days",AND(U3046&gt;10,U3046&lt;=20),"11 to 20 days",AND(U3046&gt;20,U3046&lt;=25),"21 to 25 days",U3046&gt;=51,"Greater than 40 days",AND(U3046&gt;25,U3046&lt;=30),"26 to 30 days",AND(U3046&gt;30,U3046&lt;=40),"31 to 40 days",AND(U3046&gt;40,U3046&lt;=50),"41 to 50 days")</f>
        <v>11 to 20 days</v>
      </c>
      <c r="W3046" t="str" cm="1">
        <f t="array" ref="W3046">_xlfn.IFNA(_xlfn.IFS(AND(U3046&gt;=25,U3046&lt;28),"26-27 days",AND(U3046&gt;27,U3046&lt;29),"28 to 29 days",U3046=30, "30 days"),"Not Needed")</f>
        <v>Not Needed</v>
      </c>
      <c r="X3046">
        <f t="shared" si="287"/>
        <v>2016</v>
      </c>
    </row>
    <row r="3047" spans="1:24" ht="58">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 t="shared" si="288"/>
        <v>133</v>
      </c>
      <c r="R3047">
        <f t="shared" si="283"/>
        <v>82.94</v>
      </c>
      <c r="S3047" s="15">
        <f t="shared" si="284"/>
        <v>41843.155729166669</v>
      </c>
      <c r="T3047" s="15">
        <f t="shared" si="285"/>
        <v>41873.155729166669</v>
      </c>
      <c r="U3047">
        <f t="shared" si="286"/>
        <v>30</v>
      </c>
      <c r="V3047" t="str" cm="1">
        <f t="array" ref="V3047">_xlfn.IFS(U3047&lt;=10,"Less than 10 days",AND(U3047&gt;10,U3047&lt;=20),"11 to 20 days",AND(U3047&gt;20,U3047&lt;=25),"21 to 25 days",U3047&gt;=51,"Greater than 40 days",AND(U3047&gt;25,U3047&lt;=30),"26 to 30 days",AND(U3047&gt;30,U3047&lt;=40),"31 to 40 days",AND(U3047&gt;40,U3047&lt;=50),"41 to 50 days")</f>
        <v>26 to 30 days</v>
      </c>
      <c r="W3047" t="str" cm="1">
        <f t="array" ref="W3047">_xlfn.IFNA(_xlfn.IFS(AND(U3047&gt;=25,U3047&lt;28),"26-27 days",AND(U3047&gt;27,U3047&lt;29),"28 to 29 days",U3047=30, "30 days"),"Not Needed")</f>
        <v>30 days</v>
      </c>
      <c r="X3047">
        <f t="shared" si="287"/>
        <v>2014</v>
      </c>
    </row>
    <row r="3048" spans="1:24" ht="58">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 t="shared" si="288"/>
        <v>191</v>
      </c>
      <c r="R3048">
        <f t="shared" si="283"/>
        <v>259.95</v>
      </c>
      <c r="S3048" s="15">
        <f t="shared" si="284"/>
        <v>41862.803078703706</v>
      </c>
      <c r="T3048" s="15">
        <f t="shared" si="285"/>
        <v>41892.202777777777</v>
      </c>
      <c r="U3048">
        <f t="shared" si="286"/>
        <v>30</v>
      </c>
      <c r="V3048" t="str" cm="1">
        <f t="array" ref="V3048">_xlfn.IFS(U3048&lt;=10,"Less than 10 days",AND(U3048&gt;10,U3048&lt;=20),"11 to 20 days",AND(U3048&gt;20,U3048&lt;=25),"21 to 25 days",U3048&gt;=51,"Greater than 40 days",AND(U3048&gt;25,U3048&lt;=30),"26 to 30 days",AND(U3048&gt;30,U3048&lt;=40),"31 to 40 days",AND(U3048&gt;40,U3048&lt;=50),"41 to 50 days")</f>
        <v>26 to 30 days</v>
      </c>
      <c r="W3048" t="str" cm="1">
        <f t="array" ref="W3048">_xlfn.IFNA(_xlfn.IFS(AND(U3048&gt;=25,U3048&lt;28),"26-27 days",AND(U3048&gt;27,U3048&lt;29),"28 to 29 days",U3048=30, "30 days"),"Not Needed")</f>
        <v>30 days</v>
      </c>
      <c r="X3048">
        <f t="shared" si="287"/>
        <v>2014</v>
      </c>
    </row>
    <row r="3049" spans="1:24" ht="4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 t="shared" si="288"/>
        <v>149</v>
      </c>
      <c r="R3049">
        <f t="shared" si="283"/>
        <v>37.25</v>
      </c>
      <c r="S3049" s="15">
        <f t="shared" si="284"/>
        <v>42443.989050925928</v>
      </c>
      <c r="T3049" s="15">
        <f t="shared" si="285"/>
        <v>42487.552777777775</v>
      </c>
      <c r="U3049">
        <f t="shared" si="286"/>
        <v>44</v>
      </c>
      <c r="V3049" t="str" cm="1">
        <f t="array" ref="V3049">_xlfn.IFS(U3049&lt;=10,"Less than 10 days",AND(U3049&gt;10,U3049&lt;=20),"11 to 20 days",AND(U3049&gt;20,U3049&lt;=25),"21 to 25 days",U3049&gt;=51,"Greater than 40 days",AND(U3049&gt;25,U3049&lt;=30),"26 to 30 days",AND(U3049&gt;30,U3049&lt;=40),"31 to 40 days",AND(U3049&gt;40,U3049&lt;=50),"41 to 50 days")</f>
        <v>41 to 50 days</v>
      </c>
      <c r="W3049" t="str" cm="1">
        <f t="array" ref="W3049">_xlfn.IFNA(_xlfn.IFS(AND(U3049&gt;=25,U3049&lt;28),"26-27 days",AND(U3049&gt;27,U3049&lt;29),"28 to 29 days",U3049=30, "30 days"),"Not Needed")</f>
        <v>Not Needed</v>
      </c>
      <c r="X3049">
        <f t="shared" si="287"/>
        <v>2016</v>
      </c>
    </row>
    <row r="3050" spans="1:24" ht="4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 t="shared" si="288"/>
        <v>166</v>
      </c>
      <c r="R3050">
        <f t="shared" si="283"/>
        <v>177.02</v>
      </c>
      <c r="S3050" s="15">
        <f t="shared" si="284"/>
        <v>41975.901180555549</v>
      </c>
      <c r="T3050" s="15">
        <f t="shared" si="285"/>
        <v>42004.890277777777</v>
      </c>
      <c r="U3050">
        <f t="shared" si="286"/>
        <v>29</v>
      </c>
      <c r="V3050" t="str" cm="1">
        <f t="array" ref="V3050">_xlfn.IFS(U3050&lt;=10,"Less than 10 days",AND(U3050&gt;10,U3050&lt;=20),"11 to 20 days",AND(U3050&gt;20,U3050&lt;=25),"21 to 25 days",U3050&gt;=51,"Greater than 40 days",AND(U3050&gt;25,U3050&lt;=30),"26 to 30 days",AND(U3050&gt;30,U3050&lt;=40),"31 to 40 days",AND(U3050&gt;40,U3050&lt;=50),"41 to 50 days")</f>
        <v>26 to 30 days</v>
      </c>
      <c r="W3050" t="str" cm="1">
        <f t="array" ref="W3050">_xlfn.IFNA(_xlfn.IFS(AND(U3050&gt;=25,U3050&lt;28),"26-27 days",AND(U3050&gt;27,U3050&lt;29),"28 to 29 days",U3050=30, "30 days"),"Not Needed")</f>
        <v>Not Needed</v>
      </c>
      <c r="X3050">
        <f t="shared" si="287"/>
        <v>2014</v>
      </c>
    </row>
    <row r="3051" spans="1:24" ht="58">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 t="shared" si="288"/>
        <v>107</v>
      </c>
      <c r="R3051">
        <f t="shared" si="283"/>
        <v>74.069999999999993</v>
      </c>
      <c r="S3051" s="15">
        <f t="shared" si="284"/>
        <v>42139.014525462961</v>
      </c>
      <c r="T3051" s="15">
        <f t="shared" si="285"/>
        <v>42169.014525462961</v>
      </c>
      <c r="U3051">
        <f t="shared" si="286"/>
        <v>30</v>
      </c>
      <c r="V3051" t="str" cm="1">
        <f t="array" ref="V3051">_xlfn.IFS(U3051&lt;=10,"Less than 10 days",AND(U3051&gt;10,U3051&lt;=20),"11 to 20 days",AND(U3051&gt;20,U3051&lt;=25),"21 to 25 days",U3051&gt;=51,"Greater than 40 days",AND(U3051&gt;25,U3051&lt;=30),"26 to 30 days",AND(U3051&gt;30,U3051&lt;=40),"31 to 40 days",AND(U3051&gt;40,U3051&lt;=50),"41 to 50 days")</f>
        <v>26 to 30 days</v>
      </c>
      <c r="W3051" t="str" cm="1">
        <f t="array" ref="W3051">_xlfn.IFNA(_xlfn.IFS(AND(U3051&gt;=25,U3051&lt;28),"26-27 days",AND(U3051&gt;27,U3051&lt;29),"28 to 29 days",U3051=30, "30 days"),"Not Needed")</f>
        <v>30 days</v>
      </c>
      <c r="X3051">
        <f t="shared" si="287"/>
        <v>2015</v>
      </c>
    </row>
    <row r="3052" spans="1:24" ht="29">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 t="shared" si="288"/>
        <v>106</v>
      </c>
      <c r="R3052">
        <f t="shared" si="283"/>
        <v>70.67</v>
      </c>
      <c r="S3052" s="15">
        <f t="shared" si="284"/>
        <v>42465.16851851852</v>
      </c>
      <c r="T3052" s="15">
        <f t="shared" si="285"/>
        <v>42495.16851851852</v>
      </c>
      <c r="U3052">
        <f t="shared" si="286"/>
        <v>30</v>
      </c>
      <c r="V3052" t="str" cm="1">
        <f t="array" ref="V3052">_xlfn.IFS(U3052&lt;=10,"Less than 10 days",AND(U3052&gt;10,U3052&lt;=20),"11 to 20 days",AND(U3052&gt;20,U3052&lt;=25),"21 to 25 days",U3052&gt;=51,"Greater than 40 days",AND(U3052&gt;25,U3052&lt;=30),"26 to 30 days",AND(U3052&gt;30,U3052&lt;=40),"31 to 40 days",AND(U3052&gt;40,U3052&lt;=50),"41 to 50 days")</f>
        <v>26 to 30 days</v>
      </c>
      <c r="W3052" t="str" cm="1">
        <f t="array" ref="W3052">_xlfn.IFNA(_xlfn.IFS(AND(U3052&gt;=25,U3052&lt;28),"26-27 days",AND(U3052&gt;27,U3052&lt;29),"28 to 29 days",U3052=30, "30 days"),"Not Needed")</f>
        <v>30 days</v>
      </c>
      <c r="X3052">
        <f t="shared" si="287"/>
        <v>2016</v>
      </c>
    </row>
    <row r="3053" spans="1:24" ht="58">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 t="shared" si="288"/>
        <v>24</v>
      </c>
      <c r="R3053">
        <f t="shared" si="283"/>
        <v>23.63</v>
      </c>
      <c r="S3053" s="15">
        <f t="shared" si="284"/>
        <v>42744.416030092587</v>
      </c>
      <c r="T3053" s="15">
        <f t="shared" si="285"/>
        <v>42774.416030092587</v>
      </c>
      <c r="U3053">
        <f t="shared" si="286"/>
        <v>30</v>
      </c>
      <c r="V3053" t="str" cm="1">
        <f t="array" ref="V3053">_xlfn.IFS(U3053&lt;=10,"Less than 10 days",AND(U3053&gt;10,U3053&lt;=20),"11 to 20 days",AND(U3053&gt;20,U3053&lt;=25),"21 to 25 days",U3053&gt;=51,"Greater than 40 days",AND(U3053&gt;25,U3053&lt;=30),"26 to 30 days",AND(U3053&gt;30,U3053&lt;=40),"31 to 40 days",AND(U3053&gt;40,U3053&lt;=50),"41 to 50 days")</f>
        <v>26 to 30 days</v>
      </c>
      <c r="W3053" t="str" cm="1">
        <f t="array" ref="W3053">_xlfn.IFNA(_xlfn.IFS(AND(U3053&gt;=25,U3053&lt;28),"26-27 days",AND(U3053&gt;27,U3053&lt;29),"28 to 29 days",U3053=30, "30 days"),"Not Needed")</f>
        <v>30 days</v>
      </c>
      <c r="X3053">
        <f t="shared" si="287"/>
        <v>2017</v>
      </c>
    </row>
    <row r="3054" spans="1:24" ht="4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 t="shared" si="288"/>
        <v>0</v>
      </c>
      <c r="R3054">
        <f t="shared" si="283"/>
        <v>37.5</v>
      </c>
      <c r="S3054" s="15">
        <f t="shared" si="284"/>
        <v>42122.670069444444</v>
      </c>
      <c r="T3054" s="15">
        <f t="shared" si="285"/>
        <v>42152.665972222225</v>
      </c>
      <c r="U3054">
        <f t="shared" si="286"/>
        <v>30</v>
      </c>
      <c r="V3054" t="str" cm="1">
        <f t="array" ref="V3054">_xlfn.IFS(U3054&lt;=10,"Less than 10 days",AND(U3054&gt;10,U3054&lt;=20),"11 to 20 days",AND(U3054&gt;20,U3054&lt;=25),"21 to 25 days",U3054&gt;=51,"Greater than 40 days",AND(U3054&gt;25,U3054&lt;=30),"26 to 30 days",AND(U3054&gt;30,U3054&lt;=40),"31 to 40 days",AND(U3054&gt;40,U3054&lt;=50),"41 to 50 days")</f>
        <v>26 to 30 days</v>
      </c>
      <c r="W3054" t="str" cm="1">
        <f t="array" ref="W3054">_xlfn.IFNA(_xlfn.IFS(AND(U3054&gt;=25,U3054&lt;28),"26-27 days",AND(U3054&gt;27,U3054&lt;29),"28 to 29 days",U3054=30, "30 days"),"Not Needed")</f>
        <v>30 days</v>
      </c>
      <c r="X3054">
        <f t="shared" si="287"/>
        <v>2015</v>
      </c>
    </row>
    <row r="3055" spans="1:24" ht="58">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 t="shared" si="288"/>
        <v>0</v>
      </c>
      <c r="R3055">
        <f t="shared" si="283"/>
        <v>13.33</v>
      </c>
      <c r="S3055" s="15">
        <f t="shared" si="284"/>
        <v>41862.761724537035</v>
      </c>
      <c r="T3055" s="15">
        <f t="shared" si="285"/>
        <v>41914.165972222225</v>
      </c>
      <c r="U3055">
        <f t="shared" si="286"/>
        <v>52</v>
      </c>
      <c r="V3055" t="str" cm="1">
        <f t="array" ref="V3055">_xlfn.IFS(U3055&lt;=10,"Less than 10 days",AND(U3055&gt;10,U3055&lt;=20),"11 to 20 days",AND(U3055&gt;20,U3055&lt;=25),"21 to 25 days",U3055&gt;=51,"Greater than 40 days",AND(U3055&gt;25,U3055&lt;=30),"26 to 30 days",AND(U3055&gt;30,U3055&lt;=40),"31 to 40 days",AND(U3055&gt;40,U3055&lt;=50),"41 to 50 days")</f>
        <v>Greater than 40 days</v>
      </c>
      <c r="W3055" t="str" cm="1">
        <f t="array" ref="W3055">_xlfn.IFNA(_xlfn.IFS(AND(U3055&gt;=25,U3055&lt;28),"26-27 days",AND(U3055&gt;27,U3055&lt;29),"28 to 29 days",U3055=30, "30 days"),"Not Needed")</f>
        <v>Not Needed</v>
      </c>
      <c r="X3055">
        <f t="shared" si="287"/>
        <v>2014</v>
      </c>
    </row>
    <row r="3056" spans="1:24" ht="58">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 t="shared" si="288"/>
        <v>0</v>
      </c>
      <c r="R3056">
        <f t="shared" si="283"/>
        <v>0</v>
      </c>
      <c r="S3056" s="15">
        <f t="shared" si="284"/>
        <v>42027.832800925928</v>
      </c>
      <c r="T3056" s="15">
        <f t="shared" si="285"/>
        <v>42065.044444444444</v>
      </c>
      <c r="U3056">
        <f t="shared" si="286"/>
        <v>38</v>
      </c>
      <c r="V3056" t="str" cm="1">
        <f t="array" ref="V3056">_xlfn.IFS(U3056&lt;=10,"Less than 10 days",AND(U3056&gt;10,U3056&lt;=20),"11 to 20 days",AND(U3056&gt;20,U3056&lt;=25),"21 to 25 days",U3056&gt;=51,"Greater than 40 days",AND(U3056&gt;25,U3056&lt;=30),"26 to 30 days",AND(U3056&gt;30,U3056&lt;=40),"31 to 40 days",AND(U3056&gt;40,U3056&lt;=50),"41 to 50 days")</f>
        <v>31 to 40 days</v>
      </c>
      <c r="W3056" t="str" cm="1">
        <f t="array" ref="W3056">_xlfn.IFNA(_xlfn.IFS(AND(U3056&gt;=25,U3056&lt;28),"26-27 days",AND(U3056&gt;27,U3056&lt;29),"28 to 29 days",U3056=30, "30 days"),"Not Needed")</f>
        <v>Not Needed</v>
      </c>
      <c r="X3056">
        <f t="shared" si="287"/>
        <v>2015</v>
      </c>
    </row>
    <row r="3057" spans="1:24" ht="4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 t="shared" si="288"/>
        <v>0</v>
      </c>
      <c r="R3057">
        <f t="shared" si="283"/>
        <v>1</v>
      </c>
      <c r="S3057" s="15">
        <f t="shared" si="284"/>
        <v>41953.95821759259</v>
      </c>
      <c r="T3057" s="15">
        <f t="shared" si="285"/>
        <v>42013.95821759259</v>
      </c>
      <c r="U3057">
        <f t="shared" si="286"/>
        <v>60</v>
      </c>
      <c r="V3057" t="str" cm="1">
        <f t="array" ref="V3057">_xlfn.IFS(U3057&lt;=10,"Less than 10 days",AND(U3057&gt;10,U3057&lt;=20),"11 to 20 days",AND(U3057&gt;20,U3057&lt;=25),"21 to 25 days",U3057&gt;=51,"Greater than 40 days",AND(U3057&gt;25,U3057&lt;=30),"26 to 30 days",AND(U3057&gt;30,U3057&lt;=40),"31 to 40 days",AND(U3057&gt;40,U3057&lt;=50),"41 to 50 days")</f>
        <v>Greater than 40 days</v>
      </c>
      <c r="W3057" t="str" cm="1">
        <f t="array" ref="W3057">_xlfn.IFNA(_xlfn.IFS(AND(U3057&gt;=25,U3057&lt;28),"26-27 days",AND(U3057&gt;27,U3057&lt;29),"28 to 29 days",U3057=30, "30 days"),"Not Needed")</f>
        <v>Not Needed</v>
      </c>
      <c r="X3057">
        <f t="shared" si="287"/>
        <v>2014</v>
      </c>
    </row>
    <row r="3058" spans="1:24" ht="58">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 t="shared" si="288"/>
        <v>0</v>
      </c>
      <c r="R3058">
        <f t="shared" si="283"/>
        <v>0</v>
      </c>
      <c r="S3058" s="15">
        <f t="shared" si="284"/>
        <v>41851.636388888888</v>
      </c>
      <c r="T3058" s="15">
        <f t="shared" si="285"/>
        <v>41911.636388888888</v>
      </c>
      <c r="U3058">
        <f t="shared" si="286"/>
        <v>60</v>
      </c>
      <c r="V3058" t="str" cm="1">
        <f t="array" ref="V3058">_xlfn.IFS(U3058&lt;=10,"Less than 10 days",AND(U3058&gt;10,U3058&lt;=20),"11 to 20 days",AND(U3058&gt;20,U3058&lt;=25),"21 to 25 days",U3058&gt;=51,"Greater than 40 days",AND(U3058&gt;25,U3058&lt;=30),"26 to 30 days",AND(U3058&gt;30,U3058&lt;=40),"31 to 40 days",AND(U3058&gt;40,U3058&lt;=50),"41 to 50 days")</f>
        <v>Greater than 40 days</v>
      </c>
      <c r="W3058" t="str" cm="1">
        <f t="array" ref="W3058">_xlfn.IFNA(_xlfn.IFS(AND(U3058&gt;=25,U3058&lt;28),"26-27 days",AND(U3058&gt;27,U3058&lt;29),"28 to 29 days",U3058=30, "30 days"),"Not Needed")</f>
        <v>Not Needed</v>
      </c>
      <c r="X3058">
        <f t="shared" si="287"/>
        <v>2014</v>
      </c>
    </row>
    <row r="3059" spans="1:24" ht="4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 t="shared" si="288"/>
        <v>0</v>
      </c>
      <c r="R3059">
        <f t="shared" si="283"/>
        <v>0</v>
      </c>
      <c r="S3059" s="15">
        <f t="shared" si="284"/>
        <v>42433.650590277779</v>
      </c>
      <c r="T3059" s="15">
        <f t="shared" si="285"/>
        <v>42463.608923611115</v>
      </c>
      <c r="U3059">
        <f t="shared" si="286"/>
        <v>30</v>
      </c>
      <c r="V3059" t="str" cm="1">
        <f t="array" ref="V3059">_xlfn.IFS(U3059&lt;=10,"Less than 10 days",AND(U3059&gt;10,U3059&lt;=20),"11 to 20 days",AND(U3059&gt;20,U3059&lt;=25),"21 to 25 days",U3059&gt;=51,"Greater than 40 days",AND(U3059&gt;25,U3059&lt;=30),"26 to 30 days",AND(U3059&gt;30,U3059&lt;=40),"31 to 40 days",AND(U3059&gt;40,U3059&lt;=50),"41 to 50 days")</f>
        <v>26 to 30 days</v>
      </c>
      <c r="W3059" t="str" cm="1">
        <f t="array" ref="W3059">_xlfn.IFNA(_xlfn.IFS(AND(U3059&gt;=25,U3059&lt;28),"26-27 days",AND(U3059&gt;27,U3059&lt;29),"28 to 29 days",U3059=30, "30 days"),"Not Needed")</f>
        <v>30 days</v>
      </c>
      <c r="X3059">
        <f t="shared" si="287"/>
        <v>2016</v>
      </c>
    </row>
    <row r="3060" spans="1:24" ht="58">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 t="shared" si="288"/>
        <v>0</v>
      </c>
      <c r="R3060">
        <f t="shared" si="283"/>
        <v>1</v>
      </c>
      <c r="S3060" s="15">
        <f t="shared" si="284"/>
        <v>42460.374305555553</v>
      </c>
      <c r="T3060" s="15">
        <f t="shared" si="285"/>
        <v>42510.374305555553</v>
      </c>
      <c r="U3060">
        <f t="shared" si="286"/>
        <v>50</v>
      </c>
      <c r="V3060" t="str" cm="1">
        <f t="array" ref="V3060">_xlfn.IFS(U3060&lt;=10,"Less than 10 days",AND(U3060&gt;10,U3060&lt;=20),"11 to 20 days",AND(U3060&gt;20,U3060&lt;=25),"21 to 25 days",U3060&gt;=51,"Greater than 40 days",AND(U3060&gt;25,U3060&lt;=30),"26 to 30 days",AND(U3060&gt;30,U3060&lt;=40),"31 to 40 days",AND(U3060&gt;40,U3060&lt;=50),"41 to 50 days")</f>
        <v>41 to 50 days</v>
      </c>
      <c r="W3060" t="str" cm="1">
        <f t="array" ref="W3060">_xlfn.IFNA(_xlfn.IFS(AND(U3060&gt;=25,U3060&lt;28),"26-27 days",AND(U3060&gt;27,U3060&lt;29),"28 to 29 days",U3060=30, "30 days"),"Not Needed")</f>
        <v>Not Needed</v>
      </c>
      <c r="X3060">
        <f t="shared" si="287"/>
        <v>2016</v>
      </c>
    </row>
    <row r="3061" spans="1:24" ht="4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 t="shared" si="288"/>
        <v>3</v>
      </c>
      <c r="R3061">
        <f t="shared" si="283"/>
        <v>41</v>
      </c>
      <c r="S3061" s="15">
        <f t="shared" si="284"/>
        <v>41829.935717592591</v>
      </c>
      <c r="T3061" s="15">
        <f t="shared" si="285"/>
        <v>41859.935717592591</v>
      </c>
      <c r="U3061">
        <f t="shared" si="286"/>
        <v>30</v>
      </c>
      <c r="V3061" t="str" cm="1">
        <f t="array" ref="V3061">_xlfn.IFS(U3061&lt;=10,"Less than 10 days",AND(U3061&gt;10,U3061&lt;=20),"11 to 20 days",AND(U3061&gt;20,U3061&lt;=25),"21 to 25 days",U3061&gt;=51,"Greater than 40 days",AND(U3061&gt;25,U3061&lt;=30),"26 to 30 days",AND(U3061&gt;30,U3061&lt;=40),"31 to 40 days",AND(U3061&gt;40,U3061&lt;=50),"41 to 50 days")</f>
        <v>26 to 30 days</v>
      </c>
      <c r="W3061" t="str" cm="1">
        <f t="array" ref="W3061">_xlfn.IFNA(_xlfn.IFS(AND(U3061&gt;=25,U3061&lt;28),"26-27 days",AND(U3061&gt;27,U3061&lt;29),"28 to 29 days",U3061=30, "30 days"),"Not Needed")</f>
        <v>30 days</v>
      </c>
      <c r="X3061">
        <f t="shared" si="287"/>
        <v>2014</v>
      </c>
    </row>
    <row r="3062" spans="1:24" ht="29">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 t="shared" si="288"/>
        <v>0</v>
      </c>
      <c r="R3062">
        <f t="shared" si="283"/>
        <v>55.83</v>
      </c>
      <c r="S3062" s="15">
        <f t="shared" si="284"/>
        <v>42245.274699074071</v>
      </c>
      <c r="T3062" s="15">
        <f t="shared" si="285"/>
        <v>42275.274699074071</v>
      </c>
      <c r="U3062">
        <f t="shared" si="286"/>
        <v>30</v>
      </c>
      <c r="V3062" t="str" cm="1">
        <f t="array" ref="V3062">_xlfn.IFS(U3062&lt;=10,"Less than 10 days",AND(U3062&gt;10,U3062&lt;=20),"11 to 20 days",AND(U3062&gt;20,U3062&lt;=25),"21 to 25 days",U3062&gt;=51,"Greater than 40 days",AND(U3062&gt;25,U3062&lt;=30),"26 to 30 days",AND(U3062&gt;30,U3062&lt;=40),"31 to 40 days",AND(U3062&gt;40,U3062&lt;=50),"41 to 50 days")</f>
        <v>26 to 30 days</v>
      </c>
      <c r="W3062" t="str" cm="1">
        <f t="array" ref="W3062">_xlfn.IFNA(_xlfn.IFS(AND(U3062&gt;=25,U3062&lt;28),"26-27 days",AND(U3062&gt;27,U3062&lt;29),"28 to 29 days",U3062=30, "30 days"),"Not Needed")</f>
        <v>30 days</v>
      </c>
      <c r="X3062">
        <f t="shared" si="287"/>
        <v>2015</v>
      </c>
    </row>
    <row r="3063" spans="1:24">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 t="shared" si="288"/>
        <v>0</v>
      </c>
      <c r="R3063">
        <f t="shared" si="283"/>
        <v>0</v>
      </c>
      <c r="S3063" s="15">
        <f t="shared" si="284"/>
        <v>41834.784120370372</v>
      </c>
      <c r="T3063" s="15">
        <f t="shared" si="285"/>
        <v>41864.784120370372</v>
      </c>
      <c r="U3063">
        <f t="shared" si="286"/>
        <v>30</v>
      </c>
      <c r="V3063" t="str" cm="1">
        <f t="array" ref="V3063">_xlfn.IFS(U3063&lt;=10,"Less than 10 days",AND(U3063&gt;10,U3063&lt;=20),"11 to 20 days",AND(U3063&gt;20,U3063&lt;=25),"21 to 25 days",U3063&gt;=51,"Greater than 40 days",AND(U3063&gt;25,U3063&lt;=30),"26 to 30 days",AND(U3063&gt;30,U3063&lt;=40),"31 to 40 days",AND(U3063&gt;40,U3063&lt;=50),"41 to 50 days")</f>
        <v>26 to 30 days</v>
      </c>
      <c r="W3063" t="str" cm="1">
        <f t="array" ref="W3063">_xlfn.IFNA(_xlfn.IFS(AND(U3063&gt;=25,U3063&lt;28),"26-27 days",AND(U3063&gt;27,U3063&lt;29),"28 to 29 days",U3063=30, "30 days"),"Not Needed")</f>
        <v>30 days</v>
      </c>
      <c r="X3063">
        <f t="shared" si="287"/>
        <v>2014</v>
      </c>
    </row>
    <row r="3064" spans="1:24" ht="4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 t="shared" si="288"/>
        <v>67</v>
      </c>
      <c r="R3064">
        <f t="shared" si="283"/>
        <v>99.76</v>
      </c>
      <c r="S3064" s="15">
        <f t="shared" si="284"/>
        <v>42248.535787037035</v>
      </c>
      <c r="T3064" s="15">
        <f t="shared" si="285"/>
        <v>42277.75</v>
      </c>
      <c r="U3064">
        <f t="shared" si="286"/>
        <v>29</v>
      </c>
      <c r="V3064" t="str" cm="1">
        <f t="array" ref="V3064">_xlfn.IFS(U3064&lt;=10,"Less than 10 days",AND(U3064&gt;10,U3064&lt;=20),"11 to 20 days",AND(U3064&gt;20,U3064&lt;=25),"21 to 25 days",U3064&gt;=51,"Greater than 40 days",AND(U3064&gt;25,U3064&lt;=30),"26 to 30 days",AND(U3064&gt;30,U3064&lt;=40),"31 to 40 days",AND(U3064&gt;40,U3064&lt;=50),"41 to 50 days")</f>
        <v>26 to 30 days</v>
      </c>
      <c r="W3064" t="str" cm="1">
        <f t="array" ref="W3064">_xlfn.IFNA(_xlfn.IFS(AND(U3064&gt;=25,U3064&lt;28),"26-27 days",AND(U3064&gt;27,U3064&lt;29),"28 to 29 days",U3064=30, "30 days"),"Not Needed")</f>
        <v>Not Needed</v>
      </c>
      <c r="X3064">
        <f t="shared" si="287"/>
        <v>2015</v>
      </c>
    </row>
    <row r="3065" spans="1:24" ht="4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 t="shared" si="288"/>
        <v>20</v>
      </c>
      <c r="R3065">
        <f t="shared" si="283"/>
        <v>25.52</v>
      </c>
      <c r="S3065" s="15">
        <f t="shared" si="284"/>
        <v>42630.922893518517</v>
      </c>
      <c r="T3065" s="15">
        <f t="shared" si="285"/>
        <v>42665.922893518517</v>
      </c>
      <c r="U3065">
        <f t="shared" si="286"/>
        <v>35</v>
      </c>
      <c r="V3065" t="str" cm="1">
        <f t="array" ref="V3065">_xlfn.IFS(U3065&lt;=10,"Less than 10 days",AND(U3065&gt;10,U3065&lt;=20),"11 to 20 days",AND(U3065&gt;20,U3065&lt;=25),"21 to 25 days",U3065&gt;=51,"Greater than 40 days",AND(U3065&gt;25,U3065&lt;=30),"26 to 30 days",AND(U3065&gt;30,U3065&lt;=40),"31 to 40 days",AND(U3065&gt;40,U3065&lt;=50),"41 to 50 days")</f>
        <v>31 to 40 days</v>
      </c>
      <c r="W3065" t="str" cm="1">
        <f t="array" ref="W3065">_xlfn.IFNA(_xlfn.IFS(AND(U3065&gt;=25,U3065&lt;28),"26-27 days",AND(U3065&gt;27,U3065&lt;29),"28 to 29 days",U3065=30, "30 days"),"Not Needed")</f>
        <v>Not Needed</v>
      </c>
      <c r="X3065">
        <f t="shared" si="287"/>
        <v>2016</v>
      </c>
    </row>
    <row r="3066" spans="1:24" ht="29">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 t="shared" si="288"/>
        <v>11</v>
      </c>
      <c r="R3066">
        <f t="shared" si="283"/>
        <v>117.65</v>
      </c>
      <c r="S3066" s="15">
        <f t="shared" si="284"/>
        <v>42299.130162037036</v>
      </c>
      <c r="T3066" s="15">
        <f t="shared" si="285"/>
        <v>42330.290972222225</v>
      </c>
      <c r="U3066">
        <f t="shared" si="286"/>
        <v>31</v>
      </c>
      <c r="V3066" t="str" cm="1">
        <f t="array" ref="V3066">_xlfn.IFS(U3066&lt;=10,"Less than 10 days",AND(U3066&gt;10,U3066&lt;=20),"11 to 20 days",AND(U3066&gt;20,U3066&lt;=25),"21 to 25 days",U3066&gt;=51,"Greater than 40 days",AND(U3066&gt;25,U3066&lt;=30),"26 to 30 days",AND(U3066&gt;30,U3066&lt;=40),"31 to 40 days",AND(U3066&gt;40,U3066&lt;=50),"41 to 50 days")</f>
        <v>31 to 40 days</v>
      </c>
      <c r="W3066" t="str" cm="1">
        <f t="array" ref="W3066">_xlfn.IFNA(_xlfn.IFS(AND(U3066&gt;=25,U3066&lt;28),"26-27 days",AND(U3066&gt;27,U3066&lt;29),"28 to 29 days",U3066=30, "30 days"),"Not Needed")</f>
        <v>Not Needed</v>
      </c>
      <c r="X3066">
        <f t="shared" si="287"/>
        <v>2015</v>
      </c>
    </row>
    <row r="3067" spans="1:24" ht="4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 t="shared" si="288"/>
        <v>0</v>
      </c>
      <c r="R3067">
        <f t="shared" si="283"/>
        <v>5</v>
      </c>
      <c r="S3067" s="15">
        <f t="shared" si="284"/>
        <v>41825.055231481485</v>
      </c>
      <c r="T3067" s="15">
        <f t="shared" si="285"/>
        <v>41850.055231481485</v>
      </c>
      <c r="U3067">
        <f t="shared" si="286"/>
        <v>25</v>
      </c>
      <c r="V3067" t="str" cm="1">
        <f t="array" ref="V3067">_xlfn.IFS(U3067&lt;=10,"Less than 10 days",AND(U3067&gt;10,U3067&lt;=20),"11 to 20 days",AND(U3067&gt;20,U3067&lt;=25),"21 to 25 days",U3067&gt;=51,"Greater than 40 days",AND(U3067&gt;25,U3067&lt;=30),"26 to 30 days",AND(U3067&gt;30,U3067&lt;=40),"31 to 40 days",AND(U3067&gt;40,U3067&lt;=50),"41 to 50 days")</f>
        <v>21 to 25 days</v>
      </c>
      <c r="W3067" t="str" cm="1">
        <f t="array" ref="W3067">_xlfn.IFNA(_xlfn.IFS(AND(U3067&gt;=25,U3067&lt;28),"26-27 days",AND(U3067&gt;27,U3067&lt;29),"28 to 29 days",U3067=30, "30 days"),"Not Needed")</f>
        <v>26-27 days</v>
      </c>
      <c r="X3067">
        <f t="shared" si="287"/>
        <v>2014</v>
      </c>
    </row>
    <row r="3068" spans="1:24" ht="4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 t="shared" si="288"/>
        <v>12</v>
      </c>
      <c r="R3068">
        <f t="shared" si="283"/>
        <v>2796.67</v>
      </c>
      <c r="S3068" s="15">
        <f t="shared" si="284"/>
        <v>42531.228437500002</v>
      </c>
      <c r="T3068" s="15">
        <f t="shared" si="285"/>
        <v>42561.228437500002</v>
      </c>
      <c r="U3068">
        <f t="shared" si="286"/>
        <v>30</v>
      </c>
      <c r="V3068" t="str" cm="1">
        <f t="array" ref="V3068">_xlfn.IFS(U3068&lt;=10,"Less than 10 days",AND(U3068&gt;10,U3068&lt;=20),"11 to 20 days",AND(U3068&gt;20,U3068&lt;=25),"21 to 25 days",U3068&gt;=51,"Greater than 40 days",AND(U3068&gt;25,U3068&lt;=30),"26 to 30 days",AND(U3068&gt;30,U3068&lt;=40),"31 to 40 days",AND(U3068&gt;40,U3068&lt;=50),"41 to 50 days")</f>
        <v>26 to 30 days</v>
      </c>
      <c r="W3068" t="str" cm="1">
        <f t="array" ref="W3068">_xlfn.IFNA(_xlfn.IFS(AND(U3068&gt;=25,U3068&lt;28),"26-27 days",AND(U3068&gt;27,U3068&lt;29),"28 to 29 days",U3068=30, "30 days"),"Not Needed")</f>
        <v>30 days</v>
      </c>
      <c r="X3068">
        <f t="shared" si="287"/>
        <v>2016</v>
      </c>
    </row>
    <row r="3069" spans="1:24" ht="4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 t="shared" si="288"/>
        <v>3</v>
      </c>
      <c r="R3069">
        <f t="shared" si="283"/>
        <v>200</v>
      </c>
      <c r="S3069" s="15">
        <f t="shared" si="284"/>
        <v>42226.938414351855</v>
      </c>
      <c r="T3069" s="15">
        <f t="shared" si="285"/>
        <v>42256.938414351855</v>
      </c>
      <c r="U3069">
        <f t="shared" si="286"/>
        <v>30</v>
      </c>
      <c r="V3069" t="str" cm="1">
        <f t="array" ref="V3069">_xlfn.IFS(U3069&lt;=10,"Less than 10 days",AND(U3069&gt;10,U3069&lt;=20),"11 to 20 days",AND(U3069&gt;20,U3069&lt;=25),"21 to 25 days",U3069&gt;=51,"Greater than 40 days",AND(U3069&gt;25,U3069&lt;=30),"26 to 30 days",AND(U3069&gt;30,U3069&lt;=40),"31 to 40 days",AND(U3069&gt;40,U3069&lt;=50),"41 to 50 days")</f>
        <v>26 to 30 days</v>
      </c>
      <c r="W3069" t="str" cm="1">
        <f t="array" ref="W3069">_xlfn.IFNA(_xlfn.IFS(AND(U3069&gt;=25,U3069&lt;28),"26-27 days",AND(U3069&gt;27,U3069&lt;29),"28 to 29 days",U3069=30, "30 days"),"Not Needed")</f>
        <v>30 days</v>
      </c>
      <c r="X3069">
        <f t="shared" si="287"/>
        <v>2015</v>
      </c>
    </row>
    <row r="3070" spans="1:24" ht="58">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 t="shared" si="288"/>
        <v>0</v>
      </c>
      <c r="R3070">
        <f t="shared" si="283"/>
        <v>87.5</v>
      </c>
      <c r="S3070" s="15">
        <f t="shared" si="284"/>
        <v>42263.691574074073</v>
      </c>
      <c r="T3070" s="15">
        <f t="shared" si="285"/>
        <v>42293.691574074073</v>
      </c>
      <c r="U3070">
        <f t="shared" si="286"/>
        <v>30</v>
      </c>
      <c r="V3070" t="str" cm="1">
        <f t="array" ref="V3070">_xlfn.IFS(U3070&lt;=10,"Less than 10 days",AND(U3070&gt;10,U3070&lt;=20),"11 to 20 days",AND(U3070&gt;20,U3070&lt;=25),"21 to 25 days",U3070&gt;=51,"Greater than 40 days",AND(U3070&gt;25,U3070&lt;=30),"26 to 30 days",AND(U3070&gt;30,U3070&lt;=40),"31 to 40 days",AND(U3070&gt;40,U3070&lt;=50),"41 to 50 days")</f>
        <v>26 to 30 days</v>
      </c>
      <c r="W3070" t="str" cm="1">
        <f t="array" ref="W3070">_xlfn.IFNA(_xlfn.IFS(AND(U3070&gt;=25,U3070&lt;28),"26-27 days",AND(U3070&gt;27,U3070&lt;29),"28 to 29 days",U3070=30, "30 days"),"Not Needed")</f>
        <v>30 days</v>
      </c>
      <c r="X3070">
        <f t="shared" si="287"/>
        <v>2015</v>
      </c>
    </row>
    <row r="3071" spans="1:24" ht="4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 t="shared" si="288"/>
        <v>14</v>
      </c>
      <c r="R3071">
        <f t="shared" si="283"/>
        <v>20.14</v>
      </c>
      <c r="S3071" s="15">
        <f t="shared" si="284"/>
        <v>41957.833726851852</v>
      </c>
      <c r="T3071" s="15">
        <f t="shared" si="285"/>
        <v>41987.833726851852</v>
      </c>
      <c r="U3071">
        <f t="shared" si="286"/>
        <v>30</v>
      </c>
      <c r="V3071" t="str" cm="1">
        <f t="array" ref="V3071">_xlfn.IFS(U3071&lt;=10,"Less than 10 days",AND(U3071&gt;10,U3071&lt;=20),"11 to 20 days",AND(U3071&gt;20,U3071&lt;=25),"21 to 25 days",U3071&gt;=51,"Greater than 40 days",AND(U3071&gt;25,U3071&lt;=30),"26 to 30 days",AND(U3071&gt;30,U3071&lt;=40),"31 to 40 days",AND(U3071&gt;40,U3071&lt;=50),"41 to 50 days")</f>
        <v>26 to 30 days</v>
      </c>
      <c r="W3071" t="str" cm="1">
        <f t="array" ref="W3071">_xlfn.IFNA(_xlfn.IFS(AND(U3071&gt;=25,U3071&lt;28),"26-27 days",AND(U3071&gt;27,U3071&lt;29),"28 to 29 days",U3071=30, "30 days"),"Not Needed")</f>
        <v>30 days</v>
      </c>
      <c r="X3071">
        <f t="shared" si="287"/>
        <v>2014</v>
      </c>
    </row>
    <row r="3072" spans="1:24" ht="4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 t="shared" si="288"/>
        <v>3</v>
      </c>
      <c r="R3072">
        <f t="shared" si="283"/>
        <v>20.88</v>
      </c>
      <c r="S3072" s="15">
        <f t="shared" si="284"/>
        <v>42690.733437499999</v>
      </c>
      <c r="T3072" s="15">
        <f t="shared" si="285"/>
        <v>42711.733437499999</v>
      </c>
      <c r="U3072">
        <f t="shared" si="286"/>
        <v>21</v>
      </c>
      <c r="V3072" t="str" cm="1">
        <f t="array" ref="V3072">_xlfn.IFS(U3072&lt;=10,"Less than 10 days",AND(U3072&gt;10,U3072&lt;=20),"11 to 20 days",AND(U3072&gt;20,U3072&lt;=25),"21 to 25 days",U3072&gt;=51,"Greater than 40 days",AND(U3072&gt;25,U3072&lt;=30),"26 to 30 days",AND(U3072&gt;30,U3072&lt;=40),"31 to 40 days",AND(U3072&gt;40,U3072&lt;=50),"41 to 50 days")</f>
        <v>21 to 25 days</v>
      </c>
      <c r="W3072" t="str" cm="1">
        <f t="array" ref="W3072">_xlfn.IFNA(_xlfn.IFS(AND(U3072&gt;=25,U3072&lt;28),"26-27 days",AND(U3072&gt;27,U3072&lt;29),"28 to 29 days",U3072=30, "30 days"),"Not Needed")</f>
        <v>Not Needed</v>
      </c>
      <c r="X3072">
        <f t="shared" si="287"/>
        <v>2016</v>
      </c>
    </row>
    <row r="3073" spans="1:24" ht="4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 t="shared" si="288"/>
        <v>60</v>
      </c>
      <c r="R3073">
        <f t="shared" si="283"/>
        <v>61.31</v>
      </c>
      <c r="S3073" s="15">
        <f t="shared" si="284"/>
        <v>42097.732418981483</v>
      </c>
      <c r="T3073" s="15">
        <f t="shared" si="285"/>
        <v>42115.249305555553</v>
      </c>
      <c r="U3073">
        <f t="shared" si="286"/>
        <v>18</v>
      </c>
      <c r="V3073" t="str" cm="1">
        <f t="array" ref="V3073">_xlfn.IFS(U3073&lt;=10,"Less than 10 days",AND(U3073&gt;10,U3073&lt;=20),"11 to 20 days",AND(U3073&gt;20,U3073&lt;=25),"21 to 25 days",U3073&gt;=51,"Greater than 40 days",AND(U3073&gt;25,U3073&lt;=30),"26 to 30 days",AND(U3073&gt;30,U3073&lt;=40),"31 to 40 days",AND(U3073&gt;40,U3073&lt;=50),"41 to 50 days")</f>
        <v>11 to 20 days</v>
      </c>
      <c r="W3073" t="str" cm="1">
        <f t="array" ref="W3073">_xlfn.IFNA(_xlfn.IFS(AND(U3073&gt;=25,U3073&lt;28),"26-27 days",AND(U3073&gt;27,U3073&lt;29),"28 to 29 days",U3073=30, "30 days"),"Not Needed")</f>
        <v>Not Needed</v>
      </c>
      <c r="X3073">
        <f t="shared" si="287"/>
        <v>2015</v>
      </c>
    </row>
    <row r="3074" spans="1:24" ht="58">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 t="shared" si="288"/>
        <v>0</v>
      </c>
      <c r="R3074">
        <f t="shared" si="283"/>
        <v>1</v>
      </c>
      <c r="S3074" s="15">
        <f t="shared" si="284"/>
        <v>42658.690532407403</v>
      </c>
      <c r="T3074" s="15">
        <f t="shared" si="285"/>
        <v>42673.073611111111</v>
      </c>
      <c r="U3074">
        <f t="shared" si="286"/>
        <v>15</v>
      </c>
      <c r="V3074" t="str" cm="1">
        <f t="array" ref="V3074">_xlfn.IFS(U3074&lt;=10,"Less than 10 days",AND(U3074&gt;10,U3074&lt;=20),"11 to 20 days",AND(U3074&gt;20,U3074&lt;=25),"21 to 25 days",U3074&gt;=51,"Greater than 40 days",AND(U3074&gt;25,U3074&lt;=30),"26 to 30 days",AND(U3074&gt;30,U3074&lt;=40),"31 to 40 days",AND(U3074&gt;40,U3074&lt;=50),"41 to 50 days")</f>
        <v>11 to 20 days</v>
      </c>
      <c r="W3074" t="str" cm="1">
        <f t="array" ref="W3074">_xlfn.IFNA(_xlfn.IFS(AND(U3074&gt;=25,U3074&lt;28),"26-27 days",AND(U3074&gt;27,U3074&lt;29),"28 to 29 days",U3074=30, "30 days"),"Not Needed")</f>
        <v>Not Needed</v>
      </c>
      <c r="X3074">
        <f t="shared" si="287"/>
        <v>2016</v>
      </c>
    </row>
    <row r="3075" spans="1:24" ht="4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 t="shared" si="288"/>
        <v>0</v>
      </c>
      <c r="R3075">
        <f t="shared" ref="R3075:R3138" si="289">IFERROR(ROUND(E3075/L3075,2),0)</f>
        <v>92.14</v>
      </c>
      <c r="S3075" s="15">
        <f t="shared" ref="S3075:S3138" si="290">(((J3075/60)/60)/24)+DATE(1970,1,1)</f>
        <v>42111.684027777781</v>
      </c>
      <c r="T3075" s="15">
        <f t="shared" ref="T3075:T3138" si="291">(((I3075/60)/60)/24)+DATE(1970,1,1)</f>
        <v>42169.804861111115</v>
      </c>
      <c r="U3075">
        <f t="shared" ref="U3075:U3138" si="292">_xlfn.DAYS(T3075,S3075)</f>
        <v>58</v>
      </c>
      <c r="V3075" t="str" cm="1">
        <f t="array" ref="V3075">_xlfn.IFS(U3075&lt;=10,"Less than 10 days",AND(U3075&gt;10,U3075&lt;=20),"11 to 20 days",AND(U3075&gt;20,U3075&lt;=25),"21 to 25 days",U3075&gt;=51,"Greater than 40 days",AND(U3075&gt;25,U3075&lt;=30),"26 to 30 days",AND(U3075&gt;30,U3075&lt;=40),"31 to 40 days",AND(U3075&gt;40,U3075&lt;=50),"41 to 50 days")</f>
        <v>Greater than 40 days</v>
      </c>
      <c r="W3075" t="str" cm="1">
        <f t="array" ref="W3075">_xlfn.IFNA(_xlfn.IFS(AND(U3075&gt;=25,U3075&lt;28),"26-27 days",AND(U3075&gt;27,U3075&lt;29),"28 to 29 days",U3075=30, "30 days"),"Not Needed")</f>
        <v>Not Needed</v>
      </c>
      <c r="X3075">
        <f t="shared" ref="X3075:X3138" si="293">YEAR(S3075)</f>
        <v>2015</v>
      </c>
    </row>
    <row r="3076" spans="1:24" ht="58">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 t="shared" si="288"/>
        <v>0</v>
      </c>
      <c r="R3076">
        <f t="shared" si="289"/>
        <v>7.33</v>
      </c>
      <c r="S3076" s="15">
        <f t="shared" si="290"/>
        <v>42409.571284722217</v>
      </c>
      <c r="T3076" s="15">
        <f t="shared" si="291"/>
        <v>42439.571284722217</v>
      </c>
      <c r="U3076">
        <f t="shared" si="292"/>
        <v>30</v>
      </c>
      <c r="V3076" t="str" cm="1">
        <f t="array" ref="V3076">_xlfn.IFS(U3076&lt;=10,"Less than 10 days",AND(U3076&gt;10,U3076&lt;=20),"11 to 20 days",AND(U3076&gt;20,U3076&lt;=25),"21 to 25 days",U3076&gt;=51,"Greater than 40 days",AND(U3076&gt;25,U3076&lt;=30),"26 to 30 days",AND(U3076&gt;30,U3076&lt;=40),"31 to 40 days",AND(U3076&gt;40,U3076&lt;=50),"41 to 50 days")</f>
        <v>26 to 30 days</v>
      </c>
      <c r="W3076" t="str" cm="1">
        <f t="array" ref="W3076">_xlfn.IFNA(_xlfn.IFS(AND(U3076&gt;=25,U3076&lt;28),"26-27 days",AND(U3076&gt;27,U3076&lt;29),"28 to 29 days",U3076=30, "30 days"),"Not Needed")</f>
        <v>30 days</v>
      </c>
      <c r="X3076">
        <f t="shared" si="293"/>
        <v>2016</v>
      </c>
    </row>
    <row r="3077" spans="1:24" ht="4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 t="shared" si="288"/>
        <v>9</v>
      </c>
      <c r="R3077">
        <f t="shared" si="289"/>
        <v>64.8</v>
      </c>
      <c r="S3077" s="15">
        <f t="shared" si="290"/>
        <v>42551.102314814809</v>
      </c>
      <c r="T3077" s="15">
        <f t="shared" si="291"/>
        <v>42601.102314814809</v>
      </c>
      <c r="U3077">
        <f t="shared" si="292"/>
        <v>50</v>
      </c>
      <c r="V3077" t="str" cm="1">
        <f t="array" ref="V3077">_xlfn.IFS(U3077&lt;=10,"Less than 10 days",AND(U3077&gt;10,U3077&lt;=20),"11 to 20 days",AND(U3077&gt;20,U3077&lt;=25),"21 to 25 days",U3077&gt;=51,"Greater than 40 days",AND(U3077&gt;25,U3077&lt;=30),"26 to 30 days",AND(U3077&gt;30,U3077&lt;=40),"31 to 40 days",AND(U3077&gt;40,U3077&lt;=50),"41 to 50 days")</f>
        <v>41 to 50 days</v>
      </c>
      <c r="W3077" t="str" cm="1">
        <f t="array" ref="W3077">_xlfn.IFNA(_xlfn.IFS(AND(U3077&gt;=25,U3077&lt;28),"26-27 days",AND(U3077&gt;27,U3077&lt;29),"28 to 29 days",U3077=30, "30 days"),"Not Needed")</f>
        <v>Not Needed</v>
      </c>
      <c r="X3077">
        <f t="shared" si="293"/>
        <v>2016</v>
      </c>
    </row>
    <row r="3078" spans="1:24" ht="29">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 t="shared" si="288"/>
        <v>15</v>
      </c>
      <c r="R3078">
        <f t="shared" si="289"/>
        <v>30.12</v>
      </c>
      <c r="S3078" s="15">
        <f t="shared" si="290"/>
        <v>42226.651886574073</v>
      </c>
      <c r="T3078" s="15">
        <f t="shared" si="291"/>
        <v>42286.651886574073</v>
      </c>
      <c r="U3078">
        <f t="shared" si="292"/>
        <v>60</v>
      </c>
      <c r="V3078" t="str" cm="1">
        <f t="array" ref="V3078">_xlfn.IFS(U3078&lt;=10,"Less than 10 days",AND(U3078&gt;10,U3078&lt;=20),"11 to 20 days",AND(U3078&gt;20,U3078&lt;=25),"21 to 25 days",U3078&gt;=51,"Greater than 40 days",AND(U3078&gt;25,U3078&lt;=30),"26 to 30 days",AND(U3078&gt;30,U3078&lt;=40),"31 to 40 days",AND(U3078&gt;40,U3078&lt;=50),"41 to 50 days")</f>
        <v>Greater than 40 days</v>
      </c>
      <c r="W3078" t="str" cm="1">
        <f t="array" ref="W3078">_xlfn.IFNA(_xlfn.IFS(AND(U3078&gt;=25,U3078&lt;28),"26-27 days",AND(U3078&gt;27,U3078&lt;29),"28 to 29 days",U3078=30, "30 days"),"Not Needed")</f>
        <v>Not Needed</v>
      </c>
      <c r="X3078">
        <f t="shared" si="293"/>
        <v>2015</v>
      </c>
    </row>
    <row r="3079" spans="1:24" ht="4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 t="shared" si="288"/>
        <v>0</v>
      </c>
      <c r="R3079">
        <f t="shared" si="289"/>
        <v>52.5</v>
      </c>
      <c r="S3079" s="15">
        <f t="shared" si="290"/>
        <v>42766.956921296296</v>
      </c>
      <c r="T3079" s="15">
        <f t="shared" si="291"/>
        <v>42796.956921296296</v>
      </c>
      <c r="U3079">
        <f t="shared" si="292"/>
        <v>30</v>
      </c>
      <c r="V3079" t="str" cm="1">
        <f t="array" ref="V3079">_xlfn.IFS(U3079&lt;=10,"Less than 10 days",AND(U3079&gt;10,U3079&lt;=20),"11 to 20 days",AND(U3079&gt;20,U3079&lt;=25),"21 to 25 days",U3079&gt;=51,"Greater than 40 days",AND(U3079&gt;25,U3079&lt;=30),"26 to 30 days",AND(U3079&gt;30,U3079&lt;=40),"31 to 40 days",AND(U3079&gt;40,U3079&lt;=50),"41 to 50 days")</f>
        <v>26 to 30 days</v>
      </c>
      <c r="W3079" t="str" cm="1">
        <f t="array" ref="W3079">_xlfn.IFNA(_xlfn.IFS(AND(U3079&gt;=25,U3079&lt;28),"26-27 days",AND(U3079&gt;27,U3079&lt;29),"28 to 29 days",U3079=30, "30 days"),"Not Needed")</f>
        <v>30 days</v>
      </c>
      <c r="X3079">
        <f t="shared" si="293"/>
        <v>2017</v>
      </c>
    </row>
    <row r="3080" spans="1:24" ht="4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 t="shared" si="288"/>
        <v>0</v>
      </c>
      <c r="R3080">
        <f t="shared" si="289"/>
        <v>23.67</v>
      </c>
      <c r="S3080" s="15">
        <f t="shared" si="290"/>
        <v>42031.138831018514</v>
      </c>
      <c r="T3080" s="15">
        <f t="shared" si="291"/>
        <v>42061.138831018514</v>
      </c>
      <c r="U3080">
        <f t="shared" si="292"/>
        <v>30</v>
      </c>
      <c r="V3080" t="str" cm="1">
        <f t="array" ref="V3080">_xlfn.IFS(U3080&lt;=10,"Less than 10 days",AND(U3080&gt;10,U3080&lt;=20),"11 to 20 days",AND(U3080&gt;20,U3080&lt;=25),"21 to 25 days",U3080&gt;=51,"Greater than 40 days",AND(U3080&gt;25,U3080&lt;=30),"26 to 30 days",AND(U3080&gt;30,U3080&lt;=40),"31 to 40 days",AND(U3080&gt;40,U3080&lt;=50),"41 to 50 days")</f>
        <v>26 to 30 days</v>
      </c>
      <c r="W3080" t="str" cm="1">
        <f t="array" ref="W3080">_xlfn.IFNA(_xlfn.IFS(AND(U3080&gt;=25,U3080&lt;28),"26-27 days",AND(U3080&gt;27,U3080&lt;29),"28 to 29 days",U3080=30, "30 days"),"Not Needed")</f>
        <v>30 days</v>
      </c>
      <c r="X3080">
        <f t="shared" si="293"/>
        <v>2015</v>
      </c>
    </row>
    <row r="3081" spans="1:24" ht="4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 t="shared" si="288"/>
        <v>1</v>
      </c>
      <c r="R3081">
        <f t="shared" si="289"/>
        <v>415.78</v>
      </c>
      <c r="S3081" s="15">
        <f t="shared" si="290"/>
        <v>42055.713368055556</v>
      </c>
      <c r="T3081" s="15">
        <f t="shared" si="291"/>
        <v>42085.671701388885</v>
      </c>
      <c r="U3081">
        <f t="shared" si="292"/>
        <v>30</v>
      </c>
      <c r="V3081" t="str" cm="1">
        <f t="array" ref="V3081">_xlfn.IFS(U3081&lt;=10,"Less than 10 days",AND(U3081&gt;10,U3081&lt;=20),"11 to 20 days",AND(U3081&gt;20,U3081&lt;=25),"21 to 25 days",U3081&gt;=51,"Greater than 40 days",AND(U3081&gt;25,U3081&lt;=30),"26 to 30 days",AND(U3081&gt;30,U3081&lt;=40),"31 to 40 days",AND(U3081&gt;40,U3081&lt;=50),"41 to 50 days")</f>
        <v>26 to 30 days</v>
      </c>
      <c r="W3081" t="str" cm="1">
        <f t="array" ref="W3081">_xlfn.IFNA(_xlfn.IFS(AND(U3081&gt;=25,U3081&lt;28),"26-27 days",AND(U3081&gt;27,U3081&lt;29),"28 to 29 days",U3081=30, "30 days"),"Not Needed")</f>
        <v>30 days</v>
      </c>
      <c r="X3081">
        <f t="shared" si="293"/>
        <v>2015</v>
      </c>
    </row>
    <row r="3082" spans="1:24" ht="4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 t="shared" si="288"/>
        <v>0</v>
      </c>
      <c r="R3082">
        <f t="shared" si="289"/>
        <v>53.71</v>
      </c>
      <c r="S3082" s="15">
        <f t="shared" si="290"/>
        <v>41940.028287037036</v>
      </c>
      <c r="T3082" s="15">
        <f t="shared" si="291"/>
        <v>42000.0699537037</v>
      </c>
      <c r="U3082">
        <f t="shared" si="292"/>
        <v>60</v>
      </c>
      <c r="V3082" t="str" cm="1">
        <f t="array" ref="V3082">_xlfn.IFS(U3082&lt;=10,"Less than 10 days",AND(U3082&gt;10,U3082&lt;=20),"11 to 20 days",AND(U3082&gt;20,U3082&lt;=25),"21 to 25 days",U3082&gt;=51,"Greater than 40 days",AND(U3082&gt;25,U3082&lt;=30),"26 to 30 days",AND(U3082&gt;30,U3082&lt;=40),"31 to 40 days",AND(U3082&gt;40,U3082&lt;=50),"41 to 50 days")</f>
        <v>Greater than 40 days</v>
      </c>
      <c r="W3082" t="str" cm="1">
        <f t="array" ref="W3082">_xlfn.IFNA(_xlfn.IFS(AND(U3082&gt;=25,U3082&lt;28),"26-27 days",AND(U3082&gt;27,U3082&lt;29),"28 to 29 days",U3082=30, "30 days"),"Not Needed")</f>
        <v>Not Needed</v>
      </c>
      <c r="X3082">
        <f t="shared" si="293"/>
        <v>2014</v>
      </c>
    </row>
    <row r="3083" spans="1:24" ht="4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 t="shared" si="288"/>
        <v>0</v>
      </c>
      <c r="R3083">
        <f t="shared" si="289"/>
        <v>420.6</v>
      </c>
      <c r="S3083" s="15">
        <f t="shared" si="290"/>
        <v>42237.181608796294</v>
      </c>
      <c r="T3083" s="15">
        <f t="shared" si="291"/>
        <v>42267.181608796294</v>
      </c>
      <c r="U3083">
        <f t="shared" si="292"/>
        <v>30</v>
      </c>
      <c r="V3083" t="str" cm="1">
        <f t="array" ref="V3083">_xlfn.IFS(U3083&lt;=10,"Less than 10 days",AND(U3083&gt;10,U3083&lt;=20),"11 to 20 days",AND(U3083&gt;20,U3083&lt;=25),"21 to 25 days",U3083&gt;=51,"Greater than 40 days",AND(U3083&gt;25,U3083&lt;=30),"26 to 30 days",AND(U3083&gt;30,U3083&lt;=40),"31 to 40 days",AND(U3083&gt;40,U3083&lt;=50),"41 to 50 days")</f>
        <v>26 to 30 days</v>
      </c>
      <c r="W3083" t="str" cm="1">
        <f t="array" ref="W3083">_xlfn.IFNA(_xlfn.IFS(AND(U3083&gt;=25,U3083&lt;28),"26-27 days",AND(U3083&gt;27,U3083&lt;29),"28 to 29 days",U3083=30, "30 days"),"Not Needed")</f>
        <v>30 days</v>
      </c>
      <c r="X3083">
        <f t="shared" si="293"/>
        <v>2015</v>
      </c>
    </row>
    <row r="3084" spans="1:24" ht="4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 t="shared" si="288"/>
        <v>0</v>
      </c>
      <c r="R3084">
        <f t="shared" si="289"/>
        <v>0</v>
      </c>
      <c r="S3084" s="15">
        <f t="shared" si="290"/>
        <v>42293.922986111109</v>
      </c>
      <c r="T3084" s="15">
        <f t="shared" si="291"/>
        <v>42323.96465277778</v>
      </c>
      <c r="U3084">
        <f t="shared" si="292"/>
        <v>30</v>
      </c>
      <c r="V3084" t="str" cm="1">
        <f t="array" ref="V3084">_xlfn.IFS(U3084&lt;=10,"Less than 10 days",AND(U3084&gt;10,U3084&lt;=20),"11 to 20 days",AND(U3084&gt;20,U3084&lt;=25),"21 to 25 days",U3084&gt;=51,"Greater than 40 days",AND(U3084&gt;25,U3084&lt;=30),"26 to 30 days",AND(U3084&gt;30,U3084&lt;=40),"31 to 40 days",AND(U3084&gt;40,U3084&lt;=50),"41 to 50 days")</f>
        <v>26 to 30 days</v>
      </c>
      <c r="W3084" t="str" cm="1">
        <f t="array" ref="W3084">_xlfn.IFNA(_xlfn.IFS(AND(U3084&gt;=25,U3084&lt;28),"26-27 days",AND(U3084&gt;27,U3084&lt;29),"28 to 29 days",U3084=30, "30 days"),"Not Needed")</f>
        <v>30 days</v>
      </c>
      <c r="X3084">
        <f t="shared" si="293"/>
        <v>2015</v>
      </c>
    </row>
    <row r="3085" spans="1:24" ht="58">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 t="shared" si="288"/>
        <v>0</v>
      </c>
      <c r="R3085">
        <f t="shared" si="289"/>
        <v>18.670000000000002</v>
      </c>
      <c r="S3085" s="15">
        <f t="shared" si="290"/>
        <v>41853.563402777778</v>
      </c>
      <c r="T3085" s="15">
        <f t="shared" si="291"/>
        <v>41883.208333333336</v>
      </c>
      <c r="U3085">
        <f t="shared" si="292"/>
        <v>30</v>
      </c>
      <c r="V3085" t="str" cm="1">
        <f t="array" ref="V3085">_xlfn.IFS(U3085&lt;=10,"Less than 10 days",AND(U3085&gt;10,U3085&lt;=20),"11 to 20 days",AND(U3085&gt;20,U3085&lt;=25),"21 to 25 days",U3085&gt;=51,"Greater than 40 days",AND(U3085&gt;25,U3085&lt;=30),"26 to 30 days",AND(U3085&gt;30,U3085&lt;=40),"31 to 40 days",AND(U3085&gt;40,U3085&lt;=50),"41 to 50 days")</f>
        <v>26 to 30 days</v>
      </c>
      <c r="W3085" t="str" cm="1">
        <f t="array" ref="W3085">_xlfn.IFNA(_xlfn.IFS(AND(U3085&gt;=25,U3085&lt;28),"26-27 days",AND(U3085&gt;27,U3085&lt;29),"28 to 29 days",U3085=30, "30 days"),"Not Needed")</f>
        <v>30 days</v>
      </c>
      <c r="X3085">
        <f t="shared" si="293"/>
        <v>2014</v>
      </c>
    </row>
    <row r="3086" spans="1:24" ht="58">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 t="shared" si="288"/>
        <v>12</v>
      </c>
      <c r="R3086">
        <f t="shared" si="289"/>
        <v>78.33</v>
      </c>
      <c r="S3086" s="15">
        <f t="shared" si="290"/>
        <v>42100.723738425921</v>
      </c>
      <c r="T3086" s="15">
        <f t="shared" si="291"/>
        <v>42129.783333333333</v>
      </c>
      <c r="U3086">
        <f t="shared" si="292"/>
        <v>29</v>
      </c>
      <c r="V3086" t="str" cm="1">
        <f t="array" ref="V3086">_xlfn.IFS(U3086&lt;=10,"Less than 10 days",AND(U3086&gt;10,U3086&lt;=20),"11 to 20 days",AND(U3086&gt;20,U3086&lt;=25),"21 to 25 days",U3086&gt;=51,"Greater than 40 days",AND(U3086&gt;25,U3086&lt;=30),"26 to 30 days",AND(U3086&gt;30,U3086&lt;=40),"31 to 40 days",AND(U3086&gt;40,U3086&lt;=50),"41 to 50 days")</f>
        <v>26 to 30 days</v>
      </c>
      <c r="W3086" t="str" cm="1">
        <f t="array" ref="W3086">_xlfn.IFNA(_xlfn.IFS(AND(U3086&gt;=25,U3086&lt;28),"26-27 days",AND(U3086&gt;27,U3086&lt;29),"28 to 29 days",U3086=30, "30 days"),"Not Needed")</f>
        <v>Not Needed</v>
      </c>
      <c r="X3086">
        <f t="shared" si="293"/>
        <v>2015</v>
      </c>
    </row>
    <row r="3087" spans="1:24" ht="4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 t="shared" si="288"/>
        <v>2</v>
      </c>
      <c r="R3087">
        <f t="shared" si="289"/>
        <v>67.78</v>
      </c>
      <c r="S3087" s="15">
        <f t="shared" si="290"/>
        <v>42246.883784722217</v>
      </c>
      <c r="T3087" s="15">
        <f t="shared" si="291"/>
        <v>42276.883784722217</v>
      </c>
      <c r="U3087">
        <f t="shared" si="292"/>
        <v>30</v>
      </c>
      <c r="V3087" t="str" cm="1">
        <f t="array" ref="V3087">_xlfn.IFS(U3087&lt;=10,"Less than 10 days",AND(U3087&gt;10,U3087&lt;=20),"11 to 20 days",AND(U3087&gt;20,U3087&lt;=25),"21 to 25 days",U3087&gt;=51,"Greater than 40 days",AND(U3087&gt;25,U3087&lt;=30),"26 to 30 days",AND(U3087&gt;30,U3087&lt;=40),"31 to 40 days",AND(U3087&gt;40,U3087&lt;=50),"41 to 50 days")</f>
        <v>26 to 30 days</v>
      </c>
      <c r="W3087" t="str" cm="1">
        <f t="array" ref="W3087">_xlfn.IFNA(_xlfn.IFS(AND(U3087&gt;=25,U3087&lt;28),"26-27 days",AND(U3087&gt;27,U3087&lt;29),"28 to 29 days",U3087=30, "30 days"),"Not Needed")</f>
        <v>30 days</v>
      </c>
      <c r="X3087">
        <f t="shared" si="293"/>
        <v>2015</v>
      </c>
    </row>
    <row r="3088" spans="1:24" ht="58">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 t="shared" si="288"/>
        <v>0</v>
      </c>
      <c r="R3088">
        <f t="shared" si="289"/>
        <v>16.670000000000002</v>
      </c>
      <c r="S3088" s="15">
        <f t="shared" si="290"/>
        <v>42173.67082175926</v>
      </c>
      <c r="T3088" s="15">
        <f t="shared" si="291"/>
        <v>42233.67082175926</v>
      </c>
      <c r="U3088">
        <f t="shared" si="292"/>
        <v>60</v>
      </c>
      <c r="V3088" t="str" cm="1">
        <f t="array" ref="V3088">_xlfn.IFS(U3088&lt;=10,"Less than 10 days",AND(U3088&gt;10,U3088&lt;=20),"11 to 20 days",AND(U3088&gt;20,U3088&lt;=25),"21 to 25 days",U3088&gt;=51,"Greater than 40 days",AND(U3088&gt;25,U3088&lt;=30),"26 to 30 days",AND(U3088&gt;30,U3088&lt;=40),"31 to 40 days",AND(U3088&gt;40,U3088&lt;=50),"41 to 50 days")</f>
        <v>Greater than 40 days</v>
      </c>
      <c r="W3088" t="str" cm="1">
        <f t="array" ref="W3088">_xlfn.IFNA(_xlfn.IFS(AND(U3088&gt;=25,U3088&lt;28),"26-27 days",AND(U3088&gt;27,U3088&lt;29),"28 to 29 days",U3088=30, "30 days"),"Not Needed")</f>
        <v>Not Needed</v>
      </c>
      <c r="X3088">
        <f t="shared" si="293"/>
        <v>2015</v>
      </c>
    </row>
    <row r="3089" spans="1:24" ht="4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 t="shared" si="288"/>
        <v>1</v>
      </c>
      <c r="R3089">
        <f t="shared" si="289"/>
        <v>62.5</v>
      </c>
      <c r="S3089" s="15">
        <f t="shared" si="290"/>
        <v>42665.150347222225</v>
      </c>
      <c r="T3089" s="15">
        <f t="shared" si="291"/>
        <v>42725.192013888889</v>
      </c>
      <c r="U3089">
        <f t="shared" si="292"/>
        <v>60</v>
      </c>
      <c r="V3089" t="str" cm="1">
        <f t="array" ref="V3089">_xlfn.IFS(U3089&lt;=10,"Less than 10 days",AND(U3089&gt;10,U3089&lt;=20),"11 to 20 days",AND(U3089&gt;20,U3089&lt;=25),"21 to 25 days",U3089&gt;=51,"Greater than 40 days",AND(U3089&gt;25,U3089&lt;=30),"26 to 30 days",AND(U3089&gt;30,U3089&lt;=40),"31 to 40 days",AND(U3089&gt;40,U3089&lt;=50),"41 to 50 days")</f>
        <v>Greater than 40 days</v>
      </c>
      <c r="W3089" t="str" cm="1">
        <f t="array" ref="W3089">_xlfn.IFNA(_xlfn.IFS(AND(U3089&gt;=25,U3089&lt;28),"26-27 days",AND(U3089&gt;27,U3089&lt;29),"28 to 29 days",U3089=30, "30 days"),"Not Needed")</f>
        <v>Not Needed</v>
      </c>
      <c r="X3089">
        <f t="shared" si="293"/>
        <v>2016</v>
      </c>
    </row>
    <row r="3090" spans="1:24" ht="4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 t="shared" si="288"/>
        <v>0</v>
      </c>
      <c r="R3090">
        <f t="shared" si="289"/>
        <v>42</v>
      </c>
      <c r="S3090" s="15">
        <f t="shared" si="290"/>
        <v>41981.57230324074</v>
      </c>
      <c r="T3090" s="15">
        <f t="shared" si="291"/>
        <v>42012.570138888885</v>
      </c>
      <c r="U3090">
        <f t="shared" si="292"/>
        <v>31</v>
      </c>
      <c r="V3090" t="str" cm="1">
        <f t="array" ref="V3090">_xlfn.IFS(U3090&lt;=10,"Less than 10 days",AND(U3090&gt;10,U3090&lt;=20),"11 to 20 days",AND(U3090&gt;20,U3090&lt;=25),"21 to 25 days",U3090&gt;=51,"Greater than 40 days",AND(U3090&gt;25,U3090&lt;=30),"26 to 30 days",AND(U3090&gt;30,U3090&lt;=40),"31 to 40 days",AND(U3090&gt;40,U3090&lt;=50),"41 to 50 days")</f>
        <v>31 to 40 days</v>
      </c>
      <c r="W3090" t="str" cm="1">
        <f t="array" ref="W3090">_xlfn.IFNA(_xlfn.IFS(AND(U3090&gt;=25,U3090&lt;28),"26-27 days",AND(U3090&gt;27,U3090&lt;29),"28 to 29 days",U3090=30, "30 days"),"Not Needed")</f>
        <v>Not Needed</v>
      </c>
      <c r="X3090">
        <f t="shared" si="293"/>
        <v>2014</v>
      </c>
    </row>
    <row r="3091" spans="1:24" ht="4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 t="shared" si="288"/>
        <v>23</v>
      </c>
      <c r="R3091">
        <f t="shared" si="289"/>
        <v>130.09</v>
      </c>
      <c r="S3091" s="15">
        <f t="shared" si="290"/>
        <v>42528.542627314819</v>
      </c>
      <c r="T3091" s="15">
        <f t="shared" si="291"/>
        <v>42560.082638888889</v>
      </c>
      <c r="U3091">
        <f t="shared" si="292"/>
        <v>32</v>
      </c>
      <c r="V3091" t="str" cm="1">
        <f t="array" ref="V3091">_xlfn.IFS(U3091&lt;=10,"Less than 10 days",AND(U3091&gt;10,U3091&lt;=20),"11 to 20 days",AND(U3091&gt;20,U3091&lt;=25),"21 to 25 days",U3091&gt;=51,"Greater than 40 days",AND(U3091&gt;25,U3091&lt;=30),"26 to 30 days",AND(U3091&gt;30,U3091&lt;=40),"31 to 40 days",AND(U3091&gt;40,U3091&lt;=50),"41 to 50 days")</f>
        <v>31 to 40 days</v>
      </c>
      <c r="W3091" t="str" cm="1">
        <f t="array" ref="W3091">_xlfn.IFNA(_xlfn.IFS(AND(U3091&gt;=25,U3091&lt;28),"26-27 days",AND(U3091&gt;27,U3091&lt;29),"28 to 29 days",U3091=30, "30 days"),"Not Needed")</f>
        <v>Not Needed</v>
      </c>
      <c r="X3091">
        <f t="shared" si="293"/>
        <v>2016</v>
      </c>
    </row>
    <row r="3092" spans="1:24" ht="4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 t="shared" ref="Q3092:Q3129" si="294">ROUND(E3092/D3092*100,0)</f>
        <v>5</v>
      </c>
      <c r="R3092">
        <f t="shared" si="289"/>
        <v>1270.22</v>
      </c>
      <c r="S3092" s="15">
        <f t="shared" si="290"/>
        <v>42065.818807870368</v>
      </c>
      <c r="T3092" s="15">
        <f t="shared" si="291"/>
        <v>42125.777141203704</v>
      </c>
      <c r="U3092">
        <f t="shared" si="292"/>
        <v>60</v>
      </c>
      <c r="V3092" t="str" cm="1">
        <f t="array" ref="V3092">_xlfn.IFS(U3092&lt;=10,"Less than 10 days",AND(U3092&gt;10,U3092&lt;=20),"11 to 20 days",AND(U3092&gt;20,U3092&lt;=25),"21 to 25 days",U3092&gt;=51,"Greater than 40 days",AND(U3092&gt;25,U3092&lt;=30),"26 to 30 days",AND(U3092&gt;30,U3092&lt;=40),"31 to 40 days",AND(U3092&gt;40,U3092&lt;=50),"41 to 50 days")</f>
        <v>Greater than 40 days</v>
      </c>
      <c r="W3092" t="str" cm="1">
        <f t="array" ref="W3092">_xlfn.IFNA(_xlfn.IFS(AND(U3092&gt;=25,U3092&lt;28),"26-27 days",AND(U3092&gt;27,U3092&lt;29),"28 to 29 days",U3092=30, "30 days"),"Not Needed")</f>
        <v>Not Needed</v>
      </c>
      <c r="X3092">
        <f t="shared" si="293"/>
        <v>2015</v>
      </c>
    </row>
    <row r="3093" spans="1:24" ht="58">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 t="shared" si="294"/>
        <v>16</v>
      </c>
      <c r="R3093">
        <f t="shared" si="289"/>
        <v>88.44</v>
      </c>
      <c r="S3093" s="15">
        <f t="shared" si="290"/>
        <v>42566.948414351849</v>
      </c>
      <c r="T3093" s="15">
        <f t="shared" si="291"/>
        <v>42596.948414351849</v>
      </c>
      <c r="U3093">
        <f t="shared" si="292"/>
        <v>30</v>
      </c>
      <c r="V3093" t="str" cm="1">
        <f t="array" ref="V3093">_xlfn.IFS(U3093&lt;=10,"Less than 10 days",AND(U3093&gt;10,U3093&lt;=20),"11 to 20 days",AND(U3093&gt;20,U3093&lt;=25),"21 to 25 days",U3093&gt;=51,"Greater than 40 days",AND(U3093&gt;25,U3093&lt;=30),"26 to 30 days",AND(U3093&gt;30,U3093&lt;=40),"31 to 40 days",AND(U3093&gt;40,U3093&lt;=50),"41 to 50 days")</f>
        <v>26 to 30 days</v>
      </c>
      <c r="W3093" t="str" cm="1">
        <f t="array" ref="W3093">_xlfn.IFNA(_xlfn.IFS(AND(U3093&gt;=25,U3093&lt;28),"26-27 days",AND(U3093&gt;27,U3093&lt;29),"28 to 29 days",U3093=30, "30 days"),"Not Needed")</f>
        <v>30 days</v>
      </c>
      <c r="X3093">
        <f t="shared" si="293"/>
        <v>2016</v>
      </c>
    </row>
    <row r="3094" spans="1:24" ht="4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 t="shared" si="294"/>
        <v>1</v>
      </c>
      <c r="R3094">
        <f t="shared" si="289"/>
        <v>56.34</v>
      </c>
      <c r="S3094" s="15">
        <f t="shared" si="290"/>
        <v>42255.619351851856</v>
      </c>
      <c r="T3094" s="15">
        <f t="shared" si="291"/>
        <v>42292.916666666672</v>
      </c>
      <c r="U3094">
        <f t="shared" si="292"/>
        <v>37</v>
      </c>
      <c r="V3094" t="str" cm="1">
        <f t="array" ref="V3094">_xlfn.IFS(U3094&lt;=10,"Less than 10 days",AND(U3094&gt;10,U3094&lt;=20),"11 to 20 days",AND(U3094&gt;20,U3094&lt;=25),"21 to 25 days",U3094&gt;=51,"Greater than 40 days",AND(U3094&gt;25,U3094&lt;=30),"26 to 30 days",AND(U3094&gt;30,U3094&lt;=40),"31 to 40 days",AND(U3094&gt;40,U3094&lt;=50),"41 to 50 days")</f>
        <v>31 to 40 days</v>
      </c>
      <c r="W3094" t="str" cm="1">
        <f t="array" ref="W3094">_xlfn.IFNA(_xlfn.IFS(AND(U3094&gt;=25,U3094&lt;28),"26-27 days",AND(U3094&gt;27,U3094&lt;29),"28 to 29 days",U3094=30, "30 days"),"Not Needed")</f>
        <v>Not Needed</v>
      </c>
      <c r="X3094">
        <f t="shared" si="293"/>
        <v>2015</v>
      </c>
    </row>
    <row r="3095" spans="1:24" ht="58">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 t="shared" si="294"/>
        <v>23</v>
      </c>
      <c r="R3095">
        <f t="shared" si="289"/>
        <v>53.53</v>
      </c>
      <c r="S3095" s="15">
        <f t="shared" si="290"/>
        <v>41760.909039351849</v>
      </c>
      <c r="T3095" s="15">
        <f t="shared" si="291"/>
        <v>41791.165972222225</v>
      </c>
      <c r="U3095">
        <f t="shared" si="292"/>
        <v>31</v>
      </c>
      <c r="V3095" t="str" cm="1">
        <f t="array" ref="V3095">_xlfn.IFS(U3095&lt;=10,"Less than 10 days",AND(U3095&gt;10,U3095&lt;=20),"11 to 20 days",AND(U3095&gt;20,U3095&lt;=25),"21 to 25 days",U3095&gt;=51,"Greater than 40 days",AND(U3095&gt;25,U3095&lt;=30),"26 to 30 days",AND(U3095&gt;30,U3095&lt;=40),"31 to 40 days",AND(U3095&gt;40,U3095&lt;=50),"41 to 50 days")</f>
        <v>31 to 40 days</v>
      </c>
      <c r="W3095" t="str" cm="1">
        <f t="array" ref="W3095">_xlfn.IFNA(_xlfn.IFS(AND(U3095&gt;=25,U3095&lt;28),"26-27 days",AND(U3095&gt;27,U3095&lt;29),"28 to 29 days",U3095=30, "30 days"),"Not Needed")</f>
        <v>Not Needed</v>
      </c>
      <c r="X3095">
        <f t="shared" si="293"/>
        <v>2014</v>
      </c>
    </row>
    <row r="3096" spans="1:24" ht="4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 t="shared" si="294"/>
        <v>0</v>
      </c>
      <c r="R3096">
        <f t="shared" si="289"/>
        <v>25</v>
      </c>
      <c r="S3096" s="15">
        <f t="shared" si="290"/>
        <v>42207.795787037037</v>
      </c>
      <c r="T3096" s="15">
        <f t="shared" si="291"/>
        <v>42267.795787037037</v>
      </c>
      <c r="U3096">
        <f t="shared" si="292"/>
        <v>60</v>
      </c>
      <c r="V3096" t="str" cm="1">
        <f t="array" ref="V3096">_xlfn.IFS(U3096&lt;=10,"Less than 10 days",AND(U3096&gt;10,U3096&lt;=20),"11 to 20 days",AND(U3096&gt;20,U3096&lt;=25),"21 to 25 days",U3096&gt;=51,"Greater than 40 days",AND(U3096&gt;25,U3096&lt;=30),"26 to 30 days",AND(U3096&gt;30,U3096&lt;=40),"31 to 40 days",AND(U3096&gt;40,U3096&lt;=50),"41 to 50 days")</f>
        <v>Greater than 40 days</v>
      </c>
      <c r="W3096" t="str" cm="1">
        <f t="array" ref="W3096">_xlfn.IFNA(_xlfn.IFS(AND(U3096&gt;=25,U3096&lt;28),"26-27 days",AND(U3096&gt;27,U3096&lt;29),"28 to 29 days",U3096=30, "30 days"),"Not Needed")</f>
        <v>Not Needed</v>
      </c>
      <c r="X3096">
        <f t="shared" si="293"/>
        <v>2015</v>
      </c>
    </row>
    <row r="3097" spans="1:24" ht="4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 t="shared" si="294"/>
        <v>0</v>
      </c>
      <c r="R3097">
        <f t="shared" si="289"/>
        <v>50</v>
      </c>
      <c r="S3097" s="15">
        <f t="shared" si="290"/>
        <v>42523.025231481486</v>
      </c>
      <c r="T3097" s="15">
        <f t="shared" si="291"/>
        <v>42583.025231481486</v>
      </c>
      <c r="U3097">
        <f t="shared" si="292"/>
        <v>60</v>
      </c>
      <c r="V3097" t="str" cm="1">
        <f t="array" ref="V3097">_xlfn.IFS(U3097&lt;=10,"Less than 10 days",AND(U3097&gt;10,U3097&lt;=20),"11 to 20 days",AND(U3097&gt;20,U3097&lt;=25),"21 to 25 days",U3097&gt;=51,"Greater than 40 days",AND(U3097&gt;25,U3097&lt;=30),"26 to 30 days",AND(U3097&gt;30,U3097&lt;=40),"31 to 40 days",AND(U3097&gt;40,U3097&lt;=50),"41 to 50 days")</f>
        <v>Greater than 40 days</v>
      </c>
      <c r="W3097" t="str" cm="1">
        <f t="array" ref="W3097">_xlfn.IFNA(_xlfn.IFS(AND(U3097&gt;=25,U3097&lt;28),"26-27 days",AND(U3097&gt;27,U3097&lt;29),"28 to 29 days",U3097=30, "30 days"),"Not Needed")</f>
        <v>Not Needed</v>
      </c>
      <c r="X3097">
        <f t="shared" si="293"/>
        <v>2016</v>
      </c>
    </row>
    <row r="3098" spans="1:24" ht="4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 t="shared" si="294"/>
        <v>4</v>
      </c>
      <c r="R3098">
        <f t="shared" si="289"/>
        <v>56.79</v>
      </c>
      <c r="S3098" s="15">
        <f t="shared" si="290"/>
        <v>42114.825532407413</v>
      </c>
      <c r="T3098" s="15">
        <f t="shared" si="291"/>
        <v>42144.825532407413</v>
      </c>
      <c r="U3098">
        <f t="shared" si="292"/>
        <v>30</v>
      </c>
      <c r="V3098" t="str" cm="1">
        <f t="array" ref="V3098">_xlfn.IFS(U3098&lt;=10,"Less than 10 days",AND(U3098&gt;10,U3098&lt;=20),"11 to 20 days",AND(U3098&gt;20,U3098&lt;=25),"21 to 25 days",U3098&gt;=51,"Greater than 40 days",AND(U3098&gt;25,U3098&lt;=30),"26 to 30 days",AND(U3098&gt;30,U3098&lt;=40),"31 to 40 days",AND(U3098&gt;40,U3098&lt;=50),"41 to 50 days")</f>
        <v>26 to 30 days</v>
      </c>
      <c r="W3098" t="str" cm="1">
        <f t="array" ref="W3098">_xlfn.IFNA(_xlfn.IFS(AND(U3098&gt;=25,U3098&lt;28),"26-27 days",AND(U3098&gt;27,U3098&lt;29),"28 to 29 days",U3098=30, "30 days"),"Not Needed")</f>
        <v>30 days</v>
      </c>
      <c r="X3098">
        <f t="shared" si="293"/>
        <v>2015</v>
      </c>
    </row>
    <row r="3099" spans="1:24" ht="4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 t="shared" si="294"/>
        <v>17</v>
      </c>
      <c r="R3099">
        <f t="shared" si="289"/>
        <v>40.83</v>
      </c>
      <c r="S3099" s="15">
        <f t="shared" si="290"/>
        <v>42629.503483796296</v>
      </c>
      <c r="T3099" s="15">
        <f t="shared" si="291"/>
        <v>42650.583333333328</v>
      </c>
      <c r="U3099">
        <f t="shared" si="292"/>
        <v>21</v>
      </c>
      <c r="V3099" t="str" cm="1">
        <f t="array" ref="V3099">_xlfn.IFS(U3099&lt;=10,"Less than 10 days",AND(U3099&gt;10,U3099&lt;=20),"11 to 20 days",AND(U3099&gt;20,U3099&lt;=25),"21 to 25 days",U3099&gt;=51,"Greater than 40 days",AND(U3099&gt;25,U3099&lt;=30),"26 to 30 days",AND(U3099&gt;30,U3099&lt;=40),"31 to 40 days",AND(U3099&gt;40,U3099&lt;=50),"41 to 50 days")</f>
        <v>21 to 25 days</v>
      </c>
      <c r="W3099" t="str" cm="1">
        <f t="array" ref="W3099">_xlfn.IFNA(_xlfn.IFS(AND(U3099&gt;=25,U3099&lt;28),"26-27 days",AND(U3099&gt;27,U3099&lt;29),"28 to 29 days",U3099=30, "30 days"),"Not Needed")</f>
        <v>Not Needed</v>
      </c>
      <c r="X3099">
        <f t="shared" si="293"/>
        <v>2016</v>
      </c>
    </row>
    <row r="3100" spans="1:24" ht="58">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 t="shared" si="294"/>
        <v>4</v>
      </c>
      <c r="R3100">
        <f t="shared" si="289"/>
        <v>65.11</v>
      </c>
      <c r="S3100" s="15">
        <f t="shared" si="290"/>
        <v>42359.792233796295</v>
      </c>
      <c r="T3100" s="15">
        <f t="shared" si="291"/>
        <v>42408.01180555555</v>
      </c>
      <c r="U3100">
        <f t="shared" si="292"/>
        <v>49</v>
      </c>
      <c r="V3100" t="str" cm="1">
        <f t="array" ref="V3100">_xlfn.IFS(U3100&lt;=10,"Less than 10 days",AND(U3100&gt;10,U3100&lt;=20),"11 to 20 days",AND(U3100&gt;20,U3100&lt;=25),"21 to 25 days",U3100&gt;=51,"Greater than 40 days",AND(U3100&gt;25,U3100&lt;=30),"26 to 30 days",AND(U3100&gt;30,U3100&lt;=40),"31 to 40 days",AND(U3100&gt;40,U3100&lt;=50),"41 to 50 days")</f>
        <v>41 to 50 days</v>
      </c>
      <c r="W3100" t="str" cm="1">
        <f t="array" ref="W3100">_xlfn.IFNA(_xlfn.IFS(AND(U3100&gt;=25,U3100&lt;28),"26-27 days",AND(U3100&gt;27,U3100&lt;29),"28 to 29 days",U3100=30, "30 days"),"Not Needed")</f>
        <v>Not Needed</v>
      </c>
      <c r="X3100">
        <f t="shared" si="293"/>
        <v>2015</v>
      </c>
    </row>
    <row r="3101" spans="1:24" ht="4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 t="shared" si="294"/>
        <v>14</v>
      </c>
      <c r="R3101">
        <f t="shared" si="289"/>
        <v>55.6</v>
      </c>
      <c r="S3101" s="15">
        <f t="shared" si="290"/>
        <v>42382.189710648148</v>
      </c>
      <c r="T3101" s="15">
        <f t="shared" si="291"/>
        <v>42412.189710648148</v>
      </c>
      <c r="U3101">
        <f t="shared" si="292"/>
        <v>30</v>
      </c>
      <c r="V3101" t="str" cm="1">
        <f t="array" ref="V3101">_xlfn.IFS(U3101&lt;=10,"Less than 10 days",AND(U3101&gt;10,U3101&lt;=20),"11 to 20 days",AND(U3101&gt;20,U3101&lt;=25),"21 to 25 days",U3101&gt;=51,"Greater than 40 days",AND(U3101&gt;25,U3101&lt;=30),"26 to 30 days",AND(U3101&gt;30,U3101&lt;=40),"31 to 40 days",AND(U3101&gt;40,U3101&lt;=50),"41 to 50 days")</f>
        <v>26 to 30 days</v>
      </c>
      <c r="W3101" t="str" cm="1">
        <f t="array" ref="W3101">_xlfn.IFNA(_xlfn.IFS(AND(U3101&gt;=25,U3101&lt;28),"26-27 days",AND(U3101&gt;27,U3101&lt;29),"28 to 29 days",U3101=30, "30 days"),"Not Needed")</f>
        <v>30 days</v>
      </c>
      <c r="X3101">
        <f t="shared" si="293"/>
        <v>2016</v>
      </c>
    </row>
    <row r="3102" spans="1:24" ht="4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 t="shared" si="294"/>
        <v>15</v>
      </c>
      <c r="R3102">
        <f t="shared" si="289"/>
        <v>140.54</v>
      </c>
      <c r="S3102" s="15">
        <f t="shared" si="290"/>
        <v>41902.622395833336</v>
      </c>
      <c r="T3102" s="15">
        <f t="shared" si="291"/>
        <v>41932.622395833336</v>
      </c>
      <c r="U3102">
        <f t="shared" si="292"/>
        <v>30</v>
      </c>
      <c r="V3102" t="str" cm="1">
        <f t="array" ref="V3102">_xlfn.IFS(U3102&lt;=10,"Less than 10 days",AND(U3102&gt;10,U3102&lt;=20),"11 to 20 days",AND(U3102&gt;20,U3102&lt;=25),"21 to 25 days",U3102&gt;=51,"Greater than 40 days",AND(U3102&gt;25,U3102&lt;=30),"26 to 30 days",AND(U3102&gt;30,U3102&lt;=40),"31 to 40 days",AND(U3102&gt;40,U3102&lt;=50),"41 to 50 days")</f>
        <v>26 to 30 days</v>
      </c>
      <c r="W3102" t="str" cm="1">
        <f t="array" ref="W3102">_xlfn.IFNA(_xlfn.IFS(AND(U3102&gt;=25,U3102&lt;28),"26-27 days",AND(U3102&gt;27,U3102&lt;29),"28 to 29 days",U3102=30, "30 days"),"Not Needed")</f>
        <v>30 days</v>
      </c>
      <c r="X3102">
        <f t="shared" si="293"/>
        <v>2014</v>
      </c>
    </row>
    <row r="3103" spans="1:24" ht="58">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 t="shared" si="294"/>
        <v>12</v>
      </c>
      <c r="R3103">
        <f t="shared" si="289"/>
        <v>25</v>
      </c>
      <c r="S3103" s="15">
        <f t="shared" si="290"/>
        <v>42171.383530092593</v>
      </c>
      <c r="T3103" s="15">
        <f t="shared" si="291"/>
        <v>42201.330555555556</v>
      </c>
      <c r="U3103">
        <f t="shared" si="292"/>
        <v>30</v>
      </c>
      <c r="V3103" t="str" cm="1">
        <f t="array" ref="V3103">_xlfn.IFS(U3103&lt;=10,"Less than 10 days",AND(U3103&gt;10,U3103&lt;=20),"11 to 20 days",AND(U3103&gt;20,U3103&lt;=25),"21 to 25 days",U3103&gt;=51,"Greater than 40 days",AND(U3103&gt;25,U3103&lt;=30),"26 to 30 days",AND(U3103&gt;30,U3103&lt;=40),"31 to 40 days",AND(U3103&gt;40,U3103&lt;=50),"41 to 50 days")</f>
        <v>26 to 30 days</v>
      </c>
      <c r="W3103" t="str" cm="1">
        <f t="array" ref="W3103">_xlfn.IFNA(_xlfn.IFS(AND(U3103&gt;=25,U3103&lt;28),"26-27 days",AND(U3103&gt;27,U3103&lt;29),"28 to 29 days",U3103=30, "30 days"),"Not Needed")</f>
        <v>30 days</v>
      </c>
      <c r="X3103">
        <f t="shared" si="293"/>
        <v>2015</v>
      </c>
    </row>
    <row r="3104" spans="1:24" ht="58">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 t="shared" si="294"/>
        <v>39</v>
      </c>
      <c r="R3104">
        <f t="shared" si="289"/>
        <v>69.53</v>
      </c>
      <c r="S3104" s="15">
        <f t="shared" si="290"/>
        <v>42555.340486111112</v>
      </c>
      <c r="T3104" s="15">
        <f t="shared" si="291"/>
        <v>42605.340486111112</v>
      </c>
      <c r="U3104">
        <f t="shared" si="292"/>
        <v>50</v>
      </c>
      <c r="V3104" t="str" cm="1">
        <f t="array" ref="V3104">_xlfn.IFS(U3104&lt;=10,"Less than 10 days",AND(U3104&gt;10,U3104&lt;=20),"11 to 20 days",AND(U3104&gt;20,U3104&lt;=25),"21 to 25 days",U3104&gt;=51,"Greater than 40 days",AND(U3104&gt;25,U3104&lt;=30),"26 to 30 days",AND(U3104&gt;30,U3104&lt;=40),"31 to 40 days",AND(U3104&gt;40,U3104&lt;=50),"41 to 50 days")</f>
        <v>41 to 50 days</v>
      </c>
      <c r="W3104" t="str" cm="1">
        <f t="array" ref="W3104">_xlfn.IFNA(_xlfn.IFS(AND(U3104&gt;=25,U3104&lt;28),"26-27 days",AND(U3104&gt;27,U3104&lt;29),"28 to 29 days",U3104=30, "30 days"),"Not Needed")</f>
        <v>Not Needed</v>
      </c>
      <c r="X3104">
        <f t="shared" si="293"/>
        <v>2016</v>
      </c>
    </row>
    <row r="3105" spans="1:24" ht="29">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 t="shared" si="294"/>
        <v>0</v>
      </c>
      <c r="R3105">
        <f t="shared" si="289"/>
        <v>5.5</v>
      </c>
      <c r="S3105" s="15">
        <f t="shared" si="290"/>
        <v>42107.156319444446</v>
      </c>
      <c r="T3105" s="15">
        <f t="shared" si="291"/>
        <v>42167.156319444446</v>
      </c>
      <c r="U3105">
        <f t="shared" si="292"/>
        <v>60</v>
      </c>
      <c r="V3105" t="str" cm="1">
        <f t="array" ref="V3105">_xlfn.IFS(U3105&lt;=10,"Less than 10 days",AND(U3105&gt;10,U3105&lt;=20),"11 to 20 days",AND(U3105&gt;20,U3105&lt;=25),"21 to 25 days",U3105&gt;=51,"Greater than 40 days",AND(U3105&gt;25,U3105&lt;=30),"26 to 30 days",AND(U3105&gt;30,U3105&lt;=40),"31 to 40 days",AND(U3105&gt;40,U3105&lt;=50),"41 to 50 days")</f>
        <v>Greater than 40 days</v>
      </c>
      <c r="W3105" t="str" cm="1">
        <f t="array" ref="W3105">_xlfn.IFNA(_xlfn.IFS(AND(U3105&gt;=25,U3105&lt;28),"26-27 days",AND(U3105&gt;27,U3105&lt;29),"28 to 29 days",U3105=30, "30 days"),"Not Needed")</f>
        <v>Not Needed</v>
      </c>
      <c r="X3105">
        <f t="shared" si="293"/>
        <v>2015</v>
      </c>
    </row>
    <row r="3106" spans="1:24" ht="4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 t="shared" si="294"/>
        <v>30</v>
      </c>
      <c r="R3106">
        <f t="shared" si="289"/>
        <v>237</v>
      </c>
      <c r="S3106" s="15">
        <f t="shared" si="290"/>
        <v>42006.908692129626</v>
      </c>
      <c r="T3106" s="15">
        <f t="shared" si="291"/>
        <v>42038.083333333328</v>
      </c>
      <c r="U3106">
        <f t="shared" si="292"/>
        <v>32</v>
      </c>
      <c r="V3106" t="str" cm="1">
        <f t="array" ref="V3106">_xlfn.IFS(U3106&lt;=10,"Less than 10 days",AND(U3106&gt;10,U3106&lt;=20),"11 to 20 days",AND(U3106&gt;20,U3106&lt;=25),"21 to 25 days",U3106&gt;=51,"Greater than 40 days",AND(U3106&gt;25,U3106&lt;=30),"26 to 30 days",AND(U3106&gt;30,U3106&lt;=40),"31 to 40 days",AND(U3106&gt;40,U3106&lt;=50),"41 to 50 days")</f>
        <v>31 to 40 days</v>
      </c>
      <c r="W3106" t="str" cm="1">
        <f t="array" ref="W3106">_xlfn.IFNA(_xlfn.IFS(AND(U3106&gt;=25,U3106&lt;28),"26-27 days",AND(U3106&gt;27,U3106&lt;29),"28 to 29 days",U3106=30, "30 days"),"Not Needed")</f>
        <v>Not Needed</v>
      </c>
      <c r="X3106">
        <f t="shared" si="293"/>
        <v>2015</v>
      </c>
    </row>
    <row r="3107" spans="1:24" ht="4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 t="shared" si="294"/>
        <v>42</v>
      </c>
      <c r="R3107">
        <f t="shared" si="289"/>
        <v>79.87</v>
      </c>
      <c r="S3107" s="15">
        <f t="shared" si="290"/>
        <v>41876.718935185185</v>
      </c>
      <c r="T3107" s="15">
        <f t="shared" si="291"/>
        <v>41931.208333333336</v>
      </c>
      <c r="U3107">
        <f t="shared" si="292"/>
        <v>55</v>
      </c>
      <c r="V3107" t="str" cm="1">
        <f t="array" ref="V3107">_xlfn.IFS(U3107&lt;=10,"Less than 10 days",AND(U3107&gt;10,U3107&lt;=20),"11 to 20 days",AND(U3107&gt;20,U3107&lt;=25),"21 to 25 days",U3107&gt;=51,"Greater than 40 days",AND(U3107&gt;25,U3107&lt;=30),"26 to 30 days",AND(U3107&gt;30,U3107&lt;=40),"31 to 40 days",AND(U3107&gt;40,U3107&lt;=50),"41 to 50 days")</f>
        <v>Greater than 40 days</v>
      </c>
      <c r="W3107" t="str" cm="1">
        <f t="array" ref="W3107">_xlfn.IFNA(_xlfn.IFS(AND(U3107&gt;=25,U3107&lt;28),"26-27 days",AND(U3107&gt;27,U3107&lt;29),"28 to 29 days",U3107=30, "30 days"),"Not Needed")</f>
        <v>Not Needed</v>
      </c>
      <c r="X3107">
        <f t="shared" si="293"/>
        <v>2014</v>
      </c>
    </row>
    <row r="3108" spans="1:24" ht="58">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 t="shared" si="294"/>
        <v>4</v>
      </c>
      <c r="R3108">
        <f t="shared" si="289"/>
        <v>10.25</v>
      </c>
      <c r="S3108" s="15">
        <f t="shared" si="290"/>
        <v>42241.429120370376</v>
      </c>
      <c r="T3108" s="15">
        <f t="shared" si="291"/>
        <v>42263.916666666672</v>
      </c>
      <c r="U3108">
        <f t="shared" si="292"/>
        <v>22</v>
      </c>
      <c r="V3108" t="str" cm="1">
        <f t="array" ref="V3108">_xlfn.IFS(U3108&lt;=10,"Less than 10 days",AND(U3108&gt;10,U3108&lt;=20),"11 to 20 days",AND(U3108&gt;20,U3108&lt;=25),"21 to 25 days",U3108&gt;=51,"Greater than 40 days",AND(U3108&gt;25,U3108&lt;=30),"26 to 30 days",AND(U3108&gt;30,U3108&lt;=40),"31 to 40 days",AND(U3108&gt;40,U3108&lt;=50),"41 to 50 days")</f>
        <v>21 to 25 days</v>
      </c>
      <c r="W3108" t="str" cm="1">
        <f t="array" ref="W3108">_xlfn.IFNA(_xlfn.IFS(AND(U3108&gt;=25,U3108&lt;28),"26-27 days",AND(U3108&gt;27,U3108&lt;29),"28 to 29 days",U3108=30, "30 days"),"Not Needed")</f>
        <v>Not Needed</v>
      </c>
      <c r="X3108">
        <f t="shared" si="293"/>
        <v>2015</v>
      </c>
    </row>
    <row r="3109" spans="1:24" ht="4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 t="shared" si="294"/>
        <v>20</v>
      </c>
      <c r="R3109">
        <f t="shared" si="289"/>
        <v>272.58999999999997</v>
      </c>
      <c r="S3109" s="15">
        <f t="shared" si="290"/>
        <v>42128.814247685179</v>
      </c>
      <c r="T3109" s="15">
        <f t="shared" si="291"/>
        <v>42135.814247685179</v>
      </c>
      <c r="U3109">
        <f t="shared" si="292"/>
        <v>7</v>
      </c>
      <c r="V3109" t="str" cm="1">
        <f t="array" ref="V3109">_xlfn.IFS(U3109&lt;=10,"Less than 10 days",AND(U3109&gt;10,U3109&lt;=20),"11 to 20 days",AND(U3109&gt;20,U3109&lt;=25),"21 to 25 days",U3109&gt;=51,"Greater than 40 days",AND(U3109&gt;25,U3109&lt;=30),"26 to 30 days",AND(U3109&gt;30,U3109&lt;=40),"31 to 40 days",AND(U3109&gt;40,U3109&lt;=50),"41 to 50 days")</f>
        <v>Less than 10 days</v>
      </c>
      <c r="W3109" t="str" cm="1">
        <f t="array" ref="W3109">_xlfn.IFNA(_xlfn.IFS(AND(U3109&gt;=25,U3109&lt;28),"26-27 days",AND(U3109&gt;27,U3109&lt;29),"28 to 29 days",U3109=30, "30 days"),"Not Needed")</f>
        <v>Not Needed</v>
      </c>
      <c r="X3109">
        <f t="shared" si="293"/>
        <v>2015</v>
      </c>
    </row>
    <row r="3110" spans="1:24">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 t="shared" si="294"/>
        <v>0</v>
      </c>
      <c r="R3110">
        <f t="shared" si="289"/>
        <v>13</v>
      </c>
      <c r="S3110" s="15">
        <f t="shared" si="290"/>
        <v>42062.680486111116</v>
      </c>
      <c r="T3110" s="15">
        <f t="shared" si="291"/>
        <v>42122.638819444444</v>
      </c>
      <c r="U3110">
        <f t="shared" si="292"/>
        <v>60</v>
      </c>
      <c r="V3110" t="str" cm="1">
        <f t="array" ref="V3110">_xlfn.IFS(U3110&lt;=10,"Less than 10 days",AND(U3110&gt;10,U3110&lt;=20),"11 to 20 days",AND(U3110&gt;20,U3110&lt;=25),"21 to 25 days",U3110&gt;=51,"Greater than 40 days",AND(U3110&gt;25,U3110&lt;=30),"26 to 30 days",AND(U3110&gt;30,U3110&lt;=40),"31 to 40 days",AND(U3110&gt;40,U3110&lt;=50),"41 to 50 days")</f>
        <v>Greater than 40 days</v>
      </c>
      <c r="W3110" t="str" cm="1">
        <f t="array" ref="W3110">_xlfn.IFNA(_xlfn.IFS(AND(U3110&gt;=25,U3110&lt;28),"26-27 days",AND(U3110&gt;27,U3110&lt;29),"28 to 29 days",U3110=30, "30 days"),"Not Needed")</f>
        <v>Not Needed</v>
      </c>
      <c r="X3110">
        <f t="shared" si="293"/>
        <v>2015</v>
      </c>
    </row>
    <row r="3111" spans="1:24" ht="4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 t="shared" si="294"/>
        <v>25</v>
      </c>
      <c r="R3111">
        <f t="shared" si="289"/>
        <v>58.18</v>
      </c>
      <c r="S3111" s="15">
        <f t="shared" si="290"/>
        <v>41844.125115740739</v>
      </c>
      <c r="T3111" s="15">
        <f t="shared" si="291"/>
        <v>41879.125115740739</v>
      </c>
      <c r="U3111">
        <f t="shared" si="292"/>
        <v>35</v>
      </c>
      <c r="V3111" t="str" cm="1">
        <f t="array" ref="V3111">_xlfn.IFS(U3111&lt;=10,"Less than 10 days",AND(U3111&gt;10,U3111&lt;=20),"11 to 20 days",AND(U3111&gt;20,U3111&lt;=25),"21 to 25 days",U3111&gt;=51,"Greater than 40 days",AND(U3111&gt;25,U3111&lt;=30),"26 to 30 days",AND(U3111&gt;30,U3111&lt;=40),"31 to 40 days",AND(U3111&gt;40,U3111&lt;=50),"41 to 50 days")</f>
        <v>31 to 40 days</v>
      </c>
      <c r="W3111" t="str" cm="1">
        <f t="array" ref="W3111">_xlfn.IFNA(_xlfn.IFS(AND(U3111&gt;=25,U3111&lt;28),"26-27 days",AND(U3111&gt;27,U3111&lt;29),"28 to 29 days",U3111=30, "30 days"),"Not Needed")</f>
        <v>Not Needed</v>
      </c>
      <c r="X3111">
        <f t="shared" si="293"/>
        <v>2014</v>
      </c>
    </row>
    <row r="3112" spans="1:24" ht="4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 t="shared" si="294"/>
        <v>0</v>
      </c>
      <c r="R3112">
        <f t="shared" si="289"/>
        <v>10</v>
      </c>
      <c r="S3112" s="15">
        <f t="shared" si="290"/>
        <v>42745.031469907408</v>
      </c>
      <c r="T3112" s="15">
        <f t="shared" si="291"/>
        <v>42785.031469907408</v>
      </c>
      <c r="U3112">
        <f t="shared" si="292"/>
        <v>40</v>
      </c>
      <c r="V3112" t="str" cm="1">
        <f t="array" ref="V3112">_xlfn.IFS(U3112&lt;=10,"Less than 10 days",AND(U3112&gt;10,U3112&lt;=20),"11 to 20 days",AND(U3112&gt;20,U3112&lt;=25),"21 to 25 days",U3112&gt;=51,"Greater than 40 days",AND(U3112&gt;25,U3112&lt;=30),"26 to 30 days",AND(U3112&gt;30,U3112&lt;=40),"31 to 40 days",AND(U3112&gt;40,U3112&lt;=50),"41 to 50 days")</f>
        <v>31 to 40 days</v>
      </c>
      <c r="W3112" t="str" cm="1">
        <f t="array" ref="W3112">_xlfn.IFNA(_xlfn.IFS(AND(U3112&gt;=25,U3112&lt;28),"26-27 days",AND(U3112&gt;27,U3112&lt;29),"28 to 29 days",U3112=30, "30 days"),"Not Needed")</f>
        <v>Not Needed</v>
      </c>
      <c r="X3112">
        <f t="shared" si="293"/>
        <v>2017</v>
      </c>
    </row>
    <row r="3113" spans="1:24" ht="4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 t="shared" si="294"/>
        <v>27</v>
      </c>
      <c r="R3113">
        <f t="shared" si="289"/>
        <v>70.11</v>
      </c>
      <c r="S3113" s="15">
        <f t="shared" si="290"/>
        <v>41885.595138888886</v>
      </c>
      <c r="T3113" s="15">
        <f t="shared" si="291"/>
        <v>41916.595138888886</v>
      </c>
      <c r="U3113">
        <f t="shared" si="292"/>
        <v>31</v>
      </c>
      <c r="V3113" t="str" cm="1">
        <f t="array" ref="V3113">_xlfn.IFS(U3113&lt;=10,"Less than 10 days",AND(U3113&gt;10,U3113&lt;=20),"11 to 20 days",AND(U3113&gt;20,U3113&lt;=25),"21 to 25 days",U3113&gt;=51,"Greater than 40 days",AND(U3113&gt;25,U3113&lt;=30),"26 to 30 days",AND(U3113&gt;30,U3113&lt;=40),"31 to 40 days",AND(U3113&gt;40,U3113&lt;=50),"41 to 50 days")</f>
        <v>31 to 40 days</v>
      </c>
      <c r="W3113" t="str" cm="1">
        <f t="array" ref="W3113">_xlfn.IFNA(_xlfn.IFS(AND(U3113&gt;=25,U3113&lt;28),"26-27 days",AND(U3113&gt;27,U3113&lt;29),"28 to 29 days",U3113=30, "30 days"),"Not Needed")</f>
        <v>Not Needed</v>
      </c>
      <c r="X3113">
        <f t="shared" si="293"/>
        <v>2014</v>
      </c>
    </row>
    <row r="3114" spans="1:24" ht="4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 t="shared" si="294"/>
        <v>5</v>
      </c>
      <c r="R3114">
        <f t="shared" si="289"/>
        <v>57.89</v>
      </c>
      <c r="S3114" s="15">
        <f t="shared" si="290"/>
        <v>42615.121921296297</v>
      </c>
      <c r="T3114" s="15">
        <f t="shared" si="291"/>
        <v>42675.121921296297</v>
      </c>
      <c r="U3114">
        <f t="shared" si="292"/>
        <v>60</v>
      </c>
      <c r="V3114" t="str" cm="1">
        <f t="array" ref="V3114">_xlfn.IFS(U3114&lt;=10,"Less than 10 days",AND(U3114&gt;10,U3114&lt;=20),"11 to 20 days",AND(U3114&gt;20,U3114&lt;=25),"21 to 25 days",U3114&gt;=51,"Greater than 40 days",AND(U3114&gt;25,U3114&lt;=30),"26 to 30 days",AND(U3114&gt;30,U3114&lt;=40),"31 to 40 days",AND(U3114&gt;40,U3114&lt;=50),"41 to 50 days")</f>
        <v>Greater than 40 days</v>
      </c>
      <c r="W3114" t="str" cm="1">
        <f t="array" ref="W3114">_xlfn.IFNA(_xlfn.IFS(AND(U3114&gt;=25,U3114&lt;28),"26-27 days",AND(U3114&gt;27,U3114&lt;29),"28 to 29 days",U3114=30, "30 days"),"Not Needed")</f>
        <v>Not Needed</v>
      </c>
      <c r="X3114">
        <f t="shared" si="293"/>
        <v>2016</v>
      </c>
    </row>
    <row r="3115" spans="1:24" ht="4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 t="shared" si="294"/>
        <v>4</v>
      </c>
      <c r="R3115">
        <f t="shared" si="289"/>
        <v>125.27</v>
      </c>
      <c r="S3115" s="15">
        <f t="shared" si="290"/>
        <v>42081.731273148151</v>
      </c>
      <c r="T3115" s="15">
        <f t="shared" si="291"/>
        <v>42111.731273148151</v>
      </c>
      <c r="U3115">
        <f t="shared" si="292"/>
        <v>30</v>
      </c>
      <c r="V3115" t="str" cm="1">
        <f t="array" ref="V3115">_xlfn.IFS(U3115&lt;=10,"Less than 10 days",AND(U3115&gt;10,U3115&lt;=20),"11 to 20 days",AND(U3115&gt;20,U3115&lt;=25),"21 to 25 days",U3115&gt;=51,"Greater than 40 days",AND(U3115&gt;25,U3115&lt;=30),"26 to 30 days",AND(U3115&gt;30,U3115&lt;=40),"31 to 40 days",AND(U3115&gt;40,U3115&lt;=50),"41 to 50 days")</f>
        <v>26 to 30 days</v>
      </c>
      <c r="W3115" t="str" cm="1">
        <f t="array" ref="W3115">_xlfn.IFNA(_xlfn.IFS(AND(U3115&gt;=25,U3115&lt;28),"26-27 days",AND(U3115&gt;27,U3115&lt;29),"28 to 29 days",U3115=30, "30 days"),"Not Needed")</f>
        <v>30 days</v>
      </c>
      <c r="X3115">
        <f t="shared" si="293"/>
        <v>2015</v>
      </c>
    </row>
    <row r="3116" spans="1:24" ht="4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 t="shared" si="294"/>
        <v>0</v>
      </c>
      <c r="R3116">
        <f t="shared" si="289"/>
        <v>0</v>
      </c>
      <c r="S3116" s="15">
        <f t="shared" si="290"/>
        <v>41843.632523148146</v>
      </c>
      <c r="T3116" s="15">
        <f t="shared" si="291"/>
        <v>41903.632523148146</v>
      </c>
      <c r="U3116">
        <f t="shared" si="292"/>
        <v>60</v>
      </c>
      <c r="V3116" t="str" cm="1">
        <f t="array" ref="V3116">_xlfn.IFS(U3116&lt;=10,"Less than 10 days",AND(U3116&gt;10,U3116&lt;=20),"11 to 20 days",AND(U3116&gt;20,U3116&lt;=25),"21 to 25 days",U3116&gt;=51,"Greater than 40 days",AND(U3116&gt;25,U3116&lt;=30),"26 to 30 days",AND(U3116&gt;30,U3116&lt;=40),"31 to 40 days",AND(U3116&gt;40,U3116&lt;=50),"41 to 50 days")</f>
        <v>Greater than 40 days</v>
      </c>
      <c r="W3116" t="str" cm="1">
        <f t="array" ref="W3116">_xlfn.IFNA(_xlfn.IFS(AND(U3116&gt;=25,U3116&lt;28),"26-27 days",AND(U3116&gt;27,U3116&lt;29),"28 to 29 days",U3116=30, "30 days"),"Not Needed")</f>
        <v>Not Needed</v>
      </c>
      <c r="X3116">
        <f t="shared" si="293"/>
        <v>2014</v>
      </c>
    </row>
    <row r="3117" spans="1:24" ht="4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 t="shared" si="294"/>
        <v>3</v>
      </c>
      <c r="R3117">
        <f t="shared" si="289"/>
        <v>300</v>
      </c>
      <c r="S3117" s="15">
        <f t="shared" si="290"/>
        <v>42496.447071759263</v>
      </c>
      <c r="T3117" s="15">
        <f t="shared" si="291"/>
        <v>42526.447071759263</v>
      </c>
      <c r="U3117">
        <f t="shared" si="292"/>
        <v>30</v>
      </c>
      <c r="V3117" t="str" cm="1">
        <f t="array" ref="V3117">_xlfn.IFS(U3117&lt;=10,"Less than 10 days",AND(U3117&gt;10,U3117&lt;=20),"11 to 20 days",AND(U3117&gt;20,U3117&lt;=25),"21 to 25 days",U3117&gt;=51,"Greater than 40 days",AND(U3117&gt;25,U3117&lt;=30),"26 to 30 days",AND(U3117&gt;30,U3117&lt;=40),"31 to 40 days",AND(U3117&gt;40,U3117&lt;=50),"41 to 50 days")</f>
        <v>26 to 30 days</v>
      </c>
      <c r="W3117" t="str" cm="1">
        <f t="array" ref="W3117">_xlfn.IFNA(_xlfn.IFS(AND(U3117&gt;=25,U3117&lt;28),"26-27 days",AND(U3117&gt;27,U3117&lt;29),"28 to 29 days",U3117=30, "30 days"),"Not Needed")</f>
        <v>30 days</v>
      </c>
      <c r="X3117">
        <f t="shared" si="293"/>
        <v>2016</v>
      </c>
    </row>
    <row r="3118" spans="1:24" ht="4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 t="shared" si="294"/>
        <v>57</v>
      </c>
      <c r="R3118">
        <f t="shared" si="289"/>
        <v>43</v>
      </c>
      <c r="S3118" s="15">
        <f t="shared" si="290"/>
        <v>42081.515335648146</v>
      </c>
      <c r="T3118" s="15">
        <f t="shared" si="291"/>
        <v>42095.515335648146</v>
      </c>
      <c r="U3118">
        <f t="shared" si="292"/>
        <v>14</v>
      </c>
      <c r="V3118" t="str" cm="1">
        <f t="array" ref="V3118">_xlfn.IFS(U3118&lt;=10,"Less than 10 days",AND(U3118&gt;10,U3118&lt;=20),"11 to 20 days",AND(U3118&gt;20,U3118&lt;=25),"21 to 25 days",U3118&gt;=51,"Greater than 40 days",AND(U3118&gt;25,U3118&lt;=30),"26 to 30 days",AND(U3118&gt;30,U3118&lt;=40),"31 to 40 days",AND(U3118&gt;40,U3118&lt;=50),"41 to 50 days")</f>
        <v>11 to 20 days</v>
      </c>
      <c r="W3118" t="str" cm="1">
        <f t="array" ref="W3118">_xlfn.IFNA(_xlfn.IFS(AND(U3118&gt;=25,U3118&lt;28),"26-27 days",AND(U3118&gt;27,U3118&lt;29),"28 to 29 days",U3118=30, "30 days"),"Not Needed")</f>
        <v>Not Needed</v>
      </c>
      <c r="X3118">
        <f t="shared" si="293"/>
        <v>2015</v>
      </c>
    </row>
    <row r="3119" spans="1:24" ht="4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 t="shared" si="294"/>
        <v>0</v>
      </c>
      <c r="R3119">
        <f t="shared" si="289"/>
        <v>1</v>
      </c>
      <c r="S3119" s="15">
        <f t="shared" si="290"/>
        <v>42509.374537037031</v>
      </c>
      <c r="T3119" s="15">
        <f t="shared" si="291"/>
        <v>42517.55</v>
      </c>
      <c r="U3119">
        <f t="shared" si="292"/>
        <v>8</v>
      </c>
      <c r="V3119" t="str" cm="1">
        <f t="array" ref="V3119">_xlfn.IFS(U3119&lt;=10,"Less than 10 days",AND(U3119&gt;10,U3119&lt;=20),"11 to 20 days",AND(U3119&gt;20,U3119&lt;=25),"21 to 25 days",U3119&gt;=51,"Greater than 40 days",AND(U3119&gt;25,U3119&lt;=30),"26 to 30 days",AND(U3119&gt;30,U3119&lt;=40),"31 to 40 days",AND(U3119&gt;40,U3119&lt;=50),"41 to 50 days")</f>
        <v>Less than 10 days</v>
      </c>
      <c r="W3119" t="str" cm="1">
        <f t="array" ref="W3119">_xlfn.IFNA(_xlfn.IFS(AND(U3119&gt;=25,U3119&lt;28),"26-27 days",AND(U3119&gt;27,U3119&lt;29),"28 to 29 days",U3119=30, "30 days"),"Not Needed")</f>
        <v>Not Needed</v>
      </c>
      <c r="X3119">
        <f t="shared" si="293"/>
        <v>2016</v>
      </c>
    </row>
    <row r="3120" spans="1:24" ht="29">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 t="shared" si="294"/>
        <v>0</v>
      </c>
      <c r="R3120">
        <f t="shared" si="289"/>
        <v>775</v>
      </c>
      <c r="S3120" s="15">
        <f t="shared" si="290"/>
        <v>42534.649571759262</v>
      </c>
      <c r="T3120" s="15">
        <f t="shared" si="291"/>
        <v>42553.649571759262</v>
      </c>
      <c r="U3120">
        <f t="shared" si="292"/>
        <v>19</v>
      </c>
      <c r="V3120" t="str" cm="1">
        <f t="array" ref="V3120">_xlfn.IFS(U3120&lt;=10,"Less than 10 days",AND(U3120&gt;10,U3120&lt;=20),"11 to 20 days",AND(U3120&gt;20,U3120&lt;=25),"21 to 25 days",U3120&gt;=51,"Greater than 40 days",AND(U3120&gt;25,U3120&lt;=30),"26 to 30 days",AND(U3120&gt;30,U3120&lt;=40),"31 to 40 days",AND(U3120&gt;40,U3120&lt;=50),"41 to 50 days")</f>
        <v>11 to 20 days</v>
      </c>
      <c r="W3120" t="str" cm="1">
        <f t="array" ref="W3120">_xlfn.IFNA(_xlfn.IFS(AND(U3120&gt;=25,U3120&lt;28),"26-27 days",AND(U3120&gt;27,U3120&lt;29),"28 to 29 days",U3120=30, "30 days"),"Not Needed")</f>
        <v>Not Needed</v>
      </c>
      <c r="X3120">
        <f t="shared" si="293"/>
        <v>2016</v>
      </c>
    </row>
    <row r="3121" spans="1:24" ht="58">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 t="shared" si="294"/>
        <v>0</v>
      </c>
      <c r="R3121">
        <f t="shared" si="289"/>
        <v>5</v>
      </c>
      <c r="S3121" s="15">
        <f t="shared" si="290"/>
        <v>42060.04550925926</v>
      </c>
      <c r="T3121" s="15">
        <f t="shared" si="291"/>
        <v>42090.003842592589</v>
      </c>
      <c r="U3121">
        <f t="shared" si="292"/>
        <v>30</v>
      </c>
      <c r="V3121" t="str" cm="1">
        <f t="array" ref="V3121">_xlfn.IFS(U3121&lt;=10,"Less than 10 days",AND(U3121&gt;10,U3121&lt;=20),"11 to 20 days",AND(U3121&gt;20,U3121&lt;=25),"21 to 25 days",U3121&gt;=51,"Greater than 40 days",AND(U3121&gt;25,U3121&lt;=30),"26 to 30 days",AND(U3121&gt;30,U3121&lt;=40),"31 to 40 days",AND(U3121&gt;40,U3121&lt;=50),"41 to 50 days")</f>
        <v>26 to 30 days</v>
      </c>
      <c r="W3121" t="str" cm="1">
        <f t="array" ref="W3121">_xlfn.IFNA(_xlfn.IFS(AND(U3121&gt;=25,U3121&lt;28),"26-27 days",AND(U3121&gt;27,U3121&lt;29),"28 to 29 days",U3121=30, "30 days"),"Not Needed")</f>
        <v>30 days</v>
      </c>
      <c r="X3121">
        <f t="shared" si="293"/>
        <v>2015</v>
      </c>
    </row>
    <row r="3122" spans="1:24" ht="4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 t="shared" si="294"/>
        <v>0</v>
      </c>
      <c r="R3122">
        <f t="shared" si="289"/>
        <v>12.8</v>
      </c>
      <c r="S3122" s="15">
        <f t="shared" si="290"/>
        <v>42435.942083333335</v>
      </c>
      <c r="T3122" s="15">
        <f t="shared" si="291"/>
        <v>42495.900416666671</v>
      </c>
      <c r="U3122">
        <f t="shared" si="292"/>
        <v>60</v>
      </c>
      <c r="V3122" t="str" cm="1">
        <f t="array" ref="V3122">_xlfn.IFS(U3122&lt;=10,"Less than 10 days",AND(U3122&gt;10,U3122&lt;=20),"11 to 20 days",AND(U3122&gt;20,U3122&lt;=25),"21 to 25 days",U3122&gt;=51,"Greater than 40 days",AND(U3122&gt;25,U3122&lt;=30),"26 to 30 days",AND(U3122&gt;30,U3122&lt;=40),"31 to 40 days",AND(U3122&gt;40,U3122&lt;=50),"41 to 50 days")</f>
        <v>Greater than 40 days</v>
      </c>
      <c r="W3122" t="str" cm="1">
        <f t="array" ref="W3122">_xlfn.IFNA(_xlfn.IFS(AND(U3122&gt;=25,U3122&lt;28),"26-27 days",AND(U3122&gt;27,U3122&lt;29),"28 to 29 days",U3122=30, "30 days"),"Not Needed")</f>
        <v>Not Needed</v>
      </c>
      <c r="X3122">
        <f t="shared" si="293"/>
        <v>2016</v>
      </c>
    </row>
    <row r="3123" spans="1:24" ht="29">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 t="shared" si="294"/>
        <v>1</v>
      </c>
      <c r="R3123">
        <f t="shared" si="289"/>
        <v>10</v>
      </c>
      <c r="S3123" s="15">
        <f t="shared" si="290"/>
        <v>41848.679803240739</v>
      </c>
      <c r="T3123" s="15">
        <f t="shared" si="291"/>
        <v>41908.679803240739</v>
      </c>
      <c r="U3123">
        <f t="shared" si="292"/>
        <v>60</v>
      </c>
      <c r="V3123" t="str" cm="1">
        <f t="array" ref="V3123">_xlfn.IFS(U3123&lt;=10,"Less than 10 days",AND(U3123&gt;10,U3123&lt;=20),"11 to 20 days",AND(U3123&gt;20,U3123&lt;=25),"21 to 25 days",U3123&gt;=51,"Greater than 40 days",AND(U3123&gt;25,U3123&lt;=30),"26 to 30 days",AND(U3123&gt;30,U3123&lt;=40),"31 to 40 days",AND(U3123&gt;40,U3123&lt;=50),"41 to 50 days")</f>
        <v>Greater than 40 days</v>
      </c>
      <c r="W3123" t="str" cm="1">
        <f t="array" ref="W3123">_xlfn.IFNA(_xlfn.IFS(AND(U3123&gt;=25,U3123&lt;28),"26-27 days",AND(U3123&gt;27,U3123&lt;29),"28 to 29 days",U3123=30, "30 days"),"Not Needed")</f>
        <v>Not Needed</v>
      </c>
      <c r="X3123">
        <f t="shared" si="293"/>
        <v>2014</v>
      </c>
    </row>
    <row r="3124" spans="1:24">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 t="shared" si="294"/>
        <v>58</v>
      </c>
      <c r="R3124">
        <f t="shared" si="289"/>
        <v>58</v>
      </c>
      <c r="S3124" s="15">
        <f t="shared" si="290"/>
        <v>42678.932083333333</v>
      </c>
      <c r="T3124" s="15">
        <f t="shared" si="291"/>
        <v>42683.973750000005</v>
      </c>
      <c r="U3124">
        <f t="shared" si="292"/>
        <v>5</v>
      </c>
      <c r="V3124" t="str" cm="1">
        <f t="array" ref="V3124">_xlfn.IFS(U3124&lt;=10,"Less than 10 days",AND(U3124&gt;10,U3124&lt;=20),"11 to 20 days",AND(U3124&gt;20,U3124&lt;=25),"21 to 25 days",U3124&gt;=51,"Greater than 40 days",AND(U3124&gt;25,U3124&lt;=30),"26 to 30 days",AND(U3124&gt;30,U3124&lt;=40),"31 to 40 days",AND(U3124&gt;40,U3124&lt;=50),"41 to 50 days")</f>
        <v>Less than 10 days</v>
      </c>
      <c r="W3124" t="str" cm="1">
        <f t="array" ref="W3124">_xlfn.IFNA(_xlfn.IFS(AND(U3124&gt;=25,U3124&lt;28),"26-27 days",AND(U3124&gt;27,U3124&lt;29),"28 to 29 days",U3124=30, "30 days"),"Not Needed")</f>
        <v>Not Needed</v>
      </c>
      <c r="X3124">
        <f t="shared" si="293"/>
        <v>2016</v>
      </c>
    </row>
    <row r="3125" spans="1:24" ht="4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 t="shared" si="294"/>
        <v>68</v>
      </c>
      <c r="R3125">
        <f t="shared" si="289"/>
        <v>244.8</v>
      </c>
      <c r="S3125" s="15">
        <f t="shared" si="290"/>
        <v>42530.993032407408</v>
      </c>
      <c r="T3125" s="15">
        <f t="shared" si="291"/>
        <v>42560.993032407408</v>
      </c>
      <c r="U3125">
        <f t="shared" si="292"/>
        <v>30</v>
      </c>
      <c r="V3125" t="str" cm="1">
        <f t="array" ref="V3125">_xlfn.IFS(U3125&lt;=10,"Less than 10 days",AND(U3125&gt;10,U3125&lt;=20),"11 to 20 days",AND(U3125&gt;20,U3125&lt;=25),"21 to 25 days",U3125&gt;=51,"Greater than 40 days",AND(U3125&gt;25,U3125&lt;=30),"26 to 30 days",AND(U3125&gt;30,U3125&lt;=40),"31 to 40 days",AND(U3125&gt;40,U3125&lt;=50),"41 to 50 days")</f>
        <v>26 to 30 days</v>
      </c>
      <c r="W3125" t="str" cm="1">
        <f t="array" ref="W3125">_xlfn.IFNA(_xlfn.IFS(AND(U3125&gt;=25,U3125&lt;28),"26-27 days",AND(U3125&gt;27,U3125&lt;29),"28 to 29 days",U3125=30, "30 days"),"Not Needed")</f>
        <v>30 days</v>
      </c>
      <c r="X3125">
        <f t="shared" si="293"/>
        <v>2016</v>
      </c>
    </row>
    <row r="3126" spans="1:24" ht="4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 t="shared" si="294"/>
        <v>0</v>
      </c>
      <c r="R3126">
        <f t="shared" si="289"/>
        <v>6.5</v>
      </c>
      <c r="S3126" s="15">
        <f t="shared" si="290"/>
        <v>41977.780104166668</v>
      </c>
      <c r="T3126" s="15">
        <f t="shared" si="291"/>
        <v>42037.780104166668</v>
      </c>
      <c r="U3126">
        <f t="shared" si="292"/>
        <v>60</v>
      </c>
      <c r="V3126" t="str" cm="1">
        <f t="array" ref="V3126">_xlfn.IFS(U3126&lt;=10,"Less than 10 days",AND(U3126&gt;10,U3126&lt;=20),"11 to 20 days",AND(U3126&gt;20,U3126&lt;=25),"21 to 25 days",U3126&gt;=51,"Greater than 40 days",AND(U3126&gt;25,U3126&lt;=30),"26 to 30 days",AND(U3126&gt;30,U3126&lt;=40),"31 to 40 days",AND(U3126&gt;40,U3126&lt;=50),"41 to 50 days")</f>
        <v>Greater than 40 days</v>
      </c>
      <c r="W3126" t="str" cm="1">
        <f t="array" ref="W3126">_xlfn.IFNA(_xlfn.IFS(AND(U3126&gt;=25,U3126&lt;28),"26-27 days",AND(U3126&gt;27,U3126&lt;29),"28 to 29 days",U3126=30, "30 days"),"Not Needed")</f>
        <v>Not Needed</v>
      </c>
      <c r="X3126">
        <f t="shared" si="293"/>
        <v>2014</v>
      </c>
    </row>
    <row r="3127" spans="1:24">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 t="shared" si="294"/>
        <v>0</v>
      </c>
      <c r="R3127">
        <f t="shared" si="289"/>
        <v>0</v>
      </c>
      <c r="S3127" s="15">
        <f t="shared" si="290"/>
        <v>42346.20685185185</v>
      </c>
      <c r="T3127" s="15">
        <f t="shared" si="291"/>
        <v>42376.20685185185</v>
      </c>
      <c r="U3127">
        <f t="shared" si="292"/>
        <v>30</v>
      </c>
      <c r="V3127" t="str" cm="1">
        <f t="array" ref="V3127">_xlfn.IFS(U3127&lt;=10,"Less than 10 days",AND(U3127&gt;10,U3127&lt;=20),"11 to 20 days",AND(U3127&gt;20,U3127&lt;=25),"21 to 25 days",U3127&gt;=51,"Greater than 40 days",AND(U3127&gt;25,U3127&lt;=30),"26 to 30 days",AND(U3127&gt;30,U3127&lt;=40),"31 to 40 days",AND(U3127&gt;40,U3127&lt;=50),"41 to 50 days")</f>
        <v>26 to 30 days</v>
      </c>
      <c r="W3127" t="str" cm="1">
        <f t="array" ref="W3127">_xlfn.IFNA(_xlfn.IFS(AND(U3127&gt;=25,U3127&lt;28),"26-27 days",AND(U3127&gt;27,U3127&lt;29),"28 to 29 days",U3127=30, "30 days"),"Not Needed")</f>
        <v>30 days</v>
      </c>
      <c r="X3127">
        <f t="shared" si="293"/>
        <v>2015</v>
      </c>
    </row>
    <row r="3128" spans="1:24" ht="7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 t="shared" si="294"/>
        <v>4</v>
      </c>
      <c r="R3128">
        <f t="shared" si="289"/>
        <v>61.18</v>
      </c>
      <c r="S3128" s="15">
        <f t="shared" si="290"/>
        <v>42427.01807870371</v>
      </c>
      <c r="T3128" s="15">
        <f t="shared" si="291"/>
        <v>42456.976412037038</v>
      </c>
      <c r="U3128">
        <f t="shared" si="292"/>
        <v>29</v>
      </c>
      <c r="V3128" t="str" cm="1">
        <f t="array" ref="V3128">_xlfn.IFS(U3128&lt;=10,"Less than 10 days",AND(U3128&gt;10,U3128&lt;=20),"11 to 20 days",AND(U3128&gt;20,U3128&lt;=25),"21 to 25 days",U3128&gt;=51,"Greater than 40 days",AND(U3128&gt;25,U3128&lt;=30),"26 to 30 days",AND(U3128&gt;30,U3128&lt;=40),"31 to 40 days",AND(U3128&gt;40,U3128&lt;=50),"41 to 50 days")</f>
        <v>26 to 30 days</v>
      </c>
      <c r="W3128" t="str" cm="1">
        <f t="array" ref="W3128">_xlfn.IFNA(_xlfn.IFS(AND(U3128&gt;=25,U3128&lt;28),"26-27 days",AND(U3128&gt;27,U3128&lt;29),"28 to 29 days",U3128=30, "30 days"),"Not Needed")</f>
        <v>Not Needed</v>
      </c>
      <c r="X3128">
        <f t="shared" si="293"/>
        <v>2016</v>
      </c>
    </row>
    <row r="3129" spans="1:24" ht="4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 t="shared" si="294"/>
        <v>0</v>
      </c>
      <c r="R3129">
        <f t="shared" si="289"/>
        <v>0</v>
      </c>
      <c r="S3129" s="15">
        <f t="shared" si="290"/>
        <v>42034.856817129628</v>
      </c>
      <c r="T3129" s="15">
        <f t="shared" si="291"/>
        <v>42064.856817129628</v>
      </c>
      <c r="U3129">
        <f t="shared" si="292"/>
        <v>30</v>
      </c>
      <c r="V3129" t="str" cm="1">
        <f t="array" ref="V3129">_xlfn.IFS(U3129&lt;=10,"Less than 10 days",AND(U3129&gt;10,U3129&lt;=20),"11 to 20 days",AND(U3129&gt;20,U3129&lt;=25),"21 to 25 days",U3129&gt;=51,"Greater than 40 days",AND(U3129&gt;25,U3129&lt;=30),"26 to 30 days",AND(U3129&gt;30,U3129&lt;=40),"31 to 40 days",AND(U3129&gt;40,U3129&lt;=50),"41 to 50 days")</f>
        <v>26 to 30 days</v>
      </c>
      <c r="W3129" t="str" cm="1">
        <f t="array" ref="W3129">_xlfn.IFNA(_xlfn.IFS(AND(U3129&gt;=25,U3129&lt;28),"26-27 days",AND(U3129&gt;27,U3129&lt;29),"28 to 29 days",U3129=30, "30 days"),"Not Needed")</f>
        <v>30 days</v>
      </c>
      <c r="X3129">
        <f t="shared" si="293"/>
        <v>2015</v>
      </c>
    </row>
    <row r="3130" spans="1:24" ht="4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289"/>
        <v>139.24</v>
      </c>
      <c r="S3130" s="15">
        <f t="shared" si="290"/>
        <v>42780.825706018513</v>
      </c>
      <c r="T3130" s="15">
        <f t="shared" si="291"/>
        <v>42810.784039351856</v>
      </c>
      <c r="U3130">
        <f t="shared" si="292"/>
        <v>30</v>
      </c>
      <c r="V3130" t="str" cm="1">
        <f t="array" ref="V3130">_xlfn.IFS(U3130&lt;=10,"Less than 10 days",AND(U3130&gt;10,U3130&lt;=20),"11 to 20 days",AND(U3130&gt;20,U3130&lt;=25),"21 to 25 days",U3130&gt;=51,"Greater than 40 days",AND(U3130&gt;25,U3130&lt;=30),"26 to 30 days",AND(U3130&gt;30,U3130&lt;=40),"31 to 40 days",AND(U3130&gt;40,U3130&lt;=50),"41 to 50 days")</f>
        <v>26 to 30 days</v>
      </c>
      <c r="W3130" t="str" cm="1">
        <f t="array" ref="W3130">_xlfn.IFNA(_xlfn.IFS(AND(U3130&gt;=25,U3130&lt;28),"26-27 days",AND(U3130&gt;27,U3130&lt;29),"28 to 29 days",U3130=30, "30 days"),"Not Needed")</f>
        <v>30 days</v>
      </c>
      <c r="X3130">
        <f t="shared" si="293"/>
        <v>2017</v>
      </c>
    </row>
    <row r="3131" spans="1:24" ht="58">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289"/>
        <v>10</v>
      </c>
      <c r="S3131" s="15">
        <f t="shared" si="290"/>
        <v>42803.842812499999</v>
      </c>
      <c r="T3131" s="15">
        <f t="shared" si="291"/>
        <v>42843.801145833335</v>
      </c>
      <c r="U3131">
        <f t="shared" si="292"/>
        <v>40</v>
      </c>
      <c r="V3131" t="str" cm="1">
        <f t="array" ref="V3131">_xlfn.IFS(U3131&lt;=10,"Less than 10 days",AND(U3131&gt;10,U3131&lt;=20),"11 to 20 days",AND(U3131&gt;20,U3131&lt;=25),"21 to 25 days",U3131&gt;=51,"Greater than 40 days",AND(U3131&gt;25,U3131&lt;=30),"26 to 30 days",AND(U3131&gt;30,U3131&lt;=40),"31 to 40 days",AND(U3131&gt;40,U3131&lt;=50),"41 to 50 days")</f>
        <v>31 to 40 days</v>
      </c>
      <c r="W3131" t="str" cm="1">
        <f t="array" ref="W3131">_xlfn.IFNA(_xlfn.IFS(AND(U3131&gt;=25,U3131&lt;28),"26-27 days",AND(U3131&gt;27,U3131&lt;29),"28 to 29 days",U3131=30, "30 days"),"Not Needed")</f>
        <v>Not Needed</v>
      </c>
      <c r="X3131">
        <f t="shared" si="293"/>
        <v>2017</v>
      </c>
    </row>
    <row r="3132" spans="1:24" ht="4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289"/>
        <v>93.75</v>
      </c>
      <c r="S3132" s="15">
        <f t="shared" si="290"/>
        <v>42808.640231481477</v>
      </c>
      <c r="T3132" s="15">
        <f t="shared" si="291"/>
        <v>42839.207638888889</v>
      </c>
      <c r="U3132">
        <f t="shared" si="292"/>
        <v>31</v>
      </c>
      <c r="V3132" t="str" cm="1">
        <f t="array" ref="V3132">_xlfn.IFS(U3132&lt;=10,"Less than 10 days",AND(U3132&gt;10,U3132&lt;=20),"11 to 20 days",AND(U3132&gt;20,U3132&lt;=25),"21 to 25 days",U3132&gt;=51,"Greater than 40 days",AND(U3132&gt;25,U3132&lt;=30),"26 to 30 days",AND(U3132&gt;30,U3132&lt;=40),"31 to 40 days",AND(U3132&gt;40,U3132&lt;=50),"41 to 50 days")</f>
        <v>31 to 40 days</v>
      </c>
      <c r="W3132" t="str" cm="1">
        <f t="array" ref="W3132">_xlfn.IFNA(_xlfn.IFS(AND(U3132&gt;=25,U3132&lt;28),"26-27 days",AND(U3132&gt;27,U3132&lt;29),"28 to 29 days",U3132=30, "30 days"),"Not Needed")</f>
        <v>Not Needed</v>
      </c>
      <c r="X3132">
        <f t="shared" si="293"/>
        <v>2017</v>
      </c>
    </row>
    <row r="3133" spans="1:24" ht="29">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289"/>
        <v>53.75</v>
      </c>
      <c r="S3133" s="15">
        <f t="shared" si="290"/>
        <v>42803.579224537039</v>
      </c>
      <c r="T3133" s="15">
        <f t="shared" si="291"/>
        <v>42833.537557870368</v>
      </c>
      <c r="U3133">
        <f t="shared" si="292"/>
        <v>30</v>
      </c>
      <c r="V3133" t="str" cm="1">
        <f t="array" ref="V3133">_xlfn.IFS(U3133&lt;=10,"Less than 10 days",AND(U3133&gt;10,U3133&lt;=20),"11 to 20 days",AND(U3133&gt;20,U3133&lt;=25),"21 to 25 days",U3133&gt;=51,"Greater than 40 days",AND(U3133&gt;25,U3133&lt;=30),"26 to 30 days",AND(U3133&gt;30,U3133&lt;=40),"31 to 40 days",AND(U3133&gt;40,U3133&lt;=50),"41 to 50 days")</f>
        <v>26 to 30 days</v>
      </c>
      <c r="W3133" t="str" cm="1">
        <f t="array" ref="W3133">_xlfn.IFNA(_xlfn.IFS(AND(U3133&gt;=25,U3133&lt;28),"26-27 days",AND(U3133&gt;27,U3133&lt;29),"28 to 29 days",U3133=30, "30 days"),"Not Needed")</f>
        <v>30 days</v>
      </c>
      <c r="X3133">
        <f t="shared" si="293"/>
        <v>2017</v>
      </c>
    </row>
    <row r="3134" spans="1:24" ht="29">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289"/>
        <v>10</v>
      </c>
      <c r="S3134" s="15">
        <f t="shared" si="290"/>
        <v>42786.350231481483</v>
      </c>
      <c r="T3134" s="15">
        <f t="shared" si="291"/>
        <v>42846.308564814812</v>
      </c>
      <c r="U3134">
        <f t="shared" si="292"/>
        <v>60</v>
      </c>
      <c r="V3134" t="str" cm="1">
        <f t="array" ref="V3134">_xlfn.IFS(U3134&lt;=10,"Less than 10 days",AND(U3134&gt;10,U3134&lt;=20),"11 to 20 days",AND(U3134&gt;20,U3134&lt;=25),"21 to 25 days",U3134&gt;=51,"Greater than 40 days",AND(U3134&gt;25,U3134&lt;=30),"26 to 30 days",AND(U3134&gt;30,U3134&lt;=40),"31 to 40 days",AND(U3134&gt;40,U3134&lt;=50),"41 to 50 days")</f>
        <v>Greater than 40 days</v>
      </c>
      <c r="W3134" t="str" cm="1">
        <f t="array" ref="W3134">_xlfn.IFNA(_xlfn.IFS(AND(U3134&gt;=25,U3134&lt;28),"26-27 days",AND(U3134&gt;27,U3134&lt;29),"28 to 29 days",U3134=30, "30 days"),"Not Needed")</f>
        <v>Not Needed</v>
      </c>
      <c r="X3134">
        <f t="shared" si="293"/>
        <v>2017</v>
      </c>
    </row>
    <row r="3135" spans="1:24" ht="4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289"/>
        <v>33.75</v>
      </c>
      <c r="S3135" s="15">
        <f t="shared" si="290"/>
        <v>42788.565208333333</v>
      </c>
      <c r="T3135" s="15">
        <f t="shared" si="291"/>
        <v>42818.523541666669</v>
      </c>
      <c r="U3135">
        <f t="shared" si="292"/>
        <v>30</v>
      </c>
      <c r="V3135" t="str" cm="1">
        <f t="array" ref="V3135">_xlfn.IFS(U3135&lt;=10,"Less than 10 days",AND(U3135&gt;10,U3135&lt;=20),"11 to 20 days",AND(U3135&gt;20,U3135&lt;=25),"21 to 25 days",U3135&gt;=51,"Greater than 40 days",AND(U3135&gt;25,U3135&lt;=30),"26 to 30 days",AND(U3135&gt;30,U3135&lt;=40),"31 to 40 days",AND(U3135&gt;40,U3135&lt;=50),"41 to 50 days")</f>
        <v>26 to 30 days</v>
      </c>
      <c r="W3135" t="str" cm="1">
        <f t="array" ref="W3135">_xlfn.IFNA(_xlfn.IFS(AND(U3135&gt;=25,U3135&lt;28),"26-27 days",AND(U3135&gt;27,U3135&lt;29),"28 to 29 days",U3135=30, "30 days"),"Not Needed")</f>
        <v>30 days</v>
      </c>
      <c r="X3135">
        <f t="shared" si="293"/>
        <v>2017</v>
      </c>
    </row>
    <row r="3136" spans="1:24" ht="58">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289"/>
        <v>18.75</v>
      </c>
      <c r="S3136" s="15">
        <f t="shared" si="290"/>
        <v>42800.720127314817</v>
      </c>
      <c r="T3136" s="15">
        <f t="shared" si="291"/>
        <v>42821.678460648152</v>
      </c>
      <c r="U3136">
        <f t="shared" si="292"/>
        <v>21</v>
      </c>
      <c r="V3136" t="str" cm="1">
        <f t="array" ref="V3136">_xlfn.IFS(U3136&lt;=10,"Less than 10 days",AND(U3136&gt;10,U3136&lt;=20),"11 to 20 days",AND(U3136&gt;20,U3136&lt;=25),"21 to 25 days",U3136&gt;=51,"Greater than 40 days",AND(U3136&gt;25,U3136&lt;=30),"26 to 30 days",AND(U3136&gt;30,U3136&lt;=40),"31 to 40 days",AND(U3136&gt;40,U3136&lt;=50),"41 to 50 days")</f>
        <v>21 to 25 days</v>
      </c>
      <c r="W3136" t="str" cm="1">
        <f t="array" ref="W3136">_xlfn.IFNA(_xlfn.IFS(AND(U3136&gt;=25,U3136&lt;28),"26-27 days",AND(U3136&gt;27,U3136&lt;29),"28 to 29 days",U3136=30, "30 days"),"Not Needed")</f>
        <v>Not Needed</v>
      </c>
      <c r="X3136">
        <f t="shared" si="293"/>
        <v>2017</v>
      </c>
    </row>
    <row r="3137" spans="1:24" ht="4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289"/>
        <v>23.14</v>
      </c>
      <c r="S3137" s="15">
        <f t="shared" si="290"/>
        <v>42807.151863425926</v>
      </c>
      <c r="T3137" s="15">
        <f t="shared" si="291"/>
        <v>42829.151863425926</v>
      </c>
      <c r="U3137">
        <f t="shared" si="292"/>
        <v>22</v>
      </c>
      <c r="V3137" t="str" cm="1">
        <f t="array" ref="V3137">_xlfn.IFS(U3137&lt;=10,"Less than 10 days",AND(U3137&gt;10,U3137&lt;=20),"11 to 20 days",AND(U3137&gt;20,U3137&lt;=25),"21 to 25 days",U3137&gt;=51,"Greater than 40 days",AND(U3137&gt;25,U3137&lt;=30),"26 to 30 days",AND(U3137&gt;30,U3137&lt;=40),"31 to 40 days",AND(U3137&gt;40,U3137&lt;=50),"41 to 50 days")</f>
        <v>21 to 25 days</v>
      </c>
      <c r="W3137" t="str" cm="1">
        <f t="array" ref="W3137">_xlfn.IFNA(_xlfn.IFS(AND(U3137&gt;=25,U3137&lt;28),"26-27 days",AND(U3137&gt;27,U3137&lt;29),"28 to 29 days",U3137=30, "30 days"),"Not Needed")</f>
        <v>Not Needed</v>
      </c>
      <c r="X3137">
        <f t="shared" si="293"/>
        <v>2017</v>
      </c>
    </row>
    <row r="3138" spans="1:24" ht="4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289"/>
        <v>29.05</v>
      </c>
      <c r="S3138" s="15">
        <f t="shared" si="290"/>
        <v>42789.462430555555</v>
      </c>
      <c r="T3138" s="15">
        <f t="shared" si="291"/>
        <v>42825.957638888889</v>
      </c>
      <c r="U3138">
        <f t="shared" si="292"/>
        <v>36</v>
      </c>
      <c r="V3138" t="str" cm="1">
        <f t="array" ref="V3138">_xlfn.IFS(U3138&lt;=10,"Less than 10 days",AND(U3138&gt;10,U3138&lt;=20),"11 to 20 days",AND(U3138&gt;20,U3138&lt;=25),"21 to 25 days",U3138&gt;=51,"Greater than 40 days",AND(U3138&gt;25,U3138&lt;=30),"26 to 30 days",AND(U3138&gt;30,U3138&lt;=40),"31 to 40 days",AND(U3138&gt;40,U3138&lt;=50),"41 to 50 days")</f>
        <v>31 to 40 days</v>
      </c>
      <c r="W3138" t="str" cm="1">
        <f t="array" ref="W3138">_xlfn.IFNA(_xlfn.IFS(AND(U3138&gt;=25,U3138&lt;28),"26-27 days",AND(U3138&gt;27,U3138&lt;29),"28 to 29 days",U3138=30, "30 days"),"Not Needed")</f>
        <v>Not Needed</v>
      </c>
      <c r="X3138">
        <f t="shared" si="293"/>
        <v>2017</v>
      </c>
    </row>
    <row r="3139" spans="1:24" ht="29">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295">IFERROR(ROUND(E3139/L3139,2),0)</f>
        <v>50</v>
      </c>
      <c r="S3139" s="15">
        <f t="shared" ref="S3139:S3202" si="296">(((J3139/60)/60)/24)+DATE(1970,1,1)</f>
        <v>42807.885057870371</v>
      </c>
      <c r="T3139" s="15">
        <f t="shared" ref="T3139:T3202" si="297">(((I3139/60)/60)/24)+DATE(1970,1,1)</f>
        <v>42858.8</v>
      </c>
      <c r="U3139">
        <f t="shared" ref="U3139:U3202" si="298">_xlfn.DAYS(T3139,S3139)</f>
        <v>51</v>
      </c>
      <c r="V3139" t="str" cm="1">
        <f t="array" ref="V3139">_xlfn.IFS(U3139&lt;=10,"Less than 10 days",AND(U3139&gt;10,U3139&lt;=20),"11 to 20 days",AND(U3139&gt;20,U3139&lt;=25),"21 to 25 days",U3139&gt;=51,"Greater than 40 days",AND(U3139&gt;25,U3139&lt;=30),"26 to 30 days",AND(U3139&gt;30,U3139&lt;=40),"31 to 40 days",AND(U3139&gt;40,U3139&lt;=50),"41 to 50 days")</f>
        <v>Greater than 40 days</v>
      </c>
      <c r="W3139" t="str" cm="1">
        <f t="array" ref="W3139">_xlfn.IFNA(_xlfn.IFS(AND(U3139&gt;=25,U3139&lt;28),"26-27 days",AND(U3139&gt;27,U3139&lt;29),"28 to 29 days",U3139=30, "30 days"),"Not Needed")</f>
        <v>Not Needed</v>
      </c>
      <c r="X3139">
        <f t="shared" ref="X3139:X3202" si="299">YEAR(S3139)</f>
        <v>2017</v>
      </c>
    </row>
    <row r="3140" spans="1:24" ht="58">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295"/>
        <v>0</v>
      </c>
      <c r="S3140" s="15">
        <f t="shared" si="296"/>
        <v>42809.645914351851</v>
      </c>
      <c r="T3140" s="15">
        <f t="shared" si="297"/>
        <v>42828.645914351851</v>
      </c>
      <c r="U3140">
        <f t="shared" si="298"/>
        <v>19</v>
      </c>
      <c r="V3140" t="str" cm="1">
        <f t="array" ref="V3140">_xlfn.IFS(U3140&lt;=10,"Less than 10 days",AND(U3140&gt;10,U3140&lt;=20),"11 to 20 days",AND(U3140&gt;20,U3140&lt;=25),"21 to 25 days",U3140&gt;=51,"Greater than 40 days",AND(U3140&gt;25,U3140&lt;=30),"26 to 30 days",AND(U3140&gt;30,U3140&lt;=40),"31 to 40 days",AND(U3140&gt;40,U3140&lt;=50),"41 to 50 days")</f>
        <v>11 to 20 days</v>
      </c>
      <c r="W3140" t="str" cm="1">
        <f t="array" ref="W3140">_xlfn.IFNA(_xlfn.IFS(AND(U3140&gt;=25,U3140&lt;28),"26-27 days",AND(U3140&gt;27,U3140&lt;29),"28 to 29 days",U3140=30, "30 days"),"Not Needed")</f>
        <v>Not Needed</v>
      </c>
      <c r="X3140">
        <f t="shared" si="299"/>
        <v>2017</v>
      </c>
    </row>
    <row r="3141" spans="1:24" ht="4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295"/>
        <v>450</v>
      </c>
      <c r="S3141" s="15">
        <f t="shared" si="296"/>
        <v>42785.270370370374</v>
      </c>
      <c r="T3141" s="15">
        <f t="shared" si="297"/>
        <v>42819.189583333333</v>
      </c>
      <c r="U3141">
        <f t="shared" si="298"/>
        <v>34</v>
      </c>
      <c r="V3141" t="str" cm="1">
        <f t="array" ref="V3141">_xlfn.IFS(U3141&lt;=10,"Less than 10 days",AND(U3141&gt;10,U3141&lt;=20),"11 to 20 days",AND(U3141&gt;20,U3141&lt;=25),"21 to 25 days",U3141&gt;=51,"Greater than 40 days",AND(U3141&gt;25,U3141&lt;=30),"26 to 30 days",AND(U3141&gt;30,U3141&lt;=40),"31 to 40 days",AND(U3141&gt;40,U3141&lt;=50),"41 to 50 days")</f>
        <v>31 to 40 days</v>
      </c>
      <c r="W3141" t="str" cm="1">
        <f t="array" ref="W3141">_xlfn.IFNA(_xlfn.IFS(AND(U3141&gt;=25,U3141&lt;28),"26-27 days",AND(U3141&gt;27,U3141&lt;29),"28 to 29 days",U3141=30, "30 days"),"Not Needed")</f>
        <v>Not Needed</v>
      </c>
      <c r="X3141">
        <f t="shared" si="299"/>
        <v>2017</v>
      </c>
    </row>
    <row r="3142" spans="1:24" ht="58">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295"/>
        <v>24</v>
      </c>
      <c r="S3142" s="15">
        <f t="shared" si="296"/>
        <v>42802.718784722223</v>
      </c>
      <c r="T3142" s="15">
        <f t="shared" si="297"/>
        <v>42832.677118055552</v>
      </c>
      <c r="U3142">
        <f t="shared" si="298"/>
        <v>30</v>
      </c>
      <c r="V3142" t="str" cm="1">
        <f t="array" ref="V3142">_xlfn.IFS(U3142&lt;=10,"Less than 10 days",AND(U3142&gt;10,U3142&lt;=20),"11 to 20 days",AND(U3142&gt;20,U3142&lt;=25),"21 to 25 days",U3142&gt;=51,"Greater than 40 days",AND(U3142&gt;25,U3142&lt;=30),"26 to 30 days",AND(U3142&gt;30,U3142&lt;=40),"31 to 40 days",AND(U3142&gt;40,U3142&lt;=50),"41 to 50 days")</f>
        <v>26 to 30 days</v>
      </c>
      <c r="W3142" t="str" cm="1">
        <f t="array" ref="W3142">_xlfn.IFNA(_xlfn.IFS(AND(U3142&gt;=25,U3142&lt;28),"26-27 days",AND(U3142&gt;27,U3142&lt;29),"28 to 29 days",U3142=30, "30 days"),"Not Needed")</f>
        <v>30 days</v>
      </c>
      <c r="X3142">
        <f t="shared" si="299"/>
        <v>2017</v>
      </c>
    </row>
    <row r="3143" spans="1:24" ht="58">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295"/>
        <v>32.25</v>
      </c>
      <c r="S3143" s="15">
        <f t="shared" si="296"/>
        <v>42800.753333333334</v>
      </c>
      <c r="T3143" s="15">
        <f t="shared" si="297"/>
        <v>42841.833333333328</v>
      </c>
      <c r="U3143">
        <f t="shared" si="298"/>
        <v>41</v>
      </c>
      <c r="V3143" t="str" cm="1">
        <f t="array" ref="V3143">_xlfn.IFS(U3143&lt;=10,"Less than 10 days",AND(U3143&gt;10,U3143&lt;=20),"11 to 20 days",AND(U3143&gt;20,U3143&lt;=25),"21 to 25 days",U3143&gt;=51,"Greater than 40 days",AND(U3143&gt;25,U3143&lt;=30),"26 to 30 days",AND(U3143&gt;30,U3143&lt;=40),"31 to 40 days",AND(U3143&gt;40,U3143&lt;=50),"41 to 50 days")</f>
        <v>41 to 50 days</v>
      </c>
      <c r="W3143" t="str" cm="1">
        <f t="array" ref="W3143">_xlfn.IFNA(_xlfn.IFS(AND(U3143&gt;=25,U3143&lt;28),"26-27 days",AND(U3143&gt;27,U3143&lt;29),"28 to 29 days",U3143=30, "30 days"),"Not Needed")</f>
        <v>Not Needed</v>
      </c>
      <c r="X3143">
        <f t="shared" si="299"/>
        <v>2017</v>
      </c>
    </row>
    <row r="3144" spans="1:24" ht="4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295"/>
        <v>15</v>
      </c>
      <c r="S3144" s="15">
        <f t="shared" si="296"/>
        <v>42783.513182870374</v>
      </c>
      <c r="T3144" s="15">
        <f t="shared" si="297"/>
        <v>42813.471516203703</v>
      </c>
      <c r="U3144">
        <f t="shared" si="298"/>
        <v>30</v>
      </c>
      <c r="V3144" t="str" cm="1">
        <f t="array" ref="V3144">_xlfn.IFS(U3144&lt;=10,"Less than 10 days",AND(U3144&gt;10,U3144&lt;=20),"11 to 20 days",AND(U3144&gt;20,U3144&lt;=25),"21 to 25 days",U3144&gt;=51,"Greater than 40 days",AND(U3144&gt;25,U3144&lt;=30),"26 to 30 days",AND(U3144&gt;30,U3144&lt;=40),"31 to 40 days",AND(U3144&gt;40,U3144&lt;=50),"41 to 50 days")</f>
        <v>26 to 30 days</v>
      </c>
      <c r="W3144" t="str" cm="1">
        <f t="array" ref="W3144">_xlfn.IFNA(_xlfn.IFS(AND(U3144&gt;=25,U3144&lt;28),"26-27 days",AND(U3144&gt;27,U3144&lt;29),"28 to 29 days",U3144=30, "30 days"),"Not Needed")</f>
        <v>30 days</v>
      </c>
      <c r="X3144">
        <f t="shared" si="299"/>
        <v>2017</v>
      </c>
    </row>
    <row r="3145" spans="1:24" ht="58">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295"/>
        <v>0</v>
      </c>
      <c r="S3145" s="15">
        <f t="shared" si="296"/>
        <v>42808.358287037037</v>
      </c>
      <c r="T3145" s="15">
        <f t="shared" si="297"/>
        <v>42834.358287037037</v>
      </c>
      <c r="U3145">
        <f t="shared" si="298"/>
        <v>26</v>
      </c>
      <c r="V3145" t="str" cm="1">
        <f t="array" ref="V3145">_xlfn.IFS(U3145&lt;=10,"Less than 10 days",AND(U3145&gt;10,U3145&lt;=20),"11 to 20 days",AND(U3145&gt;20,U3145&lt;=25),"21 to 25 days",U3145&gt;=51,"Greater than 40 days",AND(U3145&gt;25,U3145&lt;=30),"26 to 30 days",AND(U3145&gt;30,U3145&lt;=40),"31 to 40 days",AND(U3145&gt;40,U3145&lt;=50),"41 to 50 days")</f>
        <v>26 to 30 days</v>
      </c>
      <c r="W3145" t="str" cm="1">
        <f t="array" ref="W3145">_xlfn.IFNA(_xlfn.IFS(AND(U3145&gt;=25,U3145&lt;28),"26-27 days",AND(U3145&gt;27,U3145&lt;29),"28 to 29 days",U3145=30, "30 days"),"Not Needed")</f>
        <v>26-27 days</v>
      </c>
      <c r="X3145">
        <f t="shared" si="299"/>
        <v>2017</v>
      </c>
    </row>
    <row r="3146" spans="1:24" ht="58">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295"/>
        <v>251.33</v>
      </c>
      <c r="S3146" s="15">
        <f t="shared" si="296"/>
        <v>42796.538275462968</v>
      </c>
      <c r="T3146" s="15">
        <f t="shared" si="297"/>
        <v>42813.25</v>
      </c>
      <c r="U3146">
        <f t="shared" si="298"/>
        <v>17</v>
      </c>
      <c r="V3146" t="str" cm="1">
        <f t="array" ref="V3146">_xlfn.IFS(U3146&lt;=10,"Less than 10 days",AND(U3146&gt;10,U3146&lt;=20),"11 to 20 days",AND(U3146&gt;20,U3146&lt;=25),"21 to 25 days",U3146&gt;=51,"Greater than 40 days",AND(U3146&gt;25,U3146&lt;=30),"26 to 30 days",AND(U3146&gt;30,U3146&lt;=40),"31 to 40 days",AND(U3146&gt;40,U3146&lt;=50),"41 to 50 days")</f>
        <v>11 to 20 days</v>
      </c>
      <c r="W3146" t="str" cm="1">
        <f t="array" ref="W3146">_xlfn.IFNA(_xlfn.IFS(AND(U3146&gt;=25,U3146&lt;28),"26-27 days",AND(U3146&gt;27,U3146&lt;29),"28 to 29 days",U3146=30, "30 days"),"Not Needed")</f>
        <v>Not Needed</v>
      </c>
      <c r="X3146">
        <f t="shared" si="299"/>
        <v>2017</v>
      </c>
    </row>
    <row r="3147" spans="1:24" ht="4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295"/>
        <v>0</v>
      </c>
      <c r="S3147" s="15">
        <f t="shared" si="296"/>
        <v>42762.040902777779</v>
      </c>
      <c r="T3147" s="15">
        <f t="shared" si="297"/>
        <v>42821.999236111107</v>
      </c>
      <c r="U3147">
        <f t="shared" si="298"/>
        <v>59</v>
      </c>
      <c r="V3147" t="str" cm="1">
        <f t="array" ref="V3147">_xlfn.IFS(U3147&lt;=10,"Less than 10 days",AND(U3147&gt;10,U3147&lt;=20),"11 to 20 days",AND(U3147&gt;20,U3147&lt;=25),"21 to 25 days",U3147&gt;=51,"Greater than 40 days",AND(U3147&gt;25,U3147&lt;=30),"26 to 30 days",AND(U3147&gt;30,U3147&lt;=40),"31 to 40 days",AND(U3147&gt;40,U3147&lt;=50),"41 to 50 days")</f>
        <v>Greater than 40 days</v>
      </c>
      <c r="W3147" t="str" cm="1">
        <f t="array" ref="W3147">_xlfn.IFNA(_xlfn.IFS(AND(U3147&gt;=25,U3147&lt;28),"26-27 days",AND(U3147&gt;27,U3147&lt;29),"28 to 29 days",U3147=30, "30 days"),"Not Needed")</f>
        <v>Not Needed</v>
      </c>
      <c r="X3147">
        <f t="shared" si="299"/>
        <v>2017</v>
      </c>
    </row>
    <row r="3148" spans="1:24" ht="4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295"/>
        <v>437.5</v>
      </c>
      <c r="S3148" s="15">
        <f t="shared" si="296"/>
        <v>42796.682476851856</v>
      </c>
      <c r="T3148" s="15">
        <f t="shared" si="297"/>
        <v>42841.640810185185</v>
      </c>
      <c r="U3148">
        <f t="shared" si="298"/>
        <v>45</v>
      </c>
      <c r="V3148" t="str" cm="1">
        <f t="array" ref="V3148">_xlfn.IFS(U3148&lt;=10,"Less than 10 days",AND(U3148&gt;10,U3148&lt;=20),"11 to 20 days",AND(U3148&gt;20,U3148&lt;=25),"21 to 25 days",U3148&gt;=51,"Greater than 40 days",AND(U3148&gt;25,U3148&lt;=30),"26 to 30 days",AND(U3148&gt;30,U3148&lt;=40),"31 to 40 days",AND(U3148&gt;40,U3148&lt;=50),"41 to 50 days")</f>
        <v>41 to 50 days</v>
      </c>
      <c r="W3148" t="str" cm="1">
        <f t="array" ref="W3148">_xlfn.IFNA(_xlfn.IFS(AND(U3148&gt;=25,U3148&lt;28),"26-27 days",AND(U3148&gt;27,U3148&lt;29),"28 to 29 days",U3148=30, "30 days"),"Not Needed")</f>
        <v>Not Needed</v>
      </c>
      <c r="X3148">
        <f t="shared" si="299"/>
        <v>2017</v>
      </c>
    </row>
    <row r="3149" spans="1:24" ht="4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 t="shared" ref="Q3149:Q3212" si="300">ROUND(E3149/D3149*100,0)</f>
        <v>118</v>
      </c>
      <c r="R3149">
        <f t="shared" si="295"/>
        <v>110.35</v>
      </c>
      <c r="S3149" s="15">
        <f t="shared" si="296"/>
        <v>41909.969386574077</v>
      </c>
      <c r="T3149" s="15">
        <f t="shared" si="297"/>
        <v>41950.011053240742</v>
      </c>
      <c r="U3149">
        <f t="shared" si="298"/>
        <v>41</v>
      </c>
      <c r="V3149" t="str" cm="1">
        <f t="array" ref="V3149">_xlfn.IFS(U3149&lt;=10,"Less than 10 days",AND(U3149&gt;10,U3149&lt;=20),"11 to 20 days",AND(U3149&gt;20,U3149&lt;=25),"21 to 25 days",U3149&gt;=51,"Greater than 40 days",AND(U3149&gt;25,U3149&lt;=30),"26 to 30 days",AND(U3149&gt;30,U3149&lt;=40),"31 to 40 days",AND(U3149&gt;40,U3149&lt;=50),"41 to 50 days")</f>
        <v>41 to 50 days</v>
      </c>
      <c r="W3149" t="str" cm="1">
        <f t="array" ref="W3149">_xlfn.IFNA(_xlfn.IFS(AND(U3149&gt;=25,U3149&lt;28),"26-27 days",AND(U3149&gt;27,U3149&lt;29),"28 to 29 days",U3149=30, "30 days"),"Not Needed")</f>
        <v>Not Needed</v>
      </c>
      <c r="X3149">
        <f t="shared" si="299"/>
        <v>2014</v>
      </c>
    </row>
    <row r="3150" spans="1:24" ht="29">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 t="shared" si="300"/>
        <v>131</v>
      </c>
      <c r="R3150">
        <f t="shared" si="295"/>
        <v>41.42</v>
      </c>
      <c r="S3150" s="15">
        <f t="shared" si="296"/>
        <v>41891.665324074071</v>
      </c>
      <c r="T3150" s="15">
        <f t="shared" si="297"/>
        <v>41913.166666666664</v>
      </c>
      <c r="U3150">
        <f t="shared" si="298"/>
        <v>22</v>
      </c>
      <c r="V3150" t="str" cm="1">
        <f t="array" ref="V3150">_xlfn.IFS(U3150&lt;=10,"Less than 10 days",AND(U3150&gt;10,U3150&lt;=20),"11 to 20 days",AND(U3150&gt;20,U3150&lt;=25),"21 to 25 days",U3150&gt;=51,"Greater than 40 days",AND(U3150&gt;25,U3150&lt;=30),"26 to 30 days",AND(U3150&gt;30,U3150&lt;=40),"31 to 40 days",AND(U3150&gt;40,U3150&lt;=50),"41 to 50 days")</f>
        <v>21 to 25 days</v>
      </c>
      <c r="W3150" t="str" cm="1">
        <f t="array" ref="W3150">_xlfn.IFNA(_xlfn.IFS(AND(U3150&gt;=25,U3150&lt;28),"26-27 days",AND(U3150&gt;27,U3150&lt;29),"28 to 29 days",U3150=30, "30 days"),"Not Needed")</f>
        <v>Not Needed</v>
      </c>
      <c r="X3150">
        <f t="shared" si="299"/>
        <v>2014</v>
      </c>
    </row>
    <row r="3151" spans="1:24" ht="4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 t="shared" si="300"/>
        <v>104</v>
      </c>
      <c r="R3151">
        <f t="shared" si="295"/>
        <v>52</v>
      </c>
      <c r="S3151" s="15">
        <f t="shared" si="296"/>
        <v>41226.017361111109</v>
      </c>
      <c r="T3151" s="15">
        <f t="shared" si="297"/>
        <v>41250.083333333336</v>
      </c>
      <c r="U3151">
        <f t="shared" si="298"/>
        <v>24</v>
      </c>
      <c r="V3151" t="str" cm="1">
        <f t="array" ref="V3151">_xlfn.IFS(U3151&lt;=10,"Less than 10 days",AND(U3151&gt;10,U3151&lt;=20),"11 to 20 days",AND(U3151&gt;20,U3151&lt;=25),"21 to 25 days",U3151&gt;=51,"Greater than 40 days",AND(U3151&gt;25,U3151&lt;=30),"26 to 30 days",AND(U3151&gt;30,U3151&lt;=40),"31 to 40 days",AND(U3151&gt;40,U3151&lt;=50),"41 to 50 days")</f>
        <v>21 to 25 days</v>
      </c>
      <c r="W3151" t="str" cm="1">
        <f t="array" ref="W3151">_xlfn.IFNA(_xlfn.IFS(AND(U3151&gt;=25,U3151&lt;28),"26-27 days",AND(U3151&gt;27,U3151&lt;29),"28 to 29 days",U3151=30, "30 days"),"Not Needed")</f>
        <v>Not Needed</v>
      </c>
      <c r="X3151">
        <f t="shared" si="299"/>
        <v>2012</v>
      </c>
    </row>
    <row r="3152" spans="1:24" ht="58">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 t="shared" si="300"/>
        <v>101</v>
      </c>
      <c r="R3152">
        <f t="shared" si="295"/>
        <v>33.99</v>
      </c>
      <c r="S3152" s="15">
        <f t="shared" si="296"/>
        <v>40478.263923611114</v>
      </c>
      <c r="T3152" s="15">
        <f t="shared" si="297"/>
        <v>40568.166666666664</v>
      </c>
      <c r="U3152">
        <f t="shared" si="298"/>
        <v>90</v>
      </c>
      <c r="V3152" t="str" cm="1">
        <f t="array" ref="V3152">_xlfn.IFS(U3152&lt;=10,"Less than 10 days",AND(U3152&gt;10,U3152&lt;=20),"11 to 20 days",AND(U3152&gt;20,U3152&lt;=25),"21 to 25 days",U3152&gt;=51,"Greater than 40 days",AND(U3152&gt;25,U3152&lt;=30),"26 to 30 days",AND(U3152&gt;30,U3152&lt;=40),"31 to 40 days",AND(U3152&gt;40,U3152&lt;=50),"41 to 50 days")</f>
        <v>Greater than 40 days</v>
      </c>
      <c r="W3152" t="str" cm="1">
        <f t="array" ref="W3152">_xlfn.IFNA(_xlfn.IFS(AND(U3152&gt;=25,U3152&lt;28),"26-27 days",AND(U3152&gt;27,U3152&lt;29),"28 to 29 days",U3152=30, "30 days"),"Not Needed")</f>
        <v>Not Needed</v>
      </c>
      <c r="X3152">
        <f t="shared" si="299"/>
        <v>2010</v>
      </c>
    </row>
    <row r="3153" spans="1:24" ht="4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 t="shared" si="300"/>
        <v>100</v>
      </c>
      <c r="R3153">
        <f t="shared" si="295"/>
        <v>103.35</v>
      </c>
      <c r="S3153" s="15">
        <f t="shared" si="296"/>
        <v>41862.83997685185</v>
      </c>
      <c r="T3153" s="15">
        <f t="shared" si="297"/>
        <v>41892.83997685185</v>
      </c>
      <c r="U3153">
        <f t="shared" si="298"/>
        <v>30</v>
      </c>
      <c r="V3153" t="str" cm="1">
        <f t="array" ref="V3153">_xlfn.IFS(U3153&lt;=10,"Less than 10 days",AND(U3153&gt;10,U3153&lt;=20),"11 to 20 days",AND(U3153&gt;20,U3153&lt;=25),"21 to 25 days",U3153&gt;=51,"Greater than 40 days",AND(U3153&gt;25,U3153&lt;=30),"26 to 30 days",AND(U3153&gt;30,U3153&lt;=40),"31 to 40 days",AND(U3153&gt;40,U3153&lt;=50),"41 to 50 days")</f>
        <v>26 to 30 days</v>
      </c>
      <c r="W3153" t="str" cm="1">
        <f t="array" ref="W3153">_xlfn.IFNA(_xlfn.IFS(AND(U3153&gt;=25,U3153&lt;28),"26-27 days",AND(U3153&gt;27,U3153&lt;29),"28 to 29 days",U3153=30, "30 days"),"Not Needed")</f>
        <v>30 days</v>
      </c>
      <c r="X3153">
        <f t="shared" si="299"/>
        <v>2014</v>
      </c>
    </row>
    <row r="3154" spans="1:24" ht="4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 t="shared" si="300"/>
        <v>106</v>
      </c>
      <c r="R3154">
        <f t="shared" si="295"/>
        <v>34.79</v>
      </c>
      <c r="S3154" s="15">
        <f t="shared" si="296"/>
        <v>41550.867673611108</v>
      </c>
      <c r="T3154" s="15">
        <f t="shared" si="297"/>
        <v>41580.867673611108</v>
      </c>
      <c r="U3154">
        <f t="shared" si="298"/>
        <v>30</v>
      </c>
      <c r="V3154" t="str" cm="1">
        <f t="array" ref="V3154">_xlfn.IFS(U3154&lt;=10,"Less than 10 days",AND(U3154&gt;10,U3154&lt;=20),"11 to 20 days",AND(U3154&gt;20,U3154&lt;=25),"21 to 25 days",U3154&gt;=51,"Greater than 40 days",AND(U3154&gt;25,U3154&lt;=30),"26 to 30 days",AND(U3154&gt;30,U3154&lt;=40),"31 to 40 days",AND(U3154&gt;40,U3154&lt;=50),"41 to 50 days")</f>
        <v>26 to 30 days</v>
      </c>
      <c r="W3154" t="str" cm="1">
        <f t="array" ref="W3154">_xlfn.IFNA(_xlfn.IFS(AND(U3154&gt;=25,U3154&lt;28),"26-27 days",AND(U3154&gt;27,U3154&lt;29),"28 to 29 days",U3154=30, "30 days"),"Not Needed")</f>
        <v>30 days</v>
      </c>
      <c r="X3154">
        <f t="shared" si="299"/>
        <v>2013</v>
      </c>
    </row>
    <row r="3155" spans="1:24" ht="4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 t="shared" si="300"/>
        <v>336</v>
      </c>
      <c r="R3155">
        <f t="shared" si="295"/>
        <v>41.77</v>
      </c>
      <c r="S3155" s="15">
        <f t="shared" si="296"/>
        <v>40633.154363425929</v>
      </c>
      <c r="T3155" s="15">
        <f t="shared" si="297"/>
        <v>40664.207638888889</v>
      </c>
      <c r="U3155">
        <f t="shared" si="298"/>
        <v>31</v>
      </c>
      <c r="V3155" t="str" cm="1">
        <f t="array" ref="V3155">_xlfn.IFS(U3155&lt;=10,"Less than 10 days",AND(U3155&gt;10,U3155&lt;=20),"11 to 20 days",AND(U3155&gt;20,U3155&lt;=25),"21 to 25 days",U3155&gt;=51,"Greater than 40 days",AND(U3155&gt;25,U3155&lt;=30),"26 to 30 days",AND(U3155&gt;30,U3155&lt;=40),"31 to 40 days",AND(U3155&gt;40,U3155&lt;=50),"41 to 50 days")</f>
        <v>31 to 40 days</v>
      </c>
      <c r="W3155" t="str" cm="1">
        <f t="array" ref="W3155">_xlfn.IFNA(_xlfn.IFS(AND(U3155&gt;=25,U3155&lt;28),"26-27 days",AND(U3155&gt;27,U3155&lt;29),"28 to 29 days",U3155=30, "30 days"),"Not Needed")</f>
        <v>Not Needed</v>
      </c>
      <c r="X3155">
        <f t="shared" si="299"/>
        <v>2011</v>
      </c>
    </row>
    <row r="3156" spans="1:24" ht="4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 t="shared" si="300"/>
        <v>113</v>
      </c>
      <c r="R3156">
        <f t="shared" si="295"/>
        <v>64.27</v>
      </c>
      <c r="S3156" s="15">
        <f t="shared" si="296"/>
        <v>40970.875671296293</v>
      </c>
      <c r="T3156" s="15">
        <f t="shared" si="297"/>
        <v>41000.834004629629</v>
      </c>
      <c r="U3156">
        <f t="shared" si="298"/>
        <v>30</v>
      </c>
      <c r="V3156" t="str" cm="1">
        <f t="array" ref="V3156">_xlfn.IFS(U3156&lt;=10,"Less than 10 days",AND(U3156&gt;10,U3156&lt;=20),"11 to 20 days",AND(U3156&gt;20,U3156&lt;=25),"21 to 25 days",U3156&gt;=51,"Greater than 40 days",AND(U3156&gt;25,U3156&lt;=30),"26 to 30 days",AND(U3156&gt;30,U3156&lt;=40),"31 to 40 days",AND(U3156&gt;40,U3156&lt;=50),"41 to 50 days")</f>
        <v>26 to 30 days</v>
      </c>
      <c r="W3156" t="str" cm="1">
        <f t="array" ref="W3156">_xlfn.IFNA(_xlfn.IFS(AND(U3156&gt;=25,U3156&lt;28),"26-27 days",AND(U3156&gt;27,U3156&lt;29),"28 to 29 days",U3156=30, "30 days"),"Not Needed")</f>
        <v>30 days</v>
      </c>
      <c r="X3156">
        <f t="shared" si="299"/>
        <v>2012</v>
      </c>
    </row>
    <row r="3157" spans="1:24" ht="4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 t="shared" si="300"/>
        <v>189</v>
      </c>
      <c r="R3157">
        <f t="shared" si="295"/>
        <v>31.21</v>
      </c>
      <c r="S3157" s="15">
        <f t="shared" si="296"/>
        <v>41233.499131944445</v>
      </c>
      <c r="T3157" s="15">
        <f t="shared" si="297"/>
        <v>41263.499131944445</v>
      </c>
      <c r="U3157">
        <f t="shared" si="298"/>
        <v>30</v>
      </c>
      <c r="V3157" t="str" cm="1">
        <f t="array" ref="V3157">_xlfn.IFS(U3157&lt;=10,"Less than 10 days",AND(U3157&gt;10,U3157&lt;=20),"11 to 20 days",AND(U3157&gt;20,U3157&lt;=25),"21 to 25 days",U3157&gt;=51,"Greater than 40 days",AND(U3157&gt;25,U3157&lt;=30),"26 to 30 days",AND(U3157&gt;30,U3157&lt;=40),"31 to 40 days",AND(U3157&gt;40,U3157&lt;=50),"41 to 50 days")</f>
        <v>26 to 30 days</v>
      </c>
      <c r="W3157" t="str" cm="1">
        <f t="array" ref="W3157">_xlfn.IFNA(_xlfn.IFS(AND(U3157&gt;=25,U3157&lt;28),"26-27 days",AND(U3157&gt;27,U3157&lt;29),"28 to 29 days",U3157=30, "30 days"),"Not Needed")</f>
        <v>30 days</v>
      </c>
      <c r="X3157">
        <f t="shared" si="299"/>
        <v>2012</v>
      </c>
    </row>
    <row r="3158" spans="1:24" ht="4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 t="shared" si="300"/>
        <v>102</v>
      </c>
      <c r="R3158">
        <f t="shared" si="295"/>
        <v>62.92</v>
      </c>
      <c r="S3158" s="15">
        <f t="shared" si="296"/>
        <v>41026.953055555554</v>
      </c>
      <c r="T3158" s="15">
        <f t="shared" si="297"/>
        <v>41061.953055555554</v>
      </c>
      <c r="U3158">
        <f t="shared" si="298"/>
        <v>35</v>
      </c>
      <c r="V3158" t="str" cm="1">
        <f t="array" ref="V3158">_xlfn.IFS(U3158&lt;=10,"Less than 10 days",AND(U3158&gt;10,U3158&lt;=20),"11 to 20 days",AND(U3158&gt;20,U3158&lt;=25),"21 to 25 days",U3158&gt;=51,"Greater than 40 days",AND(U3158&gt;25,U3158&lt;=30),"26 to 30 days",AND(U3158&gt;30,U3158&lt;=40),"31 to 40 days",AND(U3158&gt;40,U3158&lt;=50),"41 to 50 days")</f>
        <v>31 to 40 days</v>
      </c>
      <c r="W3158" t="str" cm="1">
        <f t="array" ref="W3158">_xlfn.IFNA(_xlfn.IFS(AND(U3158&gt;=25,U3158&lt;28),"26-27 days",AND(U3158&gt;27,U3158&lt;29),"28 to 29 days",U3158=30, "30 days"),"Not Needed")</f>
        <v>Not Needed</v>
      </c>
      <c r="X3158">
        <f t="shared" si="299"/>
        <v>2012</v>
      </c>
    </row>
    <row r="3159" spans="1:24" ht="29">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 t="shared" si="300"/>
        <v>101</v>
      </c>
      <c r="R3159">
        <f t="shared" si="295"/>
        <v>98.54</v>
      </c>
      <c r="S3159" s="15">
        <f t="shared" si="296"/>
        <v>41829.788252314815</v>
      </c>
      <c r="T3159" s="15">
        <f t="shared" si="297"/>
        <v>41839.208333333336</v>
      </c>
      <c r="U3159">
        <f t="shared" si="298"/>
        <v>10</v>
      </c>
      <c r="V3159" t="str" cm="1">
        <f t="array" ref="V3159">_xlfn.IFS(U3159&lt;=10,"Less than 10 days",AND(U3159&gt;10,U3159&lt;=20),"11 to 20 days",AND(U3159&gt;20,U3159&lt;=25),"21 to 25 days",U3159&gt;=51,"Greater than 40 days",AND(U3159&gt;25,U3159&lt;=30),"26 to 30 days",AND(U3159&gt;30,U3159&lt;=40),"31 to 40 days",AND(U3159&gt;40,U3159&lt;=50),"41 to 50 days")</f>
        <v>Less than 10 days</v>
      </c>
      <c r="W3159" t="str" cm="1">
        <f t="array" ref="W3159">_xlfn.IFNA(_xlfn.IFS(AND(U3159&gt;=25,U3159&lt;28),"26-27 days",AND(U3159&gt;27,U3159&lt;29),"28 to 29 days",U3159=30, "30 days"),"Not Needed")</f>
        <v>Not Needed</v>
      </c>
      <c r="X3159">
        <f t="shared" si="299"/>
        <v>2014</v>
      </c>
    </row>
    <row r="3160" spans="1:24" ht="29">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 t="shared" si="300"/>
        <v>114</v>
      </c>
      <c r="R3160">
        <f t="shared" si="295"/>
        <v>82.61</v>
      </c>
      <c r="S3160" s="15">
        <f t="shared" si="296"/>
        <v>41447.839722222219</v>
      </c>
      <c r="T3160" s="15">
        <f t="shared" si="297"/>
        <v>41477.839722222219</v>
      </c>
      <c r="U3160">
        <f t="shared" si="298"/>
        <v>30</v>
      </c>
      <c r="V3160" t="str" cm="1">
        <f t="array" ref="V3160">_xlfn.IFS(U3160&lt;=10,"Less than 10 days",AND(U3160&gt;10,U3160&lt;=20),"11 to 20 days",AND(U3160&gt;20,U3160&lt;=25),"21 to 25 days",U3160&gt;=51,"Greater than 40 days",AND(U3160&gt;25,U3160&lt;=30),"26 to 30 days",AND(U3160&gt;30,U3160&lt;=40),"31 to 40 days",AND(U3160&gt;40,U3160&lt;=50),"41 to 50 days")</f>
        <v>26 to 30 days</v>
      </c>
      <c r="W3160" t="str" cm="1">
        <f t="array" ref="W3160">_xlfn.IFNA(_xlfn.IFS(AND(U3160&gt;=25,U3160&lt;28),"26-27 days",AND(U3160&gt;27,U3160&lt;29),"28 to 29 days",U3160=30, "30 days"),"Not Needed")</f>
        <v>30 days</v>
      </c>
      <c r="X3160">
        <f t="shared" si="299"/>
        <v>2013</v>
      </c>
    </row>
    <row r="3161" spans="1:24" ht="4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 t="shared" si="300"/>
        <v>133</v>
      </c>
      <c r="R3161">
        <f t="shared" si="295"/>
        <v>38.5</v>
      </c>
      <c r="S3161" s="15">
        <f t="shared" si="296"/>
        <v>40884.066678240742</v>
      </c>
      <c r="T3161" s="15">
        <f t="shared" si="297"/>
        <v>40926.958333333336</v>
      </c>
      <c r="U3161">
        <f t="shared" si="298"/>
        <v>42</v>
      </c>
      <c r="V3161" t="str" cm="1">
        <f t="array" ref="V3161">_xlfn.IFS(U3161&lt;=10,"Less than 10 days",AND(U3161&gt;10,U3161&lt;=20),"11 to 20 days",AND(U3161&gt;20,U3161&lt;=25),"21 to 25 days",U3161&gt;=51,"Greater than 40 days",AND(U3161&gt;25,U3161&lt;=30),"26 to 30 days",AND(U3161&gt;30,U3161&lt;=40),"31 to 40 days",AND(U3161&gt;40,U3161&lt;=50),"41 to 50 days")</f>
        <v>41 to 50 days</v>
      </c>
      <c r="W3161" t="str" cm="1">
        <f t="array" ref="W3161">_xlfn.IFNA(_xlfn.IFS(AND(U3161&gt;=25,U3161&lt;28),"26-27 days",AND(U3161&gt;27,U3161&lt;29),"28 to 29 days",U3161=30, "30 days"),"Not Needed")</f>
        <v>Not Needed</v>
      </c>
      <c r="X3161">
        <f t="shared" si="299"/>
        <v>2011</v>
      </c>
    </row>
    <row r="3162" spans="1:24" ht="4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 t="shared" si="300"/>
        <v>102</v>
      </c>
      <c r="R3162">
        <f t="shared" si="295"/>
        <v>80.16</v>
      </c>
      <c r="S3162" s="15">
        <f t="shared" si="296"/>
        <v>41841.26489583333</v>
      </c>
      <c r="T3162" s="15">
        <f t="shared" si="297"/>
        <v>41864.207638888889</v>
      </c>
      <c r="U3162">
        <f t="shared" si="298"/>
        <v>23</v>
      </c>
      <c r="V3162" t="str" cm="1">
        <f t="array" ref="V3162">_xlfn.IFS(U3162&lt;=10,"Less than 10 days",AND(U3162&gt;10,U3162&lt;=20),"11 to 20 days",AND(U3162&gt;20,U3162&lt;=25),"21 to 25 days",U3162&gt;=51,"Greater than 40 days",AND(U3162&gt;25,U3162&lt;=30),"26 to 30 days",AND(U3162&gt;30,U3162&lt;=40),"31 to 40 days",AND(U3162&gt;40,U3162&lt;=50),"41 to 50 days")</f>
        <v>21 to 25 days</v>
      </c>
      <c r="W3162" t="str" cm="1">
        <f t="array" ref="W3162">_xlfn.IFNA(_xlfn.IFS(AND(U3162&gt;=25,U3162&lt;28),"26-27 days",AND(U3162&gt;27,U3162&lt;29),"28 to 29 days",U3162=30, "30 days"),"Not Needed")</f>
        <v>Not Needed</v>
      </c>
      <c r="X3162">
        <f t="shared" si="299"/>
        <v>2014</v>
      </c>
    </row>
    <row r="3163" spans="1:24" ht="58">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 t="shared" si="300"/>
        <v>105</v>
      </c>
      <c r="R3163">
        <f t="shared" si="295"/>
        <v>28.41</v>
      </c>
      <c r="S3163" s="15">
        <f t="shared" si="296"/>
        <v>41897.536134259259</v>
      </c>
      <c r="T3163" s="15">
        <f t="shared" si="297"/>
        <v>41927.536134259259</v>
      </c>
      <c r="U3163">
        <f t="shared" si="298"/>
        <v>30</v>
      </c>
      <c r="V3163" t="str" cm="1">
        <f t="array" ref="V3163">_xlfn.IFS(U3163&lt;=10,"Less than 10 days",AND(U3163&gt;10,U3163&lt;=20),"11 to 20 days",AND(U3163&gt;20,U3163&lt;=25),"21 to 25 days",U3163&gt;=51,"Greater than 40 days",AND(U3163&gt;25,U3163&lt;=30),"26 to 30 days",AND(U3163&gt;30,U3163&lt;=40),"31 to 40 days",AND(U3163&gt;40,U3163&lt;=50),"41 to 50 days")</f>
        <v>26 to 30 days</v>
      </c>
      <c r="W3163" t="str" cm="1">
        <f t="array" ref="W3163">_xlfn.IFNA(_xlfn.IFS(AND(U3163&gt;=25,U3163&lt;28),"26-27 days",AND(U3163&gt;27,U3163&lt;29),"28 to 29 days",U3163=30, "30 days"),"Not Needed")</f>
        <v>30 days</v>
      </c>
      <c r="X3163">
        <f t="shared" si="299"/>
        <v>2014</v>
      </c>
    </row>
    <row r="3164" spans="1:24" ht="58">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 t="shared" si="300"/>
        <v>127</v>
      </c>
      <c r="R3164">
        <f t="shared" si="295"/>
        <v>80.73</v>
      </c>
      <c r="S3164" s="15">
        <f t="shared" si="296"/>
        <v>41799.685902777775</v>
      </c>
      <c r="T3164" s="15">
        <f t="shared" si="297"/>
        <v>41827.083333333336</v>
      </c>
      <c r="U3164">
        <f t="shared" si="298"/>
        <v>28</v>
      </c>
      <c r="V3164" t="str" cm="1">
        <f t="array" ref="V3164">_xlfn.IFS(U3164&lt;=10,"Less than 10 days",AND(U3164&gt;10,U3164&lt;=20),"11 to 20 days",AND(U3164&gt;20,U3164&lt;=25),"21 to 25 days",U3164&gt;=51,"Greater than 40 days",AND(U3164&gt;25,U3164&lt;=30),"26 to 30 days",AND(U3164&gt;30,U3164&lt;=40),"31 to 40 days",AND(U3164&gt;40,U3164&lt;=50),"41 to 50 days")</f>
        <v>26 to 30 days</v>
      </c>
      <c r="W3164" t="str" cm="1">
        <f t="array" ref="W3164">_xlfn.IFNA(_xlfn.IFS(AND(U3164&gt;=25,U3164&lt;28),"26-27 days",AND(U3164&gt;27,U3164&lt;29),"28 to 29 days",U3164=30, "30 days"),"Not Needed")</f>
        <v>28 to 29 days</v>
      </c>
      <c r="X3164">
        <f t="shared" si="299"/>
        <v>2014</v>
      </c>
    </row>
    <row r="3165" spans="1:24" ht="4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 t="shared" si="300"/>
        <v>111</v>
      </c>
      <c r="R3165">
        <f t="shared" si="295"/>
        <v>200.69</v>
      </c>
      <c r="S3165" s="15">
        <f t="shared" si="296"/>
        <v>41775.753761574073</v>
      </c>
      <c r="T3165" s="15">
        <f t="shared" si="297"/>
        <v>41805.753761574073</v>
      </c>
      <c r="U3165">
        <f t="shared" si="298"/>
        <v>30</v>
      </c>
      <c r="V3165" t="str" cm="1">
        <f t="array" ref="V3165">_xlfn.IFS(U3165&lt;=10,"Less than 10 days",AND(U3165&gt;10,U3165&lt;=20),"11 to 20 days",AND(U3165&gt;20,U3165&lt;=25),"21 to 25 days",U3165&gt;=51,"Greater than 40 days",AND(U3165&gt;25,U3165&lt;=30),"26 to 30 days",AND(U3165&gt;30,U3165&lt;=40),"31 to 40 days",AND(U3165&gt;40,U3165&lt;=50),"41 to 50 days")</f>
        <v>26 to 30 days</v>
      </c>
      <c r="W3165" t="str" cm="1">
        <f t="array" ref="W3165">_xlfn.IFNA(_xlfn.IFS(AND(U3165&gt;=25,U3165&lt;28),"26-27 days",AND(U3165&gt;27,U3165&lt;29),"28 to 29 days",U3165=30, "30 days"),"Not Needed")</f>
        <v>30 days</v>
      </c>
      <c r="X3165">
        <f t="shared" si="299"/>
        <v>2014</v>
      </c>
    </row>
    <row r="3166" spans="1:24" ht="58">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 t="shared" si="300"/>
        <v>107</v>
      </c>
      <c r="R3166">
        <f t="shared" si="295"/>
        <v>37.590000000000003</v>
      </c>
      <c r="S3166" s="15">
        <f t="shared" si="296"/>
        <v>41766.80572916667</v>
      </c>
      <c r="T3166" s="15">
        <f t="shared" si="297"/>
        <v>41799.80572916667</v>
      </c>
      <c r="U3166">
        <f t="shared" si="298"/>
        <v>33</v>
      </c>
      <c r="V3166" t="str" cm="1">
        <f t="array" ref="V3166">_xlfn.IFS(U3166&lt;=10,"Less than 10 days",AND(U3166&gt;10,U3166&lt;=20),"11 to 20 days",AND(U3166&gt;20,U3166&lt;=25),"21 to 25 days",U3166&gt;=51,"Greater than 40 days",AND(U3166&gt;25,U3166&lt;=30),"26 to 30 days",AND(U3166&gt;30,U3166&lt;=40),"31 to 40 days",AND(U3166&gt;40,U3166&lt;=50),"41 to 50 days")</f>
        <v>31 to 40 days</v>
      </c>
      <c r="W3166" t="str" cm="1">
        <f t="array" ref="W3166">_xlfn.IFNA(_xlfn.IFS(AND(U3166&gt;=25,U3166&lt;28),"26-27 days",AND(U3166&gt;27,U3166&lt;29),"28 to 29 days",U3166=30, "30 days"),"Not Needed")</f>
        <v>Not Needed</v>
      </c>
      <c r="X3166">
        <f t="shared" si="299"/>
        <v>2014</v>
      </c>
    </row>
    <row r="3167" spans="1:24" ht="58">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 t="shared" si="300"/>
        <v>163</v>
      </c>
      <c r="R3167">
        <f t="shared" si="295"/>
        <v>58.1</v>
      </c>
      <c r="S3167" s="15">
        <f t="shared" si="296"/>
        <v>40644.159259259257</v>
      </c>
      <c r="T3167" s="15">
        <f t="shared" si="297"/>
        <v>40666.165972222225</v>
      </c>
      <c r="U3167">
        <f t="shared" si="298"/>
        <v>22</v>
      </c>
      <c r="V3167" t="str" cm="1">
        <f t="array" ref="V3167">_xlfn.IFS(U3167&lt;=10,"Less than 10 days",AND(U3167&gt;10,U3167&lt;=20),"11 to 20 days",AND(U3167&gt;20,U3167&lt;=25),"21 to 25 days",U3167&gt;=51,"Greater than 40 days",AND(U3167&gt;25,U3167&lt;=30),"26 to 30 days",AND(U3167&gt;30,U3167&lt;=40),"31 to 40 days",AND(U3167&gt;40,U3167&lt;=50),"41 to 50 days")</f>
        <v>21 to 25 days</v>
      </c>
      <c r="W3167" t="str" cm="1">
        <f t="array" ref="W3167">_xlfn.IFNA(_xlfn.IFS(AND(U3167&gt;=25,U3167&lt;28),"26-27 days",AND(U3167&gt;27,U3167&lt;29),"28 to 29 days",U3167=30, "30 days"),"Not Needed")</f>
        <v>Not Needed</v>
      </c>
      <c r="X3167">
        <f t="shared" si="299"/>
        <v>2011</v>
      </c>
    </row>
    <row r="3168" spans="1:24" ht="4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 t="shared" si="300"/>
        <v>160</v>
      </c>
      <c r="R3168">
        <f t="shared" si="295"/>
        <v>60.3</v>
      </c>
      <c r="S3168" s="15">
        <f t="shared" si="296"/>
        <v>41940.69158564815</v>
      </c>
      <c r="T3168" s="15">
        <f t="shared" si="297"/>
        <v>41969.332638888889</v>
      </c>
      <c r="U3168">
        <f t="shared" si="298"/>
        <v>29</v>
      </c>
      <c r="V3168" t="str" cm="1">
        <f t="array" ref="V3168">_xlfn.IFS(U3168&lt;=10,"Less than 10 days",AND(U3168&gt;10,U3168&lt;=20),"11 to 20 days",AND(U3168&gt;20,U3168&lt;=25),"21 to 25 days",U3168&gt;=51,"Greater than 40 days",AND(U3168&gt;25,U3168&lt;=30),"26 to 30 days",AND(U3168&gt;30,U3168&lt;=40),"31 to 40 days",AND(U3168&gt;40,U3168&lt;=50),"41 to 50 days")</f>
        <v>26 to 30 days</v>
      </c>
      <c r="W3168" t="str" cm="1">
        <f t="array" ref="W3168">_xlfn.IFNA(_xlfn.IFS(AND(U3168&gt;=25,U3168&lt;28),"26-27 days",AND(U3168&gt;27,U3168&lt;29),"28 to 29 days",U3168=30, "30 days"),"Not Needed")</f>
        <v>Not Needed</v>
      </c>
      <c r="X3168">
        <f t="shared" si="299"/>
        <v>2014</v>
      </c>
    </row>
    <row r="3169" spans="1:24" ht="29">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 t="shared" si="300"/>
        <v>116</v>
      </c>
      <c r="R3169">
        <f t="shared" si="295"/>
        <v>63.36</v>
      </c>
      <c r="S3169" s="15">
        <f t="shared" si="296"/>
        <v>41839.175706018519</v>
      </c>
      <c r="T3169" s="15">
        <f t="shared" si="297"/>
        <v>41853.175706018519</v>
      </c>
      <c r="U3169">
        <f t="shared" si="298"/>
        <v>14</v>
      </c>
      <c r="V3169" t="str" cm="1">
        <f t="array" ref="V3169">_xlfn.IFS(U3169&lt;=10,"Less than 10 days",AND(U3169&gt;10,U3169&lt;=20),"11 to 20 days",AND(U3169&gt;20,U3169&lt;=25),"21 to 25 days",U3169&gt;=51,"Greater than 40 days",AND(U3169&gt;25,U3169&lt;=30),"26 to 30 days",AND(U3169&gt;30,U3169&lt;=40),"31 to 40 days",AND(U3169&gt;40,U3169&lt;=50),"41 to 50 days")</f>
        <v>11 to 20 days</v>
      </c>
      <c r="W3169" t="str" cm="1">
        <f t="array" ref="W3169">_xlfn.IFNA(_xlfn.IFS(AND(U3169&gt;=25,U3169&lt;28),"26-27 days",AND(U3169&gt;27,U3169&lt;29),"28 to 29 days",U3169=30, "30 days"),"Not Needed")</f>
        <v>Not Needed</v>
      </c>
      <c r="X3169">
        <f t="shared" si="299"/>
        <v>2014</v>
      </c>
    </row>
    <row r="3170" spans="1:24" ht="4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 t="shared" si="300"/>
        <v>124</v>
      </c>
      <c r="R3170">
        <f t="shared" si="295"/>
        <v>50.9</v>
      </c>
      <c r="S3170" s="15">
        <f t="shared" si="296"/>
        <v>41772.105937500004</v>
      </c>
      <c r="T3170" s="15">
        <f t="shared" si="297"/>
        <v>41803.916666666664</v>
      </c>
      <c r="U3170">
        <f t="shared" si="298"/>
        <v>31</v>
      </c>
      <c r="V3170" t="str" cm="1">
        <f t="array" ref="V3170">_xlfn.IFS(U3170&lt;=10,"Less than 10 days",AND(U3170&gt;10,U3170&lt;=20),"11 to 20 days",AND(U3170&gt;20,U3170&lt;=25),"21 to 25 days",U3170&gt;=51,"Greater than 40 days",AND(U3170&gt;25,U3170&lt;=30),"26 to 30 days",AND(U3170&gt;30,U3170&lt;=40),"31 to 40 days",AND(U3170&gt;40,U3170&lt;=50),"41 to 50 days")</f>
        <v>31 to 40 days</v>
      </c>
      <c r="W3170" t="str" cm="1">
        <f t="array" ref="W3170">_xlfn.IFNA(_xlfn.IFS(AND(U3170&gt;=25,U3170&lt;28),"26-27 days",AND(U3170&gt;27,U3170&lt;29),"28 to 29 days",U3170=30, "30 days"),"Not Needed")</f>
        <v>Not Needed</v>
      </c>
      <c r="X3170">
        <f t="shared" si="299"/>
        <v>2014</v>
      </c>
    </row>
    <row r="3171" spans="1:24" ht="29">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 t="shared" si="300"/>
        <v>103</v>
      </c>
      <c r="R3171">
        <f t="shared" si="295"/>
        <v>100.5</v>
      </c>
      <c r="S3171" s="15">
        <f t="shared" si="296"/>
        <v>41591.737974537034</v>
      </c>
      <c r="T3171" s="15">
        <f t="shared" si="297"/>
        <v>41621.207638888889</v>
      </c>
      <c r="U3171">
        <f t="shared" si="298"/>
        <v>30</v>
      </c>
      <c r="V3171" t="str" cm="1">
        <f t="array" ref="V3171">_xlfn.IFS(U3171&lt;=10,"Less than 10 days",AND(U3171&gt;10,U3171&lt;=20),"11 to 20 days",AND(U3171&gt;20,U3171&lt;=25),"21 to 25 days",U3171&gt;=51,"Greater than 40 days",AND(U3171&gt;25,U3171&lt;=30),"26 to 30 days",AND(U3171&gt;30,U3171&lt;=40),"31 to 40 days",AND(U3171&gt;40,U3171&lt;=50),"41 to 50 days")</f>
        <v>26 to 30 days</v>
      </c>
      <c r="W3171" t="str" cm="1">
        <f t="array" ref="W3171">_xlfn.IFNA(_xlfn.IFS(AND(U3171&gt;=25,U3171&lt;28),"26-27 days",AND(U3171&gt;27,U3171&lt;29),"28 to 29 days",U3171=30, "30 days"),"Not Needed")</f>
        <v>30 days</v>
      </c>
      <c r="X3171">
        <f t="shared" si="299"/>
        <v>2013</v>
      </c>
    </row>
    <row r="3172" spans="1:24" ht="4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 t="shared" si="300"/>
        <v>112</v>
      </c>
      <c r="R3172">
        <f t="shared" si="295"/>
        <v>31.62</v>
      </c>
      <c r="S3172" s="15">
        <f t="shared" si="296"/>
        <v>41789.080370370371</v>
      </c>
      <c r="T3172" s="15">
        <f t="shared" si="297"/>
        <v>41822.166666666664</v>
      </c>
      <c r="U3172">
        <f t="shared" si="298"/>
        <v>33</v>
      </c>
      <c r="V3172" t="str" cm="1">
        <f t="array" ref="V3172">_xlfn.IFS(U3172&lt;=10,"Less than 10 days",AND(U3172&gt;10,U3172&lt;=20),"11 to 20 days",AND(U3172&gt;20,U3172&lt;=25),"21 to 25 days",U3172&gt;=51,"Greater than 40 days",AND(U3172&gt;25,U3172&lt;=30),"26 to 30 days",AND(U3172&gt;30,U3172&lt;=40),"31 to 40 days",AND(U3172&gt;40,U3172&lt;=50),"41 to 50 days")</f>
        <v>31 to 40 days</v>
      </c>
      <c r="W3172" t="str" cm="1">
        <f t="array" ref="W3172">_xlfn.IFNA(_xlfn.IFS(AND(U3172&gt;=25,U3172&lt;28),"26-27 days",AND(U3172&gt;27,U3172&lt;29),"28 to 29 days",U3172=30, "30 days"),"Not Needed")</f>
        <v>Not Needed</v>
      </c>
      <c r="X3172">
        <f t="shared" si="299"/>
        <v>2014</v>
      </c>
    </row>
    <row r="3173" spans="1:24" ht="58">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 t="shared" si="300"/>
        <v>109</v>
      </c>
      <c r="R3173">
        <f t="shared" si="295"/>
        <v>65.099999999999994</v>
      </c>
      <c r="S3173" s="15">
        <f t="shared" si="296"/>
        <v>42466.608310185184</v>
      </c>
      <c r="T3173" s="15">
        <f t="shared" si="297"/>
        <v>42496.608310185184</v>
      </c>
      <c r="U3173">
        <f t="shared" si="298"/>
        <v>30</v>
      </c>
      <c r="V3173" t="str" cm="1">
        <f t="array" ref="V3173">_xlfn.IFS(U3173&lt;=10,"Less than 10 days",AND(U3173&gt;10,U3173&lt;=20),"11 to 20 days",AND(U3173&gt;20,U3173&lt;=25),"21 to 25 days",U3173&gt;=51,"Greater than 40 days",AND(U3173&gt;25,U3173&lt;=30),"26 to 30 days",AND(U3173&gt;30,U3173&lt;=40),"31 to 40 days",AND(U3173&gt;40,U3173&lt;=50),"41 to 50 days")</f>
        <v>26 to 30 days</v>
      </c>
      <c r="W3173" t="str" cm="1">
        <f t="array" ref="W3173">_xlfn.IFNA(_xlfn.IFS(AND(U3173&gt;=25,U3173&lt;28),"26-27 days",AND(U3173&gt;27,U3173&lt;29),"28 to 29 days",U3173=30, "30 days"),"Not Needed")</f>
        <v>30 days</v>
      </c>
      <c r="X3173">
        <f t="shared" si="299"/>
        <v>2016</v>
      </c>
    </row>
    <row r="3174" spans="1:24" ht="4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 t="shared" si="300"/>
        <v>115</v>
      </c>
      <c r="R3174">
        <f t="shared" si="295"/>
        <v>79.31</v>
      </c>
      <c r="S3174" s="15">
        <f t="shared" si="296"/>
        <v>40923.729953703703</v>
      </c>
      <c r="T3174" s="15">
        <f t="shared" si="297"/>
        <v>40953.729953703703</v>
      </c>
      <c r="U3174">
        <f t="shared" si="298"/>
        <v>30</v>
      </c>
      <c r="V3174" t="str" cm="1">
        <f t="array" ref="V3174">_xlfn.IFS(U3174&lt;=10,"Less than 10 days",AND(U3174&gt;10,U3174&lt;=20),"11 to 20 days",AND(U3174&gt;20,U3174&lt;=25),"21 to 25 days",U3174&gt;=51,"Greater than 40 days",AND(U3174&gt;25,U3174&lt;=30),"26 to 30 days",AND(U3174&gt;30,U3174&lt;=40),"31 to 40 days",AND(U3174&gt;40,U3174&lt;=50),"41 to 50 days")</f>
        <v>26 to 30 days</v>
      </c>
      <c r="W3174" t="str" cm="1">
        <f t="array" ref="W3174">_xlfn.IFNA(_xlfn.IFS(AND(U3174&gt;=25,U3174&lt;28),"26-27 days",AND(U3174&gt;27,U3174&lt;29),"28 to 29 days",U3174=30, "30 days"),"Not Needed")</f>
        <v>30 days</v>
      </c>
      <c r="X3174">
        <f t="shared" si="299"/>
        <v>2012</v>
      </c>
    </row>
    <row r="3175" spans="1:24" ht="4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 t="shared" si="300"/>
        <v>103</v>
      </c>
      <c r="R3175">
        <f t="shared" si="295"/>
        <v>139.19</v>
      </c>
      <c r="S3175" s="15">
        <f t="shared" si="296"/>
        <v>41878.878379629627</v>
      </c>
      <c r="T3175" s="15">
        <f t="shared" si="297"/>
        <v>41908.878379629627</v>
      </c>
      <c r="U3175">
        <f t="shared" si="298"/>
        <v>30</v>
      </c>
      <c r="V3175" t="str" cm="1">
        <f t="array" ref="V3175">_xlfn.IFS(U3175&lt;=10,"Less than 10 days",AND(U3175&gt;10,U3175&lt;=20),"11 to 20 days",AND(U3175&gt;20,U3175&lt;=25),"21 to 25 days",U3175&gt;=51,"Greater than 40 days",AND(U3175&gt;25,U3175&lt;=30),"26 to 30 days",AND(U3175&gt;30,U3175&lt;=40),"31 to 40 days",AND(U3175&gt;40,U3175&lt;=50),"41 to 50 days")</f>
        <v>26 to 30 days</v>
      </c>
      <c r="W3175" t="str" cm="1">
        <f t="array" ref="W3175">_xlfn.IFNA(_xlfn.IFS(AND(U3175&gt;=25,U3175&lt;28),"26-27 days",AND(U3175&gt;27,U3175&lt;29),"28 to 29 days",U3175=30, "30 days"),"Not Needed")</f>
        <v>30 days</v>
      </c>
      <c r="X3175">
        <f t="shared" si="299"/>
        <v>2014</v>
      </c>
    </row>
    <row r="3176" spans="1:24" ht="58">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 t="shared" si="300"/>
        <v>101</v>
      </c>
      <c r="R3176">
        <f t="shared" si="295"/>
        <v>131.91</v>
      </c>
      <c r="S3176" s="15">
        <f t="shared" si="296"/>
        <v>41862.864675925928</v>
      </c>
      <c r="T3176" s="15">
        <f t="shared" si="297"/>
        <v>41876.864675925928</v>
      </c>
      <c r="U3176">
        <f t="shared" si="298"/>
        <v>14</v>
      </c>
      <c r="V3176" t="str" cm="1">
        <f t="array" ref="V3176">_xlfn.IFS(U3176&lt;=10,"Less than 10 days",AND(U3176&gt;10,U3176&lt;=20),"11 to 20 days",AND(U3176&gt;20,U3176&lt;=25),"21 to 25 days",U3176&gt;=51,"Greater than 40 days",AND(U3176&gt;25,U3176&lt;=30),"26 to 30 days",AND(U3176&gt;30,U3176&lt;=40),"31 to 40 days",AND(U3176&gt;40,U3176&lt;=50),"41 to 50 days")</f>
        <v>11 to 20 days</v>
      </c>
      <c r="W3176" t="str" cm="1">
        <f t="array" ref="W3176">_xlfn.IFNA(_xlfn.IFS(AND(U3176&gt;=25,U3176&lt;28),"26-27 days",AND(U3176&gt;27,U3176&lt;29),"28 to 29 days",U3176=30, "30 days"),"Not Needed")</f>
        <v>Not Needed</v>
      </c>
      <c r="X3176">
        <f t="shared" si="299"/>
        <v>2014</v>
      </c>
    </row>
    <row r="3177" spans="1:24" ht="58">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 t="shared" si="300"/>
        <v>110</v>
      </c>
      <c r="R3177">
        <f t="shared" si="295"/>
        <v>91.3</v>
      </c>
      <c r="S3177" s="15">
        <f t="shared" si="296"/>
        <v>40531.886886574073</v>
      </c>
      <c r="T3177" s="15">
        <f t="shared" si="297"/>
        <v>40591.886886574073</v>
      </c>
      <c r="U3177">
        <f t="shared" si="298"/>
        <v>60</v>
      </c>
      <c r="V3177" t="str" cm="1">
        <f t="array" ref="V3177">_xlfn.IFS(U3177&lt;=10,"Less than 10 days",AND(U3177&gt;10,U3177&lt;=20),"11 to 20 days",AND(U3177&gt;20,U3177&lt;=25),"21 to 25 days",U3177&gt;=51,"Greater than 40 days",AND(U3177&gt;25,U3177&lt;=30),"26 to 30 days",AND(U3177&gt;30,U3177&lt;=40),"31 to 40 days",AND(U3177&gt;40,U3177&lt;=50),"41 to 50 days")</f>
        <v>Greater than 40 days</v>
      </c>
      <c r="W3177" t="str" cm="1">
        <f t="array" ref="W3177">_xlfn.IFNA(_xlfn.IFS(AND(U3177&gt;=25,U3177&lt;28),"26-27 days",AND(U3177&gt;27,U3177&lt;29),"28 to 29 days",U3177=30, "30 days"),"Not Needed")</f>
        <v>Not Needed</v>
      </c>
      <c r="X3177">
        <f t="shared" si="299"/>
        <v>2010</v>
      </c>
    </row>
    <row r="3178" spans="1:24" ht="58">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 t="shared" si="300"/>
        <v>115</v>
      </c>
      <c r="R3178">
        <f t="shared" si="295"/>
        <v>39.67</v>
      </c>
      <c r="S3178" s="15">
        <f t="shared" si="296"/>
        <v>41477.930914351848</v>
      </c>
      <c r="T3178" s="15">
        <f t="shared" si="297"/>
        <v>41504.625</v>
      </c>
      <c r="U3178">
        <f t="shared" si="298"/>
        <v>27</v>
      </c>
      <c r="V3178" t="str" cm="1">
        <f t="array" ref="V3178">_xlfn.IFS(U3178&lt;=10,"Less than 10 days",AND(U3178&gt;10,U3178&lt;=20),"11 to 20 days",AND(U3178&gt;20,U3178&lt;=25),"21 to 25 days",U3178&gt;=51,"Greater than 40 days",AND(U3178&gt;25,U3178&lt;=30),"26 to 30 days",AND(U3178&gt;30,U3178&lt;=40),"31 to 40 days",AND(U3178&gt;40,U3178&lt;=50),"41 to 50 days")</f>
        <v>26 to 30 days</v>
      </c>
      <c r="W3178" t="str" cm="1">
        <f t="array" ref="W3178">_xlfn.IFNA(_xlfn.IFS(AND(U3178&gt;=25,U3178&lt;28),"26-27 days",AND(U3178&gt;27,U3178&lt;29),"28 to 29 days",U3178=30, "30 days"),"Not Needed")</f>
        <v>26-27 days</v>
      </c>
      <c r="X3178">
        <f t="shared" si="299"/>
        <v>2013</v>
      </c>
    </row>
    <row r="3179" spans="1:24" ht="4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 t="shared" si="300"/>
        <v>117</v>
      </c>
      <c r="R3179">
        <f t="shared" si="295"/>
        <v>57.55</v>
      </c>
      <c r="S3179" s="15">
        <f t="shared" si="296"/>
        <v>41781.666770833333</v>
      </c>
      <c r="T3179" s="15">
        <f t="shared" si="297"/>
        <v>41811.666770833333</v>
      </c>
      <c r="U3179">
        <f t="shared" si="298"/>
        <v>30</v>
      </c>
      <c r="V3179" t="str" cm="1">
        <f t="array" ref="V3179">_xlfn.IFS(U3179&lt;=10,"Less than 10 days",AND(U3179&gt;10,U3179&lt;=20),"11 to 20 days",AND(U3179&gt;20,U3179&lt;=25),"21 to 25 days",U3179&gt;=51,"Greater than 40 days",AND(U3179&gt;25,U3179&lt;=30),"26 to 30 days",AND(U3179&gt;30,U3179&lt;=40),"31 to 40 days",AND(U3179&gt;40,U3179&lt;=50),"41 to 50 days")</f>
        <v>26 to 30 days</v>
      </c>
      <c r="W3179" t="str" cm="1">
        <f t="array" ref="W3179">_xlfn.IFNA(_xlfn.IFS(AND(U3179&gt;=25,U3179&lt;28),"26-27 days",AND(U3179&gt;27,U3179&lt;29),"28 to 29 days",U3179=30, "30 days"),"Not Needed")</f>
        <v>30 days</v>
      </c>
      <c r="X3179">
        <f t="shared" si="299"/>
        <v>2014</v>
      </c>
    </row>
    <row r="3180" spans="1:24" ht="58">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 t="shared" si="300"/>
        <v>172</v>
      </c>
      <c r="R3180">
        <f t="shared" si="295"/>
        <v>33.03</v>
      </c>
      <c r="S3180" s="15">
        <f t="shared" si="296"/>
        <v>41806.605034722219</v>
      </c>
      <c r="T3180" s="15">
        <f t="shared" si="297"/>
        <v>41836.605034722219</v>
      </c>
      <c r="U3180">
        <f t="shared" si="298"/>
        <v>30</v>
      </c>
      <c r="V3180" t="str" cm="1">
        <f t="array" ref="V3180">_xlfn.IFS(U3180&lt;=10,"Less than 10 days",AND(U3180&gt;10,U3180&lt;=20),"11 to 20 days",AND(U3180&gt;20,U3180&lt;=25),"21 to 25 days",U3180&gt;=51,"Greater than 40 days",AND(U3180&gt;25,U3180&lt;=30),"26 to 30 days",AND(U3180&gt;30,U3180&lt;=40),"31 to 40 days",AND(U3180&gt;40,U3180&lt;=50),"41 to 50 days")</f>
        <v>26 to 30 days</v>
      </c>
      <c r="W3180" t="str" cm="1">
        <f t="array" ref="W3180">_xlfn.IFNA(_xlfn.IFS(AND(U3180&gt;=25,U3180&lt;28),"26-27 days",AND(U3180&gt;27,U3180&lt;29),"28 to 29 days",U3180=30, "30 days"),"Not Needed")</f>
        <v>30 days</v>
      </c>
      <c r="X3180">
        <f t="shared" si="299"/>
        <v>2014</v>
      </c>
    </row>
    <row r="3181" spans="1:24" ht="4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 t="shared" si="300"/>
        <v>114</v>
      </c>
      <c r="R3181">
        <f t="shared" si="295"/>
        <v>77.34</v>
      </c>
      <c r="S3181" s="15">
        <f t="shared" si="296"/>
        <v>41375.702210648145</v>
      </c>
      <c r="T3181" s="15">
        <f t="shared" si="297"/>
        <v>41400.702210648145</v>
      </c>
      <c r="U3181">
        <f t="shared" si="298"/>
        <v>25</v>
      </c>
      <c r="V3181" t="str" cm="1">
        <f t="array" ref="V3181">_xlfn.IFS(U3181&lt;=10,"Less than 10 days",AND(U3181&gt;10,U3181&lt;=20),"11 to 20 days",AND(U3181&gt;20,U3181&lt;=25),"21 to 25 days",U3181&gt;=51,"Greater than 40 days",AND(U3181&gt;25,U3181&lt;=30),"26 to 30 days",AND(U3181&gt;30,U3181&lt;=40),"31 to 40 days",AND(U3181&gt;40,U3181&lt;=50),"41 to 50 days")</f>
        <v>21 to 25 days</v>
      </c>
      <c r="W3181" t="str" cm="1">
        <f t="array" ref="W3181">_xlfn.IFNA(_xlfn.IFS(AND(U3181&gt;=25,U3181&lt;28),"26-27 days",AND(U3181&gt;27,U3181&lt;29),"28 to 29 days",U3181=30, "30 days"),"Not Needed")</f>
        <v>26-27 days</v>
      </c>
      <c r="X3181">
        <f t="shared" si="299"/>
        <v>2013</v>
      </c>
    </row>
    <row r="3182" spans="1:24" ht="4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 t="shared" si="300"/>
        <v>120</v>
      </c>
      <c r="R3182">
        <f t="shared" si="295"/>
        <v>31.93</v>
      </c>
      <c r="S3182" s="15">
        <f t="shared" si="296"/>
        <v>41780.412604166668</v>
      </c>
      <c r="T3182" s="15">
        <f t="shared" si="297"/>
        <v>41810.412604166668</v>
      </c>
      <c r="U3182">
        <f t="shared" si="298"/>
        <v>30</v>
      </c>
      <c r="V3182" t="str" cm="1">
        <f t="array" ref="V3182">_xlfn.IFS(U3182&lt;=10,"Less than 10 days",AND(U3182&gt;10,U3182&lt;=20),"11 to 20 days",AND(U3182&gt;20,U3182&lt;=25),"21 to 25 days",U3182&gt;=51,"Greater than 40 days",AND(U3182&gt;25,U3182&lt;=30),"26 to 30 days",AND(U3182&gt;30,U3182&lt;=40),"31 to 40 days",AND(U3182&gt;40,U3182&lt;=50),"41 to 50 days")</f>
        <v>26 to 30 days</v>
      </c>
      <c r="W3182" t="str" cm="1">
        <f t="array" ref="W3182">_xlfn.IFNA(_xlfn.IFS(AND(U3182&gt;=25,U3182&lt;28),"26-27 days",AND(U3182&gt;27,U3182&lt;29),"28 to 29 days",U3182=30, "30 days"),"Not Needed")</f>
        <v>30 days</v>
      </c>
      <c r="X3182">
        <f t="shared" si="299"/>
        <v>2014</v>
      </c>
    </row>
    <row r="3183" spans="1:24" ht="4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 t="shared" si="300"/>
        <v>109</v>
      </c>
      <c r="R3183">
        <f t="shared" si="295"/>
        <v>36.33</v>
      </c>
      <c r="S3183" s="15">
        <f t="shared" si="296"/>
        <v>41779.310034722221</v>
      </c>
      <c r="T3183" s="15">
        <f t="shared" si="297"/>
        <v>41805.666666666664</v>
      </c>
      <c r="U3183">
        <f t="shared" si="298"/>
        <v>26</v>
      </c>
      <c r="V3183" t="str" cm="1">
        <f t="array" ref="V3183">_xlfn.IFS(U3183&lt;=10,"Less than 10 days",AND(U3183&gt;10,U3183&lt;=20),"11 to 20 days",AND(U3183&gt;20,U3183&lt;=25),"21 to 25 days",U3183&gt;=51,"Greater than 40 days",AND(U3183&gt;25,U3183&lt;=30),"26 to 30 days",AND(U3183&gt;30,U3183&lt;=40),"31 to 40 days",AND(U3183&gt;40,U3183&lt;=50),"41 to 50 days")</f>
        <v>26 to 30 days</v>
      </c>
      <c r="W3183" t="str" cm="1">
        <f t="array" ref="W3183">_xlfn.IFNA(_xlfn.IFS(AND(U3183&gt;=25,U3183&lt;28),"26-27 days",AND(U3183&gt;27,U3183&lt;29),"28 to 29 days",U3183=30, "30 days"),"Not Needed")</f>
        <v>26-27 days</v>
      </c>
      <c r="X3183">
        <f t="shared" si="299"/>
        <v>2014</v>
      </c>
    </row>
    <row r="3184" spans="1:24" ht="58">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 t="shared" si="300"/>
        <v>101</v>
      </c>
      <c r="R3184">
        <f t="shared" si="295"/>
        <v>46.77</v>
      </c>
      <c r="S3184" s="15">
        <f t="shared" si="296"/>
        <v>40883.949317129627</v>
      </c>
      <c r="T3184" s="15">
        <f t="shared" si="297"/>
        <v>40939.708333333336</v>
      </c>
      <c r="U3184">
        <f t="shared" si="298"/>
        <v>56</v>
      </c>
      <c r="V3184" t="str" cm="1">
        <f t="array" ref="V3184">_xlfn.IFS(U3184&lt;=10,"Less than 10 days",AND(U3184&gt;10,U3184&lt;=20),"11 to 20 days",AND(U3184&gt;20,U3184&lt;=25),"21 to 25 days",U3184&gt;=51,"Greater than 40 days",AND(U3184&gt;25,U3184&lt;=30),"26 to 30 days",AND(U3184&gt;30,U3184&lt;=40),"31 to 40 days",AND(U3184&gt;40,U3184&lt;=50),"41 to 50 days")</f>
        <v>Greater than 40 days</v>
      </c>
      <c r="W3184" t="str" cm="1">
        <f t="array" ref="W3184">_xlfn.IFNA(_xlfn.IFS(AND(U3184&gt;=25,U3184&lt;28),"26-27 days",AND(U3184&gt;27,U3184&lt;29),"28 to 29 days",U3184=30, "30 days"),"Not Needed")</f>
        <v>Not Needed</v>
      </c>
      <c r="X3184">
        <f t="shared" si="299"/>
        <v>2011</v>
      </c>
    </row>
    <row r="3185" spans="1:24" ht="4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 t="shared" si="300"/>
        <v>109</v>
      </c>
      <c r="R3185">
        <f t="shared" si="295"/>
        <v>40.07</v>
      </c>
      <c r="S3185" s="15">
        <f t="shared" si="296"/>
        <v>41491.79478009259</v>
      </c>
      <c r="T3185" s="15">
        <f t="shared" si="297"/>
        <v>41509.79478009259</v>
      </c>
      <c r="U3185">
        <f t="shared" si="298"/>
        <v>18</v>
      </c>
      <c r="V3185" t="str" cm="1">
        <f t="array" ref="V3185">_xlfn.IFS(U3185&lt;=10,"Less than 10 days",AND(U3185&gt;10,U3185&lt;=20),"11 to 20 days",AND(U3185&gt;20,U3185&lt;=25),"21 to 25 days",U3185&gt;=51,"Greater than 40 days",AND(U3185&gt;25,U3185&lt;=30),"26 to 30 days",AND(U3185&gt;30,U3185&lt;=40),"31 to 40 days",AND(U3185&gt;40,U3185&lt;=50),"41 to 50 days")</f>
        <v>11 to 20 days</v>
      </c>
      <c r="W3185" t="str" cm="1">
        <f t="array" ref="W3185">_xlfn.IFNA(_xlfn.IFS(AND(U3185&gt;=25,U3185&lt;28),"26-27 days",AND(U3185&gt;27,U3185&lt;29),"28 to 29 days",U3185=30, "30 days"),"Not Needed")</f>
        <v>Not Needed</v>
      </c>
      <c r="X3185">
        <f t="shared" si="299"/>
        <v>2013</v>
      </c>
    </row>
    <row r="3186" spans="1:24" ht="4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 t="shared" si="300"/>
        <v>107</v>
      </c>
      <c r="R3186">
        <f t="shared" si="295"/>
        <v>100.22</v>
      </c>
      <c r="S3186" s="15">
        <f t="shared" si="296"/>
        <v>41791.993414351848</v>
      </c>
      <c r="T3186" s="15">
        <f t="shared" si="297"/>
        <v>41821.993414351848</v>
      </c>
      <c r="U3186">
        <f t="shared" si="298"/>
        <v>30</v>
      </c>
      <c r="V3186" t="str" cm="1">
        <f t="array" ref="V3186">_xlfn.IFS(U3186&lt;=10,"Less than 10 days",AND(U3186&gt;10,U3186&lt;=20),"11 to 20 days",AND(U3186&gt;20,U3186&lt;=25),"21 to 25 days",U3186&gt;=51,"Greater than 40 days",AND(U3186&gt;25,U3186&lt;=30),"26 to 30 days",AND(U3186&gt;30,U3186&lt;=40),"31 to 40 days",AND(U3186&gt;40,U3186&lt;=50),"41 to 50 days")</f>
        <v>26 to 30 days</v>
      </c>
      <c r="W3186" t="str" cm="1">
        <f t="array" ref="W3186">_xlfn.IFNA(_xlfn.IFS(AND(U3186&gt;=25,U3186&lt;28),"26-27 days",AND(U3186&gt;27,U3186&lt;29),"28 to 29 days",U3186=30, "30 days"),"Not Needed")</f>
        <v>30 days</v>
      </c>
      <c r="X3186">
        <f t="shared" si="299"/>
        <v>2014</v>
      </c>
    </row>
    <row r="3187" spans="1:24" ht="4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 t="shared" si="300"/>
        <v>100</v>
      </c>
      <c r="R3187">
        <f t="shared" si="295"/>
        <v>41.67</v>
      </c>
      <c r="S3187" s="15">
        <f t="shared" si="296"/>
        <v>41829.977326388893</v>
      </c>
      <c r="T3187" s="15">
        <f t="shared" si="297"/>
        <v>41836.977326388893</v>
      </c>
      <c r="U3187">
        <f t="shared" si="298"/>
        <v>7</v>
      </c>
      <c r="V3187" t="str" cm="1">
        <f t="array" ref="V3187">_xlfn.IFS(U3187&lt;=10,"Less than 10 days",AND(U3187&gt;10,U3187&lt;=20),"11 to 20 days",AND(U3187&gt;20,U3187&lt;=25),"21 to 25 days",U3187&gt;=51,"Greater than 40 days",AND(U3187&gt;25,U3187&lt;=30),"26 to 30 days",AND(U3187&gt;30,U3187&lt;=40),"31 to 40 days",AND(U3187&gt;40,U3187&lt;=50),"41 to 50 days")</f>
        <v>Less than 10 days</v>
      </c>
      <c r="W3187" t="str" cm="1">
        <f t="array" ref="W3187">_xlfn.IFNA(_xlfn.IFS(AND(U3187&gt;=25,U3187&lt;28),"26-27 days",AND(U3187&gt;27,U3187&lt;29),"28 to 29 days",U3187=30, "30 days"),"Not Needed")</f>
        <v>Not Needed</v>
      </c>
      <c r="X3187">
        <f t="shared" si="299"/>
        <v>2014</v>
      </c>
    </row>
    <row r="3188" spans="1:24" ht="4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 t="shared" si="300"/>
        <v>102</v>
      </c>
      <c r="R3188">
        <f t="shared" si="295"/>
        <v>46.71</v>
      </c>
      <c r="S3188" s="15">
        <f t="shared" si="296"/>
        <v>41868.924050925925</v>
      </c>
      <c r="T3188" s="15">
        <f t="shared" si="297"/>
        <v>41898.875</v>
      </c>
      <c r="U3188">
        <f t="shared" si="298"/>
        <v>30</v>
      </c>
      <c r="V3188" t="str" cm="1">
        <f t="array" ref="V3188">_xlfn.IFS(U3188&lt;=10,"Less than 10 days",AND(U3188&gt;10,U3188&lt;=20),"11 to 20 days",AND(U3188&gt;20,U3188&lt;=25),"21 to 25 days",U3188&gt;=51,"Greater than 40 days",AND(U3188&gt;25,U3188&lt;=30),"26 to 30 days",AND(U3188&gt;30,U3188&lt;=40),"31 to 40 days",AND(U3188&gt;40,U3188&lt;=50),"41 to 50 days")</f>
        <v>26 to 30 days</v>
      </c>
      <c r="W3188" t="str" cm="1">
        <f t="array" ref="W3188">_xlfn.IFNA(_xlfn.IFS(AND(U3188&gt;=25,U3188&lt;28),"26-27 days",AND(U3188&gt;27,U3188&lt;29),"28 to 29 days",U3188=30, "30 days"),"Not Needed")</f>
        <v>30 days</v>
      </c>
      <c r="X3188">
        <f t="shared" si="299"/>
        <v>2014</v>
      </c>
    </row>
    <row r="3189" spans="1:24" ht="58">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 t="shared" si="300"/>
        <v>116</v>
      </c>
      <c r="R3189">
        <f t="shared" si="295"/>
        <v>71.489999999999995</v>
      </c>
      <c r="S3189" s="15">
        <f t="shared" si="296"/>
        <v>41835.666354166664</v>
      </c>
      <c r="T3189" s="15">
        <f t="shared" si="297"/>
        <v>41855.666354166664</v>
      </c>
      <c r="U3189">
        <f t="shared" si="298"/>
        <v>20</v>
      </c>
      <c r="V3189" t="str" cm="1">
        <f t="array" ref="V3189">_xlfn.IFS(U3189&lt;=10,"Less than 10 days",AND(U3189&gt;10,U3189&lt;=20),"11 to 20 days",AND(U3189&gt;20,U3189&lt;=25),"21 to 25 days",U3189&gt;=51,"Greater than 40 days",AND(U3189&gt;25,U3189&lt;=30),"26 to 30 days",AND(U3189&gt;30,U3189&lt;=40),"31 to 40 days",AND(U3189&gt;40,U3189&lt;=50),"41 to 50 days")</f>
        <v>11 to 20 days</v>
      </c>
      <c r="W3189" t="str" cm="1">
        <f t="array" ref="W3189">_xlfn.IFNA(_xlfn.IFS(AND(U3189&gt;=25,U3189&lt;28),"26-27 days",AND(U3189&gt;27,U3189&lt;29),"28 to 29 days",U3189=30, "30 days"),"Not Needed")</f>
        <v>Not Needed</v>
      </c>
      <c r="X3189">
        <f t="shared" si="299"/>
        <v>2014</v>
      </c>
    </row>
    <row r="3190" spans="1:24" ht="4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 t="shared" si="300"/>
        <v>65</v>
      </c>
      <c r="R3190">
        <f t="shared" si="295"/>
        <v>14.44</v>
      </c>
      <c r="S3190" s="15">
        <f t="shared" si="296"/>
        <v>42144.415532407409</v>
      </c>
      <c r="T3190" s="15">
        <f t="shared" si="297"/>
        <v>42165.415532407409</v>
      </c>
      <c r="U3190">
        <f t="shared" si="298"/>
        <v>21</v>
      </c>
      <c r="V3190" t="str" cm="1">
        <f t="array" ref="V3190">_xlfn.IFS(U3190&lt;=10,"Less than 10 days",AND(U3190&gt;10,U3190&lt;=20),"11 to 20 days",AND(U3190&gt;20,U3190&lt;=25),"21 to 25 days",U3190&gt;=51,"Greater than 40 days",AND(U3190&gt;25,U3190&lt;=30),"26 to 30 days",AND(U3190&gt;30,U3190&lt;=40),"31 to 40 days",AND(U3190&gt;40,U3190&lt;=50),"41 to 50 days")</f>
        <v>21 to 25 days</v>
      </c>
      <c r="W3190" t="str" cm="1">
        <f t="array" ref="W3190">_xlfn.IFNA(_xlfn.IFS(AND(U3190&gt;=25,U3190&lt;28),"26-27 days",AND(U3190&gt;27,U3190&lt;29),"28 to 29 days",U3190=30, "30 days"),"Not Needed")</f>
        <v>Not Needed</v>
      </c>
      <c r="X3190">
        <f t="shared" si="299"/>
        <v>2015</v>
      </c>
    </row>
    <row r="3191" spans="1:24" ht="58">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 t="shared" si="300"/>
        <v>12</v>
      </c>
      <c r="R3191">
        <f t="shared" si="295"/>
        <v>356.84</v>
      </c>
      <c r="S3191" s="15">
        <f t="shared" si="296"/>
        <v>42118.346435185187</v>
      </c>
      <c r="T3191" s="15">
        <f t="shared" si="297"/>
        <v>42148.346435185187</v>
      </c>
      <c r="U3191">
        <f t="shared" si="298"/>
        <v>30</v>
      </c>
      <c r="V3191" t="str" cm="1">
        <f t="array" ref="V3191">_xlfn.IFS(U3191&lt;=10,"Less than 10 days",AND(U3191&gt;10,U3191&lt;=20),"11 to 20 days",AND(U3191&gt;20,U3191&lt;=25),"21 to 25 days",U3191&gt;=51,"Greater than 40 days",AND(U3191&gt;25,U3191&lt;=30),"26 to 30 days",AND(U3191&gt;30,U3191&lt;=40),"31 to 40 days",AND(U3191&gt;40,U3191&lt;=50),"41 to 50 days")</f>
        <v>26 to 30 days</v>
      </c>
      <c r="W3191" t="str" cm="1">
        <f t="array" ref="W3191">_xlfn.IFNA(_xlfn.IFS(AND(U3191&gt;=25,U3191&lt;28),"26-27 days",AND(U3191&gt;27,U3191&lt;29),"28 to 29 days",U3191=30, "30 days"),"Not Needed")</f>
        <v>30 days</v>
      </c>
      <c r="X3191">
        <f t="shared" si="299"/>
        <v>2015</v>
      </c>
    </row>
    <row r="3192" spans="1:24" ht="4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 t="shared" si="300"/>
        <v>0</v>
      </c>
      <c r="R3192">
        <f t="shared" si="295"/>
        <v>0</v>
      </c>
      <c r="S3192" s="15">
        <f t="shared" si="296"/>
        <v>42683.151331018518</v>
      </c>
      <c r="T3192" s="15">
        <f t="shared" si="297"/>
        <v>42713.192997685182</v>
      </c>
      <c r="U3192">
        <f t="shared" si="298"/>
        <v>30</v>
      </c>
      <c r="V3192" t="str" cm="1">
        <f t="array" ref="V3192">_xlfn.IFS(U3192&lt;=10,"Less than 10 days",AND(U3192&gt;10,U3192&lt;=20),"11 to 20 days",AND(U3192&gt;20,U3192&lt;=25),"21 to 25 days",U3192&gt;=51,"Greater than 40 days",AND(U3192&gt;25,U3192&lt;=30),"26 to 30 days",AND(U3192&gt;30,U3192&lt;=40),"31 to 40 days",AND(U3192&gt;40,U3192&lt;=50),"41 to 50 days")</f>
        <v>26 to 30 days</v>
      </c>
      <c r="W3192" t="str" cm="1">
        <f t="array" ref="W3192">_xlfn.IFNA(_xlfn.IFS(AND(U3192&gt;=25,U3192&lt;28),"26-27 days",AND(U3192&gt;27,U3192&lt;29),"28 to 29 days",U3192=30, "30 days"),"Not Needed")</f>
        <v>30 days</v>
      </c>
      <c r="X3192">
        <f t="shared" si="299"/>
        <v>2016</v>
      </c>
    </row>
    <row r="3193" spans="1:24" ht="4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 t="shared" si="300"/>
        <v>4</v>
      </c>
      <c r="R3193">
        <f t="shared" si="295"/>
        <v>37.75</v>
      </c>
      <c r="S3193" s="15">
        <f t="shared" si="296"/>
        <v>42538.755428240736</v>
      </c>
      <c r="T3193" s="15">
        <f t="shared" si="297"/>
        <v>42598.755428240736</v>
      </c>
      <c r="U3193">
        <f t="shared" si="298"/>
        <v>60</v>
      </c>
      <c r="V3193" t="str" cm="1">
        <f t="array" ref="V3193">_xlfn.IFS(U3193&lt;=10,"Less than 10 days",AND(U3193&gt;10,U3193&lt;=20),"11 to 20 days",AND(U3193&gt;20,U3193&lt;=25),"21 to 25 days",U3193&gt;=51,"Greater than 40 days",AND(U3193&gt;25,U3193&lt;=30),"26 to 30 days",AND(U3193&gt;30,U3193&lt;=40),"31 to 40 days",AND(U3193&gt;40,U3193&lt;=50),"41 to 50 days")</f>
        <v>Greater than 40 days</v>
      </c>
      <c r="W3193" t="str" cm="1">
        <f t="array" ref="W3193">_xlfn.IFNA(_xlfn.IFS(AND(U3193&gt;=25,U3193&lt;28),"26-27 days",AND(U3193&gt;27,U3193&lt;29),"28 to 29 days",U3193=30, "30 days"),"Not Needed")</f>
        <v>Not Needed</v>
      </c>
      <c r="X3193">
        <f t="shared" si="299"/>
        <v>2016</v>
      </c>
    </row>
    <row r="3194" spans="1:24" ht="4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 t="shared" si="300"/>
        <v>1</v>
      </c>
      <c r="R3194">
        <f t="shared" si="295"/>
        <v>12.75</v>
      </c>
      <c r="S3194" s="15">
        <f t="shared" si="296"/>
        <v>42018.94049768518</v>
      </c>
      <c r="T3194" s="15">
        <f t="shared" si="297"/>
        <v>42063.916666666672</v>
      </c>
      <c r="U3194">
        <f t="shared" si="298"/>
        <v>45</v>
      </c>
      <c r="V3194" t="str" cm="1">
        <f t="array" ref="V3194">_xlfn.IFS(U3194&lt;=10,"Less than 10 days",AND(U3194&gt;10,U3194&lt;=20),"11 to 20 days",AND(U3194&gt;20,U3194&lt;=25),"21 to 25 days",U3194&gt;=51,"Greater than 40 days",AND(U3194&gt;25,U3194&lt;=30),"26 to 30 days",AND(U3194&gt;30,U3194&lt;=40),"31 to 40 days",AND(U3194&gt;40,U3194&lt;=50),"41 to 50 days")</f>
        <v>41 to 50 days</v>
      </c>
      <c r="W3194" t="str" cm="1">
        <f t="array" ref="W3194">_xlfn.IFNA(_xlfn.IFS(AND(U3194&gt;=25,U3194&lt;28),"26-27 days",AND(U3194&gt;27,U3194&lt;29),"28 to 29 days",U3194=30, "30 days"),"Not Needed")</f>
        <v>Not Needed</v>
      </c>
      <c r="X3194">
        <f t="shared" si="299"/>
        <v>2015</v>
      </c>
    </row>
    <row r="3195" spans="1:24" ht="4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 t="shared" si="300"/>
        <v>12</v>
      </c>
      <c r="R3195">
        <f t="shared" si="295"/>
        <v>24.46</v>
      </c>
      <c r="S3195" s="15">
        <f t="shared" si="296"/>
        <v>42010.968240740738</v>
      </c>
      <c r="T3195" s="15">
        <f t="shared" si="297"/>
        <v>42055.968240740738</v>
      </c>
      <c r="U3195">
        <f t="shared" si="298"/>
        <v>45</v>
      </c>
      <c r="V3195" t="str" cm="1">
        <f t="array" ref="V3195">_xlfn.IFS(U3195&lt;=10,"Less than 10 days",AND(U3195&gt;10,U3195&lt;=20),"11 to 20 days",AND(U3195&gt;20,U3195&lt;=25),"21 to 25 days",U3195&gt;=51,"Greater than 40 days",AND(U3195&gt;25,U3195&lt;=30),"26 to 30 days",AND(U3195&gt;30,U3195&lt;=40),"31 to 40 days",AND(U3195&gt;40,U3195&lt;=50),"41 to 50 days")</f>
        <v>41 to 50 days</v>
      </c>
      <c r="W3195" t="str" cm="1">
        <f t="array" ref="W3195">_xlfn.IFNA(_xlfn.IFS(AND(U3195&gt;=25,U3195&lt;28),"26-27 days",AND(U3195&gt;27,U3195&lt;29),"28 to 29 days",U3195=30, "30 days"),"Not Needed")</f>
        <v>Not Needed</v>
      </c>
      <c r="X3195">
        <f t="shared" si="299"/>
        <v>2015</v>
      </c>
    </row>
    <row r="3196" spans="1:24" ht="58">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 t="shared" si="300"/>
        <v>0</v>
      </c>
      <c r="R3196">
        <f t="shared" si="295"/>
        <v>0</v>
      </c>
      <c r="S3196" s="15">
        <f t="shared" si="296"/>
        <v>42182.062476851846</v>
      </c>
      <c r="T3196" s="15">
        <f t="shared" si="297"/>
        <v>42212.062476851846</v>
      </c>
      <c r="U3196">
        <f t="shared" si="298"/>
        <v>30</v>
      </c>
      <c r="V3196" t="str" cm="1">
        <f t="array" ref="V3196">_xlfn.IFS(U3196&lt;=10,"Less than 10 days",AND(U3196&gt;10,U3196&lt;=20),"11 to 20 days",AND(U3196&gt;20,U3196&lt;=25),"21 to 25 days",U3196&gt;=51,"Greater than 40 days",AND(U3196&gt;25,U3196&lt;=30),"26 to 30 days",AND(U3196&gt;30,U3196&lt;=40),"31 to 40 days",AND(U3196&gt;40,U3196&lt;=50),"41 to 50 days")</f>
        <v>26 to 30 days</v>
      </c>
      <c r="W3196" t="str" cm="1">
        <f t="array" ref="W3196">_xlfn.IFNA(_xlfn.IFS(AND(U3196&gt;=25,U3196&lt;28),"26-27 days",AND(U3196&gt;27,U3196&lt;29),"28 to 29 days",U3196=30, "30 days"),"Not Needed")</f>
        <v>30 days</v>
      </c>
      <c r="X3196">
        <f t="shared" si="299"/>
        <v>2015</v>
      </c>
    </row>
    <row r="3197" spans="1:24" ht="58">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 t="shared" si="300"/>
        <v>59</v>
      </c>
      <c r="R3197">
        <f t="shared" si="295"/>
        <v>53.08</v>
      </c>
      <c r="S3197" s="15">
        <f t="shared" si="296"/>
        <v>42017.594236111108</v>
      </c>
      <c r="T3197" s="15">
        <f t="shared" si="297"/>
        <v>42047.594236111108</v>
      </c>
      <c r="U3197">
        <f t="shared" si="298"/>
        <v>30</v>
      </c>
      <c r="V3197" t="str" cm="1">
        <f t="array" ref="V3197">_xlfn.IFS(U3197&lt;=10,"Less than 10 days",AND(U3197&gt;10,U3197&lt;=20),"11 to 20 days",AND(U3197&gt;20,U3197&lt;=25),"21 to 25 days",U3197&gt;=51,"Greater than 40 days",AND(U3197&gt;25,U3197&lt;=30),"26 to 30 days",AND(U3197&gt;30,U3197&lt;=40),"31 to 40 days",AND(U3197&gt;40,U3197&lt;=50),"41 to 50 days")</f>
        <v>26 to 30 days</v>
      </c>
      <c r="W3197" t="str" cm="1">
        <f t="array" ref="W3197">_xlfn.IFNA(_xlfn.IFS(AND(U3197&gt;=25,U3197&lt;28),"26-27 days",AND(U3197&gt;27,U3197&lt;29),"28 to 29 days",U3197=30, "30 days"),"Not Needed")</f>
        <v>30 days</v>
      </c>
      <c r="X3197">
        <f t="shared" si="299"/>
        <v>2015</v>
      </c>
    </row>
    <row r="3198" spans="1:24" ht="4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 t="shared" si="300"/>
        <v>0</v>
      </c>
      <c r="R3198">
        <f t="shared" si="295"/>
        <v>300</v>
      </c>
      <c r="S3198" s="15">
        <f t="shared" si="296"/>
        <v>42157.598090277781</v>
      </c>
      <c r="T3198" s="15">
        <f t="shared" si="297"/>
        <v>42217.583333333328</v>
      </c>
      <c r="U3198">
        <f t="shared" si="298"/>
        <v>60</v>
      </c>
      <c r="V3198" t="str" cm="1">
        <f t="array" ref="V3198">_xlfn.IFS(U3198&lt;=10,"Less than 10 days",AND(U3198&gt;10,U3198&lt;=20),"11 to 20 days",AND(U3198&gt;20,U3198&lt;=25),"21 to 25 days",U3198&gt;=51,"Greater than 40 days",AND(U3198&gt;25,U3198&lt;=30),"26 to 30 days",AND(U3198&gt;30,U3198&lt;=40),"31 to 40 days",AND(U3198&gt;40,U3198&lt;=50),"41 to 50 days")</f>
        <v>Greater than 40 days</v>
      </c>
      <c r="W3198" t="str" cm="1">
        <f t="array" ref="W3198">_xlfn.IFNA(_xlfn.IFS(AND(U3198&gt;=25,U3198&lt;28),"26-27 days",AND(U3198&gt;27,U3198&lt;29),"28 to 29 days",U3198=30, "30 days"),"Not Needed")</f>
        <v>Not Needed</v>
      </c>
      <c r="X3198">
        <f t="shared" si="299"/>
        <v>2015</v>
      </c>
    </row>
    <row r="3199" spans="1:24" ht="29">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 t="shared" si="300"/>
        <v>11</v>
      </c>
      <c r="R3199">
        <f t="shared" si="295"/>
        <v>286.25</v>
      </c>
      <c r="S3199" s="15">
        <f t="shared" si="296"/>
        <v>42009.493263888886</v>
      </c>
      <c r="T3199" s="15">
        <f t="shared" si="297"/>
        <v>42039.493263888886</v>
      </c>
      <c r="U3199">
        <f t="shared" si="298"/>
        <v>30</v>
      </c>
      <c r="V3199" t="str" cm="1">
        <f t="array" ref="V3199">_xlfn.IFS(U3199&lt;=10,"Less than 10 days",AND(U3199&gt;10,U3199&lt;=20),"11 to 20 days",AND(U3199&gt;20,U3199&lt;=25),"21 to 25 days",U3199&gt;=51,"Greater than 40 days",AND(U3199&gt;25,U3199&lt;=30),"26 to 30 days",AND(U3199&gt;30,U3199&lt;=40),"31 to 40 days",AND(U3199&gt;40,U3199&lt;=50),"41 to 50 days")</f>
        <v>26 to 30 days</v>
      </c>
      <c r="W3199" t="str" cm="1">
        <f t="array" ref="W3199">_xlfn.IFNA(_xlfn.IFS(AND(U3199&gt;=25,U3199&lt;28),"26-27 days",AND(U3199&gt;27,U3199&lt;29),"28 to 29 days",U3199=30, "30 days"),"Not Needed")</f>
        <v>30 days</v>
      </c>
      <c r="X3199">
        <f t="shared" si="299"/>
        <v>2015</v>
      </c>
    </row>
    <row r="3200" spans="1:24" ht="58">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 t="shared" si="300"/>
        <v>0</v>
      </c>
      <c r="R3200">
        <f t="shared" si="295"/>
        <v>36.67</v>
      </c>
      <c r="S3200" s="15">
        <f t="shared" si="296"/>
        <v>42013.424502314811</v>
      </c>
      <c r="T3200" s="15">
        <f t="shared" si="297"/>
        <v>42051.424502314811</v>
      </c>
      <c r="U3200">
        <f t="shared" si="298"/>
        <v>38</v>
      </c>
      <c r="V3200" t="str" cm="1">
        <f t="array" ref="V3200">_xlfn.IFS(U3200&lt;=10,"Less than 10 days",AND(U3200&gt;10,U3200&lt;=20),"11 to 20 days",AND(U3200&gt;20,U3200&lt;=25),"21 to 25 days",U3200&gt;=51,"Greater than 40 days",AND(U3200&gt;25,U3200&lt;=30),"26 to 30 days",AND(U3200&gt;30,U3200&lt;=40),"31 to 40 days",AND(U3200&gt;40,U3200&lt;=50),"41 to 50 days")</f>
        <v>31 to 40 days</v>
      </c>
      <c r="W3200" t="str" cm="1">
        <f t="array" ref="W3200">_xlfn.IFNA(_xlfn.IFS(AND(U3200&gt;=25,U3200&lt;28),"26-27 days",AND(U3200&gt;27,U3200&lt;29),"28 to 29 days",U3200=30, "30 days"),"Not Needed")</f>
        <v>Not Needed</v>
      </c>
      <c r="X3200">
        <f t="shared" si="299"/>
        <v>2015</v>
      </c>
    </row>
    <row r="3201" spans="1:24" ht="4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 t="shared" si="300"/>
        <v>52</v>
      </c>
      <c r="R3201">
        <f t="shared" si="295"/>
        <v>49.21</v>
      </c>
      <c r="S3201" s="15">
        <f t="shared" si="296"/>
        <v>41858.761782407404</v>
      </c>
      <c r="T3201" s="15">
        <f t="shared" si="297"/>
        <v>41888.875</v>
      </c>
      <c r="U3201">
        <f t="shared" si="298"/>
        <v>30</v>
      </c>
      <c r="V3201" t="str" cm="1">
        <f t="array" ref="V3201">_xlfn.IFS(U3201&lt;=10,"Less than 10 days",AND(U3201&gt;10,U3201&lt;=20),"11 to 20 days",AND(U3201&gt;20,U3201&lt;=25),"21 to 25 days",U3201&gt;=51,"Greater than 40 days",AND(U3201&gt;25,U3201&lt;=30),"26 to 30 days",AND(U3201&gt;30,U3201&lt;=40),"31 to 40 days",AND(U3201&gt;40,U3201&lt;=50),"41 to 50 days")</f>
        <v>26 to 30 days</v>
      </c>
      <c r="W3201" t="str" cm="1">
        <f t="array" ref="W3201">_xlfn.IFNA(_xlfn.IFS(AND(U3201&gt;=25,U3201&lt;28),"26-27 days",AND(U3201&gt;27,U3201&lt;29),"28 to 29 days",U3201=30, "30 days"),"Not Needed")</f>
        <v>30 days</v>
      </c>
      <c r="X3201">
        <f t="shared" si="299"/>
        <v>2014</v>
      </c>
    </row>
    <row r="3202" spans="1:24" ht="58">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 t="shared" si="300"/>
        <v>0</v>
      </c>
      <c r="R3202">
        <f t="shared" si="295"/>
        <v>1</v>
      </c>
      <c r="S3202" s="15">
        <f t="shared" si="296"/>
        <v>42460.320613425924</v>
      </c>
      <c r="T3202" s="15">
        <f t="shared" si="297"/>
        <v>42490.231944444444</v>
      </c>
      <c r="U3202">
        <f t="shared" si="298"/>
        <v>30</v>
      </c>
      <c r="V3202" t="str" cm="1">
        <f t="array" ref="V3202">_xlfn.IFS(U3202&lt;=10,"Less than 10 days",AND(U3202&gt;10,U3202&lt;=20),"11 to 20 days",AND(U3202&gt;20,U3202&lt;=25),"21 to 25 days",U3202&gt;=51,"Greater than 40 days",AND(U3202&gt;25,U3202&lt;=30),"26 to 30 days",AND(U3202&gt;30,U3202&lt;=40),"31 to 40 days",AND(U3202&gt;40,U3202&lt;=50),"41 to 50 days")</f>
        <v>26 to 30 days</v>
      </c>
      <c r="W3202" t="str" cm="1">
        <f t="array" ref="W3202">_xlfn.IFNA(_xlfn.IFS(AND(U3202&gt;=25,U3202&lt;28),"26-27 days",AND(U3202&gt;27,U3202&lt;29),"28 to 29 days",U3202=30, "30 days"),"Not Needed")</f>
        <v>30 days</v>
      </c>
      <c r="X3202">
        <f t="shared" si="299"/>
        <v>2016</v>
      </c>
    </row>
    <row r="3203" spans="1:24" ht="4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 t="shared" si="300"/>
        <v>1</v>
      </c>
      <c r="R3203">
        <f t="shared" ref="R3203:R3266" si="301">IFERROR(ROUND(E3203/L3203,2),0)</f>
        <v>12.5</v>
      </c>
      <c r="S3203" s="15">
        <f t="shared" ref="S3203:S3266" si="302">(((J3203/60)/60)/24)+DATE(1970,1,1)</f>
        <v>41861.767094907409</v>
      </c>
      <c r="T3203" s="15">
        <f t="shared" ref="T3203:T3266" si="303">(((I3203/60)/60)/24)+DATE(1970,1,1)</f>
        <v>41882.767094907409</v>
      </c>
      <c r="U3203">
        <f t="shared" ref="U3203:U3266" si="304">_xlfn.DAYS(T3203,S3203)</f>
        <v>21</v>
      </c>
      <c r="V3203" t="str" cm="1">
        <f t="array" ref="V3203">_xlfn.IFS(U3203&lt;=10,"Less than 10 days",AND(U3203&gt;10,U3203&lt;=20),"11 to 20 days",AND(U3203&gt;20,U3203&lt;=25),"21 to 25 days",U3203&gt;=51,"Greater than 40 days",AND(U3203&gt;25,U3203&lt;=30),"26 to 30 days",AND(U3203&gt;30,U3203&lt;=40),"31 to 40 days",AND(U3203&gt;40,U3203&lt;=50),"41 to 50 days")</f>
        <v>21 to 25 days</v>
      </c>
      <c r="W3203" t="str" cm="1">
        <f t="array" ref="W3203">_xlfn.IFNA(_xlfn.IFS(AND(U3203&gt;=25,U3203&lt;28),"26-27 days",AND(U3203&gt;27,U3203&lt;29),"28 to 29 days",U3203=30, "30 days"),"Not Needed")</f>
        <v>Not Needed</v>
      </c>
      <c r="X3203">
        <f t="shared" ref="X3203:X3266" si="305">YEAR(S3203)</f>
        <v>2014</v>
      </c>
    </row>
    <row r="3204" spans="1:24" ht="4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 t="shared" si="300"/>
        <v>55</v>
      </c>
      <c r="R3204">
        <f t="shared" si="301"/>
        <v>109.04</v>
      </c>
      <c r="S3204" s="15">
        <f t="shared" si="302"/>
        <v>42293.853541666671</v>
      </c>
      <c r="T3204" s="15">
        <f t="shared" si="303"/>
        <v>42352.249305555553</v>
      </c>
      <c r="U3204">
        <f t="shared" si="304"/>
        <v>59</v>
      </c>
      <c r="V3204" t="str" cm="1">
        <f t="array" ref="V3204">_xlfn.IFS(U3204&lt;=10,"Less than 10 days",AND(U3204&gt;10,U3204&lt;=20),"11 to 20 days",AND(U3204&gt;20,U3204&lt;=25),"21 to 25 days",U3204&gt;=51,"Greater than 40 days",AND(U3204&gt;25,U3204&lt;=30),"26 to 30 days",AND(U3204&gt;30,U3204&lt;=40),"31 to 40 days",AND(U3204&gt;40,U3204&lt;=50),"41 to 50 days")</f>
        <v>Greater than 40 days</v>
      </c>
      <c r="W3204" t="str" cm="1">
        <f t="array" ref="W3204">_xlfn.IFNA(_xlfn.IFS(AND(U3204&gt;=25,U3204&lt;28),"26-27 days",AND(U3204&gt;27,U3204&lt;29),"28 to 29 days",U3204=30, "30 days"),"Not Needed")</f>
        <v>Not Needed</v>
      </c>
      <c r="X3204">
        <f t="shared" si="305"/>
        <v>2015</v>
      </c>
    </row>
    <row r="3205" spans="1:24" ht="4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 t="shared" si="300"/>
        <v>25</v>
      </c>
      <c r="R3205">
        <f t="shared" si="301"/>
        <v>41.67</v>
      </c>
      <c r="S3205" s="15">
        <f t="shared" si="302"/>
        <v>42242.988680555558</v>
      </c>
      <c r="T3205" s="15">
        <f t="shared" si="303"/>
        <v>42272.988680555558</v>
      </c>
      <c r="U3205">
        <f t="shared" si="304"/>
        <v>30</v>
      </c>
      <c r="V3205" t="str" cm="1">
        <f t="array" ref="V3205">_xlfn.IFS(U3205&lt;=10,"Less than 10 days",AND(U3205&gt;10,U3205&lt;=20),"11 to 20 days",AND(U3205&gt;20,U3205&lt;=25),"21 to 25 days",U3205&gt;=51,"Greater than 40 days",AND(U3205&gt;25,U3205&lt;=30),"26 to 30 days",AND(U3205&gt;30,U3205&lt;=40),"31 to 40 days",AND(U3205&gt;40,U3205&lt;=50),"41 to 50 days")</f>
        <v>26 to 30 days</v>
      </c>
      <c r="W3205" t="str" cm="1">
        <f t="array" ref="W3205">_xlfn.IFNA(_xlfn.IFS(AND(U3205&gt;=25,U3205&lt;28),"26-27 days",AND(U3205&gt;27,U3205&lt;29),"28 to 29 days",U3205=30, "30 days"),"Not Needed")</f>
        <v>30 days</v>
      </c>
      <c r="X3205">
        <f t="shared" si="305"/>
        <v>2015</v>
      </c>
    </row>
    <row r="3206" spans="1:24" ht="58">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 t="shared" si="300"/>
        <v>0</v>
      </c>
      <c r="R3206">
        <f t="shared" si="301"/>
        <v>0</v>
      </c>
      <c r="S3206" s="15">
        <f t="shared" si="302"/>
        <v>42172.686099537037</v>
      </c>
      <c r="T3206" s="15">
        <f t="shared" si="303"/>
        <v>42202.676388888889</v>
      </c>
      <c r="U3206">
        <f t="shared" si="304"/>
        <v>30</v>
      </c>
      <c r="V3206" t="str" cm="1">
        <f t="array" ref="V3206">_xlfn.IFS(U3206&lt;=10,"Less than 10 days",AND(U3206&gt;10,U3206&lt;=20),"11 to 20 days",AND(U3206&gt;20,U3206&lt;=25),"21 to 25 days",U3206&gt;=51,"Greater than 40 days",AND(U3206&gt;25,U3206&lt;=30),"26 to 30 days",AND(U3206&gt;30,U3206&lt;=40),"31 to 40 days",AND(U3206&gt;40,U3206&lt;=50),"41 to 50 days")</f>
        <v>26 to 30 days</v>
      </c>
      <c r="W3206" t="str" cm="1">
        <f t="array" ref="W3206">_xlfn.IFNA(_xlfn.IFS(AND(U3206&gt;=25,U3206&lt;28),"26-27 days",AND(U3206&gt;27,U3206&lt;29),"28 to 29 days",U3206=30, "30 days"),"Not Needed")</f>
        <v>30 days</v>
      </c>
      <c r="X3206">
        <f t="shared" si="305"/>
        <v>2015</v>
      </c>
    </row>
    <row r="3207" spans="1:24" ht="4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 t="shared" si="300"/>
        <v>3</v>
      </c>
      <c r="R3207">
        <f t="shared" si="301"/>
        <v>22.75</v>
      </c>
      <c r="S3207" s="15">
        <f t="shared" si="302"/>
        <v>42095.374675925923</v>
      </c>
      <c r="T3207" s="15">
        <f t="shared" si="303"/>
        <v>42125.374675925923</v>
      </c>
      <c r="U3207">
        <f t="shared" si="304"/>
        <v>30</v>
      </c>
      <c r="V3207" t="str" cm="1">
        <f t="array" ref="V3207">_xlfn.IFS(U3207&lt;=10,"Less than 10 days",AND(U3207&gt;10,U3207&lt;=20),"11 to 20 days",AND(U3207&gt;20,U3207&lt;=25),"21 to 25 days",U3207&gt;=51,"Greater than 40 days",AND(U3207&gt;25,U3207&lt;=30),"26 to 30 days",AND(U3207&gt;30,U3207&lt;=40),"31 to 40 days",AND(U3207&gt;40,U3207&lt;=50),"41 to 50 days")</f>
        <v>26 to 30 days</v>
      </c>
      <c r="W3207" t="str" cm="1">
        <f t="array" ref="W3207">_xlfn.IFNA(_xlfn.IFS(AND(U3207&gt;=25,U3207&lt;28),"26-27 days",AND(U3207&gt;27,U3207&lt;29),"28 to 29 days",U3207=30, "30 days"),"Not Needed")</f>
        <v>30 days</v>
      </c>
      <c r="X3207">
        <f t="shared" si="305"/>
        <v>2015</v>
      </c>
    </row>
    <row r="3208" spans="1:24" ht="4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 t="shared" si="300"/>
        <v>0</v>
      </c>
      <c r="R3208">
        <f t="shared" si="301"/>
        <v>0</v>
      </c>
      <c r="S3208" s="15">
        <f t="shared" si="302"/>
        <v>42236.276053240741</v>
      </c>
      <c r="T3208" s="15">
        <f t="shared" si="303"/>
        <v>42266.276053240741</v>
      </c>
      <c r="U3208">
        <f t="shared" si="304"/>
        <v>30</v>
      </c>
      <c r="V3208" t="str" cm="1">
        <f t="array" ref="V3208">_xlfn.IFS(U3208&lt;=10,"Less than 10 days",AND(U3208&gt;10,U3208&lt;=20),"11 to 20 days",AND(U3208&gt;20,U3208&lt;=25),"21 to 25 days",U3208&gt;=51,"Greater than 40 days",AND(U3208&gt;25,U3208&lt;=30),"26 to 30 days",AND(U3208&gt;30,U3208&lt;=40),"31 to 40 days",AND(U3208&gt;40,U3208&lt;=50),"41 to 50 days")</f>
        <v>26 to 30 days</v>
      </c>
      <c r="W3208" t="str" cm="1">
        <f t="array" ref="W3208">_xlfn.IFNA(_xlfn.IFS(AND(U3208&gt;=25,U3208&lt;28),"26-27 days",AND(U3208&gt;27,U3208&lt;29),"28 to 29 days",U3208=30, "30 days"),"Not Needed")</f>
        <v>30 days</v>
      </c>
      <c r="X3208">
        <f t="shared" si="305"/>
        <v>2015</v>
      </c>
    </row>
    <row r="3209" spans="1:24" ht="4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 t="shared" si="300"/>
        <v>46</v>
      </c>
      <c r="R3209">
        <f t="shared" si="301"/>
        <v>70.83</v>
      </c>
      <c r="S3209" s="15">
        <f t="shared" si="302"/>
        <v>42057.277858796297</v>
      </c>
      <c r="T3209" s="15">
        <f t="shared" si="303"/>
        <v>42117.236192129625</v>
      </c>
      <c r="U3209">
        <f t="shared" si="304"/>
        <v>60</v>
      </c>
      <c r="V3209" t="str" cm="1">
        <f t="array" ref="V3209">_xlfn.IFS(U3209&lt;=10,"Less than 10 days",AND(U3209&gt;10,U3209&lt;=20),"11 to 20 days",AND(U3209&gt;20,U3209&lt;=25),"21 to 25 days",U3209&gt;=51,"Greater than 40 days",AND(U3209&gt;25,U3209&lt;=30),"26 to 30 days",AND(U3209&gt;30,U3209&lt;=40),"31 to 40 days",AND(U3209&gt;40,U3209&lt;=50),"41 to 50 days")</f>
        <v>Greater than 40 days</v>
      </c>
      <c r="W3209" t="str" cm="1">
        <f t="array" ref="W3209">_xlfn.IFNA(_xlfn.IFS(AND(U3209&gt;=25,U3209&lt;28),"26-27 days",AND(U3209&gt;27,U3209&lt;29),"28 to 29 days",U3209=30, "30 days"),"Not Needed")</f>
        <v>Not Needed</v>
      </c>
      <c r="X3209">
        <f t="shared" si="305"/>
        <v>2015</v>
      </c>
    </row>
    <row r="3210" spans="1:24" ht="4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 t="shared" si="300"/>
        <v>104</v>
      </c>
      <c r="R3210">
        <f t="shared" si="301"/>
        <v>63.11</v>
      </c>
      <c r="S3210" s="15">
        <f t="shared" si="302"/>
        <v>41827.605057870373</v>
      </c>
      <c r="T3210" s="15">
        <f t="shared" si="303"/>
        <v>41848.605057870373</v>
      </c>
      <c r="U3210">
        <f t="shared" si="304"/>
        <v>21</v>
      </c>
      <c r="V3210" t="str" cm="1">
        <f t="array" ref="V3210">_xlfn.IFS(U3210&lt;=10,"Less than 10 days",AND(U3210&gt;10,U3210&lt;=20),"11 to 20 days",AND(U3210&gt;20,U3210&lt;=25),"21 to 25 days",U3210&gt;=51,"Greater than 40 days",AND(U3210&gt;25,U3210&lt;=30),"26 to 30 days",AND(U3210&gt;30,U3210&lt;=40),"31 to 40 days",AND(U3210&gt;40,U3210&lt;=50),"41 to 50 days")</f>
        <v>21 to 25 days</v>
      </c>
      <c r="W3210" t="str" cm="1">
        <f t="array" ref="W3210">_xlfn.IFNA(_xlfn.IFS(AND(U3210&gt;=25,U3210&lt;28),"26-27 days",AND(U3210&gt;27,U3210&lt;29),"28 to 29 days",U3210=30, "30 days"),"Not Needed")</f>
        <v>Not Needed</v>
      </c>
      <c r="X3210">
        <f t="shared" si="305"/>
        <v>2014</v>
      </c>
    </row>
    <row r="3211" spans="1:24" ht="4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 t="shared" si="300"/>
        <v>119</v>
      </c>
      <c r="R3211">
        <f t="shared" si="301"/>
        <v>50.16</v>
      </c>
      <c r="S3211" s="15">
        <f t="shared" si="302"/>
        <v>41778.637245370373</v>
      </c>
      <c r="T3211" s="15">
        <f t="shared" si="303"/>
        <v>41810.958333333336</v>
      </c>
      <c r="U3211">
        <f t="shared" si="304"/>
        <v>32</v>
      </c>
      <c r="V3211" t="str" cm="1">
        <f t="array" ref="V3211">_xlfn.IFS(U3211&lt;=10,"Less than 10 days",AND(U3211&gt;10,U3211&lt;=20),"11 to 20 days",AND(U3211&gt;20,U3211&lt;=25),"21 to 25 days",U3211&gt;=51,"Greater than 40 days",AND(U3211&gt;25,U3211&lt;=30),"26 to 30 days",AND(U3211&gt;30,U3211&lt;=40),"31 to 40 days",AND(U3211&gt;40,U3211&lt;=50),"41 to 50 days")</f>
        <v>31 to 40 days</v>
      </c>
      <c r="W3211" t="str" cm="1">
        <f t="array" ref="W3211">_xlfn.IFNA(_xlfn.IFS(AND(U3211&gt;=25,U3211&lt;28),"26-27 days",AND(U3211&gt;27,U3211&lt;29),"28 to 29 days",U3211=30, "30 days"),"Not Needed")</f>
        <v>Not Needed</v>
      </c>
      <c r="X3211">
        <f t="shared" si="305"/>
        <v>2014</v>
      </c>
    </row>
    <row r="3212" spans="1:24" ht="4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 t="shared" si="300"/>
        <v>126</v>
      </c>
      <c r="R3212">
        <f t="shared" si="301"/>
        <v>62.88</v>
      </c>
      <c r="S3212" s="15">
        <f t="shared" si="302"/>
        <v>41013.936562499999</v>
      </c>
      <c r="T3212" s="15">
        <f t="shared" si="303"/>
        <v>41061.165972222225</v>
      </c>
      <c r="U3212">
        <f t="shared" si="304"/>
        <v>48</v>
      </c>
      <c r="V3212" t="str" cm="1">
        <f t="array" ref="V3212">_xlfn.IFS(U3212&lt;=10,"Less than 10 days",AND(U3212&gt;10,U3212&lt;=20),"11 to 20 days",AND(U3212&gt;20,U3212&lt;=25),"21 to 25 days",U3212&gt;=51,"Greater than 40 days",AND(U3212&gt;25,U3212&lt;=30),"26 to 30 days",AND(U3212&gt;30,U3212&lt;=40),"31 to 40 days",AND(U3212&gt;40,U3212&lt;=50),"41 to 50 days")</f>
        <v>41 to 50 days</v>
      </c>
      <c r="W3212" t="str" cm="1">
        <f t="array" ref="W3212">_xlfn.IFNA(_xlfn.IFS(AND(U3212&gt;=25,U3212&lt;28),"26-27 days",AND(U3212&gt;27,U3212&lt;29),"28 to 29 days",U3212=30, "30 days"),"Not Needed")</f>
        <v>Not Needed</v>
      </c>
      <c r="X3212">
        <f t="shared" si="305"/>
        <v>2012</v>
      </c>
    </row>
    <row r="3213" spans="1:24" ht="58">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 t="shared" ref="Q3213:Q3276" si="306">ROUND(E3213/D3213*100,0)</f>
        <v>120</v>
      </c>
      <c r="R3213">
        <f t="shared" si="301"/>
        <v>85.53</v>
      </c>
      <c r="S3213" s="15">
        <f t="shared" si="302"/>
        <v>41834.586574074077</v>
      </c>
      <c r="T3213" s="15">
        <f t="shared" si="303"/>
        <v>41866.083333333336</v>
      </c>
      <c r="U3213">
        <f t="shared" si="304"/>
        <v>32</v>
      </c>
      <c r="V3213" t="str" cm="1">
        <f t="array" ref="V3213">_xlfn.IFS(U3213&lt;=10,"Less than 10 days",AND(U3213&gt;10,U3213&lt;=20),"11 to 20 days",AND(U3213&gt;20,U3213&lt;=25),"21 to 25 days",U3213&gt;=51,"Greater than 40 days",AND(U3213&gt;25,U3213&lt;=30),"26 to 30 days",AND(U3213&gt;30,U3213&lt;=40),"31 to 40 days",AND(U3213&gt;40,U3213&lt;=50),"41 to 50 days")</f>
        <v>31 to 40 days</v>
      </c>
      <c r="W3213" t="str" cm="1">
        <f t="array" ref="W3213">_xlfn.IFNA(_xlfn.IFS(AND(U3213&gt;=25,U3213&lt;28),"26-27 days",AND(U3213&gt;27,U3213&lt;29),"28 to 29 days",U3213=30, "30 days"),"Not Needed")</f>
        <v>Not Needed</v>
      </c>
      <c r="X3213">
        <f t="shared" si="305"/>
        <v>2014</v>
      </c>
    </row>
    <row r="3214" spans="1:24" ht="29">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 t="shared" si="306"/>
        <v>126</v>
      </c>
      <c r="R3214">
        <f t="shared" si="301"/>
        <v>53.72</v>
      </c>
      <c r="S3214" s="15">
        <f t="shared" si="302"/>
        <v>41829.795729166668</v>
      </c>
      <c r="T3214" s="15">
        <f t="shared" si="303"/>
        <v>41859.795729166668</v>
      </c>
      <c r="U3214">
        <f t="shared" si="304"/>
        <v>30</v>
      </c>
      <c r="V3214" t="str" cm="1">
        <f t="array" ref="V3214">_xlfn.IFS(U3214&lt;=10,"Less than 10 days",AND(U3214&gt;10,U3214&lt;=20),"11 to 20 days",AND(U3214&gt;20,U3214&lt;=25),"21 to 25 days",U3214&gt;=51,"Greater than 40 days",AND(U3214&gt;25,U3214&lt;=30),"26 to 30 days",AND(U3214&gt;30,U3214&lt;=40),"31 to 40 days",AND(U3214&gt;40,U3214&lt;=50),"41 to 50 days")</f>
        <v>26 to 30 days</v>
      </c>
      <c r="W3214" t="str" cm="1">
        <f t="array" ref="W3214">_xlfn.IFNA(_xlfn.IFS(AND(U3214&gt;=25,U3214&lt;28),"26-27 days",AND(U3214&gt;27,U3214&lt;29),"28 to 29 days",U3214=30, "30 days"),"Not Needed")</f>
        <v>30 days</v>
      </c>
      <c r="X3214">
        <f t="shared" si="305"/>
        <v>2014</v>
      </c>
    </row>
    <row r="3215" spans="1:24" ht="4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 t="shared" si="306"/>
        <v>100</v>
      </c>
      <c r="R3215">
        <f t="shared" si="301"/>
        <v>127.81</v>
      </c>
      <c r="S3215" s="15">
        <f t="shared" si="302"/>
        <v>42171.763414351852</v>
      </c>
      <c r="T3215" s="15">
        <f t="shared" si="303"/>
        <v>42211.763414351852</v>
      </c>
      <c r="U3215">
        <f t="shared" si="304"/>
        <v>40</v>
      </c>
      <c r="V3215" t="str" cm="1">
        <f t="array" ref="V3215">_xlfn.IFS(U3215&lt;=10,"Less than 10 days",AND(U3215&gt;10,U3215&lt;=20),"11 to 20 days",AND(U3215&gt;20,U3215&lt;=25),"21 to 25 days",U3215&gt;=51,"Greater than 40 days",AND(U3215&gt;25,U3215&lt;=30),"26 to 30 days",AND(U3215&gt;30,U3215&lt;=40),"31 to 40 days",AND(U3215&gt;40,U3215&lt;=50),"41 to 50 days")</f>
        <v>31 to 40 days</v>
      </c>
      <c r="W3215" t="str" cm="1">
        <f t="array" ref="W3215">_xlfn.IFNA(_xlfn.IFS(AND(U3215&gt;=25,U3215&lt;28),"26-27 days",AND(U3215&gt;27,U3215&lt;29),"28 to 29 days",U3215=30, "30 days"),"Not Needed")</f>
        <v>Not Needed</v>
      </c>
      <c r="X3215">
        <f t="shared" si="305"/>
        <v>2015</v>
      </c>
    </row>
    <row r="3216" spans="1:24" ht="58">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 t="shared" si="306"/>
        <v>102</v>
      </c>
      <c r="R3216">
        <f t="shared" si="301"/>
        <v>106.57</v>
      </c>
      <c r="S3216" s="15">
        <f t="shared" si="302"/>
        <v>42337.792511574073</v>
      </c>
      <c r="T3216" s="15">
        <f t="shared" si="303"/>
        <v>42374.996527777781</v>
      </c>
      <c r="U3216">
        <f t="shared" si="304"/>
        <v>37</v>
      </c>
      <c r="V3216" t="str" cm="1">
        <f t="array" ref="V3216">_xlfn.IFS(U3216&lt;=10,"Less than 10 days",AND(U3216&gt;10,U3216&lt;=20),"11 to 20 days",AND(U3216&gt;20,U3216&lt;=25),"21 to 25 days",U3216&gt;=51,"Greater than 40 days",AND(U3216&gt;25,U3216&lt;=30),"26 to 30 days",AND(U3216&gt;30,U3216&lt;=40),"31 to 40 days",AND(U3216&gt;40,U3216&lt;=50),"41 to 50 days")</f>
        <v>31 to 40 days</v>
      </c>
      <c r="W3216" t="str" cm="1">
        <f t="array" ref="W3216">_xlfn.IFNA(_xlfn.IFS(AND(U3216&gt;=25,U3216&lt;28),"26-27 days",AND(U3216&gt;27,U3216&lt;29),"28 to 29 days",U3216=30, "30 days"),"Not Needed")</f>
        <v>Not Needed</v>
      </c>
      <c r="X3216">
        <f t="shared" si="305"/>
        <v>2015</v>
      </c>
    </row>
    <row r="3217" spans="1:24" ht="58">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 t="shared" si="306"/>
        <v>100</v>
      </c>
      <c r="R3217">
        <f t="shared" si="301"/>
        <v>262.11</v>
      </c>
      <c r="S3217" s="15">
        <f t="shared" si="302"/>
        <v>42219.665173611109</v>
      </c>
      <c r="T3217" s="15">
        <f t="shared" si="303"/>
        <v>42257.165972222225</v>
      </c>
      <c r="U3217">
        <f t="shared" si="304"/>
        <v>38</v>
      </c>
      <c r="V3217" t="str" cm="1">
        <f t="array" ref="V3217">_xlfn.IFS(U3217&lt;=10,"Less than 10 days",AND(U3217&gt;10,U3217&lt;=20),"11 to 20 days",AND(U3217&gt;20,U3217&lt;=25),"21 to 25 days",U3217&gt;=51,"Greater than 40 days",AND(U3217&gt;25,U3217&lt;=30),"26 to 30 days",AND(U3217&gt;30,U3217&lt;=40),"31 to 40 days",AND(U3217&gt;40,U3217&lt;=50),"41 to 50 days")</f>
        <v>31 to 40 days</v>
      </c>
      <c r="W3217" t="str" cm="1">
        <f t="array" ref="W3217">_xlfn.IFNA(_xlfn.IFS(AND(U3217&gt;=25,U3217&lt;28),"26-27 days",AND(U3217&gt;27,U3217&lt;29),"28 to 29 days",U3217=30, "30 days"),"Not Needed")</f>
        <v>Not Needed</v>
      </c>
      <c r="X3217">
        <f t="shared" si="305"/>
        <v>2015</v>
      </c>
    </row>
    <row r="3218" spans="1:24" ht="4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 t="shared" si="306"/>
        <v>100</v>
      </c>
      <c r="R3218">
        <f t="shared" si="301"/>
        <v>57.17</v>
      </c>
      <c r="S3218" s="15">
        <f t="shared" si="302"/>
        <v>42165.462627314817</v>
      </c>
      <c r="T3218" s="15">
        <f t="shared" si="303"/>
        <v>42196.604166666672</v>
      </c>
      <c r="U3218">
        <f t="shared" si="304"/>
        <v>31</v>
      </c>
      <c r="V3218" t="str" cm="1">
        <f t="array" ref="V3218">_xlfn.IFS(U3218&lt;=10,"Less than 10 days",AND(U3218&gt;10,U3218&lt;=20),"11 to 20 days",AND(U3218&gt;20,U3218&lt;=25),"21 to 25 days",U3218&gt;=51,"Greater than 40 days",AND(U3218&gt;25,U3218&lt;=30),"26 to 30 days",AND(U3218&gt;30,U3218&lt;=40),"31 to 40 days",AND(U3218&gt;40,U3218&lt;=50),"41 to 50 days")</f>
        <v>31 to 40 days</v>
      </c>
      <c r="W3218" t="str" cm="1">
        <f t="array" ref="W3218">_xlfn.IFNA(_xlfn.IFS(AND(U3218&gt;=25,U3218&lt;28),"26-27 days",AND(U3218&gt;27,U3218&lt;29),"28 to 29 days",U3218=30, "30 days"),"Not Needed")</f>
        <v>Not Needed</v>
      </c>
      <c r="X3218">
        <f t="shared" si="305"/>
        <v>2015</v>
      </c>
    </row>
    <row r="3219" spans="1:24" ht="29">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 t="shared" si="306"/>
        <v>116</v>
      </c>
      <c r="R3219">
        <f t="shared" si="301"/>
        <v>50.2</v>
      </c>
      <c r="S3219" s="15">
        <f t="shared" si="302"/>
        <v>42648.546111111107</v>
      </c>
      <c r="T3219" s="15">
        <f t="shared" si="303"/>
        <v>42678.546111111107</v>
      </c>
      <c r="U3219">
        <f t="shared" si="304"/>
        <v>30</v>
      </c>
      <c r="V3219" t="str" cm="1">
        <f t="array" ref="V3219">_xlfn.IFS(U3219&lt;=10,"Less than 10 days",AND(U3219&gt;10,U3219&lt;=20),"11 to 20 days",AND(U3219&gt;20,U3219&lt;=25),"21 to 25 days",U3219&gt;=51,"Greater than 40 days",AND(U3219&gt;25,U3219&lt;=30),"26 to 30 days",AND(U3219&gt;30,U3219&lt;=40),"31 to 40 days",AND(U3219&gt;40,U3219&lt;=50),"41 to 50 days")</f>
        <v>26 to 30 days</v>
      </c>
      <c r="W3219" t="str" cm="1">
        <f t="array" ref="W3219">_xlfn.IFNA(_xlfn.IFS(AND(U3219&gt;=25,U3219&lt;28),"26-27 days",AND(U3219&gt;27,U3219&lt;29),"28 to 29 days",U3219=30, "30 days"),"Not Needed")</f>
        <v>30 days</v>
      </c>
      <c r="X3219">
        <f t="shared" si="305"/>
        <v>2016</v>
      </c>
    </row>
    <row r="3220" spans="1:24" ht="4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 t="shared" si="306"/>
        <v>102</v>
      </c>
      <c r="R3220">
        <f t="shared" si="301"/>
        <v>66.59</v>
      </c>
      <c r="S3220" s="15">
        <f t="shared" si="302"/>
        <v>41971.002152777779</v>
      </c>
      <c r="T3220" s="15">
        <f t="shared" si="303"/>
        <v>42004</v>
      </c>
      <c r="U3220">
        <f t="shared" si="304"/>
        <v>33</v>
      </c>
      <c r="V3220" t="str" cm="1">
        <f t="array" ref="V3220">_xlfn.IFS(U3220&lt;=10,"Less than 10 days",AND(U3220&gt;10,U3220&lt;=20),"11 to 20 days",AND(U3220&gt;20,U3220&lt;=25),"21 to 25 days",U3220&gt;=51,"Greater than 40 days",AND(U3220&gt;25,U3220&lt;=30),"26 to 30 days",AND(U3220&gt;30,U3220&lt;=40),"31 to 40 days",AND(U3220&gt;40,U3220&lt;=50),"41 to 50 days")</f>
        <v>31 to 40 days</v>
      </c>
      <c r="W3220" t="str" cm="1">
        <f t="array" ref="W3220">_xlfn.IFNA(_xlfn.IFS(AND(U3220&gt;=25,U3220&lt;28),"26-27 days",AND(U3220&gt;27,U3220&lt;29),"28 to 29 days",U3220=30, "30 days"),"Not Needed")</f>
        <v>Not Needed</v>
      </c>
      <c r="X3220">
        <f t="shared" si="305"/>
        <v>2014</v>
      </c>
    </row>
    <row r="3221" spans="1:24" ht="4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 t="shared" si="306"/>
        <v>100</v>
      </c>
      <c r="R3221">
        <f t="shared" si="301"/>
        <v>168.25</v>
      </c>
      <c r="S3221" s="15">
        <f t="shared" si="302"/>
        <v>42050.983182870375</v>
      </c>
      <c r="T3221" s="15">
        <f t="shared" si="303"/>
        <v>42085.941516203704</v>
      </c>
      <c r="U3221">
        <f t="shared" si="304"/>
        <v>35</v>
      </c>
      <c r="V3221" t="str" cm="1">
        <f t="array" ref="V3221">_xlfn.IFS(U3221&lt;=10,"Less than 10 days",AND(U3221&gt;10,U3221&lt;=20),"11 to 20 days",AND(U3221&gt;20,U3221&lt;=25),"21 to 25 days",U3221&gt;=51,"Greater than 40 days",AND(U3221&gt;25,U3221&lt;=30),"26 to 30 days",AND(U3221&gt;30,U3221&lt;=40),"31 to 40 days",AND(U3221&gt;40,U3221&lt;=50),"41 to 50 days")</f>
        <v>31 to 40 days</v>
      </c>
      <c r="W3221" t="str" cm="1">
        <f t="array" ref="W3221">_xlfn.IFNA(_xlfn.IFS(AND(U3221&gt;=25,U3221&lt;28),"26-27 days",AND(U3221&gt;27,U3221&lt;29),"28 to 29 days",U3221=30, "30 days"),"Not Needed")</f>
        <v>Not Needed</v>
      </c>
      <c r="X3221">
        <f t="shared" si="305"/>
        <v>2015</v>
      </c>
    </row>
    <row r="3222" spans="1:24" ht="29">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 t="shared" si="306"/>
        <v>101</v>
      </c>
      <c r="R3222">
        <f t="shared" si="301"/>
        <v>256.37</v>
      </c>
      <c r="S3222" s="15">
        <f t="shared" si="302"/>
        <v>42772.833379629628</v>
      </c>
      <c r="T3222" s="15">
        <f t="shared" si="303"/>
        <v>42806.875</v>
      </c>
      <c r="U3222">
        <f t="shared" si="304"/>
        <v>34</v>
      </c>
      <c r="V3222" t="str" cm="1">
        <f t="array" ref="V3222">_xlfn.IFS(U3222&lt;=10,"Less than 10 days",AND(U3222&gt;10,U3222&lt;=20),"11 to 20 days",AND(U3222&gt;20,U3222&lt;=25),"21 to 25 days",U3222&gt;=51,"Greater than 40 days",AND(U3222&gt;25,U3222&lt;=30),"26 to 30 days",AND(U3222&gt;30,U3222&lt;=40),"31 to 40 days",AND(U3222&gt;40,U3222&lt;=50),"41 to 50 days")</f>
        <v>31 to 40 days</v>
      </c>
      <c r="W3222" t="str" cm="1">
        <f t="array" ref="W3222">_xlfn.IFNA(_xlfn.IFS(AND(U3222&gt;=25,U3222&lt;28),"26-27 days",AND(U3222&gt;27,U3222&lt;29),"28 to 29 days",U3222=30, "30 days"),"Not Needed")</f>
        <v>Not Needed</v>
      </c>
      <c r="X3222">
        <f t="shared" si="305"/>
        <v>2017</v>
      </c>
    </row>
    <row r="3223" spans="1:24" ht="58">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 t="shared" si="306"/>
        <v>103</v>
      </c>
      <c r="R3223">
        <f t="shared" si="301"/>
        <v>36.61</v>
      </c>
      <c r="S3223" s="15">
        <f t="shared" si="302"/>
        <v>42155.696793981479</v>
      </c>
      <c r="T3223" s="15">
        <f t="shared" si="303"/>
        <v>42190.696793981479</v>
      </c>
      <c r="U3223">
        <f t="shared" si="304"/>
        <v>35</v>
      </c>
      <c r="V3223" t="str" cm="1">
        <f t="array" ref="V3223">_xlfn.IFS(U3223&lt;=10,"Less than 10 days",AND(U3223&gt;10,U3223&lt;=20),"11 to 20 days",AND(U3223&gt;20,U3223&lt;=25),"21 to 25 days",U3223&gt;=51,"Greater than 40 days",AND(U3223&gt;25,U3223&lt;=30),"26 to 30 days",AND(U3223&gt;30,U3223&lt;=40),"31 to 40 days",AND(U3223&gt;40,U3223&lt;=50),"41 to 50 days")</f>
        <v>31 to 40 days</v>
      </c>
      <c r="W3223" t="str" cm="1">
        <f t="array" ref="W3223">_xlfn.IFNA(_xlfn.IFS(AND(U3223&gt;=25,U3223&lt;28),"26-27 days",AND(U3223&gt;27,U3223&lt;29),"28 to 29 days",U3223=30, "30 days"),"Not Needed")</f>
        <v>Not Needed</v>
      </c>
      <c r="X3223">
        <f t="shared" si="305"/>
        <v>2015</v>
      </c>
    </row>
    <row r="3224" spans="1:24" ht="4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 t="shared" si="306"/>
        <v>125</v>
      </c>
      <c r="R3224">
        <f t="shared" si="301"/>
        <v>37.14</v>
      </c>
      <c r="S3224" s="15">
        <f t="shared" si="302"/>
        <v>42270.582141203704</v>
      </c>
      <c r="T3224" s="15">
        <f t="shared" si="303"/>
        <v>42301.895138888889</v>
      </c>
      <c r="U3224">
        <f t="shared" si="304"/>
        <v>31</v>
      </c>
      <c r="V3224" t="str" cm="1">
        <f t="array" ref="V3224">_xlfn.IFS(U3224&lt;=10,"Less than 10 days",AND(U3224&gt;10,U3224&lt;=20),"11 to 20 days",AND(U3224&gt;20,U3224&lt;=25),"21 to 25 days",U3224&gt;=51,"Greater than 40 days",AND(U3224&gt;25,U3224&lt;=30),"26 to 30 days",AND(U3224&gt;30,U3224&lt;=40),"31 to 40 days",AND(U3224&gt;40,U3224&lt;=50),"41 to 50 days")</f>
        <v>31 to 40 days</v>
      </c>
      <c r="W3224" t="str" cm="1">
        <f t="array" ref="W3224">_xlfn.IFNA(_xlfn.IFS(AND(U3224&gt;=25,U3224&lt;28),"26-27 days",AND(U3224&gt;27,U3224&lt;29),"28 to 29 days",U3224=30, "30 days"),"Not Needed")</f>
        <v>Not Needed</v>
      </c>
      <c r="X3224">
        <f t="shared" si="305"/>
        <v>2015</v>
      </c>
    </row>
    <row r="3225" spans="1:24" ht="29">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 t="shared" si="306"/>
        <v>110</v>
      </c>
      <c r="R3225">
        <f t="shared" si="301"/>
        <v>45.88</v>
      </c>
      <c r="S3225" s="15">
        <f t="shared" si="302"/>
        <v>42206.835370370376</v>
      </c>
      <c r="T3225" s="15">
        <f t="shared" si="303"/>
        <v>42236.835370370376</v>
      </c>
      <c r="U3225">
        <f t="shared" si="304"/>
        <v>30</v>
      </c>
      <c r="V3225" t="str" cm="1">
        <f t="array" ref="V3225">_xlfn.IFS(U3225&lt;=10,"Less than 10 days",AND(U3225&gt;10,U3225&lt;=20),"11 to 20 days",AND(U3225&gt;20,U3225&lt;=25),"21 to 25 days",U3225&gt;=51,"Greater than 40 days",AND(U3225&gt;25,U3225&lt;=30),"26 to 30 days",AND(U3225&gt;30,U3225&lt;=40),"31 to 40 days",AND(U3225&gt;40,U3225&lt;=50),"41 to 50 days")</f>
        <v>26 to 30 days</v>
      </c>
      <c r="W3225" t="str" cm="1">
        <f t="array" ref="W3225">_xlfn.IFNA(_xlfn.IFS(AND(U3225&gt;=25,U3225&lt;28),"26-27 days",AND(U3225&gt;27,U3225&lt;29),"28 to 29 days",U3225=30, "30 days"),"Not Needed")</f>
        <v>30 days</v>
      </c>
      <c r="X3225">
        <f t="shared" si="305"/>
        <v>2015</v>
      </c>
    </row>
    <row r="3226" spans="1:24" ht="58">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 t="shared" si="306"/>
        <v>102</v>
      </c>
      <c r="R3226">
        <f t="shared" si="301"/>
        <v>141.71</v>
      </c>
      <c r="S3226" s="15">
        <f t="shared" si="302"/>
        <v>42697.850844907407</v>
      </c>
      <c r="T3226" s="15">
        <f t="shared" si="303"/>
        <v>42745.208333333328</v>
      </c>
      <c r="U3226">
        <f t="shared" si="304"/>
        <v>48</v>
      </c>
      <c r="V3226" t="str" cm="1">
        <f t="array" ref="V3226">_xlfn.IFS(U3226&lt;=10,"Less than 10 days",AND(U3226&gt;10,U3226&lt;=20),"11 to 20 days",AND(U3226&gt;20,U3226&lt;=25),"21 to 25 days",U3226&gt;=51,"Greater than 40 days",AND(U3226&gt;25,U3226&lt;=30),"26 to 30 days",AND(U3226&gt;30,U3226&lt;=40),"31 to 40 days",AND(U3226&gt;40,U3226&lt;=50),"41 to 50 days")</f>
        <v>41 to 50 days</v>
      </c>
      <c r="W3226" t="str" cm="1">
        <f t="array" ref="W3226">_xlfn.IFNA(_xlfn.IFS(AND(U3226&gt;=25,U3226&lt;28),"26-27 days",AND(U3226&gt;27,U3226&lt;29),"28 to 29 days",U3226=30, "30 days"),"Not Needed")</f>
        <v>Not Needed</v>
      </c>
      <c r="X3226">
        <f t="shared" si="305"/>
        <v>2016</v>
      </c>
    </row>
    <row r="3227" spans="1:24" ht="4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 t="shared" si="306"/>
        <v>102</v>
      </c>
      <c r="R3227">
        <f t="shared" si="301"/>
        <v>52.49</v>
      </c>
      <c r="S3227" s="15">
        <f t="shared" si="302"/>
        <v>42503.559467592597</v>
      </c>
      <c r="T3227" s="15">
        <f t="shared" si="303"/>
        <v>42524.875</v>
      </c>
      <c r="U3227">
        <f t="shared" si="304"/>
        <v>21</v>
      </c>
      <c r="V3227" t="str" cm="1">
        <f t="array" ref="V3227">_xlfn.IFS(U3227&lt;=10,"Less than 10 days",AND(U3227&gt;10,U3227&lt;=20),"11 to 20 days",AND(U3227&gt;20,U3227&lt;=25),"21 to 25 days",U3227&gt;=51,"Greater than 40 days",AND(U3227&gt;25,U3227&lt;=30),"26 to 30 days",AND(U3227&gt;30,U3227&lt;=40),"31 to 40 days",AND(U3227&gt;40,U3227&lt;=50),"41 to 50 days")</f>
        <v>21 to 25 days</v>
      </c>
      <c r="W3227" t="str" cm="1">
        <f t="array" ref="W3227">_xlfn.IFNA(_xlfn.IFS(AND(U3227&gt;=25,U3227&lt;28),"26-27 days",AND(U3227&gt;27,U3227&lt;29),"28 to 29 days",U3227=30, "30 days"),"Not Needed")</f>
        <v>Not Needed</v>
      </c>
      <c r="X3227">
        <f t="shared" si="305"/>
        <v>2016</v>
      </c>
    </row>
    <row r="3228" spans="1:24" ht="4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 t="shared" si="306"/>
        <v>104</v>
      </c>
      <c r="R3228">
        <f t="shared" si="301"/>
        <v>59.52</v>
      </c>
      <c r="S3228" s="15">
        <f t="shared" si="302"/>
        <v>42277.583472222221</v>
      </c>
      <c r="T3228" s="15">
        <f t="shared" si="303"/>
        <v>42307.583472222221</v>
      </c>
      <c r="U3228">
        <f t="shared" si="304"/>
        <v>30</v>
      </c>
      <c r="V3228" t="str" cm="1">
        <f t="array" ref="V3228">_xlfn.IFS(U3228&lt;=10,"Less than 10 days",AND(U3228&gt;10,U3228&lt;=20),"11 to 20 days",AND(U3228&gt;20,U3228&lt;=25),"21 to 25 days",U3228&gt;=51,"Greater than 40 days",AND(U3228&gt;25,U3228&lt;=30),"26 to 30 days",AND(U3228&gt;30,U3228&lt;=40),"31 to 40 days",AND(U3228&gt;40,U3228&lt;=50),"41 to 50 days")</f>
        <v>26 to 30 days</v>
      </c>
      <c r="W3228" t="str" cm="1">
        <f t="array" ref="W3228">_xlfn.IFNA(_xlfn.IFS(AND(U3228&gt;=25,U3228&lt;28),"26-27 days",AND(U3228&gt;27,U3228&lt;29),"28 to 29 days",U3228=30, "30 days"),"Not Needed")</f>
        <v>30 days</v>
      </c>
      <c r="X3228">
        <f t="shared" si="305"/>
        <v>2015</v>
      </c>
    </row>
    <row r="3229" spans="1:24" ht="4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 t="shared" si="306"/>
        <v>125</v>
      </c>
      <c r="R3229">
        <f t="shared" si="301"/>
        <v>50</v>
      </c>
      <c r="S3229" s="15">
        <f t="shared" si="302"/>
        <v>42722.882361111115</v>
      </c>
      <c r="T3229" s="15">
        <f t="shared" si="303"/>
        <v>42752.882361111115</v>
      </c>
      <c r="U3229">
        <f t="shared" si="304"/>
        <v>30</v>
      </c>
      <c r="V3229" t="str" cm="1">
        <f t="array" ref="V3229">_xlfn.IFS(U3229&lt;=10,"Less than 10 days",AND(U3229&gt;10,U3229&lt;=20),"11 to 20 days",AND(U3229&gt;20,U3229&lt;=25),"21 to 25 days",U3229&gt;=51,"Greater than 40 days",AND(U3229&gt;25,U3229&lt;=30),"26 to 30 days",AND(U3229&gt;30,U3229&lt;=40),"31 to 40 days",AND(U3229&gt;40,U3229&lt;=50),"41 to 50 days")</f>
        <v>26 to 30 days</v>
      </c>
      <c r="W3229" t="str" cm="1">
        <f t="array" ref="W3229">_xlfn.IFNA(_xlfn.IFS(AND(U3229&gt;=25,U3229&lt;28),"26-27 days",AND(U3229&gt;27,U3229&lt;29),"28 to 29 days",U3229=30, "30 days"),"Not Needed")</f>
        <v>30 days</v>
      </c>
      <c r="X3229">
        <f t="shared" si="305"/>
        <v>2016</v>
      </c>
    </row>
    <row r="3230" spans="1:24" ht="29">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 t="shared" si="306"/>
        <v>102</v>
      </c>
      <c r="R3230">
        <f t="shared" si="301"/>
        <v>193.62</v>
      </c>
      <c r="S3230" s="15">
        <f t="shared" si="302"/>
        <v>42323.70930555556</v>
      </c>
      <c r="T3230" s="15">
        <f t="shared" si="303"/>
        <v>42355.207638888889</v>
      </c>
      <c r="U3230">
        <f t="shared" si="304"/>
        <v>32</v>
      </c>
      <c r="V3230" t="str" cm="1">
        <f t="array" ref="V3230">_xlfn.IFS(U3230&lt;=10,"Less than 10 days",AND(U3230&gt;10,U3230&lt;=20),"11 to 20 days",AND(U3230&gt;20,U3230&lt;=25),"21 to 25 days",U3230&gt;=51,"Greater than 40 days",AND(U3230&gt;25,U3230&lt;=30),"26 to 30 days",AND(U3230&gt;30,U3230&lt;=40),"31 to 40 days",AND(U3230&gt;40,U3230&lt;=50),"41 to 50 days")</f>
        <v>31 to 40 days</v>
      </c>
      <c r="W3230" t="str" cm="1">
        <f t="array" ref="W3230">_xlfn.IFNA(_xlfn.IFS(AND(U3230&gt;=25,U3230&lt;28),"26-27 days",AND(U3230&gt;27,U3230&lt;29),"28 to 29 days",U3230=30, "30 days"),"Not Needed")</f>
        <v>Not Needed</v>
      </c>
      <c r="X3230">
        <f t="shared" si="305"/>
        <v>2015</v>
      </c>
    </row>
    <row r="3231" spans="1:24" ht="4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 t="shared" si="306"/>
        <v>108</v>
      </c>
      <c r="R3231">
        <f t="shared" si="301"/>
        <v>106.8</v>
      </c>
      <c r="S3231" s="15">
        <f t="shared" si="302"/>
        <v>41933.291643518518</v>
      </c>
      <c r="T3231" s="15">
        <f t="shared" si="303"/>
        <v>41963.333310185189</v>
      </c>
      <c r="U3231">
        <f t="shared" si="304"/>
        <v>30</v>
      </c>
      <c r="V3231" t="str" cm="1">
        <f t="array" ref="V3231">_xlfn.IFS(U3231&lt;=10,"Less than 10 days",AND(U3231&gt;10,U3231&lt;=20),"11 to 20 days",AND(U3231&gt;20,U3231&lt;=25),"21 to 25 days",U3231&gt;=51,"Greater than 40 days",AND(U3231&gt;25,U3231&lt;=30),"26 to 30 days",AND(U3231&gt;30,U3231&lt;=40),"31 to 40 days",AND(U3231&gt;40,U3231&lt;=50),"41 to 50 days")</f>
        <v>26 to 30 days</v>
      </c>
      <c r="W3231" t="str" cm="1">
        <f t="array" ref="W3231">_xlfn.IFNA(_xlfn.IFS(AND(U3231&gt;=25,U3231&lt;28),"26-27 days",AND(U3231&gt;27,U3231&lt;29),"28 to 29 days",U3231=30, "30 days"),"Not Needed")</f>
        <v>30 days</v>
      </c>
      <c r="X3231">
        <f t="shared" si="305"/>
        <v>2014</v>
      </c>
    </row>
    <row r="3232" spans="1:24" ht="58">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 t="shared" si="306"/>
        <v>110</v>
      </c>
      <c r="R3232">
        <f t="shared" si="301"/>
        <v>77.22</v>
      </c>
      <c r="S3232" s="15">
        <f t="shared" si="302"/>
        <v>41898.168125000004</v>
      </c>
      <c r="T3232" s="15">
        <f t="shared" si="303"/>
        <v>41913.165972222225</v>
      </c>
      <c r="U3232">
        <f t="shared" si="304"/>
        <v>15</v>
      </c>
      <c r="V3232" t="str" cm="1">
        <f t="array" ref="V3232">_xlfn.IFS(U3232&lt;=10,"Less than 10 days",AND(U3232&gt;10,U3232&lt;=20),"11 to 20 days",AND(U3232&gt;20,U3232&lt;=25),"21 to 25 days",U3232&gt;=51,"Greater than 40 days",AND(U3232&gt;25,U3232&lt;=30),"26 to 30 days",AND(U3232&gt;30,U3232&lt;=40),"31 to 40 days",AND(U3232&gt;40,U3232&lt;=50),"41 to 50 days")</f>
        <v>11 to 20 days</v>
      </c>
      <c r="W3232" t="str" cm="1">
        <f t="array" ref="W3232">_xlfn.IFNA(_xlfn.IFS(AND(U3232&gt;=25,U3232&lt;28),"26-27 days",AND(U3232&gt;27,U3232&lt;29),"28 to 29 days",U3232=30, "30 days"),"Not Needed")</f>
        <v>Not Needed</v>
      </c>
      <c r="X3232">
        <f t="shared" si="305"/>
        <v>2014</v>
      </c>
    </row>
    <row r="3233" spans="1:24" ht="4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 t="shared" si="306"/>
        <v>161</v>
      </c>
      <c r="R3233">
        <f t="shared" si="301"/>
        <v>57.5</v>
      </c>
      <c r="S3233" s="15">
        <f t="shared" si="302"/>
        <v>42446.943831018521</v>
      </c>
      <c r="T3233" s="15">
        <f t="shared" si="303"/>
        <v>42476.943831018521</v>
      </c>
      <c r="U3233">
        <f t="shared" si="304"/>
        <v>30</v>
      </c>
      <c r="V3233" t="str" cm="1">
        <f t="array" ref="V3233">_xlfn.IFS(U3233&lt;=10,"Less than 10 days",AND(U3233&gt;10,U3233&lt;=20),"11 to 20 days",AND(U3233&gt;20,U3233&lt;=25),"21 to 25 days",U3233&gt;=51,"Greater than 40 days",AND(U3233&gt;25,U3233&lt;=30),"26 to 30 days",AND(U3233&gt;30,U3233&lt;=40),"31 to 40 days",AND(U3233&gt;40,U3233&lt;=50),"41 to 50 days")</f>
        <v>26 to 30 days</v>
      </c>
      <c r="W3233" t="str" cm="1">
        <f t="array" ref="W3233">_xlfn.IFNA(_xlfn.IFS(AND(U3233&gt;=25,U3233&lt;28),"26-27 days",AND(U3233&gt;27,U3233&lt;29),"28 to 29 days",U3233=30, "30 days"),"Not Needed")</f>
        <v>30 days</v>
      </c>
      <c r="X3233">
        <f t="shared" si="305"/>
        <v>2016</v>
      </c>
    </row>
    <row r="3234" spans="1:24" ht="4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 t="shared" si="306"/>
        <v>131</v>
      </c>
      <c r="R3234">
        <f t="shared" si="301"/>
        <v>50.46</v>
      </c>
      <c r="S3234" s="15">
        <f t="shared" si="302"/>
        <v>42463.81385416667</v>
      </c>
      <c r="T3234" s="15">
        <f t="shared" si="303"/>
        <v>42494.165972222225</v>
      </c>
      <c r="U3234">
        <f t="shared" si="304"/>
        <v>31</v>
      </c>
      <c r="V3234" t="str" cm="1">
        <f t="array" ref="V3234">_xlfn.IFS(U3234&lt;=10,"Less than 10 days",AND(U3234&gt;10,U3234&lt;=20),"11 to 20 days",AND(U3234&gt;20,U3234&lt;=25),"21 to 25 days",U3234&gt;=51,"Greater than 40 days",AND(U3234&gt;25,U3234&lt;=30),"26 to 30 days",AND(U3234&gt;30,U3234&lt;=40),"31 to 40 days",AND(U3234&gt;40,U3234&lt;=50),"41 to 50 days")</f>
        <v>31 to 40 days</v>
      </c>
      <c r="W3234" t="str" cm="1">
        <f t="array" ref="W3234">_xlfn.IFNA(_xlfn.IFS(AND(U3234&gt;=25,U3234&lt;28),"26-27 days",AND(U3234&gt;27,U3234&lt;29),"28 to 29 days",U3234=30, "30 days"),"Not Needed")</f>
        <v>Not Needed</v>
      </c>
      <c r="X3234">
        <f t="shared" si="305"/>
        <v>2016</v>
      </c>
    </row>
    <row r="3235" spans="1:24" ht="4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 t="shared" si="306"/>
        <v>119</v>
      </c>
      <c r="R3235">
        <f t="shared" si="301"/>
        <v>97.38</v>
      </c>
      <c r="S3235" s="15">
        <f t="shared" si="302"/>
        <v>42766.805034722223</v>
      </c>
      <c r="T3235" s="15">
        <f t="shared" si="303"/>
        <v>42796.805034722223</v>
      </c>
      <c r="U3235">
        <f t="shared" si="304"/>
        <v>30</v>
      </c>
      <c r="V3235" t="str" cm="1">
        <f t="array" ref="V3235">_xlfn.IFS(U3235&lt;=10,"Less than 10 days",AND(U3235&gt;10,U3235&lt;=20),"11 to 20 days",AND(U3235&gt;20,U3235&lt;=25),"21 to 25 days",U3235&gt;=51,"Greater than 40 days",AND(U3235&gt;25,U3235&lt;=30),"26 to 30 days",AND(U3235&gt;30,U3235&lt;=40),"31 to 40 days",AND(U3235&gt;40,U3235&lt;=50),"41 to 50 days")</f>
        <v>26 to 30 days</v>
      </c>
      <c r="W3235" t="str" cm="1">
        <f t="array" ref="W3235">_xlfn.IFNA(_xlfn.IFS(AND(U3235&gt;=25,U3235&lt;28),"26-27 days",AND(U3235&gt;27,U3235&lt;29),"28 to 29 days",U3235=30, "30 days"),"Not Needed")</f>
        <v>30 days</v>
      </c>
      <c r="X3235">
        <f t="shared" si="305"/>
        <v>2017</v>
      </c>
    </row>
    <row r="3236" spans="1:24" ht="4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 t="shared" si="306"/>
        <v>100</v>
      </c>
      <c r="R3236">
        <f t="shared" si="301"/>
        <v>34.92</v>
      </c>
      <c r="S3236" s="15">
        <f t="shared" si="302"/>
        <v>42734.789444444439</v>
      </c>
      <c r="T3236" s="15">
        <f t="shared" si="303"/>
        <v>42767.979861111111</v>
      </c>
      <c r="U3236">
        <f t="shared" si="304"/>
        <v>33</v>
      </c>
      <c r="V3236" t="str" cm="1">
        <f t="array" ref="V3236">_xlfn.IFS(U3236&lt;=10,"Less than 10 days",AND(U3236&gt;10,U3236&lt;=20),"11 to 20 days",AND(U3236&gt;20,U3236&lt;=25),"21 to 25 days",U3236&gt;=51,"Greater than 40 days",AND(U3236&gt;25,U3236&lt;=30),"26 to 30 days",AND(U3236&gt;30,U3236&lt;=40),"31 to 40 days",AND(U3236&gt;40,U3236&lt;=50),"41 to 50 days")</f>
        <v>31 to 40 days</v>
      </c>
      <c r="W3236" t="str" cm="1">
        <f t="array" ref="W3236">_xlfn.IFNA(_xlfn.IFS(AND(U3236&gt;=25,U3236&lt;28),"26-27 days",AND(U3236&gt;27,U3236&lt;29),"28 to 29 days",U3236=30, "30 days"),"Not Needed")</f>
        <v>Not Needed</v>
      </c>
      <c r="X3236">
        <f t="shared" si="305"/>
        <v>2016</v>
      </c>
    </row>
    <row r="3237" spans="1:24" ht="4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 t="shared" si="306"/>
        <v>103</v>
      </c>
      <c r="R3237">
        <f t="shared" si="301"/>
        <v>85.53</v>
      </c>
      <c r="S3237" s="15">
        <f t="shared" si="302"/>
        <v>42522.347812499997</v>
      </c>
      <c r="T3237" s="15">
        <f t="shared" si="303"/>
        <v>42552.347812499997</v>
      </c>
      <c r="U3237">
        <f t="shared" si="304"/>
        <v>30</v>
      </c>
      <c r="V3237" t="str" cm="1">
        <f t="array" ref="V3237">_xlfn.IFS(U3237&lt;=10,"Less than 10 days",AND(U3237&gt;10,U3237&lt;=20),"11 to 20 days",AND(U3237&gt;20,U3237&lt;=25),"21 to 25 days",U3237&gt;=51,"Greater than 40 days",AND(U3237&gt;25,U3237&lt;=30),"26 to 30 days",AND(U3237&gt;30,U3237&lt;=40),"31 to 40 days",AND(U3237&gt;40,U3237&lt;=50),"41 to 50 days")</f>
        <v>26 to 30 days</v>
      </c>
      <c r="W3237" t="str" cm="1">
        <f t="array" ref="W3237">_xlfn.IFNA(_xlfn.IFS(AND(U3237&gt;=25,U3237&lt;28),"26-27 days",AND(U3237&gt;27,U3237&lt;29),"28 to 29 days",U3237=30, "30 days"),"Not Needed")</f>
        <v>30 days</v>
      </c>
      <c r="X3237">
        <f t="shared" si="305"/>
        <v>2016</v>
      </c>
    </row>
    <row r="3238" spans="1:24" ht="4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 t="shared" si="306"/>
        <v>101</v>
      </c>
      <c r="R3238">
        <f t="shared" si="301"/>
        <v>182.91</v>
      </c>
      <c r="S3238" s="15">
        <f t="shared" si="302"/>
        <v>42702.917048611111</v>
      </c>
      <c r="T3238" s="15">
        <f t="shared" si="303"/>
        <v>42732.917048611111</v>
      </c>
      <c r="U3238">
        <f t="shared" si="304"/>
        <v>30</v>
      </c>
      <c r="V3238" t="str" cm="1">
        <f t="array" ref="V3238">_xlfn.IFS(U3238&lt;=10,"Less than 10 days",AND(U3238&gt;10,U3238&lt;=20),"11 to 20 days",AND(U3238&gt;20,U3238&lt;=25),"21 to 25 days",U3238&gt;=51,"Greater than 40 days",AND(U3238&gt;25,U3238&lt;=30),"26 to 30 days",AND(U3238&gt;30,U3238&lt;=40),"31 to 40 days",AND(U3238&gt;40,U3238&lt;=50),"41 to 50 days")</f>
        <v>26 to 30 days</v>
      </c>
      <c r="W3238" t="str" cm="1">
        <f t="array" ref="W3238">_xlfn.IFNA(_xlfn.IFS(AND(U3238&gt;=25,U3238&lt;28),"26-27 days",AND(U3238&gt;27,U3238&lt;29),"28 to 29 days",U3238=30, "30 days"),"Not Needed")</f>
        <v>30 days</v>
      </c>
      <c r="X3238">
        <f t="shared" si="305"/>
        <v>2016</v>
      </c>
    </row>
    <row r="3239" spans="1:24" ht="29">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 t="shared" si="306"/>
        <v>101</v>
      </c>
      <c r="R3239">
        <f t="shared" si="301"/>
        <v>131.13999999999999</v>
      </c>
      <c r="S3239" s="15">
        <f t="shared" si="302"/>
        <v>42252.474351851852</v>
      </c>
      <c r="T3239" s="15">
        <f t="shared" si="303"/>
        <v>42276.165972222225</v>
      </c>
      <c r="U3239">
        <f t="shared" si="304"/>
        <v>24</v>
      </c>
      <c r="V3239" t="str" cm="1">
        <f t="array" ref="V3239">_xlfn.IFS(U3239&lt;=10,"Less than 10 days",AND(U3239&gt;10,U3239&lt;=20),"11 to 20 days",AND(U3239&gt;20,U3239&lt;=25),"21 to 25 days",U3239&gt;=51,"Greater than 40 days",AND(U3239&gt;25,U3239&lt;=30),"26 to 30 days",AND(U3239&gt;30,U3239&lt;=40),"31 to 40 days",AND(U3239&gt;40,U3239&lt;=50),"41 to 50 days")</f>
        <v>21 to 25 days</v>
      </c>
      <c r="W3239" t="str" cm="1">
        <f t="array" ref="W3239">_xlfn.IFNA(_xlfn.IFS(AND(U3239&gt;=25,U3239&lt;28),"26-27 days",AND(U3239&gt;27,U3239&lt;29),"28 to 29 days",U3239=30, "30 days"),"Not Needed")</f>
        <v>Not Needed</v>
      </c>
      <c r="X3239">
        <f t="shared" si="305"/>
        <v>2015</v>
      </c>
    </row>
    <row r="3240" spans="1:24" ht="58">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 t="shared" si="306"/>
        <v>112</v>
      </c>
      <c r="R3240">
        <f t="shared" si="301"/>
        <v>39.81</v>
      </c>
      <c r="S3240" s="15">
        <f t="shared" si="302"/>
        <v>42156.510393518518</v>
      </c>
      <c r="T3240" s="15">
        <f t="shared" si="303"/>
        <v>42186.510393518518</v>
      </c>
      <c r="U3240">
        <f t="shared" si="304"/>
        <v>30</v>
      </c>
      <c r="V3240" t="str" cm="1">
        <f t="array" ref="V3240">_xlfn.IFS(U3240&lt;=10,"Less than 10 days",AND(U3240&gt;10,U3240&lt;=20),"11 to 20 days",AND(U3240&gt;20,U3240&lt;=25),"21 to 25 days",U3240&gt;=51,"Greater than 40 days",AND(U3240&gt;25,U3240&lt;=30),"26 to 30 days",AND(U3240&gt;30,U3240&lt;=40),"31 to 40 days",AND(U3240&gt;40,U3240&lt;=50),"41 to 50 days")</f>
        <v>26 to 30 days</v>
      </c>
      <c r="W3240" t="str" cm="1">
        <f t="array" ref="W3240">_xlfn.IFNA(_xlfn.IFS(AND(U3240&gt;=25,U3240&lt;28),"26-27 days",AND(U3240&gt;27,U3240&lt;29),"28 to 29 days",U3240=30, "30 days"),"Not Needed")</f>
        <v>30 days</v>
      </c>
      <c r="X3240">
        <f t="shared" si="305"/>
        <v>2015</v>
      </c>
    </row>
    <row r="3241" spans="1:24" ht="58">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 t="shared" si="306"/>
        <v>106</v>
      </c>
      <c r="R3241">
        <f t="shared" si="301"/>
        <v>59.7</v>
      </c>
      <c r="S3241" s="15">
        <f t="shared" si="302"/>
        <v>42278.089039351849</v>
      </c>
      <c r="T3241" s="15">
        <f t="shared" si="303"/>
        <v>42302.999305555553</v>
      </c>
      <c r="U3241">
        <f t="shared" si="304"/>
        <v>24</v>
      </c>
      <c r="V3241" t="str" cm="1">
        <f t="array" ref="V3241">_xlfn.IFS(U3241&lt;=10,"Less than 10 days",AND(U3241&gt;10,U3241&lt;=20),"11 to 20 days",AND(U3241&gt;20,U3241&lt;=25),"21 to 25 days",U3241&gt;=51,"Greater than 40 days",AND(U3241&gt;25,U3241&lt;=30),"26 to 30 days",AND(U3241&gt;30,U3241&lt;=40),"31 to 40 days",AND(U3241&gt;40,U3241&lt;=50),"41 to 50 days")</f>
        <v>21 to 25 days</v>
      </c>
      <c r="W3241" t="str" cm="1">
        <f t="array" ref="W3241">_xlfn.IFNA(_xlfn.IFS(AND(U3241&gt;=25,U3241&lt;28),"26-27 days",AND(U3241&gt;27,U3241&lt;29),"28 to 29 days",U3241=30, "30 days"),"Not Needed")</f>
        <v>Not Needed</v>
      </c>
      <c r="X3241">
        <f t="shared" si="305"/>
        <v>2015</v>
      </c>
    </row>
    <row r="3242" spans="1:24" ht="58">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 t="shared" si="306"/>
        <v>101</v>
      </c>
      <c r="R3242">
        <f t="shared" si="301"/>
        <v>88.74</v>
      </c>
      <c r="S3242" s="15">
        <f t="shared" si="302"/>
        <v>42754.693842592591</v>
      </c>
      <c r="T3242" s="15">
        <f t="shared" si="303"/>
        <v>42782.958333333328</v>
      </c>
      <c r="U3242">
        <f t="shared" si="304"/>
        <v>28</v>
      </c>
      <c r="V3242" t="str" cm="1">
        <f t="array" ref="V3242">_xlfn.IFS(U3242&lt;=10,"Less than 10 days",AND(U3242&gt;10,U3242&lt;=20),"11 to 20 days",AND(U3242&gt;20,U3242&lt;=25),"21 to 25 days",U3242&gt;=51,"Greater than 40 days",AND(U3242&gt;25,U3242&lt;=30),"26 to 30 days",AND(U3242&gt;30,U3242&lt;=40),"31 to 40 days",AND(U3242&gt;40,U3242&lt;=50),"41 to 50 days")</f>
        <v>26 to 30 days</v>
      </c>
      <c r="W3242" t="str" cm="1">
        <f t="array" ref="W3242">_xlfn.IFNA(_xlfn.IFS(AND(U3242&gt;=25,U3242&lt;28),"26-27 days",AND(U3242&gt;27,U3242&lt;29),"28 to 29 days",U3242=30, "30 days"),"Not Needed")</f>
        <v>28 to 29 days</v>
      </c>
      <c r="X3242">
        <f t="shared" si="305"/>
        <v>2017</v>
      </c>
    </row>
    <row r="3243" spans="1:24" ht="58">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 t="shared" si="306"/>
        <v>115</v>
      </c>
      <c r="R3243">
        <f t="shared" si="301"/>
        <v>58.69</v>
      </c>
      <c r="S3243" s="15">
        <f t="shared" si="302"/>
        <v>41893.324884259258</v>
      </c>
      <c r="T3243" s="15">
        <f t="shared" si="303"/>
        <v>41926.290972222225</v>
      </c>
      <c r="U3243">
        <f t="shared" si="304"/>
        <v>33</v>
      </c>
      <c r="V3243" t="str" cm="1">
        <f t="array" ref="V3243">_xlfn.IFS(U3243&lt;=10,"Less than 10 days",AND(U3243&gt;10,U3243&lt;=20),"11 to 20 days",AND(U3243&gt;20,U3243&lt;=25),"21 to 25 days",U3243&gt;=51,"Greater than 40 days",AND(U3243&gt;25,U3243&lt;=30),"26 to 30 days",AND(U3243&gt;30,U3243&lt;=40),"31 to 40 days",AND(U3243&gt;40,U3243&lt;=50),"41 to 50 days")</f>
        <v>31 to 40 days</v>
      </c>
      <c r="W3243" t="str" cm="1">
        <f t="array" ref="W3243">_xlfn.IFNA(_xlfn.IFS(AND(U3243&gt;=25,U3243&lt;28),"26-27 days",AND(U3243&gt;27,U3243&lt;29),"28 to 29 days",U3243=30, "30 days"),"Not Needed")</f>
        <v>Not Needed</v>
      </c>
      <c r="X3243">
        <f t="shared" si="305"/>
        <v>2014</v>
      </c>
    </row>
    <row r="3244" spans="1:24" ht="4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 t="shared" si="306"/>
        <v>127</v>
      </c>
      <c r="R3244">
        <f t="shared" si="301"/>
        <v>69.569999999999993</v>
      </c>
      <c r="S3244" s="15">
        <f t="shared" si="302"/>
        <v>41871.755694444444</v>
      </c>
      <c r="T3244" s="15">
        <f t="shared" si="303"/>
        <v>41901.755694444444</v>
      </c>
      <c r="U3244">
        <f t="shared" si="304"/>
        <v>30</v>
      </c>
      <c r="V3244" t="str" cm="1">
        <f t="array" ref="V3244">_xlfn.IFS(U3244&lt;=10,"Less than 10 days",AND(U3244&gt;10,U3244&lt;=20),"11 to 20 days",AND(U3244&gt;20,U3244&lt;=25),"21 to 25 days",U3244&gt;=51,"Greater than 40 days",AND(U3244&gt;25,U3244&lt;=30),"26 to 30 days",AND(U3244&gt;30,U3244&lt;=40),"31 to 40 days",AND(U3244&gt;40,U3244&lt;=50),"41 to 50 days")</f>
        <v>26 to 30 days</v>
      </c>
      <c r="W3244" t="str" cm="1">
        <f t="array" ref="W3244">_xlfn.IFNA(_xlfn.IFS(AND(U3244&gt;=25,U3244&lt;28),"26-27 days",AND(U3244&gt;27,U3244&lt;29),"28 to 29 days",U3244=30, "30 days"),"Not Needed")</f>
        <v>30 days</v>
      </c>
      <c r="X3244">
        <f t="shared" si="305"/>
        <v>2014</v>
      </c>
    </row>
    <row r="3245" spans="1:24" ht="4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 t="shared" si="306"/>
        <v>103</v>
      </c>
      <c r="R3245">
        <f t="shared" si="301"/>
        <v>115.87</v>
      </c>
      <c r="S3245" s="15">
        <f t="shared" si="302"/>
        <v>42262.096782407403</v>
      </c>
      <c r="T3245" s="15">
        <f t="shared" si="303"/>
        <v>42286</v>
      </c>
      <c r="U3245">
        <f t="shared" si="304"/>
        <v>24</v>
      </c>
      <c r="V3245" t="str" cm="1">
        <f t="array" ref="V3245">_xlfn.IFS(U3245&lt;=10,"Less than 10 days",AND(U3245&gt;10,U3245&lt;=20),"11 to 20 days",AND(U3245&gt;20,U3245&lt;=25),"21 to 25 days",U3245&gt;=51,"Greater than 40 days",AND(U3245&gt;25,U3245&lt;=30),"26 to 30 days",AND(U3245&gt;30,U3245&lt;=40),"31 to 40 days",AND(U3245&gt;40,U3245&lt;=50),"41 to 50 days")</f>
        <v>21 to 25 days</v>
      </c>
      <c r="W3245" t="str" cm="1">
        <f t="array" ref="W3245">_xlfn.IFNA(_xlfn.IFS(AND(U3245&gt;=25,U3245&lt;28),"26-27 days",AND(U3245&gt;27,U3245&lt;29),"28 to 29 days",U3245=30, "30 days"),"Not Needed")</f>
        <v>Not Needed</v>
      </c>
      <c r="X3245">
        <f t="shared" si="305"/>
        <v>2015</v>
      </c>
    </row>
    <row r="3246" spans="1:24" ht="4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 t="shared" si="306"/>
        <v>103</v>
      </c>
      <c r="R3246">
        <f t="shared" si="301"/>
        <v>23.87</v>
      </c>
      <c r="S3246" s="15">
        <f t="shared" si="302"/>
        <v>42675.694236111114</v>
      </c>
      <c r="T3246" s="15">
        <f t="shared" si="303"/>
        <v>42705.735902777778</v>
      </c>
      <c r="U3246">
        <f t="shared" si="304"/>
        <v>30</v>
      </c>
      <c r="V3246" t="str" cm="1">
        <f t="array" ref="V3246">_xlfn.IFS(U3246&lt;=10,"Less than 10 days",AND(U3246&gt;10,U3246&lt;=20),"11 to 20 days",AND(U3246&gt;20,U3246&lt;=25),"21 to 25 days",U3246&gt;=51,"Greater than 40 days",AND(U3246&gt;25,U3246&lt;=30),"26 to 30 days",AND(U3246&gt;30,U3246&lt;=40),"31 to 40 days",AND(U3246&gt;40,U3246&lt;=50),"41 to 50 days")</f>
        <v>26 to 30 days</v>
      </c>
      <c r="W3246" t="str" cm="1">
        <f t="array" ref="W3246">_xlfn.IFNA(_xlfn.IFS(AND(U3246&gt;=25,U3246&lt;28),"26-27 days",AND(U3246&gt;27,U3246&lt;29),"28 to 29 days",U3246=30, "30 days"),"Not Needed")</f>
        <v>30 days</v>
      </c>
      <c r="X3246">
        <f t="shared" si="305"/>
        <v>2016</v>
      </c>
    </row>
    <row r="3247" spans="1:24" ht="4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 t="shared" si="306"/>
        <v>104</v>
      </c>
      <c r="R3247">
        <f t="shared" si="301"/>
        <v>81.13</v>
      </c>
      <c r="S3247" s="15">
        <f t="shared" si="302"/>
        <v>42135.60020833333</v>
      </c>
      <c r="T3247" s="15">
        <f t="shared" si="303"/>
        <v>42167.083333333328</v>
      </c>
      <c r="U3247">
        <f t="shared" si="304"/>
        <v>32</v>
      </c>
      <c r="V3247" t="str" cm="1">
        <f t="array" ref="V3247">_xlfn.IFS(U3247&lt;=10,"Less than 10 days",AND(U3247&gt;10,U3247&lt;=20),"11 to 20 days",AND(U3247&gt;20,U3247&lt;=25),"21 to 25 days",U3247&gt;=51,"Greater than 40 days",AND(U3247&gt;25,U3247&lt;=30),"26 to 30 days",AND(U3247&gt;30,U3247&lt;=40),"31 to 40 days",AND(U3247&gt;40,U3247&lt;=50),"41 to 50 days")</f>
        <v>31 to 40 days</v>
      </c>
      <c r="W3247" t="str" cm="1">
        <f t="array" ref="W3247">_xlfn.IFNA(_xlfn.IFS(AND(U3247&gt;=25,U3247&lt;28),"26-27 days",AND(U3247&gt;27,U3247&lt;29),"28 to 29 days",U3247=30, "30 days"),"Not Needed")</f>
        <v>Not Needed</v>
      </c>
      <c r="X3247">
        <f t="shared" si="305"/>
        <v>2015</v>
      </c>
    </row>
    <row r="3248" spans="1:24" ht="4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 t="shared" si="306"/>
        <v>111</v>
      </c>
      <c r="R3248">
        <f t="shared" si="301"/>
        <v>57.63</v>
      </c>
      <c r="S3248" s="15">
        <f t="shared" si="302"/>
        <v>42230.472222222219</v>
      </c>
      <c r="T3248" s="15">
        <f t="shared" si="303"/>
        <v>42259.165972222225</v>
      </c>
      <c r="U3248">
        <f t="shared" si="304"/>
        <v>29</v>
      </c>
      <c r="V3248" t="str" cm="1">
        <f t="array" ref="V3248">_xlfn.IFS(U3248&lt;=10,"Less than 10 days",AND(U3248&gt;10,U3248&lt;=20),"11 to 20 days",AND(U3248&gt;20,U3248&lt;=25),"21 to 25 days",U3248&gt;=51,"Greater than 40 days",AND(U3248&gt;25,U3248&lt;=30),"26 to 30 days",AND(U3248&gt;30,U3248&lt;=40),"31 to 40 days",AND(U3248&gt;40,U3248&lt;=50),"41 to 50 days")</f>
        <v>26 to 30 days</v>
      </c>
      <c r="W3248" t="str" cm="1">
        <f t="array" ref="W3248">_xlfn.IFNA(_xlfn.IFS(AND(U3248&gt;=25,U3248&lt;28),"26-27 days",AND(U3248&gt;27,U3248&lt;29),"28 to 29 days",U3248=30, "30 days"),"Not Needed")</f>
        <v>Not Needed</v>
      </c>
      <c r="X3248">
        <f t="shared" si="305"/>
        <v>2015</v>
      </c>
    </row>
    <row r="3249" spans="1:24" ht="4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 t="shared" si="306"/>
        <v>106</v>
      </c>
      <c r="R3249">
        <f t="shared" si="301"/>
        <v>46.43</v>
      </c>
      <c r="S3249" s="15">
        <f t="shared" si="302"/>
        <v>42167.434166666666</v>
      </c>
      <c r="T3249" s="15">
        <f t="shared" si="303"/>
        <v>42197.434166666666</v>
      </c>
      <c r="U3249">
        <f t="shared" si="304"/>
        <v>30</v>
      </c>
      <c r="V3249" t="str" cm="1">
        <f t="array" ref="V3249">_xlfn.IFS(U3249&lt;=10,"Less than 10 days",AND(U3249&gt;10,U3249&lt;=20),"11 to 20 days",AND(U3249&gt;20,U3249&lt;=25),"21 to 25 days",U3249&gt;=51,"Greater than 40 days",AND(U3249&gt;25,U3249&lt;=30),"26 to 30 days",AND(U3249&gt;30,U3249&lt;=40),"31 to 40 days",AND(U3249&gt;40,U3249&lt;=50),"41 to 50 days")</f>
        <v>26 to 30 days</v>
      </c>
      <c r="W3249" t="str" cm="1">
        <f t="array" ref="W3249">_xlfn.IFNA(_xlfn.IFS(AND(U3249&gt;=25,U3249&lt;28),"26-27 days",AND(U3249&gt;27,U3249&lt;29),"28 to 29 days",U3249=30, "30 days"),"Not Needed")</f>
        <v>30 days</v>
      </c>
      <c r="X3249">
        <f t="shared" si="305"/>
        <v>2015</v>
      </c>
    </row>
    <row r="3250" spans="1:24" ht="29">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 t="shared" si="306"/>
        <v>101</v>
      </c>
      <c r="R3250">
        <f t="shared" si="301"/>
        <v>60.48</v>
      </c>
      <c r="S3250" s="15">
        <f t="shared" si="302"/>
        <v>42068.888391203705</v>
      </c>
      <c r="T3250" s="15">
        <f t="shared" si="303"/>
        <v>42098.846724537041</v>
      </c>
      <c r="U3250">
        <f t="shared" si="304"/>
        <v>30</v>
      </c>
      <c r="V3250" t="str" cm="1">
        <f t="array" ref="V3250">_xlfn.IFS(U3250&lt;=10,"Less than 10 days",AND(U3250&gt;10,U3250&lt;=20),"11 to 20 days",AND(U3250&gt;20,U3250&lt;=25),"21 to 25 days",U3250&gt;=51,"Greater than 40 days",AND(U3250&gt;25,U3250&lt;=30),"26 to 30 days",AND(U3250&gt;30,U3250&lt;=40),"31 to 40 days",AND(U3250&gt;40,U3250&lt;=50),"41 to 50 days")</f>
        <v>26 to 30 days</v>
      </c>
      <c r="W3250" t="str" cm="1">
        <f t="array" ref="W3250">_xlfn.IFNA(_xlfn.IFS(AND(U3250&gt;=25,U3250&lt;28),"26-27 days",AND(U3250&gt;27,U3250&lt;29),"28 to 29 days",U3250=30, "30 days"),"Not Needed")</f>
        <v>30 days</v>
      </c>
      <c r="X3250">
        <f t="shared" si="305"/>
        <v>2015</v>
      </c>
    </row>
    <row r="3251" spans="1:24" ht="4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 t="shared" si="306"/>
        <v>105</v>
      </c>
      <c r="R3251">
        <f t="shared" si="301"/>
        <v>65.58</v>
      </c>
      <c r="S3251" s="15">
        <f t="shared" si="302"/>
        <v>42145.746689814812</v>
      </c>
      <c r="T3251" s="15">
        <f t="shared" si="303"/>
        <v>42175.746689814812</v>
      </c>
      <c r="U3251">
        <f t="shared" si="304"/>
        <v>30</v>
      </c>
      <c r="V3251" t="str" cm="1">
        <f t="array" ref="V3251">_xlfn.IFS(U3251&lt;=10,"Less than 10 days",AND(U3251&gt;10,U3251&lt;=20),"11 to 20 days",AND(U3251&gt;20,U3251&lt;=25),"21 to 25 days",U3251&gt;=51,"Greater than 40 days",AND(U3251&gt;25,U3251&lt;=30),"26 to 30 days",AND(U3251&gt;30,U3251&lt;=40),"31 to 40 days",AND(U3251&gt;40,U3251&lt;=50),"41 to 50 days")</f>
        <v>26 to 30 days</v>
      </c>
      <c r="W3251" t="str" cm="1">
        <f t="array" ref="W3251">_xlfn.IFNA(_xlfn.IFS(AND(U3251&gt;=25,U3251&lt;28),"26-27 days",AND(U3251&gt;27,U3251&lt;29),"28 to 29 days",U3251=30, "30 days"),"Not Needed")</f>
        <v>30 days</v>
      </c>
      <c r="X3251">
        <f t="shared" si="305"/>
        <v>2015</v>
      </c>
    </row>
    <row r="3252" spans="1:24" ht="58">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 t="shared" si="306"/>
        <v>102</v>
      </c>
      <c r="R3252">
        <f t="shared" si="301"/>
        <v>119.19</v>
      </c>
      <c r="S3252" s="15">
        <f t="shared" si="302"/>
        <v>41918.742175925923</v>
      </c>
      <c r="T3252" s="15">
        <f t="shared" si="303"/>
        <v>41948.783842592595</v>
      </c>
      <c r="U3252">
        <f t="shared" si="304"/>
        <v>30</v>
      </c>
      <c r="V3252" t="str" cm="1">
        <f t="array" ref="V3252">_xlfn.IFS(U3252&lt;=10,"Less than 10 days",AND(U3252&gt;10,U3252&lt;=20),"11 to 20 days",AND(U3252&gt;20,U3252&lt;=25),"21 to 25 days",U3252&gt;=51,"Greater than 40 days",AND(U3252&gt;25,U3252&lt;=30),"26 to 30 days",AND(U3252&gt;30,U3252&lt;=40),"31 to 40 days",AND(U3252&gt;40,U3252&lt;=50),"41 to 50 days")</f>
        <v>26 to 30 days</v>
      </c>
      <c r="W3252" t="str" cm="1">
        <f t="array" ref="W3252">_xlfn.IFNA(_xlfn.IFS(AND(U3252&gt;=25,U3252&lt;28),"26-27 days",AND(U3252&gt;27,U3252&lt;29),"28 to 29 days",U3252=30, "30 days"),"Not Needed")</f>
        <v>30 days</v>
      </c>
      <c r="X3252">
        <f t="shared" si="305"/>
        <v>2014</v>
      </c>
    </row>
    <row r="3253" spans="1:24" ht="4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 t="shared" si="306"/>
        <v>111</v>
      </c>
      <c r="R3253">
        <f t="shared" si="301"/>
        <v>83.05</v>
      </c>
      <c r="S3253" s="15">
        <f t="shared" si="302"/>
        <v>42146.731087962966</v>
      </c>
      <c r="T3253" s="15">
        <f t="shared" si="303"/>
        <v>42176.731087962966</v>
      </c>
      <c r="U3253">
        <f t="shared" si="304"/>
        <v>30</v>
      </c>
      <c r="V3253" t="str" cm="1">
        <f t="array" ref="V3253">_xlfn.IFS(U3253&lt;=10,"Less than 10 days",AND(U3253&gt;10,U3253&lt;=20),"11 to 20 days",AND(U3253&gt;20,U3253&lt;=25),"21 to 25 days",U3253&gt;=51,"Greater than 40 days",AND(U3253&gt;25,U3253&lt;=30),"26 to 30 days",AND(U3253&gt;30,U3253&lt;=40),"31 to 40 days",AND(U3253&gt;40,U3253&lt;=50),"41 to 50 days")</f>
        <v>26 to 30 days</v>
      </c>
      <c r="W3253" t="str" cm="1">
        <f t="array" ref="W3253">_xlfn.IFNA(_xlfn.IFS(AND(U3253&gt;=25,U3253&lt;28),"26-27 days",AND(U3253&gt;27,U3253&lt;29),"28 to 29 days",U3253=30, "30 days"),"Not Needed")</f>
        <v>30 days</v>
      </c>
      <c r="X3253">
        <f t="shared" si="305"/>
        <v>2015</v>
      </c>
    </row>
    <row r="3254" spans="1:24" ht="4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 t="shared" si="306"/>
        <v>128</v>
      </c>
      <c r="R3254">
        <f t="shared" si="301"/>
        <v>57.52</v>
      </c>
      <c r="S3254" s="15">
        <f t="shared" si="302"/>
        <v>42590.472685185188</v>
      </c>
      <c r="T3254" s="15">
        <f t="shared" si="303"/>
        <v>42620.472685185188</v>
      </c>
      <c r="U3254">
        <f t="shared" si="304"/>
        <v>30</v>
      </c>
      <c r="V3254" t="str" cm="1">
        <f t="array" ref="V3254">_xlfn.IFS(U3254&lt;=10,"Less than 10 days",AND(U3254&gt;10,U3254&lt;=20),"11 to 20 days",AND(U3254&gt;20,U3254&lt;=25),"21 to 25 days",U3254&gt;=51,"Greater than 40 days",AND(U3254&gt;25,U3254&lt;=30),"26 to 30 days",AND(U3254&gt;30,U3254&lt;=40),"31 to 40 days",AND(U3254&gt;40,U3254&lt;=50),"41 to 50 days")</f>
        <v>26 to 30 days</v>
      </c>
      <c r="W3254" t="str" cm="1">
        <f t="array" ref="W3254">_xlfn.IFNA(_xlfn.IFS(AND(U3254&gt;=25,U3254&lt;28),"26-27 days",AND(U3254&gt;27,U3254&lt;29),"28 to 29 days",U3254=30, "30 days"),"Not Needed")</f>
        <v>30 days</v>
      </c>
      <c r="X3254">
        <f t="shared" si="305"/>
        <v>2016</v>
      </c>
    </row>
    <row r="3255" spans="1:24" ht="4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 t="shared" si="306"/>
        <v>102</v>
      </c>
      <c r="R3255">
        <f t="shared" si="301"/>
        <v>177.09</v>
      </c>
      <c r="S3255" s="15">
        <f t="shared" si="302"/>
        <v>42602.576712962968</v>
      </c>
      <c r="T3255" s="15">
        <f t="shared" si="303"/>
        <v>42621.15625</v>
      </c>
      <c r="U3255">
        <f t="shared" si="304"/>
        <v>19</v>
      </c>
      <c r="V3255" t="str" cm="1">
        <f t="array" ref="V3255">_xlfn.IFS(U3255&lt;=10,"Less than 10 days",AND(U3255&gt;10,U3255&lt;=20),"11 to 20 days",AND(U3255&gt;20,U3255&lt;=25),"21 to 25 days",U3255&gt;=51,"Greater than 40 days",AND(U3255&gt;25,U3255&lt;=30),"26 to 30 days",AND(U3255&gt;30,U3255&lt;=40),"31 to 40 days",AND(U3255&gt;40,U3255&lt;=50),"41 to 50 days")</f>
        <v>11 to 20 days</v>
      </c>
      <c r="W3255" t="str" cm="1">
        <f t="array" ref="W3255">_xlfn.IFNA(_xlfn.IFS(AND(U3255&gt;=25,U3255&lt;28),"26-27 days",AND(U3255&gt;27,U3255&lt;29),"28 to 29 days",U3255=30, "30 days"),"Not Needed")</f>
        <v>Not Needed</v>
      </c>
      <c r="X3255">
        <f t="shared" si="305"/>
        <v>2016</v>
      </c>
    </row>
    <row r="3256" spans="1:24" ht="4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 t="shared" si="306"/>
        <v>101</v>
      </c>
      <c r="R3256">
        <f t="shared" si="301"/>
        <v>70.77</v>
      </c>
      <c r="S3256" s="15">
        <f t="shared" si="302"/>
        <v>42059.085752314815</v>
      </c>
      <c r="T3256" s="15">
        <f t="shared" si="303"/>
        <v>42089.044085648144</v>
      </c>
      <c r="U3256">
        <f t="shared" si="304"/>
        <v>30</v>
      </c>
      <c r="V3256" t="str" cm="1">
        <f t="array" ref="V3256">_xlfn.IFS(U3256&lt;=10,"Less than 10 days",AND(U3256&gt;10,U3256&lt;=20),"11 to 20 days",AND(U3256&gt;20,U3256&lt;=25),"21 to 25 days",U3256&gt;=51,"Greater than 40 days",AND(U3256&gt;25,U3256&lt;=30),"26 to 30 days",AND(U3256&gt;30,U3256&lt;=40),"31 to 40 days",AND(U3256&gt;40,U3256&lt;=50),"41 to 50 days")</f>
        <v>26 to 30 days</v>
      </c>
      <c r="W3256" t="str" cm="1">
        <f t="array" ref="W3256">_xlfn.IFNA(_xlfn.IFS(AND(U3256&gt;=25,U3256&lt;28),"26-27 days",AND(U3256&gt;27,U3256&lt;29),"28 to 29 days",U3256=30, "30 days"),"Not Needed")</f>
        <v>30 days</v>
      </c>
      <c r="X3256">
        <f t="shared" si="305"/>
        <v>2015</v>
      </c>
    </row>
    <row r="3257" spans="1:24" ht="58">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 t="shared" si="306"/>
        <v>175</v>
      </c>
      <c r="R3257">
        <f t="shared" si="301"/>
        <v>29.17</v>
      </c>
      <c r="S3257" s="15">
        <f t="shared" si="302"/>
        <v>41889.768229166664</v>
      </c>
      <c r="T3257" s="15">
        <f t="shared" si="303"/>
        <v>41919.768229166664</v>
      </c>
      <c r="U3257">
        <f t="shared" si="304"/>
        <v>30</v>
      </c>
      <c r="V3257" t="str" cm="1">
        <f t="array" ref="V3257">_xlfn.IFS(U3257&lt;=10,"Less than 10 days",AND(U3257&gt;10,U3257&lt;=20),"11 to 20 days",AND(U3257&gt;20,U3257&lt;=25),"21 to 25 days",U3257&gt;=51,"Greater than 40 days",AND(U3257&gt;25,U3257&lt;=30),"26 to 30 days",AND(U3257&gt;30,U3257&lt;=40),"31 to 40 days",AND(U3257&gt;40,U3257&lt;=50),"41 to 50 days")</f>
        <v>26 to 30 days</v>
      </c>
      <c r="W3257" t="str" cm="1">
        <f t="array" ref="W3257">_xlfn.IFNA(_xlfn.IFS(AND(U3257&gt;=25,U3257&lt;28),"26-27 days",AND(U3257&gt;27,U3257&lt;29),"28 to 29 days",U3257=30, "30 days"),"Not Needed")</f>
        <v>30 days</v>
      </c>
      <c r="X3257">
        <f t="shared" si="305"/>
        <v>2014</v>
      </c>
    </row>
    <row r="3258" spans="1:24" ht="4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 t="shared" si="306"/>
        <v>128</v>
      </c>
      <c r="R3258">
        <f t="shared" si="301"/>
        <v>72.760000000000005</v>
      </c>
      <c r="S3258" s="15">
        <f t="shared" si="302"/>
        <v>42144.573807870373</v>
      </c>
      <c r="T3258" s="15">
        <f t="shared" si="303"/>
        <v>42166.165972222225</v>
      </c>
      <c r="U3258">
        <f t="shared" si="304"/>
        <v>22</v>
      </c>
      <c r="V3258" t="str" cm="1">
        <f t="array" ref="V3258">_xlfn.IFS(U3258&lt;=10,"Less than 10 days",AND(U3258&gt;10,U3258&lt;=20),"11 to 20 days",AND(U3258&gt;20,U3258&lt;=25),"21 to 25 days",U3258&gt;=51,"Greater than 40 days",AND(U3258&gt;25,U3258&lt;=30),"26 to 30 days",AND(U3258&gt;30,U3258&lt;=40),"31 to 40 days",AND(U3258&gt;40,U3258&lt;=50),"41 to 50 days")</f>
        <v>21 to 25 days</v>
      </c>
      <c r="W3258" t="str" cm="1">
        <f t="array" ref="W3258">_xlfn.IFNA(_xlfn.IFS(AND(U3258&gt;=25,U3258&lt;28),"26-27 days",AND(U3258&gt;27,U3258&lt;29),"28 to 29 days",U3258=30, "30 days"),"Not Needed")</f>
        <v>Not Needed</v>
      </c>
      <c r="X3258">
        <f t="shared" si="305"/>
        <v>2015</v>
      </c>
    </row>
    <row r="3259" spans="1:24" ht="4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 t="shared" si="306"/>
        <v>106</v>
      </c>
      <c r="R3259">
        <f t="shared" si="301"/>
        <v>51.85</v>
      </c>
      <c r="S3259" s="15">
        <f t="shared" si="302"/>
        <v>42758.559629629628</v>
      </c>
      <c r="T3259" s="15">
        <f t="shared" si="303"/>
        <v>42788.559629629628</v>
      </c>
      <c r="U3259">
        <f t="shared" si="304"/>
        <v>30</v>
      </c>
      <c r="V3259" t="str" cm="1">
        <f t="array" ref="V3259">_xlfn.IFS(U3259&lt;=10,"Less than 10 days",AND(U3259&gt;10,U3259&lt;=20),"11 to 20 days",AND(U3259&gt;20,U3259&lt;=25),"21 to 25 days",U3259&gt;=51,"Greater than 40 days",AND(U3259&gt;25,U3259&lt;=30),"26 to 30 days",AND(U3259&gt;30,U3259&lt;=40),"31 to 40 days",AND(U3259&gt;40,U3259&lt;=50),"41 to 50 days")</f>
        <v>26 to 30 days</v>
      </c>
      <c r="W3259" t="str" cm="1">
        <f t="array" ref="W3259">_xlfn.IFNA(_xlfn.IFS(AND(U3259&gt;=25,U3259&lt;28),"26-27 days",AND(U3259&gt;27,U3259&lt;29),"28 to 29 days",U3259=30, "30 days"),"Not Needed")</f>
        <v>30 days</v>
      </c>
      <c r="X3259">
        <f t="shared" si="305"/>
        <v>2017</v>
      </c>
    </row>
    <row r="3260" spans="1:24" ht="4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 t="shared" si="306"/>
        <v>105</v>
      </c>
      <c r="R3260">
        <f t="shared" si="301"/>
        <v>98.2</v>
      </c>
      <c r="S3260" s="15">
        <f t="shared" si="302"/>
        <v>41982.887280092589</v>
      </c>
      <c r="T3260" s="15">
        <f t="shared" si="303"/>
        <v>42012.887280092589</v>
      </c>
      <c r="U3260">
        <f t="shared" si="304"/>
        <v>30</v>
      </c>
      <c r="V3260" t="str" cm="1">
        <f t="array" ref="V3260">_xlfn.IFS(U3260&lt;=10,"Less than 10 days",AND(U3260&gt;10,U3260&lt;=20),"11 to 20 days",AND(U3260&gt;20,U3260&lt;=25),"21 to 25 days",U3260&gt;=51,"Greater than 40 days",AND(U3260&gt;25,U3260&lt;=30),"26 to 30 days",AND(U3260&gt;30,U3260&lt;=40),"31 to 40 days",AND(U3260&gt;40,U3260&lt;=50),"41 to 50 days")</f>
        <v>26 to 30 days</v>
      </c>
      <c r="W3260" t="str" cm="1">
        <f t="array" ref="W3260">_xlfn.IFNA(_xlfn.IFS(AND(U3260&gt;=25,U3260&lt;28),"26-27 days",AND(U3260&gt;27,U3260&lt;29),"28 to 29 days",U3260=30, "30 days"),"Not Needed")</f>
        <v>30 days</v>
      </c>
      <c r="X3260">
        <f t="shared" si="305"/>
        <v>2014</v>
      </c>
    </row>
    <row r="3261" spans="1:24" ht="4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 t="shared" si="306"/>
        <v>106</v>
      </c>
      <c r="R3261">
        <f t="shared" si="301"/>
        <v>251.74</v>
      </c>
      <c r="S3261" s="15">
        <f t="shared" si="302"/>
        <v>42614.760937500003</v>
      </c>
      <c r="T3261" s="15">
        <f t="shared" si="303"/>
        <v>42644.165972222225</v>
      </c>
      <c r="U3261">
        <f t="shared" si="304"/>
        <v>30</v>
      </c>
      <c r="V3261" t="str" cm="1">
        <f t="array" ref="V3261">_xlfn.IFS(U3261&lt;=10,"Less than 10 days",AND(U3261&gt;10,U3261&lt;=20),"11 to 20 days",AND(U3261&gt;20,U3261&lt;=25),"21 to 25 days",U3261&gt;=51,"Greater than 40 days",AND(U3261&gt;25,U3261&lt;=30),"26 to 30 days",AND(U3261&gt;30,U3261&lt;=40),"31 to 40 days",AND(U3261&gt;40,U3261&lt;=50),"41 to 50 days")</f>
        <v>26 to 30 days</v>
      </c>
      <c r="W3261" t="str" cm="1">
        <f t="array" ref="W3261">_xlfn.IFNA(_xlfn.IFS(AND(U3261&gt;=25,U3261&lt;28),"26-27 days",AND(U3261&gt;27,U3261&lt;29),"28 to 29 days",U3261=30, "30 days"),"Not Needed")</f>
        <v>30 days</v>
      </c>
      <c r="X3261">
        <f t="shared" si="305"/>
        <v>2016</v>
      </c>
    </row>
    <row r="3262" spans="1:24" ht="4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 t="shared" si="306"/>
        <v>109</v>
      </c>
      <c r="R3262">
        <f t="shared" si="301"/>
        <v>74.819999999999993</v>
      </c>
      <c r="S3262" s="15">
        <f t="shared" si="302"/>
        <v>42303.672662037032</v>
      </c>
      <c r="T3262" s="15">
        <f t="shared" si="303"/>
        <v>42338.714328703703</v>
      </c>
      <c r="U3262">
        <f t="shared" si="304"/>
        <v>35</v>
      </c>
      <c r="V3262" t="str" cm="1">
        <f t="array" ref="V3262">_xlfn.IFS(U3262&lt;=10,"Less than 10 days",AND(U3262&gt;10,U3262&lt;=20),"11 to 20 days",AND(U3262&gt;20,U3262&lt;=25),"21 to 25 days",U3262&gt;=51,"Greater than 40 days",AND(U3262&gt;25,U3262&lt;=30),"26 to 30 days",AND(U3262&gt;30,U3262&lt;=40),"31 to 40 days",AND(U3262&gt;40,U3262&lt;=50),"41 to 50 days")</f>
        <v>31 to 40 days</v>
      </c>
      <c r="W3262" t="str" cm="1">
        <f t="array" ref="W3262">_xlfn.IFNA(_xlfn.IFS(AND(U3262&gt;=25,U3262&lt;28),"26-27 days",AND(U3262&gt;27,U3262&lt;29),"28 to 29 days",U3262=30, "30 days"),"Not Needed")</f>
        <v>Not Needed</v>
      </c>
      <c r="X3262">
        <f t="shared" si="305"/>
        <v>2015</v>
      </c>
    </row>
    <row r="3263" spans="1:24" ht="4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 t="shared" si="306"/>
        <v>100</v>
      </c>
      <c r="R3263">
        <f t="shared" si="301"/>
        <v>67.650000000000006</v>
      </c>
      <c r="S3263" s="15">
        <f t="shared" si="302"/>
        <v>42171.725416666668</v>
      </c>
      <c r="T3263" s="15">
        <f t="shared" si="303"/>
        <v>42201.725416666668</v>
      </c>
      <c r="U3263">
        <f t="shared" si="304"/>
        <v>30</v>
      </c>
      <c r="V3263" t="str" cm="1">
        <f t="array" ref="V3263">_xlfn.IFS(U3263&lt;=10,"Less than 10 days",AND(U3263&gt;10,U3263&lt;=20),"11 to 20 days",AND(U3263&gt;20,U3263&lt;=25),"21 to 25 days",U3263&gt;=51,"Greater than 40 days",AND(U3263&gt;25,U3263&lt;=30),"26 to 30 days",AND(U3263&gt;30,U3263&lt;=40),"31 to 40 days",AND(U3263&gt;40,U3263&lt;=50),"41 to 50 days")</f>
        <v>26 to 30 days</v>
      </c>
      <c r="W3263" t="str" cm="1">
        <f t="array" ref="W3263">_xlfn.IFNA(_xlfn.IFS(AND(U3263&gt;=25,U3263&lt;28),"26-27 days",AND(U3263&gt;27,U3263&lt;29),"28 to 29 days",U3263=30, "30 days"),"Not Needed")</f>
        <v>30 days</v>
      </c>
      <c r="X3263">
        <f t="shared" si="305"/>
        <v>2015</v>
      </c>
    </row>
    <row r="3264" spans="1:24" ht="29">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 t="shared" si="306"/>
        <v>103</v>
      </c>
      <c r="R3264">
        <f t="shared" si="301"/>
        <v>93.81</v>
      </c>
      <c r="S3264" s="15">
        <f t="shared" si="302"/>
        <v>41964.315532407403</v>
      </c>
      <c r="T3264" s="15">
        <f t="shared" si="303"/>
        <v>41995.166666666672</v>
      </c>
      <c r="U3264">
        <f t="shared" si="304"/>
        <v>31</v>
      </c>
      <c r="V3264" t="str" cm="1">
        <f t="array" ref="V3264">_xlfn.IFS(U3264&lt;=10,"Less than 10 days",AND(U3264&gt;10,U3264&lt;=20),"11 to 20 days",AND(U3264&gt;20,U3264&lt;=25),"21 to 25 days",U3264&gt;=51,"Greater than 40 days",AND(U3264&gt;25,U3264&lt;=30),"26 to 30 days",AND(U3264&gt;30,U3264&lt;=40),"31 to 40 days",AND(U3264&gt;40,U3264&lt;=50),"41 to 50 days")</f>
        <v>31 to 40 days</v>
      </c>
      <c r="W3264" t="str" cm="1">
        <f t="array" ref="W3264">_xlfn.IFNA(_xlfn.IFS(AND(U3264&gt;=25,U3264&lt;28),"26-27 days",AND(U3264&gt;27,U3264&lt;29),"28 to 29 days",U3264=30, "30 days"),"Not Needed")</f>
        <v>Not Needed</v>
      </c>
      <c r="X3264">
        <f t="shared" si="305"/>
        <v>2014</v>
      </c>
    </row>
    <row r="3265" spans="1:24" ht="29">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 t="shared" si="306"/>
        <v>112</v>
      </c>
      <c r="R3265">
        <f t="shared" si="301"/>
        <v>41.24</v>
      </c>
      <c r="S3265" s="15">
        <f t="shared" si="302"/>
        <v>42284.516064814816</v>
      </c>
      <c r="T3265" s="15">
        <f t="shared" si="303"/>
        <v>42307.875</v>
      </c>
      <c r="U3265">
        <f t="shared" si="304"/>
        <v>23</v>
      </c>
      <c r="V3265" t="str" cm="1">
        <f t="array" ref="V3265">_xlfn.IFS(U3265&lt;=10,"Less than 10 days",AND(U3265&gt;10,U3265&lt;=20),"11 to 20 days",AND(U3265&gt;20,U3265&lt;=25),"21 to 25 days",U3265&gt;=51,"Greater than 40 days",AND(U3265&gt;25,U3265&lt;=30),"26 to 30 days",AND(U3265&gt;30,U3265&lt;=40),"31 to 40 days",AND(U3265&gt;40,U3265&lt;=50),"41 to 50 days")</f>
        <v>21 to 25 days</v>
      </c>
      <c r="W3265" t="str" cm="1">
        <f t="array" ref="W3265">_xlfn.IFNA(_xlfn.IFS(AND(U3265&gt;=25,U3265&lt;28),"26-27 days",AND(U3265&gt;27,U3265&lt;29),"28 to 29 days",U3265=30, "30 days"),"Not Needed")</f>
        <v>Not Needed</v>
      </c>
      <c r="X3265">
        <f t="shared" si="305"/>
        <v>2015</v>
      </c>
    </row>
    <row r="3266" spans="1:24" ht="29">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 t="shared" si="306"/>
        <v>103</v>
      </c>
      <c r="R3266">
        <f t="shared" si="301"/>
        <v>52.55</v>
      </c>
      <c r="S3266" s="15">
        <f t="shared" si="302"/>
        <v>42016.800208333334</v>
      </c>
      <c r="T3266" s="15">
        <f t="shared" si="303"/>
        <v>42032.916666666672</v>
      </c>
      <c r="U3266">
        <f t="shared" si="304"/>
        <v>16</v>
      </c>
      <c r="V3266" t="str" cm="1">
        <f t="array" ref="V3266">_xlfn.IFS(U3266&lt;=10,"Less than 10 days",AND(U3266&gt;10,U3266&lt;=20),"11 to 20 days",AND(U3266&gt;20,U3266&lt;=25),"21 to 25 days",U3266&gt;=51,"Greater than 40 days",AND(U3266&gt;25,U3266&lt;=30),"26 to 30 days",AND(U3266&gt;30,U3266&lt;=40),"31 to 40 days",AND(U3266&gt;40,U3266&lt;=50),"41 to 50 days")</f>
        <v>11 to 20 days</v>
      </c>
      <c r="W3266" t="str" cm="1">
        <f t="array" ref="W3266">_xlfn.IFNA(_xlfn.IFS(AND(U3266&gt;=25,U3266&lt;28),"26-27 days",AND(U3266&gt;27,U3266&lt;29),"28 to 29 days",U3266=30, "30 days"),"Not Needed")</f>
        <v>Not Needed</v>
      </c>
      <c r="X3266">
        <f t="shared" si="305"/>
        <v>2015</v>
      </c>
    </row>
    <row r="3267" spans="1:24" ht="4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 t="shared" si="306"/>
        <v>164</v>
      </c>
      <c r="R3267">
        <f t="shared" ref="R3267:R3330" si="307">IFERROR(ROUND(E3267/L3267,2),0)</f>
        <v>70.290000000000006</v>
      </c>
      <c r="S3267" s="15">
        <f t="shared" ref="S3267:S3330" si="308">(((J3267/60)/60)/24)+DATE(1970,1,1)</f>
        <v>42311.711979166663</v>
      </c>
      <c r="T3267" s="15">
        <f t="shared" ref="T3267:T3330" si="309">(((I3267/60)/60)/24)+DATE(1970,1,1)</f>
        <v>42341.708333333328</v>
      </c>
      <c r="U3267">
        <f t="shared" ref="U3267:U3330" si="310">_xlfn.DAYS(T3267,S3267)</f>
        <v>30</v>
      </c>
      <c r="V3267" t="str" cm="1">
        <f t="array" ref="V3267">_xlfn.IFS(U3267&lt;=10,"Less than 10 days",AND(U3267&gt;10,U3267&lt;=20),"11 to 20 days",AND(U3267&gt;20,U3267&lt;=25),"21 to 25 days",U3267&gt;=51,"Greater than 40 days",AND(U3267&gt;25,U3267&lt;=30),"26 to 30 days",AND(U3267&gt;30,U3267&lt;=40),"31 to 40 days",AND(U3267&gt;40,U3267&lt;=50),"41 to 50 days")</f>
        <v>26 to 30 days</v>
      </c>
      <c r="W3267" t="str" cm="1">
        <f t="array" ref="W3267">_xlfn.IFNA(_xlfn.IFS(AND(U3267&gt;=25,U3267&lt;28),"26-27 days",AND(U3267&gt;27,U3267&lt;29),"28 to 29 days",U3267=30, "30 days"),"Not Needed")</f>
        <v>30 days</v>
      </c>
      <c r="X3267">
        <f t="shared" ref="X3267:X3330" si="311">YEAR(S3267)</f>
        <v>2015</v>
      </c>
    </row>
    <row r="3268" spans="1:24" ht="4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 t="shared" si="306"/>
        <v>131</v>
      </c>
      <c r="R3268">
        <f t="shared" si="307"/>
        <v>48.33</v>
      </c>
      <c r="S3268" s="15">
        <f t="shared" si="308"/>
        <v>42136.536134259266</v>
      </c>
      <c r="T3268" s="15">
        <f t="shared" si="309"/>
        <v>42167.875</v>
      </c>
      <c r="U3268">
        <f t="shared" si="310"/>
        <v>31</v>
      </c>
      <c r="V3268" t="str" cm="1">
        <f t="array" ref="V3268">_xlfn.IFS(U3268&lt;=10,"Less than 10 days",AND(U3268&gt;10,U3268&lt;=20),"11 to 20 days",AND(U3268&gt;20,U3268&lt;=25),"21 to 25 days",U3268&gt;=51,"Greater than 40 days",AND(U3268&gt;25,U3268&lt;=30),"26 to 30 days",AND(U3268&gt;30,U3268&lt;=40),"31 to 40 days",AND(U3268&gt;40,U3268&lt;=50),"41 to 50 days")</f>
        <v>31 to 40 days</v>
      </c>
      <c r="W3268" t="str" cm="1">
        <f t="array" ref="W3268">_xlfn.IFNA(_xlfn.IFS(AND(U3268&gt;=25,U3268&lt;28),"26-27 days",AND(U3268&gt;27,U3268&lt;29),"28 to 29 days",U3268=30, "30 days"),"Not Needed")</f>
        <v>Not Needed</v>
      </c>
      <c r="X3268">
        <f t="shared" si="311"/>
        <v>2015</v>
      </c>
    </row>
    <row r="3269" spans="1:24" ht="4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 t="shared" si="306"/>
        <v>102</v>
      </c>
      <c r="R3269">
        <f t="shared" si="307"/>
        <v>53.18</v>
      </c>
      <c r="S3269" s="15">
        <f t="shared" si="308"/>
        <v>42172.757638888885</v>
      </c>
      <c r="T3269" s="15">
        <f t="shared" si="309"/>
        <v>42202.757638888885</v>
      </c>
      <c r="U3269">
        <f t="shared" si="310"/>
        <v>30</v>
      </c>
      <c r="V3269" t="str" cm="1">
        <f t="array" ref="V3269">_xlfn.IFS(U3269&lt;=10,"Less than 10 days",AND(U3269&gt;10,U3269&lt;=20),"11 to 20 days",AND(U3269&gt;20,U3269&lt;=25),"21 to 25 days",U3269&gt;=51,"Greater than 40 days",AND(U3269&gt;25,U3269&lt;=30),"26 to 30 days",AND(U3269&gt;30,U3269&lt;=40),"31 to 40 days",AND(U3269&gt;40,U3269&lt;=50),"41 to 50 days")</f>
        <v>26 to 30 days</v>
      </c>
      <c r="W3269" t="str" cm="1">
        <f t="array" ref="W3269">_xlfn.IFNA(_xlfn.IFS(AND(U3269&gt;=25,U3269&lt;28),"26-27 days",AND(U3269&gt;27,U3269&lt;29),"28 to 29 days",U3269=30, "30 days"),"Not Needed")</f>
        <v>30 days</v>
      </c>
      <c r="X3269">
        <f t="shared" si="311"/>
        <v>2015</v>
      </c>
    </row>
    <row r="3270" spans="1:24" ht="4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 t="shared" si="306"/>
        <v>128</v>
      </c>
      <c r="R3270">
        <f t="shared" si="307"/>
        <v>60.95</v>
      </c>
      <c r="S3270" s="15">
        <f t="shared" si="308"/>
        <v>42590.90425925926</v>
      </c>
      <c r="T3270" s="15">
        <f t="shared" si="309"/>
        <v>42606.90425925926</v>
      </c>
      <c r="U3270">
        <f t="shared" si="310"/>
        <v>16</v>
      </c>
      <c r="V3270" t="str" cm="1">
        <f t="array" ref="V3270">_xlfn.IFS(U3270&lt;=10,"Less than 10 days",AND(U3270&gt;10,U3270&lt;=20),"11 to 20 days",AND(U3270&gt;20,U3270&lt;=25),"21 to 25 days",U3270&gt;=51,"Greater than 40 days",AND(U3270&gt;25,U3270&lt;=30),"26 to 30 days",AND(U3270&gt;30,U3270&lt;=40),"31 to 40 days",AND(U3270&gt;40,U3270&lt;=50),"41 to 50 days")</f>
        <v>11 to 20 days</v>
      </c>
      <c r="W3270" t="str" cm="1">
        <f t="array" ref="W3270">_xlfn.IFNA(_xlfn.IFS(AND(U3270&gt;=25,U3270&lt;28),"26-27 days",AND(U3270&gt;27,U3270&lt;29),"28 to 29 days",U3270=30, "30 days"),"Not Needed")</f>
        <v>Not Needed</v>
      </c>
      <c r="X3270">
        <f t="shared" si="311"/>
        <v>2016</v>
      </c>
    </row>
    <row r="3271" spans="1:24" ht="4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 t="shared" si="306"/>
        <v>102</v>
      </c>
      <c r="R3271">
        <f t="shared" si="307"/>
        <v>116</v>
      </c>
      <c r="S3271" s="15">
        <f t="shared" si="308"/>
        <v>42137.395798611105</v>
      </c>
      <c r="T3271" s="15">
        <f t="shared" si="309"/>
        <v>42171.458333333328</v>
      </c>
      <c r="U3271">
        <f t="shared" si="310"/>
        <v>34</v>
      </c>
      <c r="V3271" t="str" cm="1">
        <f t="array" ref="V3271">_xlfn.IFS(U3271&lt;=10,"Less than 10 days",AND(U3271&gt;10,U3271&lt;=20),"11 to 20 days",AND(U3271&gt;20,U3271&lt;=25),"21 to 25 days",U3271&gt;=51,"Greater than 40 days",AND(U3271&gt;25,U3271&lt;=30),"26 to 30 days",AND(U3271&gt;30,U3271&lt;=40),"31 to 40 days",AND(U3271&gt;40,U3271&lt;=50),"41 to 50 days")</f>
        <v>31 to 40 days</v>
      </c>
      <c r="W3271" t="str" cm="1">
        <f t="array" ref="W3271">_xlfn.IFNA(_xlfn.IFS(AND(U3271&gt;=25,U3271&lt;28),"26-27 days",AND(U3271&gt;27,U3271&lt;29),"28 to 29 days",U3271=30, "30 days"),"Not Needed")</f>
        <v>Not Needed</v>
      </c>
      <c r="X3271">
        <f t="shared" si="311"/>
        <v>2015</v>
      </c>
    </row>
    <row r="3272" spans="1:24" ht="58">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 t="shared" si="306"/>
        <v>102</v>
      </c>
      <c r="R3272">
        <f t="shared" si="307"/>
        <v>61</v>
      </c>
      <c r="S3272" s="15">
        <f t="shared" si="308"/>
        <v>42167.533159722225</v>
      </c>
      <c r="T3272" s="15">
        <f t="shared" si="309"/>
        <v>42197.533159722225</v>
      </c>
      <c r="U3272">
        <f t="shared" si="310"/>
        <v>30</v>
      </c>
      <c r="V3272" t="str" cm="1">
        <f t="array" ref="V3272">_xlfn.IFS(U3272&lt;=10,"Less than 10 days",AND(U3272&gt;10,U3272&lt;=20),"11 to 20 days",AND(U3272&gt;20,U3272&lt;=25),"21 to 25 days",U3272&gt;=51,"Greater than 40 days",AND(U3272&gt;25,U3272&lt;=30),"26 to 30 days",AND(U3272&gt;30,U3272&lt;=40),"31 to 40 days",AND(U3272&gt;40,U3272&lt;=50),"41 to 50 days")</f>
        <v>26 to 30 days</v>
      </c>
      <c r="W3272" t="str" cm="1">
        <f t="array" ref="W3272">_xlfn.IFNA(_xlfn.IFS(AND(U3272&gt;=25,U3272&lt;28),"26-27 days",AND(U3272&gt;27,U3272&lt;29),"28 to 29 days",U3272=30, "30 days"),"Not Needed")</f>
        <v>30 days</v>
      </c>
      <c r="X3272">
        <f t="shared" si="311"/>
        <v>2015</v>
      </c>
    </row>
    <row r="3273" spans="1:24">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 t="shared" si="306"/>
        <v>130</v>
      </c>
      <c r="R3273">
        <f t="shared" si="307"/>
        <v>38.24</v>
      </c>
      <c r="S3273" s="15">
        <f t="shared" si="308"/>
        <v>41915.437210648146</v>
      </c>
      <c r="T3273" s="15">
        <f t="shared" si="309"/>
        <v>41945.478877314818</v>
      </c>
      <c r="U3273">
        <f t="shared" si="310"/>
        <v>30</v>
      </c>
      <c r="V3273" t="str" cm="1">
        <f t="array" ref="V3273">_xlfn.IFS(U3273&lt;=10,"Less than 10 days",AND(U3273&gt;10,U3273&lt;=20),"11 to 20 days",AND(U3273&gt;20,U3273&lt;=25),"21 to 25 days",U3273&gt;=51,"Greater than 40 days",AND(U3273&gt;25,U3273&lt;=30),"26 to 30 days",AND(U3273&gt;30,U3273&lt;=40),"31 to 40 days",AND(U3273&gt;40,U3273&lt;=50),"41 to 50 days")</f>
        <v>26 to 30 days</v>
      </c>
      <c r="W3273" t="str" cm="1">
        <f t="array" ref="W3273">_xlfn.IFNA(_xlfn.IFS(AND(U3273&gt;=25,U3273&lt;28),"26-27 days",AND(U3273&gt;27,U3273&lt;29),"28 to 29 days",U3273=30, "30 days"),"Not Needed")</f>
        <v>30 days</v>
      </c>
      <c r="X3273">
        <f t="shared" si="311"/>
        <v>2014</v>
      </c>
    </row>
    <row r="3274" spans="1:24" ht="4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 t="shared" si="306"/>
        <v>154</v>
      </c>
      <c r="R3274">
        <f t="shared" si="307"/>
        <v>106.5</v>
      </c>
      <c r="S3274" s="15">
        <f t="shared" si="308"/>
        <v>42284.500104166669</v>
      </c>
      <c r="T3274" s="15">
        <f t="shared" si="309"/>
        <v>42314.541770833333</v>
      </c>
      <c r="U3274">
        <f t="shared" si="310"/>
        <v>30</v>
      </c>
      <c r="V3274" t="str" cm="1">
        <f t="array" ref="V3274">_xlfn.IFS(U3274&lt;=10,"Less than 10 days",AND(U3274&gt;10,U3274&lt;=20),"11 to 20 days",AND(U3274&gt;20,U3274&lt;=25),"21 to 25 days",U3274&gt;=51,"Greater than 40 days",AND(U3274&gt;25,U3274&lt;=30),"26 to 30 days",AND(U3274&gt;30,U3274&lt;=40),"31 to 40 days",AND(U3274&gt;40,U3274&lt;=50),"41 to 50 days")</f>
        <v>26 to 30 days</v>
      </c>
      <c r="W3274" t="str" cm="1">
        <f t="array" ref="W3274">_xlfn.IFNA(_xlfn.IFS(AND(U3274&gt;=25,U3274&lt;28),"26-27 days",AND(U3274&gt;27,U3274&lt;29),"28 to 29 days",U3274=30, "30 days"),"Not Needed")</f>
        <v>30 days</v>
      </c>
      <c r="X3274">
        <f t="shared" si="311"/>
        <v>2015</v>
      </c>
    </row>
    <row r="3275" spans="1:24" ht="58">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 t="shared" si="306"/>
        <v>107</v>
      </c>
      <c r="R3275">
        <f t="shared" si="307"/>
        <v>204.57</v>
      </c>
      <c r="S3275" s="15">
        <f t="shared" si="308"/>
        <v>42611.801412037035</v>
      </c>
      <c r="T3275" s="15">
        <f t="shared" si="309"/>
        <v>42627.791666666672</v>
      </c>
      <c r="U3275">
        <f t="shared" si="310"/>
        <v>16</v>
      </c>
      <c r="V3275" t="str" cm="1">
        <f t="array" ref="V3275">_xlfn.IFS(U3275&lt;=10,"Less than 10 days",AND(U3275&gt;10,U3275&lt;=20),"11 to 20 days",AND(U3275&gt;20,U3275&lt;=25),"21 to 25 days",U3275&gt;=51,"Greater than 40 days",AND(U3275&gt;25,U3275&lt;=30),"26 to 30 days",AND(U3275&gt;30,U3275&lt;=40),"31 to 40 days",AND(U3275&gt;40,U3275&lt;=50),"41 to 50 days")</f>
        <v>11 to 20 days</v>
      </c>
      <c r="W3275" t="str" cm="1">
        <f t="array" ref="W3275">_xlfn.IFNA(_xlfn.IFS(AND(U3275&gt;=25,U3275&lt;28),"26-27 days",AND(U3275&gt;27,U3275&lt;29),"28 to 29 days",U3275=30, "30 days"),"Not Needed")</f>
        <v>Not Needed</v>
      </c>
      <c r="X3275">
        <f t="shared" si="311"/>
        <v>2016</v>
      </c>
    </row>
    <row r="3276" spans="1:24" ht="4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 t="shared" si="306"/>
        <v>101</v>
      </c>
      <c r="R3276">
        <f t="shared" si="307"/>
        <v>54.91</v>
      </c>
      <c r="S3276" s="15">
        <f t="shared" si="308"/>
        <v>42400.704537037032</v>
      </c>
      <c r="T3276" s="15">
        <f t="shared" si="309"/>
        <v>42444.875</v>
      </c>
      <c r="U3276">
        <f t="shared" si="310"/>
        <v>44</v>
      </c>
      <c r="V3276" t="str" cm="1">
        <f t="array" ref="V3276">_xlfn.IFS(U3276&lt;=10,"Less than 10 days",AND(U3276&gt;10,U3276&lt;=20),"11 to 20 days",AND(U3276&gt;20,U3276&lt;=25),"21 to 25 days",U3276&gt;=51,"Greater than 40 days",AND(U3276&gt;25,U3276&lt;=30),"26 to 30 days",AND(U3276&gt;30,U3276&lt;=40),"31 to 40 days",AND(U3276&gt;40,U3276&lt;=50),"41 to 50 days")</f>
        <v>41 to 50 days</v>
      </c>
      <c r="W3276" t="str" cm="1">
        <f t="array" ref="W3276">_xlfn.IFNA(_xlfn.IFS(AND(U3276&gt;=25,U3276&lt;28),"26-27 days",AND(U3276&gt;27,U3276&lt;29),"28 to 29 days",U3276=30, "30 days"),"Not Needed")</f>
        <v>Not Needed</v>
      </c>
      <c r="X3276">
        <f t="shared" si="311"/>
        <v>2016</v>
      </c>
    </row>
    <row r="3277" spans="1:24" ht="4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 t="shared" ref="Q3277:Q3340" si="312">ROUND(E3277/D3277*100,0)</f>
        <v>100</v>
      </c>
      <c r="R3277">
        <f t="shared" si="307"/>
        <v>150.41999999999999</v>
      </c>
      <c r="S3277" s="15">
        <f t="shared" si="308"/>
        <v>42017.88045138889</v>
      </c>
      <c r="T3277" s="15">
        <f t="shared" si="309"/>
        <v>42044.1875</v>
      </c>
      <c r="U3277">
        <f t="shared" si="310"/>
        <v>27</v>
      </c>
      <c r="V3277" t="str" cm="1">
        <f t="array" ref="V3277">_xlfn.IFS(U3277&lt;=10,"Less than 10 days",AND(U3277&gt;10,U3277&lt;=20),"11 to 20 days",AND(U3277&gt;20,U3277&lt;=25),"21 to 25 days",U3277&gt;=51,"Greater than 40 days",AND(U3277&gt;25,U3277&lt;=30),"26 to 30 days",AND(U3277&gt;30,U3277&lt;=40),"31 to 40 days",AND(U3277&gt;40,U3277&lt;=50),"41 to 50 days")</f>
        <v>26 to 30 days</v>
      </c>
      <c r="W3277" t="str" cm="1">
        <f t="array" ref="W3277">_xlfn.IFNA(_xlfn.IFS(AND(U3277&gt;=25,U3277&lt;28),"26-27 days",AND(U3277&gt;27,U3277&lt;29),"28 to 29 days",U3277=30, "30 days"),"Not Needed")</f>
        <v>26-27 days</v>
      </c>
      <c r="X3277">
        <f t="shared" si="311"/>
        <v>2015</v>
      </c>
    </row>
    <row r="3278" spans="1:24" ht="4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 t="shared" si="312"/>
        <v>117</v>
      </c>
      <c r="R3278">
        <f t="shared" si="307"/>
        <v>52.58</v>
      </c>
      <c r="S3278" s="15">
        <f t="shared" si="308"/>
        <v>42426.949988425928</v>
      </c>
      <c r="T3278" s="15">
        <f t="shared" si="309"/>
        <v>42461.165972222225</v>
      </c>
      <c r="U3278">
        <f t="shared" si="310"/>
        <v>35</v>
      </c>
      <c r="V3278" t="str" cm="1">
        <f t="array" ref="V3278">_xlfn.IFS(U3278&lt;=10,"Less than 10 days",AND(U3278&gt;10,U3278&lt;=20),"11 to 20 days",AND(U3278&gt;20,U3278&lt;=25),"21 to 25 days",U3278&gt;=51,"Greater than 40 days",AND(U3278&gt;25,U3278&lt;=30),"26 to 30 days",AND(U3278&gt;30,U3278&lt;=40),"31 to 40 days",AND(U3278&gt;40,U3278&lt;=50),"41 to 50 days")</f>
        <v>31 to 40 days</v>
      </c>
      <c r="W3278" t="str" cm="1">
        <f t="array" ref="W3278">_xlfn.IFNA(_xlfn.IFS(AND(U3278&gt;=25,U3278&lt;28),"26-27 days",AND(U3278&gt;27,U3278&lt;29),"28 to 29 days",U3278=30, "30 days"),"Not Needed")</f>
        <v>Not Needed</v>
      </c>
      <c r="X3278">
        <f t="shared" si="311"/>
        <v>2016</v>
      </c>
    </row>
    <row r="3279" spans="1:24" ht="58">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 t="shared" si="312"/>
        <v>109</v>
      </c>
      <c r="R3279">
        <f t="shared" si="307"/>
        <v>54.3</v>
      </c>
      <c r="S3279" s="15">
        <f t="shared" si="308"/>
        <v>41931.682939814818</v>
      </c>
      <c r="T3279" s="15">
        <f t="shared" si="309"/>
        <v>41961.724606481483</v>
      </c>
      <c r="U3279">
        <f t="shared" si="310"/>
        <v>30</v>
      </c>
      <c r="V3279" t="str" cm="1">
        <f t="array" ref="V3279">_xlfn.IFS(U3279&lt;=10,"Less than 10 days",AND(U3279&gt;10,U3279&lt;=20),"11 to 20 days",AND(U3279&gt;20,U3279&lt;=25),"21 to 25 days",U3279&gt;=51,"Greater than 40 days",AND(U3279&gt;25,U3279&lt;=30),"26 to 30 days",AND(U3279&gt;30,U3279&lt;=40),"31 to 40 days",AND(U3279&gt;40,U3279&lt;=50),"41 to 50 days")</f>
        <v>26 to 30 days</v>
      </c>
      <c r="W3279" t="str" cm="1">
        <f t="array" ref="W3279">_xlfn.IFNA(_xlfn.IFS(AND(U3279&gt;=25,U3279&lt;28),"26-27 days",AND(U3279&gt;27,U3279&lt;29),"28 to 29 days",U3279=30, "30 days"),"Not Needed")</f>
        <v>30 days</v>
      </c>
      <c r="X3279">
        <f t="shared" si="311"/>
        <v>2014</v>
      </c>
    </row>
    <row r="3280" spans="1:24" ht="58">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 t="shared" si="312"/>
        <v>103</v>
      </c>
      <c r="R3280">
        <f t="shared" si="307"/>
        <v>76.03</v>
      </c>
      <c r="S3280" s="15">
        <f t="shared" si="308"/>
        <v>42124.848414351851</v>
      </c>
      <c r="T3280" s="15">
        <f t="shared" si="309"/>
        <v>42154.848414351851</v>
      </c>
      <c r="U3280">
        <f t="shared" si="310"/>
        <v>30</v>
      </c>
      <c r="V3280" t="str" cm="1">
        <f t="array" ref="V3280">_xlfn.IFS(U3280&lt;=10,"Less than 10 days",AND(U3280&gt;10,U3280&lt;=20),"11 to 20 days",AND(U3280&gt;20,U3280&lt;=25),"21 to 25 days",U3280&gt;=51,"Greater than 40 days",AND(U3280&gt;25,U3280&lt;=30),"26 to 30 days",AND(U3280&gt;30,U3280&lt;=40),"31 to 40 days",AND(U3280&gt;40,U3280&lt;=50),"41 to 50 days")</f>
        <v>26 to 30 days</v>
      </c>
      <c r="W3280" t="str" cm="1">
        <f t="array" ref="W3280">_xlfn.IFNA(_xlfn.IFS(AND(U3280&gt;=25,U3280&lt;28),"26-27 days",AND(U3280&gt;27,U3280&lt;29),"28 to 29 days",U3280=30, "30 days"),"Not Needed")</f>
        <v>30 days</v>
      </c>
      <c r="X3280">
        <f t="shared" si="311"/>
        <v>2015</v>
      </c>
    </row>
    <row r="3281" spans="1:24" ht="58">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 t="shared" si="312"/>
        <v>114</v>
      </c>
      <c r="R3281">
        <f t="shared" si="307"/>
        <v>105.21</v>
      </c>
      <c r="S3281" s="15">
        <f t="shared" si="308"/>
        <v>42431.102534722217</v>
      </c>
      <c r="T3281" s="15">
        <f t="shared" si="309"/>
        <v>42461.06086805556</v>
      </c>
      <c r="U3281">
        <f t="shared" si="310"/>
        <v>30</v>
      </c>
      <c r="V3281" t="str" cm="1">
        <f t="array" ref="V3281">_xlfn.IFS(U3281&lt;=10,"Less than 10 days",AND(U3281&gt;10,U3281&lt;=20),"11 to 20 days",AND(U3281&gt;20,U3281&lt;=25),"21 to 25 days",U3281&gt;=51,"Greater than 40 days",AND(U3281&gt;25,U3281&lt;=30),"26 to 30 days",AND(U3281&gt;30,U3281&lt;=40),"31 to 40 days",AND(U3281&gt;40,U3281&lt;=50),"41 to 50 days")</f>
        <v>26 to 30 days</v>
      </c>
      <c r="W3281" t="str" cm="1">
        <f t="array" ref="W3281">_xlfn.IFNA(_xlfn.IFS(AND(U3281&gt;=25,U3281&lt;28),"26-27 days",AND(U3281&gt;27,U3281&lt;29),"28 to 29 days",U3281=30, "30 days"),"Not Needed")</f>
        <v>30 days</v>
      </c>
      <c r="X3281">
        <f t="shared" si="311"/>
        <v>2016</v>
      </c>
    </row>
    <row r="3282" spans="1:24" ht="58">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 t="shared" si="312"/>
        <v>103</v>
      </c>
      <c r="R3282">
        <f t="shared" si="307"/>
        <v>68.67</v>
      </c>
      <c r="S3282" s="15">
        <f t="shared" si="308"/>
        <v>42121.756921296299</v>
      </c>
      <c r="T3282" s="15">
        <f t="shared" si="309"/>
        <v>42156.208333333328</v>
      </c>
      <c r="U3282">
        <f t="shared" si="310"/>
        <v>35</v>
      </c>
      <c r="V3282" t="str" cm="1">
        <f t="array" ref="V3282">_xlfn.IFS(U3282&lt;=10,"Less than 10 days",AND(U3282&gt;10,U3282&lt;=20),"11 to 20 days",AND(U3282&gt;20,U3282&lt;=25),"21 to 25 days",U3282&gt;=51,"Greater than 40 days",AND(U3282&gt;25,U3282&lt;=30),"26 to 30 days",AND(U3282&gt;30,U3282&lt;=40),"31 to 40 days",AND(U3282&gt;40,U3282&lt;=50),"41 to 50 days")</f>
        <v>31 to 40 days</v>
      </c>
      <c r="W3282" t="str" cm="1">
        <f t="array" ref="W3282">_xlfn.IFNA(_xlfn.IFS(AND(U3282&gt;=25,U3282&lt;28),"26-27 days",AND(U3282&gt;27,U3282&lt;29),"28 to 29 days",U3282=30, "30 days"),"Not Needed")</f>
        <v>Not Needed</v>
      </c>
      <c r="X3282">
        <f t="shared" si="311"/>
        <v>2015</v>
      </c>
    </row>
    <row r="3283" spans="1:24" ht="29">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 t="shared" si="312"/>
        <v>122</v>
      </c>
      <c r="R3283">
        <f t="shared" si="307"/>
        <v>129.36000000000001</v>
      </c>
      <c r="S3283" s="15">
        <f t="shared" si="308"/>
        <v>42219.019733796296</v>
      </c>
      <c r="T3283" s="15">
        <f t="shared" si="309"/>
        <v>42249.019733796296</v>
      </c>
      <c r="U3283">
        <f t="shared" si="310"/>
        <v>30</v>
      </c>
      <c r="V3283" t="str" cm="1">
        <f t="array" ref="V3283">_xlfn.IFS(U3283&lt;=10,"Less than 10 days",AND(U3283&gt;10,U3283&lt;=20),"11 to 20 days",AND(U3283&gt;20,U3283&lt;=25),"21 to 25 days",U3283&gt;=51,"Greater than 40 days",AND(U3283&gt;25,U3283&lt;=30),"26 to 30 days",AND(U3283&gt;30,U3283&lt;=40),"31 to 40 days",AND(U3283&gt;40,U3283&lt;=50),"41 to 50 days")</f>
        <v>26 to 30 days</v>
      </c>
      <c r="W3283" t="str" cm="1">
        <f t="array" ref="W3283">_xlfn.IFNA(_xlfn.IFS(AND(U3283&gt;=25,U3283&lt;28),"26-27 days",AND(U3283&gt;27,U3283&lt;29),"28 to 29 days",U3283=30, "30 days"),"Not Needed")</f>
        <v>30 days</v>
      </c>
      <c r="X3283">
        <f t="shared" si="311"/>
        <v>2015</v>
      </c>
    </row>
    <row r="3284" spans="1:24" ht="4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 t="shared" si="312"/>
        <v>103</v>
      </c>
      <c r="R3284">
        <f t="shared" si="307"/>
        <v>134.26</v>
      </c>
      <c r="S3284" s="15">
        <f t="shared" si="308"/>
        <v>42445.19430555556</v>
      </c>
      <c r="T3284" s="15">
        <f t="shared" si="309"/>
        <v>42489.19430555556</v>
      </c>
      <c r="U3284">
        <f t="shared" si="310"/>
        <v>44</v>
      </c>
      <c r="V3284" t="str" cm="1">
        <f t="array" ref="V3284">_xlfn.IFS(U3284&lt;=10,"Less than 10 days",AND(U3284&gt;10,U3284&lt;=20),"11 to 20 days",AND(U3284&gt;20,U3284&lt;=25),"21 to 25 days",U3284&gt;=51,"Greater than 40 days",AND(U3284&gt;25,U3284&lt;=30),"26 to 30 days",AND(U3284&gt;30,U3284&lt;=40),"31 to 40 days",AND(U3284&gt;40,U3284&lt;=50),"41 to 50 days")</f>
        <v>41 to 50 days</v>
      </c>
      <c r="W3284" t="str" cm="1">
        <f t="array" ref="W3284">_xlfn.IFNA(_xlfn.IFS(AND(U3284&gt;=25,U3284&lt;28),"26-27 days",AND(U3284&gt;27,U3284&lt;29),"28 to 29 days",U3284=30, "30 days"),"Not Needed")</f>
        <v>Not Needed</v>
      </c>
      <c r="X3284">
        <f t="shared" si="311"/>
        <v>2016</v>
      </c>
    </row>
    <row r="3285" spans="1:24" ht="58">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 t="shared" si="312"/>
        <v>105</v>
      </c>
      <c r="R3285">
        <f t="shared" si="307"/>
        <v>17.829999999999998</v>
      </c>
      <c r="S3285" s="15">
        <f t="shared" si="308"/>
        <v>42379.74418981481</v>
      </c>
      <c r="T3285" s="15">
        <f t="shared" si="309"/>
        <v>42410.875</v>
      </c>
      <c r="U3285">
        <f t="shared" si="310"/>
        <v>31</v>
      </c>
      <c r="V3285" t="str" cm="1">
        <f t="array" ref="V3285">_xlfn.IFS(U3285&lt;=10,"Less than 10 days",AND(U3285&gt;10,U3285&lt;=20),"11 to 20 days",AND(U3285&gt;20,U3285&lt;=25),"21 to 25 days",U3285&gt;=51,"Greater than 40 days",AND(U3285&gt;25,U3285&lt;=30),"26 to 30 days",AND(U3285&gt;30,U3285&lt;=40),"31 to 40 days",AND(U3285&gt;40,U3285&lt;=50),"41 to 50 days")</f>
        <v>31 to 40 days</v>
      </c>
      <c r="W3285" t="str" cm="1">
        <f t="array" ref="W3285">_xlfn.IFNA(_xlfn.IFS(AND(U3285&gt;=25,U3285&lt;28),"26-27 days",AND(U3285&gt;27,U3285&lt;29),"28 to 29 days",U3285=30, "30 days"),"Not Needed")</f>
        <v>Not Needed</v>
      </c>
      <c r="X3285">
        <f t="shared" si="311"/>
        <v>2016</v>
      </c>
    </row>
    <row r="3286" spans="1:24" ht="4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 t="shared" si="312"/>
        <v>102</v>
      </c>
      <c r="R3286">
        <f t="shared" si="307"/>
        <v>203.2</v>
      </c>
      <c r="S3286" s="15">
        <f t="shared" si="308"/>
        <v>42380.884872685187</v>
      </c>
      <c r="T3286" s="15">
        <f t="shared" si="309"/>
        <v>42398.249305555553</v>
      </c>
      <c r="U3286">
        <f t="shared" si="310"/>
        <v>18</v>
      </c>
      <c r="V3286" t="str" cm="1">
        <f t="array" ref="V3286">_xlfn.IFS(U3286&lt;=10,"Less than 10 days",AND(U3286&gt;10,U3286&lt;=20),"11 to 20 days",AND(U3286&gt;20,U3286&lt;=25),"21 to 25 days",U3286&gt;=51,"Greater than 40 days",AND(U3286&gt;25,U3286&lt;=30),"26 to 30 days",AND(U3286&gt;30,U3286&lt;=40),"31 to 40 days",AND(U3286&gt;40,U3286&lt;=50),"41 to 50 days")</f>
        <v>11 to 20 days</v>
      </c>
      <c r="W3286" t="str" cm="1">
        <f t="array" ref="W3286">_xlfn.IFNA(_xlfn.IFS(AND(U3286&gt;=25,U3286&lt;28),"26-27 days",AND(U3286&gt;27,U3286&lt;29),"28 to 29 days",U3286=30, "30 days"),"Not Needed")</f>
        <v>Not Needed</v>
      </c>
      <c r="X3286">
        <f t="shared" si="311"/>
        <v>2016</v>
      </c>
    </row>
    <row r="3287" spans="1:24">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 t="shared" si="312"/>
        <v>112</v>
      </c>
      <c r="R3287">
        <f t="shared" si="307"/>
        <v>69.19</v>
      </c>
      <c r="S3287" s="15">
        <f t="shared" si="308"/>
        <v>42762.942430555559</v>
      </c>
      <c r="T3287" s="15">
        <f t="shared" si="309"/>
        <v>42794.208333333328</v>
      </c>
      <c r="U3287">
        <f t="shared" si="310"/>
        <v>32</v>
      </c>
      <c r="V3287" t="str" cm="1">
        <f t="array" ref="V3287">_xlfn.IFS(U3287&lt;=10,"Less than 10 days",AND(U3287&gt;10,U3287&lt;=20),"11 to 20 days",AND(U3287&gt;20,U3287&lt;=25),"21 to 25 days",U3287&gt;=51,"Greater than 40 days",AND(U3287&gt;25,U3287&lt;=30),"26 to 30 days",AND(U3287&gt;30,U3287&lt;=40),"31 to 40 days",AND(U3287&gt;40,U3287&lt;=50),"41 to 50 days")</f>
        <v>31 to 40 days</v>
      </c>
      <c r="W3287" t="str" cm="1">
        <f t="array" ref="W3287">_xlfn.IFNA(_xlfn.IFS(AND(U3287&gt;=25,U3287&lt;28),"26-27 days",AND(U3287&gt;27,U3287&lt;29),"28 to 29 days",U3287=30, "30 days"),"Not Needed")</f>
        <v>Not Needed</v>
      </c>
      <c r="X3287">
        <f t="shared" si="311"/>
        <v>2017</v>
      </c>
    </row>
    <row r="3288" spans="1:24" ht="58">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 t="shared" si="312"/>
        <v>102</v>
      </c>
      <c r="R3288">
        <f t="shared" si="307"/>
        <v>125.12</v>
      </c>
      <c r="S3288" s="15">
        <f t="shared" si="308"/>
        <v>42567.840069444443</v>
      </c>
      <c r="T3288" s="15">
        <f t="shared" si="309"/>
        <v>42597.840069444443</v>
      </c>
      <c r="U3288">
        <f t="shared" si="310"/>
        <v>30</v>
      </c>
      <c r="V3288" t="str" cm="1">
        <f t="array" ref="V3288">_xlfn.IFS(U3288&lt;=10,"Less than 10 days",AND(U3288&gt;10,U3288&lt;=20),"11 to 20 days",AND(U3288&gt;20,U3288&lt;=25),"21 to 25 days",U3288&gt;=51,"Greater than 40 days",AND(U3288&gt;25,U3288&lt;=30),"26 to 30 days",AND(U3288&gt;30,U3288&lt;=40),"31 to 40 days",AND(U3288&gt;40,U3288&lt;=50),"41 to 50 days")</f>
        <v>26 to 30 days</v>
      </c>
      <c r="W3288" t="str" cm="1">
        <f t="array" ref="W3288">_xlfn.IFNA(_xlfn.IFS(AND(U3288&gt;=25,U3288&lt;28),"26-27 days",AND(U3288&gt;27,U3288&lt;29),"28 to 29 days",U3288=30, "30 days"),"Not Needed")</f>
        <v>30 days</v>
      </c>
      <c r="X3288">
        <f t="shared" si="311"/>
        <v>2016</v>
      </c>
    </row>
    <row r="3289" spans="1:24" ht="29">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 t="shared" si="312"/>
        <v>100</v>
      </c>
      <c r="R3289">
        <f t="shared" si="307"/>
        <v>73.53</v>
      </c>
      <c r="S3289" s="15">
        <f t="shared" si="308"/>
        <v>42311.750324074077</v>
      </c>
      <c r="T3289" s="15">
        <f t="shared" si="309"/>
        <v>42336.750324074077</v>
      </c>
      <c r="U3289">
        <f t="shared" si="310"/>
        <v>25</v>
      </c>
      <c r="V3289" t="str" cm="1">
        <f t="array" ref="V3289">_xlfn.IFS(U3289&lt;=10,"Less than 10 days",AND(U3289&gt;10,U3289&lt;=20),"11 to 20 days",AND(U3289&gt;20,U3289&lt;=25),"21 to 25 days",U3289&gt;=51,"Greater than 40 days",AND(U3289&gt;25,U3289&lt;=30),"26 to 30 days",AND(U3289&gt;30,U3289&lt;=40),"31 to 40 days",AND(U3289&gt;40,U3289&lt;=50),"41 to 50 days")</f>
        <v>21 to 25 days</v>
      </c>
      <c r="W3289" t="str" cm="1">
        <f t="array" ref="W3289">_xlfn.IFNA(_xlfn.IFS(AND(U3289&gt;=25,U3289&lt;28),"26-27 days",AND(U3289&gt;27,U3289&lt;29),"28 to 29 days",U3289=30, "30 days"),"Not Needed")</f>
        <v>26-27 days</v>
      </c>
      <c r="X3289">
        <f t="shared" si="311"/>
        <v>2015</v>
      </c>
    </row>
    <row r="3290" spans="1:24" ht="58">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 t="shared" si="312"/>
        <v>100</v>
      </c>
      <c r="R3290">
        <f t="shared" si="307"/>
        <v>48.44</v>
      </c>
      <c r="S3290" s="15">
        <f t="shared" si="308"/>
        <v>42505.774479166663</v>
      </c>
      <c r="T3290" s="15">
        <f t="shared" si="309"/>
        <v>42541.958333333328</v>
      </c>
      <c r="U3290">
        <f t="shared" si="310"/>
        <v>36</v>
      </c>
      <c r="V3290" t="str" cm="1">
        <f t="array" ref="V3290">_xlfn.IFS(U3290&lt;=10,"Less than 10 days",AND(U3290&gt;10,U3290&lt;=20),"11 to 20 days",AND(U3290&gt;20,U3290&lt;=25),"21 to 25 days",U3290&gt;=51,"Greater than 40 days",AND(U3290&gt;25,U3290&lt;=30),"26 to 30 days",AND(U3290&gt;30,U3290&lt;=40),"31 to 40 days",AND(U3290&gt;40,U3290&lt;=50),"41 to 50 days")</f>
        <v>31 to 40 days</v>
      </c>
      <c r="W3290" t="str" cm="1">
        <f t="array" ref="W3290">_xlfn.IFNA(_xlfn.IFS(AND(U3290&gt;=25,U3290&lt;28),"26-27 days",AND(U3290&gt;27,U3290&lt;29),"28 to 29 days",U3290=30, "30 days"),"Not Needed")</f>
        <v>Not Needed</v>
      </c>
      <c r="X3290">
        <f t="shared" si="311"/>
        <v>2016</v>
      </c>
    </row>
    <row r="3291" spans="1:24" ht="58">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 t="shared" si="312"/>
        <v>133</v>
      </c>
      <c r="R3291">
        <f t="shared" si="307"/>
        <v>26.61</v>
      </c>
      <c r="S3291" s="15">
        <f t="shared" si="308"/>
        <v>42758.368078703701</v>
      </c>
      <c r="T3291" s="15">
        <f t="shared" si="309"/>
        <v>42786.368078703701</v>
      </c>
      <c r="U3291">
        <f t="shared" si="310"/>
        <v>28</v>
      </c>
      <c r="V3291" t="str" cm="1">
        <f t="array" ref="V3291">_xlfn.IFS(U3291&lt;=10,"Less than 10 days",AND(U3291&gt;10,U3291&lt;=20),"11 to 20 days",AND(U3291&gt;20,U3291&lt;=25),"21 to 25 days",U3291&gt;=51,"Greater than 40 days",AND(U3291&gt;25,U3291&lt;=30),"26 to 30 days",AND(U3291&gt;30,U3291&lt;=40),"31 to 40 days",AND(U3291&gt;40,U3291&lt;=50),"41 to 50 days")</f>
        <v>26 to 30 days</v>
      </c>
      <c r="W3291" t="str" cm="1">
        <f t="array" ref="W3291">_xlfn.IFNA(_xlfn.IFS(AND(U3291&gt;=25,U3291&lt;28),"26-27 days",AND(U3291&gt;27,U3291&lt;29),"28 to 29 days",U3291=30, "30 days"),"Not Needed")</f>
        <v>28 to 29 days</v>
      </c>
      <c r="X3291">
        <f t="shared" si="311"/>
        <v>2017</v>
      </c>
    </row>
    <row r="3292" spans="1:24" ht="7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 t="shared" si="312"/>
        <v>121</v>
      </c>
      <c r="R3292">
        <f t="shared" si="307"/>
        <v>33.67</v>
      </c>
      <c r="S3292" s="15">
        <f t="shared" si="308"/>
        <v>42775.51494212963</v>
      </c>
      <c r="T3292" s="15">
        <f t="shared" si="309"/>
        <v>42805.51494212963</v>
      </c>
      <c r="U3292">
        <f t="shared" si="310"/>
        <v>30</v>
      </c>
      <c r="V3292" t="str" cm="1">
        <f t="array" ref="V3292">_xlfn.IFS(U3292&lt;=10,"Less than 10 days",AND(U3292&gt;10,U3292&lt;=20),"11 to 20 days",AND(U3292&gt;20,U3292&lt;=25),"21 to 25 days",U3292&gt;=51,"Greater than 40 days",AND(U3292&gt;25,U3292&lt;=30),"26 to 30 days",AND(U3292&gt;30,U3292&lt;=40),"31 to 40 days",AND(U3292&gt;40,U3292&lt;=50),"41 to 50 days")</f>
        <v>26 to 30 days</v>
      </c>
      <c r="W3292" t="str" cm="1">
        <f t="array" ref="W3292">_xlfn.IFNA(_xlfn.IFS(AND(U3292&gt;=25,U3292&lt;28),"26-27 days",AND(U3292&gt;27,U3292&lt;29),"28 to 29 days",U3292=30, "30 days"),"Not Needed")</f>
        <v>30 days</v>
      </c>
      <c r="X3292">
        <f t="shared" si="311"/>
        <v>2017</v>
      </c>
    </row>
    <row r="3293" spans="1:24" ht="58">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 t="shared" si="312"/>
        <v>114</v>
      </c>
      <c r="R3293">
        <f t="shared" si="307"/>
        <v>40.71</v>
      </c>
      <c r="S3293" s="15">
        <f t="shared" si="308"/>
        <v>42232.702546296292</v>
      </c>
      <c r="T3293" s="15">
        <f t="shared" si="309"/>
        <v>42264.165972222225</v>
      </c>
      <c r="U3293">
        <f t="shared" si="310"/>
        <v>32</v>
      </c>
      <c r="V3293" t="str" cm="1">
        <f t="array" ref="V3293">_xlfn.IFS(U3293&lt;=10,"Less than 10 days",AND(U3293&gt;10,U3293&lt;=20),"11 to 20 days",AND(U3293&gt;20,U3293&lt;=25),"21 to 25 days",U3293&gt;=51,"Greater than 40 days",AND(U3293&gt;25,U3293&lt;=30),"26 to 30 days",AND(U3293&gt;30,U3293&lt;=40),"31 to 40 days",AND(U3293&gt;40,U3293&lt;=50),"41 to 50 days")</f>
        <v>31 to 40 days</v>
      </c>
      <c r="W3293" t="str" cm="1">
        <f t="array" ref="W3293">_xlfn.IFNA(_xlfn.IFS(AND(U3293&gt;=25,U3293&lt;28),"26-27 days",AND(U3293&gt;27,U3293&lt;29),"28 to 29 days",U3293=30, "30 days"),"Not Needed")</f>
        <v>Not Needed</v>
      </c>
      <c r="X3293">
        <f t="shared" si="311"/>
        <v>2015</v>
      </c>
    </row>
    <row r="3294" spans="1:24" ht="4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 t="shared" si="312"/>
        <v>286</v>
      </c>
      <c r="R3294">
        <f t="shared" si="307"/>
        <v>19.27</v>
      </c>
      <c r="S3294" s="15">
        <f t="shared" si="308"/>
        <v>42282.770231481481</v>
      </c>
      <c r="T3294" s="15">
        <f t="shared" si="309"/>
        <v>42342.811898148153</v>
      </c>
      <c r="U3294">
        <f t="shared" si="310"/>
        <v>60</v>
      </c>
      <c r="V3294" t="str" cm="1">
        <f t="array" ref="V3294">_xlfn.IFS(U3294&lt;=10,"Less than 10 days",AND(U3294&gt;10,U3294&lt;=20),"11 to 20 days",AND(U3294&gt;20,U3294&lt;=25),"21 to 25 days",U3294&gt;=51,"Greater than 40 days",AND(U3294&gt;25,U3294&lt;=30),"26 to 30 days",AND(U3294&gt;30,U3294&lt;=40),"31 to 40 days",AND(U3294&gt;40,U3294&lt;=50),"41 to 50 days")</f>
        <v>Greater than 40 days</v>
      </c>
      <c r="W3294" t="str" cm="1">
        <f t="array" ref="W3294">_xlfn.IFNA(_xlfn.IFS(AND(U3294&gt;=25,U3294&lt;28),"26-27 days",AND(U3294&gt;27,U3294&lt;29),"28 to 29 days",U3294=30, "30 days"),"Not Needed")</f>
        <v>Not Needed</v>
      </c>
      <c r="X3294">
        <f t="shared" si="311"/>
        <v>2015</v>
      </c>
    </row>
    <row r="3295" spans="1:24" ht="58">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 t="shared" si="312"/>
        <v>170</v>
      </c>
      <c r="R3295">
        <f t="shared" si="307"/>
        <v>84.29</v>
      </c>
      <c r="S3295" s="15">
        <f t="shared" si="308"/>
        <v>42768.425370370373</v>
      </c>
      <c r="T3295" s="15">
        <f t="shared" si="309"/>
        <v>42798.425370370373</v>
      </c>
      <c r="U3295">
        <f t="shared" si="310"/>
        <v>30</v>
      </c>
      <c r="V3295" t="str" cm="1">
        <f t="array" ref="V3295">_xlfn.IFS(U3295&lt;=10,"Less than 10 days",AND(U3295&gt;10,U3295&lt;=20),"11 to 20 days",AND(U3295&gt;20,U3295&lt;=25),"21 to 25 days",U3295&gt;=51,"Greater than 40 days",AND(U3295&gt;25,U3295&lt;=30),"26 to 30 days",AND(U3295&gt;30,U3295&lt;=40),"31 to 40 days",AND(U3295&gt;40,U3295&lt;=50),"41 to 50 days")</f>
        <v>26 to 30 days</v>
      </c>
      <c r="W3295" t="str" cm="1">
        <f t="array" ref="W3295">_xlfn.IFNA(_xlfn.IFS(AND(U3295&gt;=25,U3295&lt;28),"26-27 days",AND(U3295&gt;27,U3295&lt;29),"28 to 29 days",U3295=30, "30 days"),"Not Needed")</f>
        <v>30 days</v>
      </c>
      <c r="X3295">
        <f t="shared" si="311"/>
        <v>2017</v>
      </c>
    </row>
    <row r="3296" spans="1:24" ht="4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 t="shared" si="312"/>
        <v>118</v>
      </c>
      <c r="R3296">
        <f t="shared" si="307"/>
        <v>29.58</v>
      </c>
      <c r="S3296" s="15">
        <f t="shared" si="308"/>
        <v>42141.541134259256</v>
      </c>
      <c r="T3296" s="15">
        <f t="shared" si="309"/>
        <v>42171.541134259256</v>
      </c>
      <c r="U3296">
        <f t="shared" si="310"/>
        <v>30</v>
      </c>
      <c r="V3296" t="str" cm="1">
        <f t="array" ref="V3296">_xlfn.IFS(U3296&lt;=10,"Less than 10 days",AND(U3296&gt;10,U3296&lt;=20),"11 to 20 days",AND(U3296&gt;20,U3296&lt;=25),"21 to 25 days",U3296&gt;=51,"Greater than 40 days",AND(U3296&gt;25,U3296&lt;=30),"26 to 30 days",AND(U3296&gt;30,U3296&lt;=40),"31 to 40 days",AND(U3296&gt;40,U3296&lt;=50),"41 to 50 days")</f>
        <v>26 to 30 days</v>
      </c>
      <c r="W3296" t="str" cm="1">
        <f t="array" ref="W3296">_xlfn.IFNA(_xlfn.IFS(AND(U3296&gt;=25,U3296&lt;28),"26-27 days",AND(U3296&gt;27,U3296&lt;29),"28 to 29 days",U3296=30, "30 days"),"Not Needed")</f>
        <v>30 days</v>
      </c>
      <c r="X3296">
        <f t="shared" si="311"/>
        <v>2015</v>
      </c>
    </row>
    <row r="3297" spans="1:24" ht="4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 t="shared" si="312"/>
        <v>103</v>
      </c>
      <c r="R3297">
        <f t="shared" si="307"/>
        <v>26.67</v>
      </c>
      <c r="S3297" s="15">
        <f t="shared" si="308"/>
        <v>42609.442465277782</v>
      </c>
      <c r="T3297" s="15">
        <f t="shared" si="309"/>
        <v>42639.442465277782</v>
      </c>
      <c r="U3297">
        <f t="shared" si="310"/>
        <v>30</v>
      </c>
      <c r="V3297" t="str" cm="1">
        <f t="array" ref="V3297">_xlfn.IFS(U3297&lt;=10,"Less than 10 days",AND(U3297&gt;10,U3297&lt;=20),"11 to 20 days",AND(U3297&gt;20,U3297&lt;=25),"21 to 25 days",U3297&gt;=51,"Greater than 40 days",AND(U3297&gt;25,U3297&lt;=30),"26 to 30 days",AND(U3297&gt;30,U3297&lt;=40),"31 to 40 days",AND(U3297&gt;40,U3297&lt;=50),"41 to 50 days")</f>
        <v>26 to 30 days</v>
      </c>
      <c r="W3297" t="str" cm="1">
        <f t="array" ref="W3297">_xlfn.IFNA(_xlfn.IFS(AND(U3297&gt;=25,U3297&lt;28),"26-27 days",AND(U3297&gt;27,U3297&lt;29),"28 to 29 days",U3297=30, "30 days"),"Not Needed")</f>
        <v>30 days</v>
      </c>
      <c r="X3297">
        <f t="shared" si="311"/>
        <v>2016</v>
      </c>
    </row>
    <row r="3298" spans="1:24" ht="4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 t="shared" si="312"/>
        <v>144</v>
      </c>
      <c r="R3298">
        <f t="shared" si="307"/>
        <v>45.98</v>
      </c>
      <c r="S3298" s="15">
        <f t="shared" si="308"/>
        <v>42309.756620370375</v>
      </c>
      <c r="T3298" s="15">
        <f t="shared" si="309"/>
        <v>42330.916666666672</v>
      </c>
      <c r="U3298">
        <f t="shared" si="310"/>
        <v>21</v>
      </c>
      <c r="V3298" t="str" cm="1">
        <f t="array" ref="V3298">_xlfn.IFS(U3298&lt;=10,"Less than 10 days",AND(U3298&gt;10,U3298&lt;=20),"11 to 20 days",AND(U3298&gt;20,U3298&lt;=25),"21 to 25 days",U3298&gt;=51,"Greater than 40 days",AND(U3298&gt;25,U3298&lt;=30),"26 to 30 days",AND(U3298&gt;30,U3298&lt;=40),"31 to 40 days",AND(U3298&gt;40,U3298&lt;=50),"41 to 50 days")</f>
        <v>21 to 25 days</v>
      </c>
      <c r="W3298" t="str" cm="1">
        <f t="array" ref="W3298">_xlfn.IFNA(_xlfn.IFS(AND(U3298&gt;=25,U3298&lt;28),"26-27 days",AND(U3298&gt;27,U3298&lt;29),"28 to 29 days",U3298=30, "30 days"),"Not Needed")</f>
        <v>Not Needed</v>
      </c>
      <c r="X3298">
        <f t="shared" si="311"/>
        <v>2015</v>
      </c>
    </row>
    <row r="3299" spans="1:24" ht="4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 t="shared" si="312"/>
        <v>100</v>
      </c>
      <c r="R3299">
        <f t="shared" si="307"/>
        <v>125.09</v>
      </c>
      <c r="S3299" s="15">
        <f t="shared" si="308"/>
        <v>42193.771481481483</v>
      </c>
      <c r="T3299" s="15">
        <f t="shared" si="309"/>
        <v>42212.957638888889</v>
      </c>
      <c r="U3299">
        <f t="shared" si="310"/>
        <v>19</v>
      </c>
      <c r="V3299" t="str" cm="1">
        <f t="array" ref="V3299">_xlfn.IFS(U3299&lt;=10,"Less than 10 days",AND(U3299&gt;10,U3299&lt;=20),"11 to 20 days",AND(U3299&gt;20,U3299&lt;=25),"21 to 25 days",U3299&gt;=51,"Greater than 40 days",AND(U3299&gt;25,U3299&lt;=30),"26 to 30 days",AND(U3299&gt;30,U3299&lt;=40),"31 to 40 days",AND(U3299&gt;40,U3299&lt;=50),"41 to 50 days")</f>
        <v>11 to 20 days</v>
      </c>
      <c r="W3299" t="str" cm="1">
        <f t="array" ref="W3299">_xlfn.IFNA(_xlfn.IFS(AND(U3299&gt;=25,U3299&lt;28),"26-27 days",AND(U3299&gt;27,U3299&lt;29),"28 to 29 days",U3299=30, "30 days"),"Not Needed")</f>
        <v>Not Needed</v>
      </c>
      <c r="X3299">
        <f t="shared" si="311"/>
        <v>2015</v>
      </c>
    </row>
    <row r="3300" spans="1:24" ht="4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 t="shared" si="312"/>
        <v>102</v>
      </c>
      <c r="R3300">
        <f t="shared" si="307"/>
        <v>141.29</v>
      </c>
      <c r="S3300" s="15">
        <f t="shared" si="308"/>
        <v>42239.957962962959</v>
      </c>
      <c r="T3300" s="15">
        <f t="shared" si="309"/>
        <v>42260</v>
      </c>
      <c r="U3300">
        <f t="shared" si="310"/>
        <v>21</v>
      </c>
      <c r="V3300" t="str" cm="1">
        <f t="array" ref="V3300">_xlfn.IFS(U3300&lt;=10,"Less than 10 days",AND(U3300&gt;10,U3300&lt;=20),"11 to 20 days",AND(U3300&gt;20,U3300&lt;=25),"21 to 25 days",U3300&gt;=51,"Greater than 40 days",AND(U3300&gt;25,U3300&lt;=30),"26 to 30 days",AND(U3300&gt;30,U3300&lt;=40),"31 to 40 days",AND(U3300&gt;40,U3300&lt;=50),"41 to 50 days")</f>
        <v>21 to 25 days</v>
      </c>
      <c r="W3300" t="str" cm="1">
        <f t="array" ref="W3300">_xlfn.IFNA(_xlfn.IFS(AND(U3300&gt;=25,U3300&lt;28),"26-27 days",AND(U3300&gt;27,U3300&lt;29),"28 to 29 days",U3300=30, "30 days"),"Not Needed")</f>
        <v>Not Needed</v>
      </c>
      <c r="X3300">
        <f t="shared" si="311"/>
        <v>2015</v>
      </c>
    </row>
    <row r="3301" spans="1:24" ht="4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 t="shared" si="312"/>
        <v>116</v>
      </c>
      <c r="R3301">
        <f t="shared" si="307"/>
        <v>55.33</v>
      </c>
      <c r="S3301" s="15">
        <f t="shared" si="308"/>
        <v>42261.917395833334</v>
      </c>
      <c r="T3301" s="15">
        <f t="shared" si="309"/>
        <v>42291.917395833334</v>
      </c>
      <c r="U3301">
        <f t="shared" si="310"/>
        <v>30</v>
      </c>
      <c r="V3301" t="str" cm="1">
        <f t="array" ref="V3301">_xlfn.IFS(U3301&lt;=10,"Less than 10 days",AND(U3301&gt;10,U3301&lt;=20),"11 to 20 days",AND(U3301&gt;20,U3301&lt;=25),"21 to 25 days",U3301&gt;=51,"Greater than 40 days",AND(U3301&gt;25,U3301&lt;=30),"26 to 30 days",AND(U3301&gt;30,U3301&lt;=40),"31 to 40 days",AND(U3301&gt;40,U3301&lt;=50),"41 to 50 days")</f>
        <v>26 to 30 days</v>
      </c>
      <c r="W3301" t="str" cm="1">
        <f t="array" ref="W3301">_xlfn.IFNA(_xlfn.IFS(AND(U3301&gt;=25,U3301&lt;28),"26-27 days",AND(U3301&gt;27,U3301&lt;29),"28 to 29 days",U3301=30, "30 days"),"Not Needed")</f>
        <v>30 days</v>
      </c>
      <c r="X3301">
        <f t="shared" si="311"/>
        <v>2015</v>
      </c>
    </row>
    <row r="3302" spans="1:24" ht="4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 t="shared" si="312"/>
        <v>136</v>
      </c>
      <c r="R3302">
        <f t="shared" si="307"/>
        <v>46.42</v>
      </c>
      <c r="S3302" s="15">
        <f t="shared" si="308"/>
        <v>42102.743773148148</v>
      </c>
      <c r="T3302" s="15">
        <f t="shared" si="309"/>
        <v>42123.743773148148</v>
      </c>
      <c r="U3302">
        <f t="shared" si="310"/>
        <v>21</v>
      </c>
      <c r="V3302" t="str" cm="1">
        <f t="array" ref="V3302">_xlfn.IFS(U3302&lt;=10,"Less than 10 days",AND(U3302&gt;10,U3302&lt;=20),"11 to 20 days",AND(U3302&gt;20,U3302&lt;=25),"21 to 25 days",U3302&gt;=51,"Greater than 40 days",AND(U3302&gt;25,U3302&lt;=30),"26 to 30 days",AND(U3302&gt;30,U3302&lt;=40),"31 to 40 days",AND(U3302&gt;40,U3302&lt;=50),"41 to 50 days")</f>
        <v>21 to 25 days</v>
      </c>
      <c r="W3302" t="str" cm="1">
        <f t="array" ref="W3302">_xlfn.IFNA(_xlfn.IFS(AND(U3302&gt;=25,U3302&lt;28),"26-27 days",AND(U3302&gt;27,U3302&lt;29),"28 to 29 days",U3302=30, "30 days"),"Not Needed")</f>
        <v>Not Needed</v>
      </c>
      <c r="X3302">
        <f t="shared" si="311"/>
        <v>2015</v>
      </c>
    </row>
    <row r="3303" spans="1:24" ht="4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 t="shared" si="312"/>
        <v>133</v>
      </c>
      <c r="R3303">
        <f t="shared" si="307"/>
        <v>57.2</v>
      </c>
      <c r="S3303" s="15">
        <f t="shared" si="308"/>
        <v>42538.73583333334</v>
      </c>
      <c r="T3303" s="15">
        <f t="shared" si="309"/>
        <v>42583.290972222225</v>
      </c>
      <c r="U3303">
        <f t="shared" si="310"/>
        <v>45</v>
      </c>
      <c r="V3303" t="str" cm="1">
        <f t="array" ref="V3303">_xlfn.IFS(U3303&lt;=10,"Less than 10 days",AND(U3303&gt;10,U3303&lt;=20),"11 to 20 days",AND(U3303&gt;20,U3303&lt;=25),"21 to 25 days",U3303&gt;=51,"Greater than 40 days",AND(U3303&gt;25,U3303&lt;=30),"26 to 30 days",AND(U3303&gt;30,U3303&lt;=40),"31 to 40 days",AND(U3303&gt;40,U3303&lt;=50),"41 to 50 days")</f>
        <v>41 to 50 days</v>
      </c>
      <c r="W3303" t="str" cm="1">
        <f t="array" ref="W3303">_xlfn.IFNA(_xlfn.IFS(AND(U3303&gt;=25,U3303&lt;28),"26-27 days",AND(U3303&gt;27,U3303&lt;29),"28 to 29 days",U3303=30, "30 days"),"Not Needed")</f>
        <v>Not Needed</v>
      </c>
      <c r="X3303">
        <f t="shared" si="311"/>
        <v>2016</v>
      </c>
    </row>
    <row r="3304" spans="1:24">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 t="shared" si="312"/>
        <v>103</v>
      </c>
      <c r="R3304">
        <f t="shared" si="307"/>
        <v>173.7</v>
      </c>
      <c r="S3304" s="15">
        <f t="shared" si="308"/>
        <v>42681.35157407407</v>
      </c>
      <c r="T3304" s="15">
        <f t="shared" si="309"/>
        <v>42711.35157407407</v>
      </c>
      <c r="U3304">
        <f t="shared" si="310"/>
        <v>30</v>
      </c>
      <c r="V3304" t="str" cm="1">
        <f t="array" ref="V3304">_xlfn.IFS(U3304&lt;=10,"Less than 10 days",AND(U3304&gt;10,U3304&lt;=20),"11 to 20 days",AND(U3304&gt;20,U3304&lt;=25),"21 to 25 days",U3304&gt;=51,"Greater than 40 days",AND(U3304&gt;25,U3304&lt;=30),"26 to 30 days",AND(U3304&gt;30,U3304&lt;=40),"31 to 40 days",AND(U3304&gt;40,U3304&lt;=50),"41 to 50 days")</f>
        <v>26 to 30 days</v>
      </c>
      <c r="W3304" t="str" cm="1">
        <f t="array" ref="W3304">_xlfn.IFNA(_xlfn.IFS(AND(U3304&gt;=25,U3304&lt;28),"26-27 days",AND(U3304&gt;27,U3304&lt;29),"28 to 29 days",U3304=30, "30 days"),"Not Needed")</f>
        <v>30 days</v>
      </c>
      <c r="X3304">
        <f t="shared" si="311"/>
        <v>2016</v>
      </c>
    </row>
    <row r="3305" spans="1:24" ht="4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 t="shared" si="312"/>
        <v>116</v>
      </c>
      <c r="R3305">
        <f t="shared" si="307"/>
        <v>59.6</v>
      </c>
      <c r="S3305" s="15">
        <f t="shared" si="308"/>
        <v>42056.65143518518</v>
      </c>
      <c r="T3305" s="15">
        <f t="shared" si="309"/>
        <v>42091.609768518523</v>
      </c>
      <c r="U3305">
        <f t="shared" si="310"/>
        <v>35</v>
      </c>
      <c r="V3305" t="str" cm="1">
        <f t="array" ref="V3305">_xlfn.IFS(U3305&lt;=10,"Less than 10 days",AND(U3305&gt;10,U3305&lt;=20),"11 to 20 days",AND(U3305&gt;20,U3305&lt;=25),"21 to 25 days",U3305&gt;=51,"Greater than 40 days",AND(U3305&gt;25,U3305&lt;=30),"26 to 30 days",AND(U3305&gt;30,U3305&lt;=40),"31 to 40 days",AND(U3305&gt;40,U3305&lt;=50),"41 to 50 days")</f>
        <v>31 to 40 days</v>
      </c>
      <c r="W3305" t="str" cm="1">
        <f t="array" ref="W3305">_xlfn.IFNA(_xlfn.IFS(AND(U3305&gt;=25,U3305&lt;28),"26-27 days",AND(U3305&gt;27,U3305&lt;29),"28 to 29 days",U3305=30, "30 days"),"Not Needed")</f>
        <v>Not Needed</v>
      </c>
      <c r="X3305">
        <f t="shared" si="311"/>
        <v>2015</v>
      </c>
    </row>
    <row r="3306" spans="1:24" ht="4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 t="shared" si="312"/>
        <v>105</v>
      </c>
      <c r="R3306">
        <f t="shared" si="307"/>
        <v>89.59</v>
      </c>
      <c r="S3306" s="15">
        <f t="shared" si="308"/>
        <v>42696.624444444446</v>
      </c>
      <c r="T3306" s="15">
        <f t="shared" si="309"/>
        <v>42726.624444444446</v>
      </c>
      <c r="U3306">
        <f t="shared" si="310"/>
        <v>30</v>
      </c>
      <c r="V3306" t="str" cm="1">
        <f t="array" ref="V3306">_xlfn.IFS(U3306&lt;=10,"Less than 10 days",AND(U3306&gt;10,U3306&lt;=20),"11 to 20 days",AND(U3306&gt;20,U3306&lt;=25),"21 to 25 days",U3306&gt;=51,"Greater than 40 days",AND(U3306&gt;25,U3306&lt;=30),"26 to 30 days",AND(U3306&gt;30,U3306&lt;=40),"31 to 40 days",AND(U3306&gt;40,U3306&lt;=50),"41 to 50 days")</f>
        <v>26 to 30 days</v>
      </c>
      <c r="W3306" t="str" cm="1">
        <f t="array" ref="W3306">_xlfn.IFNA(_xlfn.IFS(AND(U3306&gt;=25,U3306&lt;28),"26-27 days",AND(U3306&gt;27,U3306&lt;29),"28 to 29 days",U3306=30, "30 days"),"Not Needed")</f>
        <v>30 days</v>
      </c>
      <c r="X3306">
        <f t="shared" si="311"/>
        <v>2016</v>
      </c>
    </row>
    <row r="3307" spans="1:24" ht="4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 t="shared" si="312"/>
        <v>102</v>
      </c>
      <c r="R3307">
        <f t="shared" si="307"/>
        <v>204.05</v>
      </c>
      <c r="S3307" s="15">
        <f t="shared" si="308"/>
        <v>42186.855879629627</v>
      </c>
      <c r="T3307" s="15">
        <f t="shared" si="309"/>
        <v>42216.855879629627</v>
      </c>
      <c r="U3307">
        <f t="shared" si="310"/>
        <v>30</v>
      </c>
      <c r="V3307" t="str" cm="1">
        <f t="array" ref="V3307">_xlfn.IFS(U3307&lt;=10,"Less than 10 days",AND(U3307&gt;10,U3307&lt;=20),"11 to 20 days",AND(U3307&gt;20,U3307&lt;=25),"21 to 25 days",U3307&gt;=51,"Greater than 40 days",AND(U3307&gt;25,U3307&lt;=30),"26 to 30 days",AND(U3307&gt;30,U3307&lt;=40),"31 to 40 days",AND(U3307&gt;40,U3307&lt;=50),"41 to 50 days")</f>
        <v>26 to 30 days</v>
      </c>
      <c r="W3307" t="str" cm="1">
        <f t="array" ref="W3307">_xlfn.IFNA(_xlfn.IFS(AND(U3307&gt;=25,U3307&lt;28),"26-27 days",AND(U3307&gt;27,U3307&lt;29),"28 to 29 days",U3307=30, "30 days"),"Not Needed")</f>
        <v>30 days</v>
      </c>
      <c r="X3307">
        <f t="shared" si="311"/>
        <v>2015</v>
      </c>
    </row>
    <row r="3308" spans="1:24" ht="58">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 t="shared" si="312"/>
        <v>175</v>
      </c>
      <c r="R3308">
        <f t="shared" si="307"/>
        <v>48.7</v>
      </c>
      <c r="S3308" s="15">
        <f t="shared" si="308"/>
        <v>42493.219236111108</v>
      </c>
      <c r="T3308" s="15">
        <f t="shared" si="309"/>
        <v>42531.125</v>
      </c>
      <c r="U3308">
        <f t="shared" si="310"/>
        <v>38</v>
      </c>
      <c r="V3308" t="str" cm="1">
        <f t="array" ref="V3308">_xlfn.IFS(U3308&lt;=10,"Less than 10 days",AND(U3308&gt;10,U3308&lt;=20),"11 to 20 days",AND(U3308&gt;20,U3308&lt;=25),"21 to 25 days",U3308&gt;=51,"Greater than 40 days",AND(U3308&gt;25,U3308&lt;=30),"26 to 30 days",AND(U3308&gt;30,U3308&lt;=40),"31 to 40 days",AND(U3308&gt;40,U3308&lt;=50),"41 to 50 days")</f>
        <v>31 to 40 days</v>
      </c>
      <c r="W3308" t="str" cm="1">
        <f t="array" ref="W3308">_xlfn.IFNA(_xlfn.IFS(AND(U3308&gt;=25,U3308&lt;28),"26-27 days",AND(U3308&gt;27,U3308&lt;29),"28 to 29 days",U3308=30, "30 days"),"Not Needed")</f>
        <v>Not Needed</v>
      </c>
      <c r="X3308">
        <f t="shared" si="311"/>
        <v>2016</v>
      </c>
    </row>
    <row r="3309" spans="1:24" ht="4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 t="shared" si="312"/>
        <v>107</v>
      </c>
      <c r="R3309">
        <f t="shared" si="307"/>
        <v>53.34</v>
      </c>
      <c r="S3309" s="15">
        <f t="shared" si="308"/>
        <v>42475.057164351849</v>
      </c>
      <c r="T3309" s="15">
        <f t="shared" si="309"/>
        <v>42505.057164351849</v>
      </c>
      <c r="U3309">
        <f t="shared" si="310"/>
        <v>30</v>
      </c>
      <c r="V3309" t="str" cm="1">
        <f t="array" ref="V3309">_xlfn.IFS(U3309&lt;=10,"Less than 10 days",AND(U3309&gt;10,U3309&lt;=20),"11 to 20 days",AND(U3309&gt;20,U3309&lt;=25),"21 to 25 days",U3309&gt;=51,"Greater than 40 days",AND(U3309&gt;25,U3309&lt;=30),"26 to 30 days",AND(U3309&gt;30,U3309&lt;=40),"31 to 40 days",AND(U3309&gt;40,U3309&lt;=50),"41 to 50 days")</f>
        <v>26 to 30 days</v>
      </c>
      <c r="W3309" t="str" cm="1">
        <f t="array" ref="W3309">_xlfn.IFNA(_xlfn.IFS(AND(U3309&gt;=25,U3309&lt;28),"26-27 days",AND(U3309&gt;27,U3309&lt;29),"28 to 29 days",U3309=30, "30 days"),"Not Needed")</f>
        <v>30 days</v>
      </c>
      <c r="X3309">
        <f t="shared" si="311"/>
        <v>2016</v>
      </c>
    </row>
    <row r="3310" spans="1:24" ht="4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 t="shared" si="312"/>
        <v>122</v>
      </c>
      <c r="R3310">
        <f t="shared" si="307"/>
        <v>75.09</v>
      </c>
      <c r="S3310" s="15">
        <f t="shared" si="308"/>
        <v>42452.876909722225</v>
      </c>
      <c r="T3310" s="15">
        <f t="shared" si="309"/>
        <v>42473.876909722225</v>
      </c>
      <c r="U3310">
        <f t="shared" si="310"/>
        <v>21</v>
      </c>
      <c r="V3310" t="str" cm="1">
        <f t="array" ref="V3310">_xlfn.IFS(U3310&lt;=10,"Less than 10 days",AND(U3310&gt;10,U3310&lt;=20),"11 to 20 days",AND(U3310&gt;20,U3310&lt;=25),"21 to 25 days",U3310&gt;=51,"Greater than 40 days",AND(U3310&gt;25,U3310&lt;=30),"26 to 30 days",AND(U3310&gt;30,U3310&lt;=40),"31 to 40 days",AND(U3310&gt;40,U3310&lt;=50),"41 to 50 days")</f>
        <v>21 to 25 days</v>
      </c>
      <c r="W3310" t="str" cm="1">
        <f t="array" ref="W3310">_xlfn.IFNA(_xlfn.IFS(AND(U3310&gt;=25,U3310&lt;28),"26-27 days",AND(U3310&gt;27,U3310&lt;29),"28 to 29 days",U3310=30, "30 days"),"Not Needed")</f>
        <v>Not Needed</v>
      </c>
      <c r="X3310">
        <f t="shared" si="311"/>
        <v>2016</v>
      </c>
    </row>
    <row r="3311" spans="1:24" ht="29">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 t="shared" si="312"/>
        <v>159</v>
      </c>
      <c r="R3311">
        <f t="shared" si="307"/>
        <v>18</v>
      </c>
      <c r="S3311" s="15">
        <f t="shared" si="308"/>
        <v>42628.650208333333</v>
      </c>
      <c r="T3311" s="15">
        <f t="shared" si="309"/>
        <v>42659.650208333333</v>
      </c>
      <c r="U3311">
        <f t="shared" si="310"/>
        <v>31</v>
      </c>
      <c r="V3311" t="str" cm="1">
        <f t="array" ref="V3311">_xlfn.IFS(U3311&lt;=10,"Less than 10 days",AND(U3311&gt;10,U3311&lt;=20),"11 to 20 days",AND(U3311&gt;20,U3311&lt;=25),"21 to 25 days",U3311&gt;=51,"Greater than 40 days",AND(U3311&gt;25,U3311&lt;=30),"26 to 30 days",AND(U3311&gt;30,U3311&lt;=40),"31 to 40 days",AND(U3311&gt;40,U3311&lt;=50),"41 to 50 days")</f>
        <v>31 to 40 days</v>
      </c>
      <c r="W3311" t="str" cm="1">
        <f t="array" ref="W3311">_xlfn.IFNA(_xlfn.IFS(AND(U3311&gt;=25,U3311&lt;28),"26-27 days",AND(U3311&gt;27,U3311&lt;29),"28 to 29 days",U3311=30, "30 days"),"Not Needed")</f>
        <v>Not Needed</v>
      </c>
      <c r="X3311">
        <f t="shared" si="311"/>
        <v>2016</v>
      </c>
    </row>
    <row r="3312" spans="1:24" ht="29">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 t="shared" si="312"/>
        <v>100</v>
      </c>
      <c r="R3312">
        <f t="shared" si="307"/>
        <v>209.84</v>
      </c>
      <c r="S3312" s="15">
        <f t="shared" si="308"/>
        <v>42253.928530092591</v>
      </c>
      <c r="T3312" s="15">
        <f t="shared" si="309"/>
        <v>42283.928530092591</v>
      </c>
      <c r="U3312">
        <f t="shared" si="310"/>
        <v>30</v>
      </c>
      <c r="V3312" t="str" cm="1">
        <f t="array" ref="V3312">_xlfn.IFS(U3312&lt;=10,"Less than 10 days",AND(U3312&gt;10,U3312&lt;=20),"11 to 20 days",AND(U3312&gt;20,U3312&lt;=25),"21 to 25 days",U3312&gt;=51,"Greater than 40 days",AND(U3312&gt;25,U3312&lt;=30),"26 to 30 days",AND(U3312&gt;30,U3312&lt;=40),"31 to 40 days",AND(U3312&gt;40,U3312&lt;=50),"41 to 50 days")</f>
        <v>26 to 30 days</v>
      </c>
      <c r="W3312" t="str" cm="1">
        <f t="array" ref="W3312">_xlfn.IFNA(_xlfn.IFS(AND(U3312&gt;=25,U3312&lt;28),"26-27 days",AND(U3312&gt;27,U3312&lt;29),"28 to 29 days",U3312=30, "30 days"),"Not Needed")</f>
        <v>30 days</v>
      </c>
      <c r="X3312">
        <f t="shared" si="311"/>
        <v>2015</v>
      </c>
    </row>
    <row r="3313" spans="1:24" ht="4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 t="shared" si="312"/>
        <v>110</v>
      </c>
      <c r="R3313">
        <f t="shared" si="307"/>
        <v>61.02</v>
      </c>
      <c r="S3313" s="15">
        <f t="shared" si="308"/>
        <v>42264.29178240741</v>
      </c>
      <c r="T3313" s="15">
        <f t="shared" si="309"/>
        <v>42294.29178240741</v>
      </c>
      <c r="U3313">
        <f t="shared" si="310"/>
        <v>30</v>
      </c>
      <c r="V3313" t="str" cm="1">
        <f t="array" ref="V3313">_xlfn.IFS(U3313&lt;=10,"Less than 10 days",AND(U3313&gt;10,U3313&lt;=20),"11 to 20 days",AND(U3313&gt;20,U3313&lt;=25),"21 to 25 days",U3313&gt;=51,"Greater than 40 days",AND(U3313&gt;25,U3313&lt;=30),"26 to 30 days",AND(U3313&gt;30,U3313&lt;=40),"31 to 40 days",AND(U3313&gt;40,U3313&lt;=50),"41 to 50 days")</f>
        <v>26 to 30 days</v>
      </c>
      <c r="W3313" t="str" cm="1">
        <f t="array" ref="W3313">_xlfn.IFNA(_xlfn.IFS(AND(U3313&gt;=25,U3313&lt;28),"26-27 days",AND(U3313&gt;27,U3313&lt;29),"28 to 29 days",U3313=30, "30 days"),"Not Needed")</f>
        <v>30 days</v>
      </c>
      <c r="X3313">
        <f t="shared" si="311"/>
        <v>2015</v>
      </c>
    </row>
    <row r="3314" spans="1:24" ht="4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 t="shared" si="312"/>
        <v>100</v>
      </c>
      <c r="R3314">
        <f t="shared" si="307"/>
        <v>61</v>
      </c>
      <c r="S3314" s="15">
        <f t="shared" si="308"/>
        <v>42664.809560185182</v>
      </c>
      <c r="T3314" s="15">
        <f t="shared" si="309"/>
        <v>42685.916666666672</v>
      </c>
      <c r="U3314">
        <f t="shared" si="310"/>
        <v>21</v>
      </c>
      <c r="V3314" t="str" cm="1">
        <f t="array" ref="V3314">_xlfn.IFS(U3314&lt;=10,"Less than 10 days",AND(U3314&gt;10,U3314&lt;=20),"11 to 20 days",AND(U3314&gt;20,U3314&lt;=25),"21 to 25 days",U3314&gt;=51,"Greater than 40 days",AND(U3314&gt;25,U3314&lt;=30),"26 to 30 days",AND(U3314&gt;30,U3314&lt;=40),"31 to 40 days",AND(U3314&gt;40,U3314&lt;=50),"41 to 50 days")</f>
        <v>21 to 25 days</v>
      </c>
      <c r="W3314" t="str" cm="1">
        <f t="array" ref="W3314">_xlfn.IFNA(_xlfn.IFS(AND(U3314&gt;=25,U3314&lt;28),"26-27 days",AND(U3314&gt;27,U3314&lt;29),"28 to 29 days",U3314=30, "30 days"),"Not Needed")</f>
        <v>Not Needed</v>
      </c>
      <c r="X3314">
        <f t="shared" si="311"/>
        <v>2016</v>
      </c>
    </row>
    <row r="3315" spans="1:24" ht="4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 t="shared" si="312"/>
        <v>116</v>
      </c>
      <c r="R3315">
        <f t="shared" si="307"/>
        <v>80.03</v>
      </c>
      <c r="S3315" s="15">
        <f t="shared" si="308"/>
        <v>42382.244409722218</v>
      </c>
      <c r="T3315" s="15">
        <f t="shared" si="309"/>
        <v>42396.041666666672</v>
      </c>
      <c r="U3315">
        <f t="shared" si="310"/>
        <v>14</v>
      </c>
      <c r="V3315" t="str" cm="1">
        <f t="array" ref="V3315">_xlfn.IFS(U3315&lt;=10,"Less than 10 days",AND(U3315&gt;10,U3315&lt;=20),"11 to 20 days",AND(U3315&gt;20,U3315&lt;=25),"21 to 25 days",U3315&gt;=51,"Greater than 40 days",AND(U3315&gt;25,U3315&lt;=30),"26 to 30 days",AND(U3315&gt;30,U3315&lt;=40),"31 to 40 days",AND(U3315&gt;40,U3315&lt;=50),"41 to 50 days")</f>
        <v>11 to 20 days</v>
      </c>
      <c r="W3315" t="str" cm="1">
        <f t="array" ref="W3315">_xlfn.IFNA(_xlfn.IFS(AND(U3315&gt;=25,U3315&lt;28),"26-27 days",AND(U3315&gt;27,U3315&lt;29),"28 to 29 days",U3315=30, "30 days"),"Not Needed")</f>
        <v>Not Needed</v>
      </c>
      <c r="X3315">
        <f t="shared" si="311"/>
        <v>2016</v>
      </c>
    </row>
    <row r="3316" spans="1:24" ht="4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 t="shared" si="312"/>
        <v>211</v>
      </c>
      <c r="R3316">
        <f t="shared" si="307"/>
        <v>29.07</v>
      </c>
      <c r="S3316" s="15">
        <f t="shared" si="308"/>
        <v>42105.267488425925</v>
      </c>
      <c r="T3316" s="15">
        <f t="shared" si="309"/>
        <v>42132.836805555555</v>
      </c>
      <c r="U3316">
        <f t="shared" si="310"/>
        <v>27</v>
      </c>
      <c r="V3316" t="str" cm="1">
        <f t="array" ref="V3316">_xlfn.IFS(U3316&lt;=10,"Less than 10 days",AND(U3316&gt;10,U3316&lt;=20),"11 to 20 days",AND(U3316&gt;20,U3316&lt;=25),"21 to 25 days",U3316&gt;=51,"Greater than 40 days",AND(U3316&gt;25,U3316&lt;=30),"26 to 30 days",AND(U3316&gt;30,U3316&lt;=40),"31 to 40 days",AND(U3316&gt;40,U3316&lt;=50),"41 to 50 days")</f>
        <v>26 to 30 days</v>
      </c>
      <c r="W3316" t="str" cm="1">
        <f t="array" ref="W3316">_xlfn.IFNA(_xlfn.IFS(AND(U3316&gt;=25,U3316&lt;28),"26-27 days",AND(U3316&gt;27,U3316&lt;29),"28 to 29 days",U3316=30, "30 days"),"Not Needed")</f>
        <v>26-27 days</v>
      </c>
      <c r="X3316">
        <f t="shared" si="311"/>
        <v>2015</v>
      </c>
    </row>
    <row r="3317" spans="1:24" ht="4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 t="shared" si="312"/>
        <v>110</v>
      </c>
      <c r="R3317">
        <f t="shared" si="307"/>
        <v>49.44</v>
      </c>
      <c r="S3317" s="15">
        <f t="shared" si="308"/>
        <v>42466.303715277783</v>
      </c>
      <c r="T3317" s="15">
        <f t="shared" si="309"/>
        <v>42496.303715277783</v>
      </c>
      <c r="U3317">
        <f t="shared" si="310"/>
        <v>30</v>
      </c>
      <c r="V3317" t="str" cm="1">
        <f t="array" ref="V3317">_xlfn.IFS(U3317&lt;=10,"Less than 10 days",AND(U3317&gt;10,U3317&lt;=20),"11 to 20 days",AND(U3317&gt;20,U3317&lt;=25),"21 to 25 days",U3317&gt;=51,"Greater than 40 days",AND(U3317&gt;25,U3317&lt;=30),"26 to 30 days",AND(U3317&gt;30,U3317&lt;=40),"31 to 40 days",AND(U3317&gt;40,U3317&lt;=50),"41 to 50 days")</f>
        <v>26 to 30 days</v>
      </c>
      <c r="W3317" t="str" cm="1">
        <f t="array" ref="W3317">_xlfn.IFNA(_xlfn.IFS(AND(U3317&gt;=25,U3317&lt;28),"26-27 days",AND(U3317&gt;27,U3317&lt;29),"28 to 29 days",U3317=30, "30 days"),"Not Needed")</f>
        <v>30 days</v>
      </c>
      <c r="X3317">
        <f t="shared" si="311"/>
        <v>2016</v>
      </c>
    </row>
    <row r="3318" spans="1:24" ht="7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 t="shared" si="312"/>
        <v>100</v>
      </c>
      <c r="R3318">
        <f t="shared" si="307"/>
        <v>93.98</v>
      </c>
      <c r="S3318" s="15">
        <f t="shared" si="308"/>
        <v>41826.871238425927</v>
      </c>
      <c r="T3318" s="15">
        <f t="shared" si="309"/>
        <v>41859.57916666667</v>
      </c>
      <c r="U3318">
        <f t="shared" si="310"/>
        <v>33</v>
      </c>
      <c r="V3318" t="str" cm="1">
        <f t="array" ref="V3318">_xlfn.IFS(U3318&lt;=10,"Less than 10 days",AND(U3318&gt;10,U3318&lt;=20),"11 to 20 days",AND(U3318&gt;20,U3318&lt;=25),"21 to 25 days",U3318&gt;=51,"Greater than 40 days",AND(U3318&gt;25,U3318&lt;=30),"26 to 30 days",AND(U3318&gt;30,U3318&lt;=40),"31 to 40 days",AND(U3318&gt;40,U3318&lt;=50),"41 to 50 days")</f>
        <v>31 to 40 days</v>
      </c>
      <c r="W3318" t="str" cm="1">
        <f t="array" ref="W3318">_xlfn.IFNA(_xlfn.IFS(AND(U3318&gt;=25,U3318&lt;28),"26-27 days",AND(U3318&gt;27,U3318&lt;29),"28 to 29 days",U3318=30, "30 days"),"Not Needed")</f>
        <v>Not Needed</v>
      </c>
      <c r="X3318">
        <f t="shared" si="311"/>
        <v>2014</v>
      </c>
    </row>
    <row r="3319" spans="1:24" ht="4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 t="shared" si="312"/>
        <v>106</v>
      </c>
      <c r="R3319">
        <f t="shared" si="307"/>
        <v>61.94</v>
      </c>
      <c r="S3319" s="15">
        <f t="shared" si="308"/>
        <v>42499.039629629624</v>
      </c>
      <c r="T3319" s="15">
        <f t="shared" si="309"/>
        <v>42529.039629629624</v>
      </c>
      <c r="U3319">
        <f t="shared" si="310"/>
        <v>30</v>
      </c>
      <c r="V3319" t="str" cm="1">
        <f t="array" ref="V3319">_xlfn.IFS(U3319&lt;=10,"Less than 10 days",AND(U3319&gt;10,U3319&lt;=20),"11 to 20 days",AND(U3319&gt;20,U3319&lt;=25),"21 to 25 days",U3319&gt;=51,"Greater than 40 days",AND(U3319&gt;25,U3319&lt;=30),"26 to 30 days",AND(U3319&gt;30,U3319&lt;=40),"31 to 40 days",AND(U3319&gt;40,U3319&lt;=50),"41 to 50 days")</f>
        <v>26 to 30 days</v>
      </c>
      <c r="W3319" t="str" cm="1">
        <f t="array" ref="W3319">_xlfn.IFNA(_xlfn.IFS(AND(U3319&gt;=25,U3319&lt;28),"26-27 days",AND(U3319&gt;27,U3319&lt;29),"28 to 29 days",U3319=30, "30 days"),"Not Needed")</f>
        <v>30 days</v>
      </c>
      <c r="X3319">
        <f t="shared" si="311"/>
        <v>2016</v>
      </c>
    </row>
    <row r="3320" spans="1:24" ht="29">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 t="shared" si="312"/>
        <v>126</v>
      </c>
      <c r="R3320">
        <f t="shared" si="307"/>
        <v>78.5</v>
      </c>
      <c r="S3320" s="15">
        <f t="shared" si="308"/>
        <v>42431.302002314813</v>
      </c>
      <c r="T3320" s="15">
        <f t="shared" si="309"/>
        <v>42471.104166666672</v>
      </c>
      <c r="U3320">
        <f t="shared" si="310"/>
        <v>40</v>
      </c>
      <c r="V3320" t="str" cm="1">
        <f t="array" ref="V3320">_xlfn.IFS(U3320&lt;=10,"Less than 10 days",AND(U3320&gt;10,U3320&lt;=20),"11 to 20 days",AND(U3320&gt;20,U3320&lt;=25),"21 to 25 days",U3320&gt;=51,"Greater than 40 days",AND(U3320&gt;25,U3320&lt;=30),"26 to 30 days",AND(U3320&gt;30,U3320&lt;=40),"31 to 40 days",AND(U3320&gt;40,U3320&lt;=50),"41 to 50 days")</f>
        <v>31 to 40 days</v>
      </c>
      <c r="W3320" t="str" cm="1">
        <f t="array" ref="W3320">_xlfn.IFNA(_xlfn.IFS(AND(U3320&gt;=25,U3320&lt;28),"26-27 days",AND(U3320&gt;27,U3320&lt;29),"28 to 29 days",U3320=30, "30 days"),"Not Needed")</f>
        <v>Not Needed</v>
      </c>
      <c r="X3320">
        <f t="shared" si="311"/>
        <v>2016</v>
      </c>
    </row>
    <row r="3321" spans="1:24" ht="58">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 t="shared" si="312"/>
        <v>108</v>
      </c>
      <c r="R3321">
        <f t="shared" si="307"/>
        <v>33.75</v>
      </c>
      <c r="S3321" s="15">
        <f t="shared" si="308"/>
        <v>41990.585486111115</v>
      </c>
      <c r="T3321" s="15">
        <f t="shared" si="309"/>
        <v>42035.585486111115</v>
      </c>
      <c r="U3321">
        <f t="shared" si="310"/>
        <v>45</v>
      </c>
      <c r="V3321" t="str" cm="1">
        <f t="array" ref="V3321">_xlfn.IFS(U3321&lt;=10,"Less than 10 days",AND(U3321&gt;10,U3321&lt;=20),"11 to 20 days",AND(U3321&gt;20,U3321&lt;=25),"21 to 25 days",U3321&gt;=51,"Greater than 40 days",AND(U3321&gt;25,U3321&lt;=30),"26 to 30 days",AND(U3321&gt;30,U3321&lt;=40),"31 to 40 days",AND(U3321&gt;40,U3321&lt;=50),"41 to 50 days")</f>
        <v>41 to 50 days</v>
      </c>
      <c r="W3321" t="str" cm="1">
        <f t="array" ref="W3321">_xlfn.IFNA(_xlfn.IFS(AND(U3321&gt;=25,U3321&lt;28),"26-27 days",AND(U3321&gt;27,U3321&lt;29),"28 to 29 days",U3321=30, "30 days"),"Not Needed")</f>
        <v>Not Needed</v>
      </c>
      <c r="X3321">
        <f t="shared" si="311"/>
        <v>2014</v>
      </c>
    </row>
    <row r="3322" spans="1:24" ht="4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 t="shared" si="312"/>
        <v>101</v>
      </c>
      <c r="R3322">
        <f t="shared" si="307"/>
        <v>66.45</v>
      </c>
      <c r="S3322" s="15">
        <f t="shared" si="308"/>
        <v>42513.045798611114</v>
      </c>
      <c r="T3322" s="15">
        <f t="shared" si="309"/>
        <v>42543.045798611114</v>
      </c>
      <c r="U3322">
        <f t="shared" si="310"/>
        <v>30</v>
      </c>
      <c r="V3322" t="str" cm="1">
        <f t="array" ref="V3322">_xlfn.IFS(U3322&lt;=10,"Less than 10 days",AND(U3322&gt;10,U3322&lt;=20),"11 to 20 days",AND(U3322&gt;20,U3322&lt;=25),"21 to 25 days",U3322&gt;=51,"Greater than 40 days",AND(U3322&gt;25,U3322&lt;=30),"26 to 30 days",AND(U3322&gt;30,U3322&lt;=40),"31 to 40 days",AND(U3322&gt;40,U3322&lt;=50),"41 to 50 days")</f>
        <v>26 to 30 days</v>
      </c>
      <c r="W3322" t="str" cm="1">
        <f t="array" ref="W3322">_xlfn.IFNA(_xlfn.IFS(AND(U3322&gt;=25,U3322&lt;28),"26-27 days",AND(U3322&gt;27,U3322&lt;29),"28 to 29 days",U3322=30, "30 days"),"Not Needed")</f>
        <v>30 days</v>
      </c>
      <c r="X3322">
        <f t="shared" si="311"/>
        <v>2016</v>
      </c>
    </row>
    <row r="3323" spans="1:24" ht="58">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 t="shared" si="312"/>
        <v>107</v>
      </c>
      <c r="R3323">
        <f t="shared" si="307"/>
        <v>35.799999999999997</v>
      </c>
      <c r="S3323" s="15">
        <f t="shared" si="308"/>
        <v>41914.100289351853</v>
      </c>
      <c r="T3323" s="15">
        <f t="shared" si="309"/>
        <v>41928.165972222225</v>
      </c>
      <c r="U3323">
        <f t="shared" si="310"/>
        <v>14</v>
      </c>
      <c r="V3323" t="str" cm="1">
        <f t="array" ref="V3323">_xlfn.IFS(U3323&lt;=10,"Less than 10 days",AND(U3323&gt;10,U3323&lt;=20),"11 to 20 days",AND(U3323&gt;20,U3323&lt;=25),"21 to 25 days",U3323&gt;=51,"Greater than 40 days",AND(U3323&gt;25,U3323&lt;=30),"26 to 30 days",AND(U3323&gt;30,U3323&lt;=40),"31 to 40 days",AND(U3323&gt;40,U3323&lt;=50),"41 to 50 days")</f>
        <v>11 to 20 days</v>
      </c>
      <c r="W3323" t="str" cm="1">
        <f t="array" ref="W3323">_xlfn.IFNA(_xlfn.IFS(AND(U3323&gt;=25,U3323&lt;28),"26-27 days",AND(U3323&gt;27,U3323&lt;29),"28 to 29 days",U3323=30, "30 days"),"Not Needed")</f>
        <v>Not Needed</v>
      </c>
      <c r="X3323">
        <f t="shared" si="311"/>
        <v>2014</v>
      </c>
    </row>
    <row r="3324" spans="1:24" ht="4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 t="shared" si="312"/>
        <v>102</v>
      </c>
      <c r="R3324">
        <f t="shared" si="307"/>
        <v>145.65</v>
      </c>
      <c r="S3324" s="15">
        <f t="shared" si="308"/>
        <v>42521.010370370372</v>
      </c>
      <c r="T3324" s="15">
        <f t="shared" si="309"/>
        <v>42543.163194444445</v>
      </c>
      <c r="U3324">
        <f t="shared" si="310"/>
        <v>22</v>
      </c>
      <c r="V3324" t="str" cm="1">
        <f t="array" ref="V3324">_xlfn.IFS(U3324&lt;=10,"Less than 10 days",AND(U3324&gt;10,U3324&lt;=20),"11 to 20 days",AND(U3324&gt;20,U3324&lt;=25),"21 to 25 days",U3324&gt;=51,"Greater than 40 days",AND(U3324&gt;25,U3324&lt;=30),"26 to 30 days",AND(U3324&gt;30,U3324&lt;=40),"31 to 40 days",AND(U3324&gt;40,U3324&lt;=50),"41 to 50 days")</f>
        <v>21 to 25 days</v>
      </c>
      <c r="W3324" t="str" cm="1">
        <f t="array" ref="W3324">_xlfn.IFNA(_xlfn.IFS(AND(U3324&gt;=25,U3324&lt;28),"26-27 days",AND(U3324&gt;27,U3324&lt;29),"28 to 29 days",U3324=30, "30 days"),"Not Needed")</f>
        <v>Not Needed</v>
      </c>
      <c r="X3324">
        <f t="shared" si="311"/>
        <v>2016</v>
      </c>
    </row>
    <row r="3325" spans="1:24" ht="4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 t="shared" si="312"/>
        <v>126</v>
      </c>
      <c r="R3325">
        <f t="shared" si="307"/>
        <v>25.69</v>
      </c>
      <c r="S3325" s="15">
        <f t="shared" si="308"/>
        <v>42608.36583333333</v>
      </c>
      <c r="T3325" s="15">
        <f t="shared" si="309"/>
        <v>42638.36583333333</v>
      </c>
      <c r="U3325">
        <f t="shared" si="310"/>
        <v>30</v>
      </c>
      <c r="V3325" t="str" cm="1">
        <f t="array" ref="V3325">_xlfn.IFS(U3325&lt;=10,"Less than 10 days",AND(U3325&gt;10,U3325&lt;=20),"11 to 20 days",AND(U3325&gt;20,U3325&lt;=25),"21 to 25 days",U3325&gt;=51,"Greater than 40 days",AND(U3325&gt;25,U3325&lt;=30),"26 to 30 days",AND(U3325&gt;30,U3325&lt;=40),"31 to 40 days",AND(U3325&gt;40,U3325&lt;=50),"41 to 50 days")</f>
        <v>26 to 30 days</v>
      </c>
      <c r="W3325" t="str" cm="1">
        <f t="array" ref="W3325">_xlfn.IFNA(_xlfn.IFS(AND(U3325&gt;=25,U3325&lt;28),"26-27 days",AND(U3325&gt;27,U3325&lt;29),"28 to 29 days",U3325=30, "30 days"),"Not Needed")</f>
        <v>30 days</v>
      </c>
      <c r="X3325">
        <f t="shared" si="311"/>
        <v>2016</v>
      </c>
    </row>
    <row r="3326" spans="1:24" ht="4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 t="shared" si="312"/>
        <v>102</v>
      </c>
      <c r="R3326">
        <f t="shared" si="307"/>
        <v>152.5</v>
      </c>
      <c r="S3326" s="15">
        <f t="shared" si="308"/>
        <v>42512.58321759259</v>
      </c>
      <c r="T3326" s="15">
        <f t="shared" si="309"/>
        <v>42526.58321759259</v>
      </c>
      <c r="U3326">
        <f t="shared" si="310"/>
        <v>14</v>
      </c>
      <c r="V3326" t="str" cm="1">
        <f t="array" ref="V3326">_xlfn.IFS(U3326&lt;=10,"Less than 10 days",AND(U3326&gt;10,U3326&lt;=20),"11 to 20 days",AND(U3326&gt;20,U3326&lt;=25),"21 to 25 days",U3326&gt;=51,"Greater than 40 days",AND(U3326&gt;25,U3326&lt;=30),"26 to 30 days",AND(U3326&gt;30,U3326&lt;=40),"31 to 40 days",AND(U3326&gt;40,U3326&lt;=50),"41 to 50 days")</f>
        <v>11 to 20 days</v>
      </c>
      <c r="W3326" t="str" cm="1">
        <f t="array" ref="W3326">_xlfn.IFNA(_xlfn.IFS(AND(U3326&gt;=25,U3326&lt;28),"26-27 days",AND(U3326&gt;27,U3326&lt;29),"28 to 29 days",U3326=30, "30 days"),"Not Needed")</f>
        <v>Not Needed</v>
      </c>
      <c r="X3326">
        <f t="shared" si="311"/>
        <v>2016</v>
      </c>
    </row>
    <row r="3327" spans="1:24" ht="4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 t="shared" si="312"/>
        <v>113</v>
      </c>
      <c r="R3327">
        <f t="shared" si="307"/>
        <v>30</v>
      </c>
      <c r="S3327" s="15">
        <f t="shared" si="308"/>
        <v>42064.785613425927</v>
      </c>
      <c r="T3327" s="15">
        <f t="shared" si="309"/>
        <v>42099.743946759263</v>
      </c>
      <c r="U3327">
        <f t="shared" si="310"/>
        <v>35</v>
      </c>
      <c r="V3327" t="str" cm="1">
        <f t="array" ref="V3327">_xlfn.IFS(U3327&lt;=10,"Less than 10 days",AND(U3327&gt;10,U3327&lt;=20),"11 to 20 days",AND(U3327&gt;20,U3327&lt;=25),"21 to 25 days",U3327&gt;=51,"Greater than 40 days",AND(U3327&gt;25,U3327&lt;=30),"26 to 30 days",AND(U3327&gt;30,U3327&lt;=40),"31 to 40 days",AND(U3327&gt;40,U3327&lt;=50),"41 to 50 days")</f>
        <v>31 to 40 days</v>
      </c>
      <c r="W3327" t="str" cm="1">
        <f t="array" ref="W3327">_xlfn.IFNA(_xlfn.IFS(AND(U3327&gt;=25,U3327&lt;28),"26-27 days",AND(U3327&gt;27,U3327&lt;29),"28 to 29 days",U3327=30, "30 days"),"Not Needed")</f>
        <v>Not Needed</v>
      </c>
      <c r="X3327">
        <f t="shared" si="311"/>
        <v>2015</v>
      </c>
    </row>
    <row r="3328" spans="1:24" ht="4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 t="shared" si="312"/>
        <v>101</v>
      </c>
      <c r="R3328">
        <f t="shared" si="307"/>
        <v>142.28</v>
      </c>
      <c r="S3328" s="15">
        <f t="shared" si="308"/>
        <v>42041.714178240742</v>
      </c>
      <c r="T3328" s="15">
        <f t="shared" si="309"/>
        <v>42071.67251157407</v>
      </c>
      <c r="U3328">
        <f t="shared" si="310"/>
        <v>30</v>
      </c>
      <c r="V3328" t="str" cm="1">
        <f t="array" ref="V3328">_xlfn.IFS(U3328&lt;=10,"Less than 10 days",AND(U3328&gt;10,U3328&lt;=20),"11 to 20 days",AND(U3328&gt;20,U3328&lt;=25),"21 to 25 days",U3328&gt;=51,"Greater than 40 days",AND(U3328&gt;25,U3328&lt;=30),"26 to 30 days",AND(U3328&gt;30,U3328&lt;=40),"31 to 40 days",AND(U3328&gt;40,U3328&lt;=50),"41 to 50 days")</f>
        <v>26 to 30 days</v>
      </c>
      <c r="W3328" t="str" cm="1">
        <f t="array" ref="W3328">_xlfn.IFNA(_xlfn.IFS(AND(U3328&gt;=25,U3328&lt;28),"26-27 days",AND(U3328&gt;27,U3328&lt;29),"28 to 29 days",U3328=30, "30 days"),"Not Needed")</f>
        <v>30 days</v>
      </c>
      <c r="X3328">
        <f t="shared" si="311"/>
        <v>2015</v>
      </c>
    </row>
    <row r="3329" spans="1:24" ht="4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 t="shared" si="312"/>
        <v>101</v>
      </c>
      <c r="R3329">
        <f t="shared" si="307"/>
        <v>24.55</v>
      </c>
      <c r="S3329" s="15">
        <f t="shared" si="308"/>
        <v>42468.374606481477</v>
      </c>
      <c r="T3329" s="15">
        <f t="shared" si="309"/>
        <v>42498.374606481477</v>
      </c>
      <c r="U3329">
        <f t="shared" si="310"/>
        <v>30</v>
      </c>
      <c r="V3329" t="str" cm="1">
        <f t="array" ref="V3329">_xlfn.IFS(U3329&lt;=10,"Less than 10 days",AND(U3329&gt;10,U3329&lt;=20),"11 to 20 days",AND(U3329&gt;20,U3329&lt;=25),"21 to 25 days",U3329&gt;=51,"Greater than 40 days",AND(U3329&gt;25,U3329&lt;=30),"26 to 30 days",AND(U3329&gt;30,U3329&lt;=40),"31 to 40 days",AND(U3329&gt;40,U3329&lt;=50),"41 to 50 days")</f>
        <v>26 to 30 days</v>
      </c>
      <c r="W3329" t="str" cm="1">
        <f t="array" ref="W3329">_xlfn.IFNA(_xlfn.IFS(AND(U3329&gt;=25,U3329&lt;28),"26-27 days",AND(U3329&gt;27,U3329&lt;29),"28 to 29 days",U3329=30, "30 days"),"Not Needed")</f>
        <v>30 days</v>
      </c>
      <c r="X3329">
        <f t="shared" si="311"/>
        <v>2016</v>
      </c>
    </row>
    <row r="3330" spans="1:24" ht="4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 t="shared" si="312"/>
        <v>146</v>
      </c>
      <c r="R3330">
        <f t="shared" si="307"/>
        <v>292.77999999999997</v>
      </c>
      <c r="S3330" s="15">
        <f t="shared" si="308"/>
        <v>41822.57503472222</v>
      </c>
      <c r="T3330" s="15">
        <f t="shared" si="309"/>
        <v>41825.041666666664</v>
      </c>
      <c r="U3330">
        <f t="shared" si="310"/>
        <v>3</v>
      </c>
      <c r="V3330" t="str" cm="1">
        <f t="array" ref="V3330">_xlfn.IFS(U3330&lt;=10,"Less than 10 days",AND(U3330&gt;10,U3330&lt;=20),"11 to 20 days",AND(U3330&gt;20,U3330&lt;=25),"21 to 25 days",U3330&gt;=51,"Greater than 40 days",AND(U3330&gt;25,U3330&lt;=30),"26 to 30 days",AND(U3330&gt;30,U3330&lt;=40),"31 to 40 days",AND(U3330&gt;40,U3330&lt;=50),"41 to 50 days")</f>
        <v>Less than 10 days</v>
      </c>
      <c r="W3330" t="str" cm="1">
        <f t="array" ref="W3330">_xlfn.IFNA(_xlfn.IFS(AND(U3330&gt;=25,U3330&lt;28),"26-27 days",AND(U3330&gt;27,U3330&lt;29),"28 to 29 days",U3330=30, "30 days"),"Not Needed")</f>
        <v>Not Needed</v>
      </c>
      <c r="X3330">
        <f t="shared" si="311"/>
        <v>2014</v>
      </c>
    </row>
    <row r="3331" spans="1:24" ht="4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 t="shared" si="312"/>
        <v>117</v>
      </c>
      <c r="R3331">
        <f t="shared" ref="R3331:R3394" si="313">IFERROR(ROUND(E3331/L3331,2),0)</f>
        <v>44.92</v>
      </c>
      <c r="S3331" s="15">
        <f t="shared" ref="S3331:S3394" si="314">(((J3331/60)/60)/24)+DATE(1970,1,1)</f>
        <v>41837.323009259257</v>
      </c>
      <c r="T3331" s="15">
        <f t="shared" ref="T3331:T3394" si="315">(((I3331/60)/60)/24)+DATE(1970,1,1)</f>
        <v>41847.958333333336</v>
      </c>
      <c r="U3331">
        <f t="shared" ref="U3331:U3394" si="316">_xlfn.DAYS(T3331,S3331)</f>
        <v>10</v>
      </c>
      <c r="V3331" t="str" cm="1">
        <f t="array" ref="V3331">_xlfn.IFS(U3331&lt;=10,"Less than 10 days",AND(U3331&gt;10,U3331&lt;=20),"11 to 20 days",AND(U3331&gt;20,U3331&lt;=25),"21 to 25 days",U3331&gt;=51,"Greater than 40 days",AND(U3331&gt;25,U3331&lt;=30),"26 to 30 days",AND(U3331&gt;30,U3331&lt;=40),"31 to 40 days",AND(U3331&gt;40,U3331&lt;=50),"41 to 50 days")</f>
        <v>Less than 10 days</v>
      </c>
      <c r="W3331" t="str" cm="1">
        <f t="array" ref="W3331">_xlfn.IFNA(_xlfn.IFS(AND(U3331&gt;=25,U3331&lt;28),"26-27 days",AND(U3331&gt;27,U3331&lt;29),"28 to 29 days",U3331=30, "30 days"),"Not Needed")</f>
        <v>Not Needed</v>
      </c>
      <c r="X3331">
        <f t="shared" ref="X3331:X3394" si="317">YEAR(S3331)</f>
        <v>2014</v>
      </c>
    </row>
    <row r="3332" spans="1:24" ht="4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 t="shared" si="312"/>
        <v>106</v>
      </c>
      <c r="R3332">
        <f t="shared" si="313"/>
        <v>23.1</v>
      </c>
      <c r="S3332" s="15">
        <f t="shared" si="314"/>
        <v>42065.887361111112</v>
      </c>
      <c r="T3332" s="15">
        <f t="shared" si="315"/>
        <v>42095.845694444448</v>
      </c>
      <c r="U3332">
        <f t="shared" si="316"/>
        <v>30</v>
      </c>
      <c r="V3332" t="str" cm="1">
        <f t="array" ref="V3332">_xlfn.IFS(U3332&lt;=10,"Less than 10 days",AND(U3332&gt;10,U3332&lt;=20),"11 to 20 days",AND(U3332&gt;20,U3332&lt;=25),"21 to 25 days",U3332&gt;=51,"Greater than 40 days",AND(U3332&gt;25,U3332&lt;=30),"26 to 30 days",AND(U3332&gt;30,U3332&lt;=40),"31 to 40 days",AND(U3332&gt;40,U3332&lt;=50),"41 to 50 days")</f>
        <v>26 to 30 days</v>
      </c>
      <c r="W3332" t="str" cm="1">
        <f t="array" ref="W3332">_xlfn.IFNA(_xlfn.IFS(AND(U3332&gt;=25,U3332&lt;28),"26-27 days",AND(U3332&gt;27,U3332&lt;29),"28 to 29 days",U3332=30, "30 days"),"Not Needed")</f>
        <v>30 days</v>
      </c>
      <c r="X3332">
        <f t="shared" si="317"/>
        <v>2015</v>
      </c>
    </row>
    <row r="3333" spans="1:24" ht="4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 t="shared" si="312"/>
        <v>105</v>
      </c>
      <c r="R3333">
        <f t="shared" si="313"/>
        <v>80.400000000000006</v>
      </c>
      <c r="S3333" s="15">
        <f t="shared" si="314"/>
        <v>42248.697754629626</v>
      </c>
      <c r="T3333" s="15">
        <f t="shared" si="315"/>
        <v>42283.697754629626</v>
      </c>
      <c r="U3333">
        <f t="shared" si="316"/>
        <v>35</v>
      </c>
      <c r="V3333" t="str" cm="1">
        <f t="array" ref="V3333">_xlfn.IFS(U3333&lt;=10,"Less than 10 days",AND(U3333&gt;10,U3333&lt;=20),"11 to 20 days",AND(U3333&gt;20,U3333&lt;=25),"21 to 25 days",U3333&gt;=51,"Greater than 40 days",AND(U3333&gt;25,U3333&lt;=30),"26 to 30 days",AND(U3333&gt;30,U3333&lt;=40),"31 to 40 days",AND(U3333&gt;40,U3333&lt;=50),"41 to 50 days")</f>
        <v>31 to 40 days</v>
      </c>
      <c r="W3333" t="str" cm="1">
        <f t="array" ref="W3333">_xlfn.IFNA(_xlfn.IFS(AND(U3333&gt;=25,U3333&lt;28),"26-27 days",AND(U3333&gt;27,U3333&lt;29),"28 to 29 days",U3333=30, "30 days"),"Not Needed")</f>
        <v>Not Needed</v>
      </c>
      <c r="X3333">
        <f t="shared" si="317"/>
        <v>2015</v>
      </c>
    </row>
    <row r="3334" spans="1:24" ht="4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 t="shared" si="312"/>
        <v>100</v>
      </c>
      <c r="R3334">
        <f t="shared" si="313"/>
        <v>72.290000000000006</v>
      </c>
      <c r="S3334" s="15">
        <f t="shared" si="314"/>
        <v>41809.860300925924</v>
      </c>
      <c r="T3334" s="15">
        <f t="shared" si="315"/>
        <v>41839.860300925924</v>
      </c>
      <c r="U3334">
        <f t="shared" si="316"/>
        <v>30</v>
      </c>
      <c r="V3334" t="str" cm="1">
        <f t="array" ref="V3334">_xlfn.IFS(U3334&lt;=10,"Less than 10 days",AND(U3334&gt;10,U3334&lt;=20),"11 to 20 days",AND(U3334&gt;20,U3334&lt;=25),"21 to 25 days",U3334&gt;=51,"Greater than 40 days",AND(U3334&gt;25,U3334&lt;=30),"26 to 30 days",AND(U3334&gt;30,U3334&lt;=40),"31 to 40 days",AND(U3334&gt;40,U3334&lt;=50),"41 to 50 days")</f>
        <v>26 to 30 days</v>
      </c>
      <c r="W3334" t="str" cm="1">
        <f t="array" ref="W3334">_xlfn.IFNA(_xlfn.IFS(AND(U3334&gt;=25,U3334&lt;28),"26-27 days",AND(U3334&gt;27,U3334&lt;29),"28 to 29 days",U3334=30, "30 days"),"Not Needed")</f>
        <v>30 days</v>
      </c>
      <c r="X3334">
        <f t="shared" si="317"/>
        <v>2014</v>
      </c>
    </row>
    <row r="3335" spans="1:24" ht="4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 t="shared" si="312"/>
        <v>105</v>
      </c>
      <c r="R3335">
        <f t="shared" si="313"/>
        <v>32.97</v>
      </c>
      <c r="S3335" s="15">
        <f t="shared" si="314"/>
        <v>42148.676851851851</v>
      </c>
      <c r="T3335" s="15">
        <f t="shared" si="315"/>
        <v>42170.676851851851</v>
      </c>
      <c r="U3335">
        <f t="shared" si="316"/>
        <v>22</v>
      </c>
      <c r="V3335" t="str" cm="1">
        <f t="array" ref="V3335">_xlfn.IFS(U3335&lt;=10,"Less than 10 days",AND(U3335&gt;10,U3335&lt;=20),"11 to 20 days",AND(U3335&gt;20,U3335&lt;=25),"21 to 25 days",U3335&gt;=51,"Greater than 40 days",AND(U3335&gt;25,U3335&lt;=30),"26 to 30 days",AND(U3335&gt;30,U3335&lt;=40),"31 to 40 days",AND(U3335&gt;40,U3335&lt;=50),"41 to 50 days")</f>
        <v>21 to 25 days</v>
      </c>
      <c r="W3335" t="str" cm="1">
        <f t="array" ref="W3335">_xlfn.IFNA(_xlfn.IFS(AND(U3335&gt;=25,U3335&lt;28),"26-27 days",AND(U3335&gt;27,U3335&lt;29),"28 to 29 days",U3335=30, "30 days"),"Not Needed")</f>
        <v>Not Needed</v>
      </c>
      <c r="X3335">
        <f t="shared" si="317"/>
        <v>2015</v>
      </c>
    </row>
    <row r="3336" spans="1:24" ht="29">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 t="shared" si="312"/>
        <v>139</v>
      </c>
      <c r="R3336">
        <f t="shared" si="313"/>
        <v>116.65</v>
      </c>
      <c r="S3336" s="15">
        <f t="shared" si="314"/>
        <v>42185.521087962959</v>
      </c>
      <c r="T3336" s="15">
        <f t="shared" si="315"/>
        <v>42215.521087962959</v>
      </c>
      <c r="U3336">
        <f t="shared" si="316"/>
        <v>30</v>
      </c>
      <c r="V3336" t="str" cm="1">
        <f t="array" ref="V3336">_xlfn.IFS(U3336&lt;=10,"Less than 10 days",AND(U3336&gt;10,U3336&lt;=20),"11 to 20 days",AND(U3336&gt;20,U3336&lt;=25),"21 to 25 days",U3336&gt;=51,"Greater than 40 days",AND(U3336&gt;25,U3336&lt;=30),"26 to 30 days",AND(U3336&gt;30,U3336&lt;=40),"31 to 40 days",AND(U3336&gt;40,U3336&lt;=50),"41 to 50 days")</f>
        <v>26 to 30 days</v>
      </c>
      <c r="W3336" t="str" cm="1">
        <f t="array" ref="W3336">_xlfn.IFNA(_xlfn.IFS(AND(U3336&gt;=25,U3336&lt;28),"26-27 days",AND(U3336&gt;27,U3336&lt;29),"28 to 29 days",U3336=30, "30 days"),"Not Needed")</f>
        <v>30 days</v>
      </c>
      <c r="X3336">
        <f t="shared" si="317"/>
        <v>2015</v>
      </c>
    </row>
    <row r="3337" spans="1:24" ht="58">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 t="shared" si="312"/>
        <v>100</v>
      </c>
      <c r="R3337">
        <f t="shared" si="313"/>
        <v>79.62</v>
      </c>
      <c r="S3337" s="15">
        <f t="shared" si="314"/>
        <v>41827.674143518518</v>
      </c>
      <c r="T3337" s="15">
        <f t="shared" si="315"/>
        <v>41854.958333333336</v>
      </c>
      <c r="U3337">
        <f t="shared" si="316"/>
        <v>27</v>
      </c>
      <c r="V3337" t="str" cm="1">
        <f t="array" ref="V3337">_xlfn.IFS(U3337&lt;=10,"Less than 10 days",AND(U3337&gt;10,U3337&lt;=20),"11 to 20 days",AND(U3337&gt;20,U3337&lt;=25),"21 to 25 days",U3337&gt;=51,"Greater than 40 days",AND(U3337&gt;25,U3337&lt;=30),"26 to 30 days",AND(U3337&gt;30,U3337&lt;=40),"31 to 40 days",AND(U3337&gt;40,U3337&lt;=50),"41 to 50 days")</f>
        <v>26 to 30 days</v>
      </c>
      <c r="W3337" t="str" cm="1">
        <f t="array" ref="W3337">_xlfn.IFNA(_xlfn.IFS(AND(U3337&gt;=25,U3337&lt;28),"26-27 days",AND(U3337&gt;27,U3337&lt;29),"28 to 29 days",U3337=30, "30 days"),"Not Needed")</f>
        <v>26-27 days</v>
      </c>
      <c r="X3337">
        <f t="shared" si="317"/>
        <v>2014</v>
      </c>
    </row>
    <row r="3338" spans="1:24" ht="4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 t="shared" si="312"/>
        <v>100</v>
      </c>
      <c r="R3338">
        <f t="shared" si="313"/>
        <v>27.78</v>
      </c>
      <c r="S3338" s="15">
        <f t="shared" si="314"/>
        <v>42437.398680555561</v>
      </c>
      <c r="T3338" s="15">
        <f t="shared" si="315"/>
        <v>42465.35701388889</v>
      </c>
      <c r="U3338">
        <f t="shared" si="316"/>
        <v>28</v>
      </c>
      <c r="V3338" t="str" cm="1">
        <f t="array" ref="V3338">_xlfn.IFS(U3338&lt;=10,"Less than 10 days",AND(U3338&gt;10,U3338&lt;=20),"11 to 20 days",AND(U3338&gt;20,U3338&lt;=25),"21 to 25 days",U3338&gt;=51,"Greater than 40 days",AND(U3338&gt;25,U3338&lt;=30),"26 to 30 days",AND(U3338&gt;30,U3338&lt;=40),"31 to 40 days",AND(U3338&gt;40,U3338&lt;=50),"41 to 50 days")</f>
        <v>26 to 30 days</v>
      </c>
      <c r="W3338" t="str" cm="1">
        <f t="array" ref="W3338">_xlfn.IFNA(_xlfn.IFS(AND(U3338&gt;=25,U3338&lt;28),"26-27 days",AND(U3338&gt;27,U3338&lt;29),"28 to 29 days",U3338=30, "30 days"),"Not Needed")</f>
        <v>28 to 29 days</v>
      </c>
      <c r="X3338">
        <f t="shared" si="317"/>
        <v>2016</v>
      </c>
    </row>
    <row r="3339" spans="1:24" ht="4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 t="shared" si="312"/>
        <v>110</v>
      </c>
      <c r="R3339">
        <f t="shared" si="313"/>
        <v>81.03</v>
      </c>
      <c r="S3339" s="15">
        <f t="shared" si="314"/>
        <v>41901.282025462962</v>
      </c>
      <c r="T3339" s="15">
        <f t="shared" si="315"/>
        <v>41922.875</v>
      </c>
      <c r="U3339">
        <f t="shared" si="316"/>
        <v>21</v>
      </c>
      <c r="V3339" t="str" cm="1">
        <f t="array" ref="V3339">_xlfn.IFS(U3339&lt;=10,"Less than 10 days",AND(U3339&gt;10,U3339&lt;=20),"11 to 20 days",AND(U3339&gt;20,U3339&lt;=25),"21 to 25 days",U3339&gt;=51,"Greater than 40 days",AND(U3339&gt;25,U3339&lt;=30),"26 to 30 days",AND(U3339&gt;30,U3339&lt;=40),"31 to 40 days",AND(U3339&gt;40,U3339&lt;=50),"41 to 50 days")</f>
        <v>21 to 25 days</v>
      </c>
      <c r="W3339" t="str" cm="1">
        <f t="array" ref="W3339">_xlfn.IFNA(_xlfn.IFS(AND(U3339&gt;=25,U3339&lt;28),"26-27 days",AND(U3339&gt;27,U3339&lt;29),"28 to 29 days",U3339=30, "30 days"),"Not Needed")</f>
        <v>Not Needed</v>
      </c>
      <c r="X3339">
        <f t="shared" si="317"/>
        <v>2014</v>
      </c>
    </row>
    <row r="3340" spans="1:24" ht="29">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 t="shared" si="312"/>
        <v>102</v>
      </c>
      <c r="R3340">
        <f t="shared" si="313"/>
        <v>136.85</v>
      </c>
      <c r="S3340" s="15">
        <f t="shared" si="314"/>
        <v>42769.574999999997</v>
      </c>
      <c r="T3340" s="15">
        <f t="shared" si="315"/>
        <v>42790.574999999997</v>
      </c>
      <c r="U3340">
        <f t="shared" si="316"/>
        <v>21</v>
      </c>
      <c r="V3340" t="str" cm="1">
        <f t="array" ref="V3340">_xlfn.IFS(U3340&lt;=10,"Less than 10 days",AND(U3340&gt;10,U3340&lt;=20),"11 to 20 days",AND(U3340&gt;20,U3340&lt;=25),"21 to 25 days",U3340&gt;=51,"Greater than 40 days",AND(U3340&gt;25,U3340&lt;=30),"26 to 30 days",AND(U3340&gt;30,U3340&lt;=40),"31 to 40 days",AND(U3340&gt;40,U3340&lt;=50),"41 to 50 days")</f>
        <v>21 to 25 days</v>
      </c>
      <c r="W3340" t="str" cm="1">
        <f t="array" ref="W3340">_xlfn.IFNA(_xlfn.IFS(AND(U3340&gt;=25,U3340&lt;28),"26-27 days",AND(U3340&gt;27,U3340&lt;29),"28 to 29 days",U3340=30, "30 days"),"Not Needed")</f>
        <v>Not Needed</v>
      </c>
      <c r="X3340">
        <f t="shared" si="317"/>
        <v>2017</v>
      </c>
    </row>
    <row r="3341" spans="1:24" ht="4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 t="shared" ref="Q3341:Q3404" si="318">ROUND(E3341/D3341*100,0)</f>
        <v>104</v>
      </c>
      <c r="R3341">
        <f t="shared" si="313"/>
        <v>177.62</v>
      </c>
      <c r="S3341" s="15">
        <f t="shared" si="314"/>
        <v>42549.665717592594</v>
      </c>
      <c r="T3341" s="15">
        <f t="shared" si="315"/>
        <v>42579.665717592594</v>
      </c>
      <c r="U3341">
        <f t="shared" si="316"/>
        <v>30</v>
      </c>
      <c r="V3341" t="str" cm="1">
        <f t="array" ref="V3341">_xlfn.IFS(U3341&lt;=10,"Less than 10 days",AND(U3341&gt;10,U3341&lt;=20),"11 to 20 days",AND(U3341&gt;20,U3341&lt;=25),"21 to 25 days",U3341&gt;=51,"Greater than 40 days",AND(U3341&gt;25,U3341&lt;=30),"26 to 30 days",AND(U3341&gt;30,U3341&lt;=40),"31 to 40 days",AND(U3341&gt;40,U3341&lt;=50),"41 to 50 days")</f>
        <v>26 to 30 days</v>
      </c>
      <c r="W3341" t="str" cm="1">
        <f t="array" ref="W3341">_xlfn.IFNA(_xlfn.IFS(AND(U3341&gt;=25,U3341&lt;28),"26-27 days",AND(U3341&gt;27,U3341&lt;29),"28 to 29 days",U3341=30, "30 days"),"Not Needed")</f>
        <v>30 days</v>
      </c>
      <c r="X3341">
        <f t="shared" si="317"/>
        <v>2016</v>
      </c>
    </row>
    <row r="3342" spans="1:24" ht="4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 t="shared" si="318"/>
        <v>138</v>
      </c>
      <c r="R3342">
        <f t="shared" si="313"/>
        <v>109.08</v>
      </c>
      <c r="S3342" s="15">
        <f t="shared" si="314"/>
        <v>42685.974004629628</v>
      </c>
      <c r="T3342" s="15">
        <f t="shared" si="315"/>
        <v>42710.974004629628</v>
      </c>
      <c r="U3342">
        <f t="shared" si="316"/>
        <v>25</v>
      </c>
      <c r="V3342" t="str" cm="1">
        <f t="array" ref="V3342">_xlfn.IFS(U3342&lt;=10,"Less than 10 days",AND(U3342&gt;10,U3342&lt;=20),"11 to 20 days",AND(U3342&gt;20,U3342&lt;=25),"21 to 25 days",U3342&gt;=51,"Greater than 40 days",AND(U3342&gt;25,U3342&lt;=30),"26 to 30 days",AND(U3342&gt;30,U3342&lt;=40),"31 to 40 days",AND(U3342&gt;40,U3342&lt;=50),"41 to 50 days")</f>
        <v>21 to 25 days</v>
      </c>
      <c r="W3342" t="str" cm="1">
        <f t="array" ref="W3342">_xlfn.IFNA(_xlfn.IFS(AND(U3342&gt;=25,U3342&lt;28),"26-27 days",AND(U3342&gt;27,U3342&lt;29),"28 to 29 days",U3342=30, "30 days"),"Not Needed")</f>
        <v>26-27 days</v>
      </c>
      <c r="X3342">
        <f t="shared" si="317"/>
        <v>2016</v>
      </c>
    </row>
    <row r="3343" spans="1:24" ht="4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 t="shared" si="318"/>
        <v>100</v>
      </c>
      <c r="R3343">
        <f t="shared" si="313"/>
        <v>119.64</v>
      </c>
      <c r="S3343" s="15">
        <f t="shared" si="314"/>
        <v>42510.798854166671</v>
      </c>
      <c r="T3343" s="15">
        <f t="shared" si="315"/>
        <v>42533.708333333328</v>
      </c>
      <c r="U3343">
        <f t="shared" si="316"/>
        <v>23</v>
      </c>
      <c r="V3343" t="str" cm="1">
        <f t="array" ref="V3343">_xlfn.IFS(U3343&lt;=10,"Less than 10 days",AND(U3343&gt;10,U3343&lt;=20),"11 to 20 days",AND(U3343&gt;20,U3343&lt;=25),"21 to 25 days",U3343&gt;=51,"Greater than 40 days",AND(U3343&gt;25,U3343&lt;=30),"26 to 30 days",AND(U3343&gt;30,U3343&lt;=40),"31 to 40 days",AND(U3343&gt;40,U3343&lt;=50),"41 to 50 days")</f>
        <v>21 to 25 days</v>
      </c>
      <c r="W3343" t="str" cm="1">
        <f t="array" ref="W3343">_xlfn.IFNA(_xlfn.IFS(AND(U3343&gt;=25,U3343&lt;28),"26-27 days",AND(U3343&gt;27,U3343&lt;29),"28 to 29 days",U3343=30, "30 days"),"Not Needed")</f>
        <v>Not Needed</v>
      </c>
      <c r="X3343">
        <f t="shared" si="317"/>
        <v>2016</v>
      </c>
    </row>
    <row r="3344" spans="1:24" ht="4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 t="shared" si="318"/>
        <v>102</v>
      </c>
      <c r="R3344">
        <f t="shared" si="313"/>
        <v>78.209999999999994</v>
      </c>
      <c r="S3344" s="15">
        <f t="shared" si="314"/>
        <v>42062.296412037031</v>
      </c>
      <c r="T3344" s="15">
        <f t="shared" si="315"/>
        <v>42095.207638888889</v>
      </c>
      <c r="U3344">
        <f t="shared" si="316"/>
        <v>33</v>
      </c>
      <c r="V3344" t="str" cm="1">
        <f t="array" ref="V3344">_xlfn.IFS(U3344&lt;=10,"Less than 10 days",AND(U3344&gt;10,U3344&lt;=20),"11 to 20 days",AND(U3344&gt;20,U3344&lt;=25),"21 to 25 days",U3344&gt;=51,"Greater than 40 days",AND(U3344&gt;25,U3344&lt;=30),"26 to 30 days",AND(U3344&gt;30,U3344&lt;=40),"31 to 40 days",AND(U3344&gt;40,U3344&lt;=50),"41 to 50 days")</f>
        <v>31 to 40 days</v>
      </c>
      <c r="W3344" t="str" cm="1">
        <f t="array" ref="W3344">_xlfn.IFNA(_xlfn.IFS(AND(U3344&gt;=25,U3344&lt;28),"26-27 days",AND(U3344&gt;27,U3344&lt;29),"28 to 29 days",U3344=30, "30 days"),"Not Needed")</f>
        <v>Not Needed</v>
      </c>
      <c r="X3344">
        <f t="shared" si="317"/>
        <v>2015</v>
      </c>
    </row>
    <row r="3345" spans="1:24" ht="4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 t="shared" si="318"/>
        <v>171</v>
      </c>
      <c r="R3345">
        <f t="shared" si="313"/>
        <v>52.17</v>
      </c>
      <c r="S3345" s="15">
        <f t="shared" si="314"/>
        <v>42452.916481481487</v>
      </c>
      <c r="T3345" s="15">
        <f t="shared" si="315"/>
        <v>42473.554166666669</v>
      </c>
      <c r="U3345">
        <f t="shared" si="316"/>
        <v>21</v>
      </c>
      <c r="V3345" t="str" cm="1">
        <f t="array" ref="V3345">_xlfn.IFS(U3345&lt;=10,"Less than 10 days",AND(U3345&gt;10,U3345&lt;=20),"11 to 20 days",AND(U3345&gt;20,U3345&lt;=25),"21 to 25 days",U3345&gt;=51,"Greater than 40 days",AND(U3345&gt;25,U3345&lt;=30),"26 to 30 days",AND(U3345&gt;30,U3345&lt;=40),"31 to 40 days",AND(U3345&gt;40,U3345&lt;=50),"41 to 50 days")</f>
        <v>21 to 25 days</v>
      </c>
      <c r="W3345" t="str" cm="1">
        <f t="array" ref="W3345">_xlfn.IFNA(_xlfn.IFS(AND(U3345&gt;=25,U3345&lt;28),"26-27 days",AND(U3345&gt;27,U3345&lt;29),"28 to 29 days",U3345=30, "30 days"),"Not Needed")</f>
        <v>Not Needed</v>
      </c>
      <c r="X3345">
        <f t="shared" si="317"/>
        <v>2016</v>
      </c>
    </row>
    <row r="3346" spans="1:24" ht="4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 t="shared" si="318"/>
        <v>101</v>
      </c>
      <c r="R3346">
        <f t="shared" si="313"/>
        <v>114.13</v>
      </c>
      <c r="S3346" s="15">
        <f t="shared" si="314"/>
        <v>41851.200150462959</v>
      </c>
      <c r="T3346" s="15">
        <f t="shared" si="315"/>
        <v>41881.200150462959</v>
      </c>
      <c r="U3346">
        <f t="shared" si="316"/>
        <v>30</v>
      </c>
      <c r="V3346" t="str" cm="1">
        <f t="array" ref="V3346">_xlfn.IFS(U3346&lt;=10,"Less than 10 days",AND(U3346&gt;10,U3346&lt;=20),"11 to 20 days",AND(U3346&gt;20,U3346&lt;=25),"21 to 25 days",U3346&gt;=51,"Greater than 40 days",AND(U3346&gt;25,U3346&lt;=30),"26 to 30 days",AND(U3346&gt;30,U3346&lt;=40),"31 to 40 days",AND(U3346&gt;40,U3346&lt;=50),"41 to 50 days")</f>
        <v>26 to 30 days</v>
      </c>
      <c r="W3346" t="str" cm="1">
        <f t="array" ref="W3346">_xlfn.IFNA(_xlfn.IFS(AND(U3346&gt;=25,U3346&lt;28),"26-27 days",AND(U3346&gt;27,U3346&lt;29),"28 to 29 days",U3346=30, "30 days"),"Not Needed")</f>
        <v>30 days</v>
      </c>
      <c r="X3346">
        <f t="shared" si="317"/>
        <v>2014</v>
      </c>
    </row>
    <row r="3347" spans="1:24" ht="4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 t="shared" si="318"/>
        <v>130</v>
      </c>
      <c r="R3347">
        <f t="shared" si="313"/>
        <v>50</v>
      </c>
      <c r="S3347" s="15">
        <f t="shared" si="314"/>
        <v>42053.106111111112</v>
      </c>
      <c r="T3347" s="15">
        <f t="shared" si="315"/>
        <v>42112.025694444441</v>
      </c>
      <c r="U3347">
        <f t="shared" si="316"/>
        <v>59</v>
      </c>
      <c r="V3347" t="str" cm="1">
        <f t="array" ref="V3347">_xlfn.IFS(U3347&lt;=10,"Less than 10 days",AND(U3347&gt;10,U3347&lt;=20),"11 to 20 days",AND(U3347&gt;20,U3347&lt;=25),"21 to 25 days",U3347&gt;=51,"Greater than 40 days",AND(U3347&gt;25,U3347&lt;=30),"26 to 30 days",AND(U3347&gt;30,U3347&lt;=40),"31 to 40 days",AND(U3347&gt;40,U3347&lt;=50),"41 to 50 days")</f>
        <v>Greater than 40 days</v>
      </c>
      <c r="W3347" t="str" cm="1">
        <f t="array" ref="W3347">_xlfn.IFNA(_xlfn.IFS(AND(U3347&gt;=25,U3347&lt;28),"26-27 days",AND(U3347&gt;27,U3347&lt;29),"28 to 29 days",U3347=30, "30 days"),"Not Needed")</f>
        <v>Not Needed</v>
      </c>
      <c r="X3347">
        <f t="shared" si="317"/>
        <v>2015</v>
      </c>
    </row>
    <row r="3348" spans="1:24" ht="4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 t="shared" si="318"/>
        <v>110</v>
      </c>
      <c r="R3348">
        <f t="shared" si="313"/>
        <v>91.67</v>
      </c>
      <c r="S3348" s="15">
        <f t="shared" si="314"/>
        <v>42054.024421296301</v>
      </c>
      <c r="T3348" s="15">
        <f t="shared" si="315"/>
        <v>42061.024421296301</v>
      </c>
      <c r="U3348">
        <f t="shared" si="316"/>
        <v>7</v>
      </c>
      <c r="V3348" t="str" cm="1">
        <f t="array" ref="V3348">_xlfn.IFS(U3348&lt;=10,"Less than 10 days",AND(U3348&gt;10,U3348&lt;=20),"11 to 20 days",AND(U3348&gt;20,U3348&lt;=25),"21 to 25 days",U3348&gt;=51,"Greater than 40 days",AND(U3348&gt;25,U3348&lt;=30),"26 to 30 days",AND(U3348&gt;30,U3348&lt;=40),"31 to 40 days",AND(U3348&gt;40,U3348&lt;=50),"41 to 50 days")</f>
        <v>Less than 10 days</v>
      </c>
      <c r="W3348" t="str" cm="1">
        <f t="array" ref="W3348">_xlfn.IFNA(_xlfn.IFS(AND(U3348&gt;=25,U3348&lt;28),"26-27 days",AND(U3348&gt;27,U3348&lt;29),"28 to 29 days",U3348=30, "30 days"),"Not Needed")</f>
        <v>Not Needed</v>
      </c>
      <c r="X3348">
        <f t="shared" si="317"/>
        <v>2015</v>
      </c>
    </row>
    <row r="3349" spans="1:24" ht="58">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 t="shared" si="318"/>
        <v>119</v>
      </c>
      <c r="R3349">
        <f t="shared" si="313"/>
        <v>108.59</v>
      </c>
      <c r="S3349" s="15">
        <f t="shared" si="314"/>
        <v>42484.551550925928</v>
      </c>
      <c r="T3349" s="15">
        <f t="shared" si="315"/>
        <v>42498.875</v>
      </c>
      <c r="U3349">
        <f t="shared" si="316"/>
        <v>14</v>
      </c>
      <c r="V3349" t="str" cm="1">
        <f t="array" ref="V3349">_xlfn.IFS(U3349&lt;=10,"Less than 10 days",AND(U3349&gt;10,U3349&lt;=20),"11 to 20 days",AND(U3349&gt;20,U3349&lt;=25),"21 to 25 days",U3349&gt;=51,"Greater than 40 days",AND(U3349&gt;25,U3349&lt;=30),"26 to 30 days",AND(U3349&gt;30,U3349&lt;=40),"31 to 40 days",AND(U3349&gt;40,U3349&lt;=50),"41 to 50 days")</f>
        <v>11 to 20 days</v>
      </c>
      <c r="W3349" t="str" cm="1">
        <f t="array" ref="W3349">_xlfn.IFNA(_xlfn.IFS(AND(U3349&gt;=25,U3349&lt;28),"26-27 days",AND(U3349&gt;27,U3349&lt;29),"28 to 29 days",U3349=30, "30 days"),"Not Needed")</f>
        <v>Not Needed</v>
      </c>
      <c r="X3349">
        <f t="shared" si="317"/>
        <v>2016</v>
      </c>
    </row>
    <row r="3350" spans="1:24" ht="4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 t="shared" si="318"/>
        <v>100</v>
      </c>
      <c r="R3350">
        <f t="shared" si="313"/>
        <v>69.819999999999993</v>
      </c>
      <c r="S3350" s="15">
        <f t="shared" si="314"/>
        <v>42466.558796296296</v>
      </c>
      <c r="T3350" s="15">
        <f t="shared" si="315"/>
        <v>42490.165972222225</v>
      </c>
      <c r="U3350">
        <f t="shared" si="316"/>
        <v>24</v>
      </c>
      <c r="V3350" t="str" cm="1">
        <f t="array" ref="V3350">_xlfn.IFS(U3350&lt;=10,"Less than 10 days",AND(U3350&gt;10,U3350&lt;=20),"11 to 20 days",AND(U3350&gt;20,U3350&lt;=25),"21 to 25 days",U3350&gt;=51,"Greater than 40 days",AND(U3350&gt;25,U3350&lt;=30),"26 to 30 days",AND(U3350&gt;30,U3350&lt;=40),"31 to 40 days",AND(U3350&gt;40,U3350&lt;=50),"41 to 50 days")</f>
        <v>21 to 25 days</v>
      </c>
      <c r="W3350" t="str" cm="1">
        <f t="array" ref="W3350">_xlfn.IFNA(_xlfn.IFS(AND(U3350&gt;=25,U3350&lt;28),"26-27 days",AND(U3350&gt;27,U3350&lt;29),"28 to 29 days",U3350=30, "30 days"),"Not Needed")</f>
        <v>Not Needed</v>
      </c>
      <c r="X3350">
        <f t="shared" si="317"/>
        <v>2016</v>
      </c>
    </row>
    <row r="3351" spans="1:24" ht="4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 t="shared" si="318"/>
        <v>153</v>
      </c>
      <c r="R3351">
        <f t="shared" si="313"/>
        <v>109.57</v>
      </c>
      <c r="S3351" s="15">
        <f t="shared" si="314"/>
        <v>42513.110787037032</v>
      </c>
      <c r="T3351" s="15">
        <f t="shared" si="315"/>
        <v>42534.708333333328</v>
      </c>
      <c r="U3351">
        <f t="shared" si="316"/>
        <v>21</v>
      </c>
      <c r="V3351" t="str" cm="1">
        <f t="array" ref="V3351">_xlfn.IFS(U3351&lt;=10,"Less than 10 days",AND(U3351&gt;10,U3351&lt;=20),"11 to 20 days",AND(U3351&gt;20,U3351&lt;=25),"21 to 25 days",U3351&gt;=51,"Greater than 40 days",AND(U3351&gt;25,U3351&lt;=30),"26 to 30 days",AND(U3351&gt;30,U3351&lt;=40),"31 to 40 days",AND(U3351&gt;40,U3351&lt;=50),"41 to 50 days")</f>
        <v>21 to 25 days</v>
      </c>
      <c r="W3351" t="str" cm="1">
        <f t="array" ref="W3351">_xlfn.IFNA(_xlfn.IFS(AND(U3351&gt;=25,U3351&lt;28),"26-27 days",AND(U3351&gt;27,U3351&lt;29),"28 to 29 days",U3351=30, "30 days"),"Not Needed")</f>
        <v>Not Needed</v>
      </c>
      <c r="X3351">
        <f t="shared" si="317"/>
        <v>2016</v>
      </c>
    </row>
    <row r="3352" spans="1:24" ht="58">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 t="shared" si="318"/>
        <v>104</v>
      </c>
      <c r="R3352">
        <f t="shared" si="313"/>
        <v>71.67</v>
      </c>
      <c r="S3352" s="15">
        <f t="shared" si="314"/>
        <v>42302.701516203699</v>
      </c>
      <c r="T3352" s="15">
        <f t="shared" si="315"/>
        <v>42337.958333333328</v>
      </c>
      <c r="U3352">
        <f t="shared" si="316"/>
        <v>35</v>
      </c>
      <c r="V3352" t="str" cm="1">
        <f t="array" ref="V3352">_xlfn.IFS(U3352&lt;=10,"Less than 10 days",AND(U3352&gt;10,U3352&lt;=20),"11 to 20 days",AND(U3352&gt;20,U3352&lt;=25),"21 to 25 days",U3352&gt;=51,"Greater than 40 days",AND(U3352&gt;25,U3352&lt;=30),"26 to 30 days",AND(U3352&gt;30,U3352&lt;=40),"31 to 40 days",AND(U3352&gt;40,U3352&lt;=50),"41 to 50 days")</f>
        <v>31 to 40 days</v>
      </c>
      <c r="W3352" t="str" cm="1">
        <f t="array" ref="W3352">_xlfn.IFNA(_xlfn.IFS(AND(U3352&gt;=25,U3352&lt;28),"26-27 days",AND(U3352&gt;27,U3352&lt;29),"28 to 29 days",U3352=30, "30 days"),"Not Needed")</f>
        <v>Not Needed</v>
      </c>
      <c r="X3352">
        <f t="shared" si="317"/>
        <v>2015</v>
      </c>
    </row>
    <row r="3353" spans="1:24" ht="58">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 t="shared" si="318"/>
        <v>101</v>
      </c>
      <c r="R3353">
        <f t="shared" si="313"/>
        <v>93.61</v>
      </c>
      <c r="S3353" s="15">
        <f t="shared" si="314"/>
        <v>41806.395428240743</v>
      </c>
      <c r="T3353" s="15">
        <f t="shared" si="315"/>
        <v>41843.458333333336</v>
      </c>
      <c r="U3353">
        <f t="shared" si="316"/>
        <v>37</v>
      </c>
      <c r="V3353" t="str" cm="1">
        <f t="array" ref="V3353">_xlfn.IFS(U3353&lt;=10,"Less than 10 days",AND(U3353&gt;10,U3353&lt;=20),"11 to 20 days",AND(U3353&gt;20,U3353&lt;=25),"21 to 25 days",U3353&gt;=51,"Greater than 40 days",AND(U3353&gt;25,U3353&lt;=30),"26 to 30 days",AND(U3353&gt;30,U3353&lt;=40),"31 to 40 days",AND(U3353&gt;40,U3353&lt;=50),"41 to 50 days")</f>
        <v>31 to 40 days</v>
      </c>
      <c r="W3353" t="str" cm="1">
        <f t="array" ref="W3353">_xlfn.IFNA(_xlfn.IFS(AND(U3353&gt;=25,U3353&lt;28),"26-27 days",AND(U3353&gt;27,U3353&lt;29),"28 to 29 days",U3353=30, "30 days"),"Not Needed")</f>
        <v>Not Needed</v>
      </c>
      <c r="X3353">
        <f t="shared" si="317"/>
        <v>2014</v>
      </c>
    </row>
    <row r="3354" spans="1:24" ht="58">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 t="shared" si="318"/>
        <v>108</v>
      </c>
      <c r="R3354">
        <f t="shared" si="313"/>
        <v>76.8</v>
      </c>
      <c r="S3354" s="15">
        <f t="shared" si="314"/>
        <v>42495.992800925931</v>
      </c>
      <c r="T3354" s="15">
        <f t="shared" si="315"/>
        <v>42552.958333333328</v>
      </c>
      <c r="U3354">
        <f t="shared" si="316"/>
        <v>57</v>
      </c>
      <c r="V3354" t="str" cm="1">
        <f t="array" ref="V3354">_xlfn.IFS(U3354&lt;=10,"Less than 10 days",AND(U3354&gt;10,U3354&lt;=20),"11 to 20 days",AND(U3354&gt;20,U3354&lt;=25),"21 to 25 days",U3354&gt;=51,"Greater than 40 days",AND(U3354&gt;25,U3354&lt;=30),"26 to 30 days",AND(U3354&gt;30,U3354&lt;=40),"31 to 40 days",AND(U3354&gt;40,U3354&lt;=50),"41 to 50 days")</f>
        <v>Greater than 40 days</v>
      </c>
      <c r="W3354" t="str" cm="1">
        <f t="array" ref="W3354">_xlfn.IFNA(_xlfn.IFS(AND(U3354&gt;=25,U3354&lt;28),"26-27 days",AND(U3354&gt;27,U3354&lt;29),"28 to 29 days",U3354=30, "30 days"),"Not Needed")</f>
        <v>Not Needed</v>
      </c>
      <c r="X3354">
        <f t="shared" si="317"/>
        <v>2016</v>
      </c>
    </row>
    <row r="3355" spans="1:24" ht="4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 t="shared" si="318"/>
        <v>315</v>
      </c>
      <c r="R3355">
        <f t="shared" si="313"/>
        <v>35.799999999999997</v>
      </c>
      <c r="S3355" s="15">
        <f t="shared" si="314"/>
        <v>42479.432291666672</v>
      </c>
      <c r="T3355" s="15">
        <f t="shared" si="315"/>
        <v>42492.958333333328</v>
      </c>
      <c r="U3355">
        <f t="shared" si="316"/>
        <v>13</v>
      </c>
      <c r="V3355" t="str" cm="1">
        <f t="array" ref="V3355">_xlfn.IFS(U3355&lt;=10,"Less than 10 days",AND(U3355&gt;10,U3355&lt;=20),"11 to 20 days",AND(U3355&gt;20,U3355&lt;=25),"21 to 25 days",U3355&gt;=51,"Greater than 40 days",AND(U3355&gt;25,U3355&lt;=30),"26 to 30 days",AND(U3355&gt;30,U3355&lt;=40),"31 to 40 days",AND(U3355&gt;40,U3355&lt;=50),"41 to 50 days")</f>
        <v>11 to 20 days</v>
      </c>
      <c r="W3355" t="str" cm="1">
        <f t="array" ref="W3355">_xlfn.IFNA(_xlfn.IFS(AND(U3355&gt;=25,U3355&lt;28),"26-27 days",AND(U3355&gt;27,U3355&lt;29),"28 to 29 days",U3355=30, "30 days"),"Not Needed")</f>
        <v>Not Needed</v>
      </c>
      <c r="X3355">
        <f t="shared" si="317"/>
        <v>2016</v>
      </c>
    </row>
    <row r="3356" spans="1:24" ht="4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 t="shared" si="318"/>
        <v>102</v>
      </c>
      <c r="R3356">
        <f t="shared" si="313"/>
        <v>55.6</v>
      </c>
      <c r="S3356" s="15">
        <f t="shared" si="314"/>
        <v>42270.7269212963</v>
      </c>
      <c r="T3356" s="15">
        <f t="shared" si="315"/>
        <v>42306.167361111111</v>
      </c>
      <c r="U3356">
        <f t="shared" si="316"/>
        <v>36</v>
      </c>
      <c r="V3356" t="str" cm="1">
        <f t="array" ref="V3356">_xlfn.IFS(U3356&lt;=10,"Less than 10 days",AND(U3356&gt;10,U3356&lt;=20),"11 to 20 days",AND(U3356&gt;20,U3356&lt;=25),"21 to 25 days",U3356&gt;=51,"Greater than 40 days",AND(U3356&gt;25,U3356&lt;=30),"26 to 30 days",AND(U3356&gt;30,U3356&lt;=40),"31 to 40 days",AND(U3356&gt;40,U3356&lt;=50),"41 to 50 days")</f>
        <v>31 to 40 days</v>
      </c>
      <c r="W3356" t="str" cm="1">
        <f t="array" ref="W3356">_xlfn.IFNA(_xlfn.IFS(AND(U3356&gt;=25,U3356&lt;28),"26-27 days",AND(U3356&gt;27,U3356&lt;29),"28 to 29 days",U3356=30, "30 days"),"Not Needed")</f>
        <v>Not Needed</v>
      </c>
      <c r="X3356">
        <f t="shared" si="317"/>
        <v>2015</v>
      </c>
    </row>
    <row r="3357" spans="1:24" ht="4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 t="shared" si="318"/>
        <v>126</v>
      </c>
      <c r="R3357">
        <f t="shared" si="313"/>
        <v>147.33000000000001</v>
      </c>
      <c r="S3357" s="15">
        <f t="shared" si="314"/>
        <v>42489.619525462964</v>
      </c>
      <c r="T3357" s="15">
        <f t="shared" si="315"/>
        <v>42500.470138888893</v>
      </c>
      <c r="U3357">
        <f t="shared" si="316"/>
        <v>11</v>
      </c>
      <c r="V3357" t="str" cm="1">
        <f t="array" ref="V3357">_xlfn.IFS(U3357&lt;=10,"Less than 10 days",AND(U3357&gt;10,U3357&lt;=20),"11 to 20 days",AND(U3357&gt;20,U3357&lt;=25),"21 to 25 days",U3357&gt;=51,"Greater than 40 days",AND(U3357&gt;25,U3357&lt;=30),"26 to 30 days",AND(U3357&gt;30,U3357&lt;=40),"31 to 40 days",AND(U3357&gt;40,U3357&lt;=50),"41 to 50 days")</f>
        <v>11 to 20 days</v>
      </c>
      <c r="W3357" t="str" cm="1">
        <f t="array" ref="W3357">_xlfn.IFNA(_xlfn.IFS(AND(U3357&gt;=25,U3357&lt;28),"26-27 days",AND(U3357&gt;27,U3357&lt;29),"28 to 29 days",U3357=30, "30 days"),"Not Needed")</f>
        <v>Not Needed</v>
      </c>
      <c r="X3357">
        <f t="shared" si="317"/>
        <v>2016</v>
      </c>
    </row>
    <row r="3358" spans="1:24" ht="4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 t="shared" si="318"/>
        <v>101</v>
      </c>
      <c r="R3358">
        <f t="shared" si="313"/>
        <v>56.33</v>
      </c>
      <c r="S3358" s="15">
        <f t="shared" si="314"/>
        <v>42536.815648148149</v>
      </c>
      <c r="T3358" s="15">
        <f t="shared" si="315"/>
        <v>42566.815648148149</v>
      </c>
      <c r="U3358">
        <f t="shared" si="316"/>
        <v>30</v>
      </c>
      <c r="V3358" t="str" cm="1">
        <f t="array" ref="V3358">_xlfn.IFS(U3358&lt;=10,"Less than 10 days",AND(U3358&gt;10,U3358&lt;=20),"11 to 20 days",AND(U3358&gt;20,U3358&lt;=25),"21 to 25 days",U3358&gt;=51,"Greater than 40 days",AND(U3358&gt;25,U3358&lt;=30),"26 to 30 days",AND(U3358&gt;30,U3358&lt;=40),"31 to 40 days",AND(U3358&gt;40,U3358&lt;=50),"41 to 50 days")</f>
        <v>26 to 30 days</v>
      </c>
      <c r="W3358" t="str" cm="1">
        <f t="array" ref="W3358">_xlfn.IFNA(_xlfn.IFS(AND(U3358&gt;=25,U3358&lt;28),"26-27 days",AND(U3358&gt;27,U3358&lt;29),"28 to 29 days",U3358=30, "30 days"),"Not Needed")</f>
        <v>30 days</v>
      </c>
      <c r="X3358">
        <f t="shared" si="317"/>
        <v>2016</v>
      </c>
    </row>
    <row r="3359" spans="1:24" ht="4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 t="shared" si="318"/>
        <v>101</v>
      </c>
      <c r="R3359">
        <f t="shared" si="313"/>
        <v>96.19</v>
      </c>
      <c r="S3359" s="15">
        <f t="shared" si="314"/>
        <v>41822.417939814812</v>
      </c>
      <c r="T3359" s="15">
        <f t="shared" si="315"/>
        <v>41852.417939814812</v>
      </c>
      <c r="U3359">
        <f t="shared" si="316"/>
        <v>30</v>
      </c>
      <c r="V3359" t="str" cm="1">
        <f t="array" ref="V3359">_xlfn.IFS(U3359&lt;=10,"Less than 10 days",AND(U3359&gt;10,U3359&lt;=20),"11 to 20 days",AND(U3359&gt;20,U3359&lt;=25),"21 to 25 days",U3359&gt;=51,"Greater than 40 days",AND(U3359&gt;25,U3359&lt;=30),"26 to 30 days",AND(U3359&gt;30,U3359&lt;=40),"31 to 40 days",AND(U3359&gt;40,U3359&lt;=50),"41 to 50 days")</f>
        <v>26 to 30 days</v>
      </c>
      <c r="W3359" t="str" cm="1">
        <f t="array" ref="W3359">_xlfn.IFNA(_xlfn.IFS(AND(U3359&gt;=25,U3359&lt;28),"26-27 days",AND(U3359&gt;27,U3359&lt;29),"28 to 29 days",U3359=30, "30 days"),"Not Needed")</f>
        <v>30 days</v>
      </c>
      <c r="X3359">
        <f t="shared" si="317"/>
        <v>2014</v>
      </c>
    </row>
    <row r="3360" spans="1:24" ht="4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 t="shared" si="318"/>
        <v>103</v>
      </c>
      <c r="R3360">
        <f t="shared" si="313"/>
        <v>63.57</v>
      </c>
      <c r="S3360" s="15">
        <f t="shared" si="314"/>
        <v>41932.311099537037</v>
      </c>
      <c r="T3360" s="15">
        <f t="shared" si="315"/>
        <v>41962.352766203709</v>
      </c>
      <c r="U3360">
        <f t="shared" si="316"/>
        <v>30</v>
      </c>
      <c r="V3360" t="str" cm="1">
        <f t="array" ref="V3360">_xlfn.IFS(U3360&lt;=10,"Less than 10 days",AND(U3360&gt;10,U3360&lt;=20),"11 to 20 days",AND(U3360&gt;20,U3360&lt;=25),"21 to 25 days",U3360&gt;=51,"Greater than 40 days",AND(U3360&gt;25,U3360&lt;=30),"26 to 30 days",AND(U3360&gt;30,U3360&lt;=40),"31 to 40 days",AND(U3360&gt;40,U3360&lt;=50),"41 to 50 days")</f>
        <v>26 to 30 days</v>
      </c>
      <c r="W3360" t="str" cm="1">
        <f t="array" ref="W3360">_xlfn.IFNA(_xlfn.IFS(AND(U3360&gt;=25,U3360&lt;28),"26-27 days",AND(U3360&gt;27,U3360&lt;29),"28 to 29 days",U3360=30, "30 days"),"Not Needed")</f>
        <v>30 days</v>
      </c>
      <c r="X3360">
        <f t="shared" si="317"/>
        <v>2014</v>
      </c>
    </row>
    <row r="3361" spans="1:24" ht="4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 t="shared" si="318"/>
        <v>106</v>
      </c>
      <c r="R3361">
        <f t="shared" si="313"/>
        <v>184.78</v>
      </c>
      <c r="S3361" s="15">
        <f t="shared" si="314"/>
        <v>42746.057106481487</v>
      </c>
      <c r="T3361" s="15">
        <f t="shared" si="315"/>
        <v>42791.057106481487</v>
      </c>
      <c r="U3361">
        <f t="shared" si="316"/>
        <v>45</v>
      </c>
      <c r="V3361" t="str" cm="1">
        <f t="array" ref="V3361">_xlfn.IFS(U3361&lt;=10,"Less than 10 days",AND(U3361&gt;10,U3361&lt;=20),"11 to 20 days",AND(U3361&gt;20,U3361&lt;=25),"21 to 25 days",U3361&gt;=51,"Greater than 40 days",AND(U3361&gt;25,U3361&lt;=30),"26 to 30 days",AND(U3361&gt;30,U3361&lt;=40),"31 to 40 days",AND(U3361&gt;40,U3361&lt;=50),"41 to 50 days")</f>
        <v>41 to 50 days</v>
      </c>
      <c r="W3361" t="str" cm="1">
        <f t="array" ref="W3361">_xlfn.IFNA(_xlfn.IFS(AND(U3361&gt;=25,U3361&lt;28),"26-27 days",AND(U3361&gt;27,U3361&lt;29),"28 to 29 days",U3361=30, "30 days"),"Not Needed")</f>
        <v>Not Needed</v>
      </c>
      <c r="X3361">
        <f t="shared" si="317"/>
        <v>2017</v>
      </c>
    </row>
    <row r="3362" spans="1:24" ht="29">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 t="shared" si="318"/>
        <v>101</v>
      </c>
      <c r="R3362">
        <f t="shared" si="313"/>
        <v>126.72</v>
      </c>
      <c r="S3362" s="15">
        <f t="shared" si="314"/>
        <v>42697.082673611112</v>
      </c>
      <c r="T3362" s="15">
        <f t="shared" si="315"/>
        <v>42718.665972222225</v>
      </c>
      <c r="U3362">
        <f t="shared" si="316"/>
        <v>21</v>
      </c>
      <c r="V3362" t="str" cm="1">
        <f t="array" ref="V3362">_xlfn.IFS(U3362&lt;=10,"Less than 10 days",AND(U3362&gt;10,U3362&lt;=20),"11 to 20 days",AND(U3362&gt;20,U3362&lt;=25),"21 to 25 days",U3362&gt;=51,"Greater than 40 days",AND(U3362&gt;25,U3362&lt;=30),"26 to 30 days",AND(U3362&gt;30,U3362&lt;=40),"31 to 40 days",AND(U3362&gt;40,U3362&lt;=50),"41 to 50 days")</f>
        <v>21 to 25 days</v>
      </c>
      <c r="W3362" t="str" cm="1">
        <f t="array" ref="W3362">_xlfn.IFNA(_xlfn.IFS(AND(U3362&gt;=25,U3362&lt;28),"26-27 days",AND(U3362&gt;27,U3362&lt;29),"28 to 29 days",U3362=30, "30 days"),"Not Needed")</f>
        <v>Not Needed</v>
      </c>
      <c r="X3362">
        <f t="shared" si="317"/>
        <v>2016</v>
      </c>
    </row>
    <row r="3363" spans="1:24" ht="58">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 t="shared" si="318"/>
        <v>113</v>
      </c>
      <c r="R3363">
        <f t="shared" si="313"/>
        <v>83.43</v>
      </c>
      <c r="S3363" s="15">
        <f t="shared" si="314"/>
        <v>41866.025347222225</v>
      </c>
      <c r="T3363" s="15">
        <f t="shared" si="315"/>
        <v>41883.665972222225</v>
      </c>
      <c r="U3363">
        <f t="shared" si="316"/>
        <v>17</v>
      </c>
      <c r="V3363" t="str" cm="1">
        <f t="array" ref="V3363">_xlfn.IFS(U3363&lt;=10,"Less than 10 days",AND(U3363&gt;10,U3363&lt;=20),"11 to 20 days",AND(U3363&gt;20,U3363&lt;=25),"21 to 25 days",U3363&gt;=51,"Greater than 40 days",AND(U3363&gt;25,U3363&lt;=30),"26 to 30 days",AND(U3363&gt;30,U3363&lt;=40),"31 to 40 days",AND(U3363&gt;40,U3363&lt;=50),"41 to 50 days")</f>
        <v>11 to 20 days</v>
      </c>
      <c r="W3363" t="str" cm="1">
        <f t="array" ref="W3363">_xlfn.IFNA(_xlfn.IFS(AND(U3363&gt;=25,U3363&lt;28),"26-27 days",AND(U3363&gt;27,U3363&lt;29),"28 to 29 days",U3363=30, "30 days"),"Not Needed")</f>
        <v>Not Needed</v>
      </c>
      <c r="X3363">
        <f t="shared" si="317"/>
        <v>2014</v>
      </c>
    </row>
    <row r="3364" spans="1:24" ht="4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 t="shared" si="318"/>
        <v>218</v>
      </c>
      <c r="R3364">
        <f t="shared" si="313"/>
        <v>54.5</v>
      </c>
      <c r="S3364" s="15">
        <f t="shared" si="314"/>
        <v>42056.091631944444</v>
      </c>
      <c r="T3364" s="15">
        <f t="shared" si="315"/>
        <v>42070.204861111109</v>
      </c>
      <c r="U3364">
        <f t="shared" si="316"/>
        <v>14</v>
      </c>
      <c r="V3364" t="str" cm="1">
        <f t="array" ref="V3364">_xlfn.IFS(U3364&lt;=10,"Less than 10 days",AND(U3364&gt;10,U3364&lt;=20),"11 to 20 days",AND(U3364&gt;20,U3364&lt;=25),"21 to 25 days",U3364&gt;=51,"Greater than 40 days",AND(U3364&gt;25,U3364&lt;=30),"26 to 30 days",AND(U3364&gt;30,U3364&lt;=40),"31 to 40 days",AND(U3364&gt;40,U3364&lt;=50),"41 to 50 days")</f>
        <v>11 to 20 days</v>
      </c>
      <c r="W3364" t="str" cm="1">
        <f t="array" ref="W3364">_xlfn.IFNA(_xlfn.IFS(AND(U3364&gt;=25,U3364&lt;28),"26-27 days",AND(U3364&gt;27,U3364&lt;29),"28 to 29 days",U3364=30, "30 days"),"Not Needed")</f>
        <v>Not Needed</v>
      </c>
      <c r="X3364">
        <f t="shared" si="317"/>
        <v>2015</v>
      </c>
    </row>
    <row r="3365" spans="1:24" ht="4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 t="shared" si="318"/>
        <v>101</v>
      </c>
      <c r="R3365">
        <f t="shared" si="313"/>
        <v>302.31</v>
      </c>
      <c r="S3365" s="15">
        <f t="shared" si="314"/>
        <v>41851.771354166667</v>
      </c>
      <c r="T3365" s="15">
        <f t="shared" si="315"/>
        <v>41870.666666666664</v>
      </c>
      <c r="U3365">
        <f t="shared" si="316"/>
        <v>19</v>
      </c>
      <c r="V3365" t="str" cm="1">
        <f t="array" ref="V3365">_xlfn.IFS(U3365&lt;=10,"Less than 10 days",AND(U3365&gt;10,U3365&lt;=20),"11 to 20 days",AND(U3365&gt;20,U3365&lt;=25),"21 to 25 days",U3365&gt;=51,"Greater than 40 days",AND(U3365&gt;25,U3365&lt;=30),"26 to 30 days",AND(U3365&gt;30,U3365&lt;=40),"31 to 40 days",AND(U3365&gt;40,U3365&lt;=50),"41 to 50 days")</f>
        <v>11 to 20 days</v>
      </c>
      <c r="W3365" t="str" cm="1">
        <f t="array" ref="W3365">_xlfn.IFNA(_xlfn.IFS(AND(U3365&gt;=25,U3365&lt;28),"26-27 days",AND(U3365&gt;27,U3365&lt;29),"28 to 29 days",U3365=30, "30 days"),"Not Needed")</f>
        <v>Not Needed</v>
      </c>
      <c r="X3365">
        <f t="shared" si="317"/>
        <v>2014</v>
      </c>
    </row>
    <row r="3366" spans="1:24" ht="4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 t="shared" si="318"/>
        <v>106</v>
      </c>
      <c r="R3366">
        <f t="shared" si="313"/>
        <v>44.14</v>
      </c>
      <c r="S3366" s="15">
        <f t="shared" si="314"/>
        <v>42422.977418981478</v>
      </c>
      <c r="T3366" s="15">
        <f t="shared" si="315"/>
        <v>42444.875</v>
      </c>
      <c r="U3366">
        <f t="shared" si="316"/>
        <v>22</v>
      </c>
      <c r="V3366" t="str" cm="1">
        <f t="array" ref="V3366">_xlfn.IFS(U3366&lt;=10,"Less than 10 days",AND(U3366&gt;10,U3366&lt;=20),"11 to 20 days",AND(U3366&gt;20,U3366&lt;=25),"21 to 25 days",U3366&gt;=51,"Greater than 40 days",AND(U3366&gt;25,U3366&lt;=30),"26 to 30 days",AND(U3366&gt;30,U3366&lt;=40),"31 to 40 days",AND(U3366&gt;40,U3366&lt;=50),"41 to 50 days")</f>
        <v>21 to 25 days</v>
      </c>
      <c r="W3366" t="str" cm="1">
        <f t="array" ref="W3366">_xlfn.IFNA(_xlfn.IFS(AND(U3366&gt;=25,U3366&lt;28),"26-27 days",AND(U3366&gt;27,U3366&lt;29),"28 to 29 days",U3366=30, "30 days"),"Not Needed")</f>
        <v>Not Needed</v>
      </c>
      <c r="X3366">
        <f t="shared" si="317"/>
        <v>2016</v>
      </c>
    </row>
    <row r="3367" spans="1:24" ht="4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 t="shared" si="318"/>
        <v>104</v>
      </c>
      <c r="R3367">
        <f t="shared" si="313"/>
        <v>866.67</v>
      </c>
      <c r="S3367" s="15">
        <f t="shared" si="314"/>
        <v>42321.101759259262</v>
      </c>
      <c r="T3367" s="15">
        <f t="shared" si="315"/>
        <v>42351.101759259262</v>
      </c>
      <c r="U3367">
        <f t="shared" si="316"/>
        <v>30</v>
      </c>
      <c r="V3367" t="str" cm="1">
        <f t="array" ref="V3367">_xlfn.IFS(U3367&lt;=10,"Less than 10 days",AND(U3367&gt;10,U3367&lt;=20),"11 to 20 days",AND(U3367&gt;20,U3367&lt;=25),"21 to 25 days",U3367&gt;=51,"Greater than 40 days",AND(U3367&gt;25,U3367&lt;=30),"26 to 30 days",AND(U3367&gt;30,U3367&lt;=40),"31 to 40 days",AND(U3367&gt;40,U3367&lt;=50),"41 to 50 days")</f>
        <v>26 to 30 days</v>
      </c>
      <c r="W3367" t="str" cm="1">
        <f t="array" ref="W3367">_xlfn.IFNA(_xlfn.IFS(AND(U3367&gt;=25,U3367&lt;28),"26-27 days",AND(U3367&gt;27,U3367&lt;29),"28 to 29 days",U3367=30, "30 days"),"Not Needed")</f>
        <v>30 days</v>
      </c>
      <c r="X3367">
        <f t="shared" si="317"/>
        <v>2015</v>
      </c>
    </row>
    <row r="3368" spans="1:24" ht="4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 t="shared" si="318"/>
        <v>221</v>
      </c>
      <c r="R3368">
        <f t="shared" si="313"/>
        <v>61.39</v>
      </c>
      <c r="S3368" s="15">
        <f t="shared" si="314"/>
        <v>42107.067557870367</v>
      </c>
      <c r="T3368" s="15">
        <f t="shared" si="315"/>
        <v>42137.067557870367</v>
      </c>
      <c r="U3368">
        <f t="shared" si="316"/>
        <v>30</v>
      </c>
      <c r="V3368" t="str" cm="1">
        <f t="array" ref="V3368">_xlfn.IFS(U3368&lt;=10,"Less than 10 days",AND(U3368&gt;10,U3368&lt;=20),"11 to 20 days",AND(U3368&gt;20,U3368&lt;=25),"21 to 25 days",U3368&gt;=51,"Greater than 40 days",AND(U3368&gt;25,U3368&lt;=30),"26 to 30 days",AND(U3368&gt;30,U3368&lt;=40),"31 to 40 days",AND(U3368&gt;40,U3368&lt;=50),"41 to 50 days")</f>
        <v>26 to 30 days</v>
      </c>
      <c r="W3368" t="str" cm="1">
        <f t="array" ref="W3368">_xlfn.IFNA(_xlfn.IFS(AND(U3368&gt;=25,U3368&lt;28),"26-27 days",AND(U3368&gt;27,U3368&lt;29),"28 to 29 days",U3368=30, "30 days"),"Not Needed")</f>
        <v>30 days</v>
      </c>
      <c r="X3368">
        <f t="shared" si="317"/>
        <v>2015</v>
      </c>
    </row>
    <row r="3369" spans="1:24" ht="4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 t="shared" si="318"/>
        <v>119</v>
      </c>
      <c r="R3369">
        <f t="shared" si="313"/>
        <v>29.67</v>
      </c>
      <c r="S3369" s="15">
        <f t="shared" si="314"/>
        <v>42192.933958333335</v>
      </c>
      <c r="T3369" s="15">
        <f t="shared" si="315"/>
        <v>42217.933958333335</v>
      </c>
      <c r="U3369">
        <f t="shared" si="316"/>
        <v>25</v>
      </c>
      <c r="V3369" t="str" cm="1">
        <f t="array" ref="V3369">_xlfn.IFS(U3369&lt;=10,"Less than 10 days",AND(U3369&gt;10,U3369&lt;=20),"11 to 20 days",AND(U3369&gt;20,U3369&lt;=25),"21 to 25 days",U3369&gt;=51,"Greater than 40 days",AND(U3369&gt;25,U3369&lt;=30),"26 to 30 days",AND(U3369&gt;30,U3369&lt;=40),"31 to 40 days",AND(U3369&gt;40,U3369&lt;=50),"41 to 50 days")</f>
        <v>21 to 25 days</v>
      </c>
      <c r="W3369" t="str" cm="1">
        <f t="array" ref="W3369">_xlfn.IFNA(_xlfn.IFS(AND(U3369&gt;=25,U3369&lt;28),"26-27 days",AND(U3369&gt;27,U3369&lt;29),"28 to 29 days",U3369=30, "30 days"),"Not Needed")</f>
        <v>26-27 days</v>
      </c>
      <c r="X3369">
        <f t="shared" si="317"/>
        <v>2015</v>
      </c>
    </row>
    <row r="3370" spans="1:24" ht="4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 t="shared" si="318"/>
        <v>105</v>
      </c>
      <c r="R3370">
        <f t="shared" si="313"/>
        <v>45.48</v>
      </c>
      <c r="S3370" s="15">
        <f t="shared" si="314"/>
        <v>41969.199756944443</v>
      </c>
      <c r="T3370" s="15">
        <f t="shared" si="315"/>
        <v>42005.208333333328</v>
      </c>
      <c r="U3370">
        <f t="shared" si="316"/>
        <v>36</v>
      </c>
      <c r="V3370" t="str" cm="1">
        <f t="array" ref="V3370">_xlfn.IFS(U3370&lt;=10,"Less than 10 days",AND(U3370&gt;10,U3370&lt;=20),"11 to 20 days",AND(U3370&gt;20,U3370&lt;=25),"21 to 25 days",U3370&gt;=51,"Greater than 40 days",AND(U3370&gt;25,U3370&lt;=30),"26 to 30 days",AND(U3370&gt;30,U3370&lt;=40),"31 to 40 days",AND(U3370&gt;40,U3370&lt;=50),"41 to 50 days")</f>
        <v>31 to 40 days</v>
      </c>
      <c r="W3370" t="str" cm="1">
        <f t="array" ref="W3370">_xlfn.IFNA(_xlfn.IFS(AND(U3370&gt;=25,U3370&lt;28),"26-27 days",AND(U3370&gt;27,U3370&lt;29),"28 to 29 days",U3370=30, "30 days"),"Not Needed")</f>
        <v>Not Needed</v>
      </c>
      <c r="X3370">
        <f t="shared" si="317"/>
        <v>2014</v>
      </c>
    </row>
    <row r="3371" spans="1:24" ht="4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 t="shared" si="318"/>
        <v>104</v>
      </c>
      <c r="R3371">
        <f t="shared" si="313"/>
        <v>96.2</v>
      </c>
      <c r="S3371" s="15">
        <f t="shared" si="314"/>
        <v>42690.041435185187</v>
      </c>
      <c r="T3371" s="15">
        <f t="shared" si="315"/>
        <v>42750.041435185187</v>
      </c>
      <c r="U3371">
        <f t="shared" si="316"/>
        <v>60</v>
      </c>
      <c r="V3371" t="str" cm="1">
        <f t="array" ref="V3371">_xlfn.IFS(U3371&lt;=10,"Less than 10 days",AND(U3371&gt;10,U3371&lt;=20),"11 to 20 days",AND(U3371&gt;20,U3371&lt;=25),"21 to 25 days",U3371&gt;=51,"Greater than 40 days",AND(U3371&gt;25,U3371&lt;=30),"26 to 30 days",AND(U3371&gt;30,U3371&lt;=40),"31 to 40 days",AND(U3371&gt;40,U3371&lt;=50),"41 to 50 days")</f>
        <v>Greater than 40 days</v>
      </c>
      <c r="W3371" t="str" cm="1">
        <f t="array" ref="W3371">_xlfn.IFNA(_xlfn.IFS(AND(U3371&gt;=25,U3371&lt;28),"26-27 days",AND(U3371&gt;27,U3371&lt;29),"28 to 29 days",U3371=30, "30 days"),"Not Needed")</f>
        <v>Not Needed</v>
      </c>
      <c r="X3371">
        <f t="shared" si="317"/>
        <v>2016</v>
      </c>
    </row>
    <row r="3372" spans="1:24" ht="29">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 t="shared" si="318"/>
        <v>118</v>
      </c>
      <c r="R3372">
        <f t="shared" si="313"/>
        <v>67.92</v>
      </c>
      <c r="S3372" s="15">
        <f t="shared" si="314"/>
        <v>42690.334317129629</v>
      </c>
      <c r="T3372" s="15">
        <f t="shared" si="315"/>
        <v>42721.333333333328</v>
      </c>
      <c r="U3372">
        <f t="shared" si="316"/>
        <v>31</v>
      </c>
      <c r="V3372" t="str" cm="1">
        <f t="array" ref="V3372">_xlfn.IFS(U3372&lt;=10,"Less than 10 days",AND(U3372&gt;10,U3372&lt;=20),"11 to 20 days",AND(U3372&gt;20,U3372&lt;=25),"21 to 25 days",U3372&gt;=51,"Greater than 40 days",AND(U3372&gt;25,U3372&lt;=30),"26 to 30 days",AND(U3372&gt;30,U3372&lt;=40),"31 to 40 days",AND(U3372&gt;40,U3372&lt;=50),"41 to 50 days")</f>
        <v>31 to 40 days</v>
      </c>
      <c r="W3372" t="str" cm="1">
        <f t="array" ref="W3372">_xlfn.IFNA(_xlfn.IFS(AND(U3372&gt;=25,U3372&lt;28),"26-27 days",AND(U3372&gt;27,U3372&lt;29),"28 to 29 days",U3372=30, "30 days"),"Not Needed")</f>
        <v>Not Needed</v>
      </c>
      <c r="X3372">
        <f t="shared" si="317"/>
        <v>2016</v>
      </c>
    </row>
    <row r="3373" spans="1:24" ht="29">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 t="shared" si="318"/>
        <v>139</v>
      </c>
      <c r="R3373">
        <f t="shared" si="313"/>
        <v>30.78</v>
      </c>
      <c r="S3373" s="15">
        <f t="shared" si="314"/>
        <v>42312.874594907407</v>
      </c>
      <c r="T3373" s="15">
        <f t="shared" si="315"/>
        <v>42340.874594907407</v>
      </c>
      <c r="U3373">
        <f t="shared" si="316"/>
        <v>28</v>
      </c>
      <c r="V3373" t="str" cm="1">
        <f t="array" ref="V3373">_xlfn.IFS(U3373&lt;=10,"Less than 10 days",AND(U3373&gt;10,U3373&lt;=20),"11 to 20 days",AND(U3373&gt;20,U3373&lt;=25),"21 to 25 days",U3373&gt;=51,"Greater than 40 days",AND(U3373&gt;25,U3373&lt;=30),"26 to 30 days",AND(U3373&gt;30,U3373&lt;=40),"31 to 40 days",AND(U3373&gt;40,U3373&lt;=50),"41 to 50 days")</f>
        <v>26 to 30 days</v>
      </c>
      <c r="W3373" t="str" cm="1">
        <f t="array" ref="W3373">_xlfn.IFNA(_xlfn.IFS(AND(U3373&gt;=25,U3373&lt;28),"26-27 days",AND(U3373&gt;27,U3373&lt;29),"28 to 29 days",U3373=30, "30 days"),"Not Needed")</f>
        <v>28 to 29 days</v>
      </c>
      <c r="X3373">
        <f t="shared" si="317"/>
        <v>2015</v>
      </c>
    </row>
    <row r="3374" spans="1:24" ht="4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 t="shared" si="318"/>
        <v>104</v>
      </c>
      <c r="R3374">
        <f t="shared" si="313"/>
        <v>38.33</v>
      </c>
      <c r="S3374" s="15">
        <f t="shared" si="314"/>
        <v>41855.548101851848</v>
      </c>
      <c r="T3374" s="15">
        <f t="shared" si="315"/>
        <v>41876.207638888889</v>
      </c>
      <c r="U3374">
        <f t="shared" si="316"/>
        <v>21</v>
      </c>
      <c r="V3374" t="str" cm="1">
        <f t="array" ref="V3374">_xlfn.IFS(U3374&lt;=10,"Less than 10 days",AND(U3374&gt;10,U3374&lt;=20),"11 to 20 days",AND(U3374&gt;20,U3374&lt;=25),"21 to 25 days",U3374&gt;=51,"Greater than 40 days",AND(U3374&gt;25,U3374&lt;=30),"26 to 30 days",AND(U3374&gt;30,U3374&lt;=40),"31 to 40 days",AND(U3374&gt;40,U3374&lt;=50),"41 to 50 days")</f>
        <v>21 to 25 days</v>
      </c>
      <c r="W3374" t="str" cm="1">
        <f t="array" ref="W3374">_xlfn.IFNA(_xlfn.IFS(AND(U3374&gt;=25,U3374&lt;28),"26-27 days",AND(U3374&gt;27,U3374&lt;29),"28 to 29 days",U3374=30, "30 days"),"Not Needed")</f>
        <v>Not Needed</v>
      </c>
      <c r="X3374">
        <f t="shared" si="317"/>
        <v>2014</v>
      </c>
    </row>
    <row r="3375" spans="1:24" ht="4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 t="shared" si="318"/>
        <v>100</v>
      </c>
      <c r="R3375">
        <f t="shared" si="313"/>
        <v>66.83</v>
      </c>
      <c r="S3375" s="15">
        <f t="shared" si="314"/>
        <v>42179.854629629626</v>
      </c>
      <c r="T3375" s="15">
        <f t="shared" si="315"/>
        <v>42203.666666666672</v>
      </c>
      <c r="U3375">
        <f t="shared" si="316"/>
        <v>24</v>
      </c>
      <c r="V3375" t="str" cm="1">
        <f t="array" ref="V3375">_xlfn.IFS(U3375&lt;=10,"Less than 10 days",AND(U3375&gt;10,U3375&lt;=20),"11 to 20 days",AND(U3375&gt;20,U3375&lt;=25),"21 to 25 days",U3375&gt;=51,"Greater than 40 days",AND(U3375&gt;25,U3375&lt;=30),"26 to 30 days",AND(U3375&gt;30,U3375&lt;=40),"31 to 40 days",AND(U3375&gt;40,U3375&lt;=50),"41 to 50 days")</f>
        <v>21 to 25 days</v>
      </c>
      <c r="W3375" t="str" cm="1">
        <f t="array" ref="W3375">_xlfn.IFNA(_xlfn.IFS(AND(U3375&gt;=25,U3375&lt;28),"26-27 days",AND(U3375&gt;27,U3375&lt;29),"28 to 29 days",U3375=30, "30 days"),"Not Needed")</f>
        <v>Not Needed</v>
      </c>
      <c r="X3375">
        <f t="shared" si="317"/>
        <v>2015</v>
      </c>
    </row>
    <row r="3376" spans="1:24" ht="4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 t="shared" si="318"/>
        <v>107</v>
      </c>
      <c r="R3376">
        <f t="shared" si="313"/>
        <v>71.73</v>
      </c>
      <c r="S3376" s="15">
        <f t="shared" si="314"/>
        <v>42275.731666666667</v>
      </c>
      <c r="T3376" s="15">
        <f t="shared" si="315"/>
        <v>42305.731666666667</v>
      </c>
      <c r="U3376">
        <f t="shared" si="316"/>
        <v>30</v>
      </c>
      <c r="V3376" t="str" cm="1">
        <f t="array" ref="V3376">_xlfn.IFS(U3376&lt;=10,"Less than 10 days",AND(U3376&gt;10,U3376&lt;=20),"11 to 20 days",AND(U3376&gt;20,U3376&lt;=25),"21 to 25 days",U3376&gt;=51,"Greater than 40 days",AND(U3376&gt;25,U3376&lt;=30),"26 to 30 days",AND(U3376&gt;30,U3376&lt;=40),"31 to 40 days",AND(U3376&gt;40,U3376&lt;=50),"41 to 50 days")</f>
        <v>26 to 30 days</v>
      </c>
      <c r="W3376" t="str" cm="1">
        <f t="array" ref="W3376">_xlfn.IFNA(_xlfn.IFS(AND(U3376&gt;=25,U3376&lt;28),"26-27 days",AND(U3376&gt;27,U3376&lt;29),"28 to 29 days",U3376=30, "30 days"),"Not Needed")</f>
        <v>30 days</v>
      </c>
      <c r="X3376">
        <f t="shared" si="317"/>
        <v>2015</v>
      </c>
    </row>
    <row r="3377" spans="1:24" ht="4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 t="shared" si="318"/>
        <v>100</v>
      </c>
      <c r="R3377">
        <f t="shared" si="313"/>
        <v>176.47</v>
      </c>
      <c r="S3377" s="15">
        <f t="shared" si="314"/>
        <v>41765.610798611109</v>
      </c>
      <c r="T3377" s="15">
        <f t="shared" si="315"/>
        <v>41777.610798611109</v>
      </c>
      <c r="U3377">
        <f t="shared" si="316"/>
        <v>12</v>
      </c>
      <c r="V3377" t="str" cm="1">
        <f t="array" ref="V3377">_xlfn.IFS(U3377&lt;=10,"Less than 10 days",AND(U3377&gt;10,U3377&lt;=20),"11 to 20 days",AND(U3377&gt;20,U3377&lt;=25),"21 to 25 days",U3377&gt;=51,"Greater than 40 days",AND(U3377&gt;25,U3377&lt;=30),"26 to 30 days",AND(U3377&gt;30,U3377&lt;=40),"31 to 40 days",AND(U3377&gt;40,U3377&lt;=50),"41 to 50 days")</f>
        <v>11 to 20 days</v>
      </c>
      <c r="W3377" t="str" cm="1">
        <f t="array" ref="W3377">_xlfn.IFNA(_xlfn.IFS(AND(U3377&gt;=25,U3377&lt;28),"26-27 days",AND(U3377&gt;27,U3377&lt;29),"28 to 29 days",U3377=30, "30 days"),"Not Needed")</f>
        <v>Not Needed</v>
      </c>
      <c r="X3377">
        <f t="shared" si="317"/>
        <v>2014</v>
      </c>
    </row>
    <row r="3378" spans="1:24" ht="4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 t="shared" si="318"/>
        <v>100</v>
      </c>
      <c r="R3378">
        <f t="shared" si="313"/>
        <v>421.11</v>
      </c>
      <c r="S3378" s="15">
        <f t="shared" si="314"/>
        <v>42059.701319444444</v>
      </c>
      <c r="T3378" s="15">
        <f t="shared" si="315"/>
        <v>42119.659652777773</v>
      </c>
      <c r="U3378">
        <f t="shared" si="316"/>
        <v>60</v>
      </c>
      <c r="V3378" t="str" cm="1">
        <f t="array" ref="V3378">_xlfn.IFS(U3378&lt;=10,"Less than 10 days",AND(U3378&gt;10,U3378&lt;=20),"11 to 20 days",AND(U3378&gt;20,U3378&lt;=25),"21 to 25 days",U3378&gt;=51,"Greater than 40 days",AND(U3378&gt;25,U3378&lt;=30),"26 to 30 days",AND(U3378&gt;30,U3378&lt;=40),"31 to 40 days",AND(U3378&gt;40,U3378&lt;=50),"41 to 50 days")</f>
        <v>Greater than 40 days</v>
      </c>
      <c r="W3378" t="str" cm="1">
        <f t="array" ref="W3378">_xlfn.IFNA(_xlfn.IFS(AND(U3378&gt;=25,U3378&lt;28),"26-27 days",AND(U3378&gt;27,U3378&lt;29),"28 to 29 days",U3378=30, "30 days"),"Not Needed")</f>
        <v>Not Needed</v>
      </c>
      <c r="X3378">
        <f t="shared" si="317"/>
        <v>2015</v>
      </c>
    </row>
    <row r="3379" spans="1:24" ht="4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 t="shared" si="318"/>
        <v>101</v>
      </c>
      <c r="R3379">
        <f t="shared" si="313"/>
        <v>104.99</v>
      </c>
      <c r="S3379" s="15">
        <f t="shared" si="314"/>
        <v>42053.732627314821</v>
      </c>
      <c r="T3379" s="15">
        <f t="shared" si="315"/>
        <v>42083.705555555556</v>
      </c>
      <c r="U3379">
        <f t="shared" si="316"/>
        <v>30</v>
      </c>
      <c r="V3379" t="str" cm="1">
        <f t="array" ref="V3379">_xlfn.IFS(U3379&lt;=10,"Less than 10 days",AND(U3379&gt;10,U3379&lt;=20),"11 to 20 days",AND(U3379&gt;20,U3379&lt;=25),"21 to 25 days",U3379&gt;=51,"Greater than 40 days",AND(U3379&gt;25,U3379&lt;=30),"26 to 30 days",AND(U3379&gt;30,U3379&lt;=40),"31 to 40 days",AND(U3379&gt;40,U3379&lt;=50),"41 to 50 days")</f>
        <v>26 to 30 days</v>
      </c>
      <c r="W3379" t="str" cm="1">
        <f t="array" ref="W3379">_xlfn.IFNA(_xlfn.IFS(AND(U3379&gt;=25,U3379&lt;28),"26-27 days",AND(U3379&gt;27,U3379&lt;29),"28 to 29 days",U3379=30, "30 days"),"Not Needed")</f>
        <v>30 days</v>
      </c>
      <c r="X3379">
        <f t="shared" si="317"/>
        <v>2015</v>
      </c>
    </row>
    <row r="3380" spans="1:24" ht="4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 t="shared" si="318"/>
        <v>108</v>
      </c>
      <c r="R3380">
        <f t="shared" si="313"/>
        <v>28.19</v>
      </c>
      <c r="S3380" s="15">
        <f t="shared" si="314"/>
        <v>41858.355393518519</v>
      </c>
      <c r="T3380" s="15">
        <f t="shared" si="315"/>
        <v>41882.547222222223</v>
      </c>
      <c r="U3380">
        <f t="shared" si="316"/>
        <v>24</v>
      </c>
      <c r="V3380" t="str" cm="1">
        <f t="array" ref="V3380">_xlfn.IFS(U3380&lt;=10,"Less than 10 days",AND(U3380&gt;10,U3380&lt;=20),"11 to 20 days",AND(U3380&gt;20,U3380&lt;=25),"21 to 25 days",U3380&gt;=51,"Greater than 40 days",AND(U3380&gt;25,U3380&lt;=30),"26 to 30 days",AND(U3380&gt;30,U3380&lt;=40),"31 to 40 days",AND(U3380&gt;40,U3380&lt;=50),"41 to 50 days")</f>
        <v>21 to 25 days</v>
      </c>
      <c r="W3380" t="str" cm="1">
        <f t="array" ref="W3380">_xlfn.IFNA(_xlfn.IFS(AND(U3380&gt;=25,U3380&lt;28),"26-27 days",AND(U3380&gt;27,U3380&lt;29),"28 to 29 days",U3380=30, "30 days"),"Not Needed")</f>
        <v>Not Needed</v>
      </c>
      <c r="X3380">
        <f t="shared" si="317"/>
        <v>2014</v>
      </c>
    </row>
    <row r="3381" spans="1:24" ht="58">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 t="shared" si="318"/>
        <v>104</v>
      </c>
      <c r="R3381">
        <f t="shared" si="313"/>
        <v>54.55</v>
      </c>
      <c r="S3381" s="15">
        <f t="shared" si="314"/>
        <v>42225.513888888891</v>
      </c>
      <c r="T3381" s="15">
        <f t="shared" si="315"/>
        <v>42242.958333333328</v>
      </c>
      <c r="U3381">
        <f t="shared" si="316"/>
        <v>17</v>
      </c>
      <c r="V3381" t="str" cm="1">
        <f t="array" ref="V3381">_xlfn.IFS(U3381&lt;=10,"Less than 10 days",AND(U3381&gt;10,U3381&lt;=20),"11 to 20 days",AND(U3381&gt;20,U3381&lt;=25),"21 to 25 days",U3381&gt;=51,"Greater than 40 days",AND(U3381&gt;25,U3381&lt;=30),"26 to 30 days",AND(U3381&gt;30,U3381&lt;=40),"31 to 40 days",AND(U3381&gt;40,U3381&lt;=50),"41 to 50 days")</f>
        <v>11 to 20 days</v>
      </c>
      <c r="W3381" t="str" cm="1">
        <f t="array" ref="W3381">_xlfn.IFNA(_xlfn.IFS(AND(U3381&gt;=25,U3381&lt;28),"26-27 days",AND(U3381&gt;27,U3381&lt;29),"28 to 29 days",U3381=30, "30 days"),"Not Needed")</f>
        <v>Not Needed</v>
      </c>
      <c r="X3381">
        <f t="shared" si="317"/>
        <v>2015</v>
      </c>
    </row>
    <row r="3382" spans="1:24" ht="58">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 t="shared" si="318"/>
        <v>104</v>
      </c>
      <c r="R3382">
        <f t="shared" si="313"/>
        <v>111.89</v>
      </c>
      <c r="S3382" s="15">
        <f t="shared" si="314"/>
        <v>41937.95344907407</v>
      </c>
      <c r="T3382" s="15">
        <f t="shared" si="315"/>
        <v>41972.995115740734</v>
      </c>
      <c r="U3382">
        <f t="shared" si="316"/>
        <v>35</v>
      </c>
      <c r="V3382" t="str" cm="1">
        <f t="array" ref="V3382">_xlfn.IFS(U3382&lt;=10,"Less than 10 days",AND(U3382&gt;10,U3382&lt;=20),"11 to 20 days",AND(U3382&gt;20,U3382&lt;=25),"21 to 25 days",U3382&gt;=51,"Greater than 40 days",AND(U3382&gt;25,U3382&lt;=30),"26 to 30 days",AND(U3382&gt;30,U3382&lt;=40),"31 to 40 days",AND(U3382&gt;40,U3382&lt;=50),"41 to 50 days")</f>
        <v>31 to 40 days</v>
      </c>
      <c r="W3382" t="str" cm="1">
        <f t="array" ref="W3382">_xlfn.IFNA(_xlfn.IFS(AND(U3382&gt;=25,U3382&lt;28),"26-27 days",AND(U3382&gt;27,U3382&lt;29),"28 to 29 days",U3382=30, "30 days"),"Not Needed")</f>
        <v>Not Needed</v>
      </c>
      <c r="X3382">
        <f t="shared" si="317"/>
        <v>2014</v>
      </c>
    </row>
    <row r="3383" spans="1:24" ht="4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 t="shared" si="318"/>
        <v>102</v>
      </c>
      <c r="R3383">
        <f t="shared" si="313"/>
        <v>85.21</v>
      </c>
      <c r="S3383" s="15">
        <f t="shared" si="314"/>
        <v>42044.184988425928</v>
      </c>
      <c r="T3383" s="15">
        <f t="shared" si="315"/>
        <v>42074.143321759257</v>
      </c>
      <c r="U3383">
        <f t="shared" si="316"/>
        <v>30</v>
      </c>
      <c r="V3383" t="str" cm="1">
        <f t="array" ref="V3383">_xlfn.IFS(U3383&lt;=10,"Less than 10 days",AND(U3383&gt;10,U3383&lt;=20),"11 to 20 days",AND(U3383&gt;20,U3383&lt;=25),"21 to 25 days",U3383&gt;=51,"Greater than 40 days",AND(U3383&gt;25,U3383&lt;=30),"26 to 30 days",AND(U3383&gt;30,U3383&lt;=40),"31 to 40 days",AND(U3383&gt;40,U3383&lt;=50),"41 to 50 days")</f>
        <v>26 to 30 days</v>
      </c>
      <c r="W3383" t="str" cm="1">
        <f t="array" ref="W3383">_xlfn.IFNA(_xlfn.IFS(AND(U3383&gt;=25,U3383&lt;28),"26-27 days",AND(U3383&gt;27,U3383&lt;29),"28 to 29 days",U3383=30, "30 days"),"Not Needed")</f>
        <v>30 days</v>
      </c>
      <c r="X3383">
        <f t="shared" si="317"/>
        <v>2015</v>
      </c>
    </row>
    <row r="3384" spans="1:24" ht="58">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 t="shared" si="318"/>
        <v>101</v>
      </c>
      <c r="R3384">
        <f t="shared" si="313"/>
        <v>76.650000000000006</v>
      </c>
      <c r="S3384" s="15">
        <f t="shared" si="314"/>
        <v>42559.431203703702</v>
      </c>
      <c r="T3384" s="15">
        <f t="shared" si="315"/>
        <v>42583.957638888889</v>
      </c>
      <c r="U3384">
        <f t="shared" si="316"/>
        <v>24</v>
      </c>
      <c r="V3384" t="str" cm="1">
        <f t="array" ref="V3384">_xlfn.IFS(U3384&lt;=10,"Less than 10 days",AND(U3384&gt;10,U3384&lt;=20),"11 to 20 days",AND(U3384&gt;20,U3384&lt;=25),"21 to 25 days",U3384&gt;=51,"Greater than 40 days",AND(U3384&gt;25,U3384&lt;=30),"26 to 30 days",AND(U3384&gt;30,U3384&lt;=40),"31 to 40 days",AND(U3384&gt;40,U3384&lt;=50),"41 to 50 days")</f>
        <v>21 to 25 days</v>
      </c>
      <c r="W3384" t="str" cm="1">
        <f t="array" ref="W3384">_xlfn.IFNA(_xlfn.IFS(AND(U3384&gt;=25,U3384&lt;28),"26-27 days",AND(U3384&gt;27,U3384&lt;29),"28 to 29 days",U3384=30, "30 days"),"Not Needed")</f>
        <v>Not Needed</v>
      </c>
      <c r="X3384">
        <f t="shared" si="317"/>
        <v>2016</v>
      </c>
    </row>
    <row r="3385" spans="1:24" ht="4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 t="shared" si="318"/>
        <v>112</v>
      </c>
      <c r="R3385">
        <f t="shared" si="313"/>
        <v>65.17</v>
      </c>
      <c r="S3385" s="15">
        <f t="shared" si="314"/>
        <v>42524.782638888893</v>
      </c>
      <c r="T3385" s="15">
        <f t="shared" si="315"/>
        <v>42544.782638888893</v>
      </c>
      <c r="U3385">
        <f t="shared" si="316"/>
        <v>20</v>
      </c>
      <c r="V3385" t="str" cm="1">
        <f t="array" ref="V3385">_xlfn.IFS(U3385&lt;=10,"Less than 10 days",AND(U3385&gt;10,U3385&lt;=20),"11 to 20 days",AND(U3385&gt;20,U3385&lt;=25),"21 to 25 days",U3385&gt;=51,"Greater than 40 days",AND(U3385&gt;25,U3385&lt;=30),"26 to 30 days",AND(U3385&gt;30,U3385&lt;=40),"31 to 40 days",AND(U3385&gt;40,U3385&lt;=50),"41 to 50 days")</f>
        <v>11 to 20 days</v>
      </c>
      <c r="W3385" t="str" cm="1">
        <f t="array" ref="W3385">_xlfn.IFNA(_xlfn.IFS(AND(U3385&gt;=25,U3385&lt;28),"26-27 days",AND(U3385&gt;27,U3385&lt;29),"28 to 29 days",U3385=30, "30 days"),"Not Needed")</f>
        <v>Not Needed</v>
      </c>
      <c r="X3385">
        <f t="shared" si="317"/>
        <v>2016</v>
      </c>
    </row>
    <row r="3386" spans="1:24" ht="4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 t="shared" si="318"/>
        <v>100</v>
      </c>
      <c r="R3386">
        <f t="shared" si="313"/>
        <v>93.76</v>
      </c>
      <c r="S3386" s="15">
        <f t="shared" si="314"/>
        <v>42292.087592592594</v>
      </c>
      <c r="T3386" s="15">
        <f t="shared" si="315"/>
        <v>42329.125</v>
      </c>
      <c r="U3386">
        <f t="shared" si="316"/>
        <v>37</v>
      </c>
      <c r="V3386" t="str" cm="1">
        <f t="array" ref="V3386">_xlfn.IFS(U3386&lt;=10,"Less than 10 days",AND(U3386&gt;10,U3386&lt;=20),"11 to 20 days",AND(U3386&gt;20,U3386&lt;=25),"21 to 25 days",U3386&gt;=51,"Greater than 40 days",AND(U3386&gt;25,U3386&lt;=30),"26 to 30 days",AND(U3386&gt;30,U3386&lt;=40),"31 to 40 days",AND(U3386&gt;40,U3386&lt;=50),"41 to 50 days")</f>
        <v>31 to 40 days</v>
      </c>
      <c r="W3386" t="str" cm="1">
        <f t="array" ref="W3386">_xlfn.IFNA(_xlfn.IFS(AND(U3386&gt;=25,U3386&lt;28),"26-27 days",AND(U3386&gt;27,U3386&lt;29),"28 to 29 days",U3386=30, "30 days"),"Not Needed")</f>
        <v>Not Needed</v>
      </c>
      <c r="X3386">
        <f t="shared" si="317"/>
        <v>2015</v>
      </c>
    </row>
    <row r="3387" spans="1:24" ht="58">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 t="shared" si="318"/>
        <v>100</v>
      </c>
      <c r="R3387">
        <f t="shared" si="313"/>
        <v>133.33000000000001</v>
      </c>
      <c r="S3387" s="15">
        <f t="shared" si="314"/>
        <v>41953.8675</v>
      </c>
      <c r="T3387" s="15">
        <f t="shared" si="315"/>
        <v>41983.8675</v>
      </c>
      <c r="U3387">
        <f t="shared" si="316"/>
        <v>30</v>
      </c>
      <c r="V3387" t="str" cm="1">
        <f t="array" ref="V3387">_xlfn.IFS(U3387&lt;=10,"Less than 10 days",AND(U3387&gt;10,U3387&lt;=20),"11 to 20 days",AND(U3387&gt;20,U3387&lt;=25),"21 to 25 days",U3387&gt;=51,"Greater than 40 days",AND(U3387&gt;25,U3387&lt;=30),"26 to 30 days",AND(U3387&gt;30,U3387&lt;=40),"31 to 40 days",AND(U3387&gt;40,U3387&lt;=50),"41 to 50 days")</f>
        <v>26 to 30 days</v>
      </c>
      <c r="W3387" t="str" cm="1">
        <f t="array" ref="W3387">_xlfn.IFNA(_xlfn.IFS(AND(U3387&gt;=25,U3387&lt;28),"26-27 days",AND(U3387&gt;27,U3387&lt;29),"28 to 29 days",U3387=30, "30 days"),"Not Needed")</f>
        <v>30 days</v>
      </c>
      <c r="X3387">
        <f t="shared" si="317"/>
        <v>2014</v>
      </c>
    </row>
    <row r="3388" spans="1:24" ht="58">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 t="shared" si="318"/>
        <v>105</v>
      </c>
      <c r="R3388">
        <f t="shared" si="313"/>
        <v>51.22</v>
      </c>
      <c r="S3388" s="15">
        <f t="shared" si="314"/>
        <v>41946.644745370373</v>
      </c>
      <c r="T3388" s="15">
        <f t="shared" si="315"/>
        <v>41976.644745370373</v>
      </c>
      <c r="U3388">
        <f t="shared" si="316"/>
        <v>30</v>
      </c>
      <c r="V3388" t="str" cm="1">
        <f t="array" ref="V3388">_xlfn.IFS(U3388&lt;=10,"Less than 10 days",AND(U3388&gt;10,U3388&lt;=20),"11 to 20 days",AND(U3388&gt;20,U3388&lt;=25),"21 to 25 days",U3388&gt;=51,"Greater than 40 days",AND(U3388&gt;25,U3388&lt;=30),"26 to 30 days",AND(U3388&gt;30,U3388&lt;=40),"31 to 40 days",AND(U3388&gt;40,U3388&lt;=50),"41 to 50 days")</f>
        <v>26 to 30 days</v>
      </c>
      <c r="W3388" t="str" cm="1">
        <f t="array" ref="W3388">_xlfn.IFNA(_xlfn.IFS(AND(U3388&gt;=25,U3388&lt;28),"26-27 days",AND(U3388&gt;27,U3388&lt;29),"28 to 29 days",U3388=30, "30 days"),"Not Needed")</f>
        <v>30 days</v>
      </c>
      <c r="X3388">
        <f t="shared" si="317"/>
        <v>2014</v>
      </c>
    </row>
    <row r="3389" spans="1:24" ht="58">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 t="shared" si="318"/>
        <v>117</v>
      </c>
      <c r="R3389">
        <f t="shared" si="313"/>
        <v>100.17</v>
      </c>
      <c r="S3389" s="15">
        <f t="shared" si="314"/>
        <v>41947.762592592589</v>
      </c>
      <c r="T3389" s="15">
        <f t="shared" si="315"/>
        <v>41987.762592592597</v>
      </c>
      <c r="U3389">
        <f t="shared" si="316"/>
        <v>40</v>
      </c>
      <c r="V3389" t="str" cm="1">
        <f t="array" ref="V3389">_xlfn.IFS(U3389&lt;=10,"Less than 10 days",AND(U3389&gt;10,U3389&lt;=20),"11 to 20 days",AND(U3389&gt;20,U3389&lt;=25),"21 to 25 days",U3389&gt;=51,"Greater than 40 days",AND(U3389&gt;25,U3389&lt;=30),"26 to 30 days",AND(U3389&gt;30,U3389&lt;=40),"31 to 40 days",AND(U3389&gt;40,U3389&lt;=50),"41 to 50 days")</f>
        <v>31 to 40 days</v>
      </c>
      <c r="W3389" t="str" cm="1">
        <f t="array" ref="W3389">_xlfn.IFNA(_xlfn.IFS(AND(U3389&gt;=25,U3389&lt;28),"26-27 days",AND(U3389&gt;27,U3389&lt;29),"28 to 29 days",U3389=30, "30 days"),"Not Needed")</f>
        <v>Not Needed</v>
      </c>
      <c r="X3389">
        <f t="shared" si="317"/>
        <v>2014</v>
      </c>
    </row>
    <row r="3390" spans="1:24" ht="58">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 t="shared" si="318"/>
        <v>104</v>
      </c>
      <c r="R3390">
        <f t="shared" si="313"/>
        <v>34.6</v>
      </c>
      <c r="S3390" s="15">
        <f t="shared" si="314"/>
        <v>42143.461122685185</v>
      </c>
      <c r="T3390" s="15">
        <f t="shared" si="315"/>
        <v>42173.461122685185</v>
      </c>
      <c r="U3390">
        <f t="shared" si="316"/>
        <v>30</v>
      </c>
      <c r="V3390" t="str" cm="1">
        <f t="array" ref="V3390">_xlfn.IFS(U3390&lt;=10,"Less than 10 days",AND(U3390&gt;10,U3390&lt;=20),"11 to 20 days",AND(U3390&gt;20,U3390&lt;=25),"21 to 25 days",U3390&gt;=51,"Greater than 40 days",AND(U3390&gt;25,U3390&lt;=30),"26 to 30 days",AND(U3390&gt;30,U3390&lt;=40),"31 to 40 days",AND(U3390&gt;40,U3390&lt;=50),"41 to 50 days")</f>
        <v>26 to 30 days</v>
      </c>
      <c r="W3390" t="str" cm="1">
        <f t="array" ref="W3390">_xlfn.IFNA(_xlfn.IFS(AND(U3390&gt;=25,U3390&lt;28),"26-27 days",AND(U3390&gt;27,U3390&lt;29),"28 to 29 days",U3390=30, "30 days"),"Not Needed")</f>
        <v>30 days</v>
      </c>
      <c r="X3390">
        <f t="shared" si="317"/>
        <v>2015</v>
      </c>
    </row>
    <row r="3391" spans="1:24" ht="4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 t="shared" si="318"/>
        <v>115</v>
      </c>
      <c r="R3391">
        <f t="shared" si="313"/>
        <v>184.68</v>
      </c>
      <c r="S3391" s="15">
        <f t="shared" si="314"/>
        <v>42494.563449074078</v>
      </c>
      <c r="T3391" s="15">
        <f t="shared" si="315"/>
        <v>42524.563449074078</v>
      </c>
      <c r="U3391">
        <f t="shared" si="316"/>
        <v>30</v>
      </c>
      <c r="V3391" t="str" cm="1">
        <f t="array" ref="V3391">_xlfn.IFS(U3391&lt;=10,"Less than 10 days",AND(U3391&gt;10,U3391&lt;=20),"11 to 20 days",AND(U3391&gt;20,U3391&lt;=25),"21 to 25 days",U3391&gt;=51,"Greater than 40 days",AND(U3391&gt;25,U3391&lt;=30),"26 to 30 days",AND(U3391&gt;30,U3391&lt;=40),"31 to 40 days",AND(U3391&gt;40,U3391&lt;=50),"41 to 50 days")</f>
        <v>26 to 30 days</v>
      </c>
      <c r="W3391" t="str" cm="1">
        <f t="array" ref="W3391">_xlfn.IFNA(_xlfn.IFS(AND(U3391&gt;=25,U3391&lt;28),"26-27 days",AND(U3391&gt;27,U3391&lt;29),"28 to 29 days",U3391=30, "30 days"),"Not Needed")</f>
        <v>30 days</v>
      </c>
      <c r="X3391">
        <f t="shared" si="317"/>
        <v>2016</v>
      </c>
    </row>
    <row r="3392" spans="1:24" ht="58">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 t="shared" si="318"/>
        <v>102</v>
      </c>
      <c r="R3392">
        <f t="shared" si="313"/>
        <v>69.819999999999993</v>
      </c>
      <c r="S3392" s="15">
        <f t="shared" si="314"/>
        <v>41815.774826388886</v>
      </c>
      <c r="T3392" s="15">
        <f t="shared" si="315"/>
        <v>41830.774826388886</v>
      </c>
      <c r="U3392">
        <f t="shared" si="316"/>
        <v>15</v>
      </c>
      <c r="V3392" t="str" cm="1">
        <f t="array" ref="V3392">_xlfn.IFS(U3392&lt;=10,"Less than 10 days",AND(U3392&gt;10,U3392&lt;=20),"11 to 20 days",AND(U3392&gt;20,U3392&lt;=25),"21 to 25 days",U3392&gt;=51,"Greater than 40 days",AND(U3392&gt;25,U3392&lt;=30),"26 to 30 days",AND(U3392&gt;30,U3392&lt;=40),"31 to 40 days",AND(U3392&gt;40,U3392&lt;=50),"41 to 50 days")</f>
        <v>11 to 20 days</v>
      </c>
      <c r="W3392" t="str" cm="1">
        <f t="array" ref="W3392">_xlfn.IFNA(_xlfn.IFS(AND(U3392&gt;=25,U3392&lt;28),"26-27 days",AND(U3392&gt;27,U3392&lt;29),"28 to 29 days",U3392=30, "30 days"),"Not Needed")</f>
        <v>Not Needed</v>
      </c>
      <c r="X3392">
        <f t="shared" si="317"/>
        <v>2014</v>
      </c>
    </row>
    <row r="3393" spans="1:24" ht="58">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 t="shared" si="318"/>
        <v>223</v>
      </c>
      <c r="R3393">
        <f t="shared" si="313"/>
        <v>61.94</v>
      </c>
      <c r="S3393" s="15">
        <f t="shared" si="314"/>
        <v>41830.545694444445</v>
      </c>
      <c r="T3393" s="15">
        <f t="shared" si="315"/>
        <v>41859.936111111114</v>
      </c>
      <c r="U3393">
        <f t="shared" si="316"/>
        <v>29</v>
      </c>
      <c r="V3393" t="str" cm="1">
        <f t="array" ref="V3393">_xlfn.IFS(U3393&lt;=10,"Less than 10 days",AND(U3393&gt;10,U3393&lt;=20),"11 to 20 days",AND(U3393&gt;20,U3393&lt;=25),"21 to 25 days",U3393&gt;=51,"Greater than 40 days",AND(U3393&gt;25,U3393&lt;=30),"26 to 30 days",AND(U3393&gt;30,U3393&lt;=40),"31 to 40 days",AND(U3393&gt;40,U3393&lt;=50),"41 to 50 days")</f>
        <v>26 to 30 days</v>
      </c>
      <c r="W3393" t="str" cm="1">
        <f t="array" ref="W3393">_xlfn.IFNA(_xlfn.IFS(AND(U3393&gt;=25,U3393&lt;28),"26-27 days",AND(U3393&gt;27,U3393&lt;29),"28 to 29 days",U3393=30, "30 days"),"Not Needed")</f>
        <v>Not Needed</v>
      </c>
      <c r="X3393">
        <f t="shared" si="317"/>
        <v>2014</v>
      </c>
    </row>
    <row r="3394" spans="1:24" ht="58">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 t="shared" si="318"/>
        <v>100</v>
      </c>
      <c r="R3394">
        <f t="shared" si="313"/>
        <v>41.67</v>
      </c>
      <c r="S3394" s="15">
        <f t="shared" si="314"/>
        <v>42446.845543981486</v>
      </c>
      <c r="T3394" s="15">
        <f t="shared" si="315"/>
        <v>42496.845543981486</v>
      </c>
      <c r="U3394">
        <f t="shared" si="316"/>
        <v>50</v>
      </c>
      <c r="V3394" t="str" cm="1">
        <f t="array" ref="V3394">_xlfn.IFS(U3394&lt;=10,"Less than 10 days",AND(U3394&gt;10,U3394&lt;=20),"11 to 20 days",AND(U3394&gt;20,U3394&lt;=25),"21 to 25 days",U3394&gt;=51,"Greater than 40 days",AND(U3394&gt;25,U3394&lt;=30),"26 to 30 days",AND(U3394&gt;30,U3394&lt;=40),"31 to 40 days",AND(U3394&gt;40,U3394&lt;=50),"41 to 50 days")</f>
        <v>41 to 50 days</v>
      </c>
      <c r="W3394" t="str" cm="1">
        <f t="array" ref="W3394">_xlfn.IFNA(_xlfn.IFS(AND(U3394&gt;=25,U3394&lt;28),"26-27 days",AND(U3394&gt;27,U3394&lt;29),"28 to 29 days",U3394=30, "30 days"),"Not Needed")</f>
        <v>Not Needed</v>
      </c>
      <c r="X3394">
        <f t="shared" si="317"/>
        <v>2016</v>
      </c>
    </row>
    <row r="3395" spans="1:24" ht="4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 t="shared" si="318"/>
        <v>106</v>
      </c>
      <c r="R3395">
        <f t="shared" ref="R3395:R3458" si="319">IFERROR(ROUND(E3395/L3395,2),0)</f>
        <v>36.07</v>
      </c>
      <c r="S3395" s="15">
        <f t="shared" ref="S3395:S3458" si="320">(((J3395/60)/60)/24)+DATE(1970,1,1)</f>
        <v>41923.921643518523</v>
      </c>
      <c r="T3395" s="15">
        <f t="shared" ref="T3395:T3458" si="321">(((I3395/60)/60)/24)+DATE(1970,1,1)</f>
        <v>41949.031944444447</v>
      </c>
      <c r="U3395">
        <f t="shared" ref="U3395:U3458" si="322">_xlfn.DAYS(T3395,S3395)</f>
        <v>26</v>
      </c>
      <c r="V3395" t="str" cm="1">
        <f t="array" ref="V3395">_xlfn.IFS(U3395&lt;=10,"Less than 10 days",AND(U3395&gt;10,U3395&lt;=20),"11 to 20 days",AND(U3395&gt;20,U3395&lt;=25),"21 to 25 days",U3395&gt;=51,"Greater than 40 days",AND(U3395&gt;25,U3395&lt;=30),"26 to 30 days",AND(U3395&gt;30,U3395&lt;=40),"31 to 40 days",AND(U3395&gt;40,U3395&lt;=50),"41 to 50 days")</f>
        <v>26 to 30 days</v>
      </c>
      <c r="W3395" t="str" cm="1">
        <f t="array" ref="W3395">_xlfn.IFNA(_xlfn.IFS(AND(U3395&gt;=25,U3395&lt;28),"26-27 days",AND(U3395&gt;27,U3395&lt;29),"28 to 29 days",U3395=30, "30 days"),"Not Needed")</f>
        <v>26-27 days</v>
      </c>
      <c r="X3395">
        <f t="shared" ref="X3395:X3458" si="323">YEAR(S3395)</f>
        <v>2014</v>
      </c>
    </row>
    <row r="3396" spans="1:24" ht="4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 t="shared" si="318"/>
        <v>142</v>
      </c>
      <c r="R3396">
        <f t="shared" si="319"/>
        <v>29</v>
      </c>
      <c r="S3396" s="15">
        <f t="shared" si="320"/>
        <v>41817.59542824074</v>
      </c>
      <c r="T3396" s="15">
        <f t="shared" si="321"/>
        <v>41847.59542824074</v>
      </c>
      <c r="U3396">
        <f t="shared" si="322"/>
        <v>30</v>
      </c>
      <c r="V3396" t="str" cm="1">
        <f t="array" ref="V3396">_xlfn.IFS(U3396&lt;=10,"Less than 10 days",AND(U3396&gt;10,U3396&lt;=20),"11 to 20 days",AND(U3396&gt;20,U3396&lt;=25),"21 to 25 days",U3396&gt;=51,"Greater than 40 days",AND(U3396&gt;25,U3396&lt;=30),"26 to 30 days",AND(U3396&gt;30,U3396&lt;=40),"31 to 40 days",AND(U3396&gt;40,U3396&lt;=50),"41 to 50 days")</f>
        <v>26 to 30 days</v>
      </c>
      <c r="W3396" t="str" cm="1">
        <f t="array" ref="W3396">_xlfn.IFNA(_xlfn.IFS(AND(U3396&gt;=25,U3396&lt;28),"26-27 days",AND(U3396&gt;27,U3396&lt;29),"28 to 29 days",U3396=30, "30 days"),"Not Needed")</f>
        <v>30 days</v>
      </c>
      <c r="X3396">
        <f t="shared" si="323"/>
        <v>2014</v>
      </c>
    </row>
    <row r="3397" spans="1:24" ht="29">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 t="shared" si="318"/>
        <v>184</v>
      </c>
      <c r="R3397">
        <f t="shared" si="319"/>
        <v>24.21</v>
      </c>
      <c r="S3397" s="15">
        <f t="shared" si="320"/>
        <v>42140.712314814817</v>
      </c>
      <c r="T3397" s="15">
        <f t="shared" si="321"/>
        <v>42154.756944444445</v>
      </c>
      <c r="U3397">
        <f t="shared" si="322"/>
        <v>14</v>
      </c>
      <c r="V3397" t="str" cm="1">
        <f t="array" ref="V3397">_xlfn.IFS(U3397&lt;=10,"Less than 10 days",AND(U3397&gt;10,U3397&lt;=20),"11 to 20 days",AND(U3397&gt;20,U3397&lt;=25),"21 to 25 days",U3397&gt;=51,"Greater than 40 days",AND(U3397&gt;25,U3397&lt;=30),"26 to 30 days",AND(U3397&gt;30,U3397&lt;=40),"31 to 40 days",AND(U3397&gt;40,U3397&lt;=50),"41 to 50 days")</f>
        <v>11 to 20 days</v>
      </c>
      <c r="W3397" t="str" cm="1">
        <f t="array" ref="W3397">_xlfn.IFNA(_xlfn.IFS(AND(U3397&gt;=25,U3397&lt;28),"26-27 days",AND(U3397&gt;27,U3397&lt;29),"28 to 29 days",U3397=30, "30 days"),"Not Needed")</f>
        <v>Not Needed</v>
      </c>
      <c r="X3397">
        <f t="shared" si="323"/>
        <v>2015</v>
      </c>
    </row>
    <row r="3398" spans="1:24" ht="4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 t="shared" si="318"/>
        <v>104</v>
      </c>
      <c r="R3398">
        <f t="shared" si="319"/>
        <v>55.89</v>
      </c>
      <c r="S3398" s="15">
        <f t="shared" si="320"/>
        <v>41764.44663194444</v>
      </c>
      <c r="T3398" s="15">
        <f t="shared" si="321"/>
        <v>41791.165972222225</v>
      </c>
      <c r="U3398">
        <f t="shared" si="322"/>
        <v>27</v>
      </c>
      <c r="V3398" t="str" cm="1">
        <f t="array" ref="V3398">_xlfn.IFS(U3398&lt;=10,"Less than 10 days",AND(U3398&gt;10,U3398&lt;=20),"11 to 20 days",AND(U3398&gt;20,U3398&lt;=25),"21 to 25 days",U3398&gt;=51,"Greater than 40 days",AND(U3398&gt;25,U3398&lt;=30),"26 to 30 days",AND(U3398&gt;30,U3398&lt;=40),"31 to 40 days",AND(U3398&gt;40,U3398&lt;=50),"41 to 50 days")</f>
        <v>26 to 30 days</v>
      </c>
      <c r="W3398" t="str" cm="1">
        <f t="array" ref="W3398">_xlfn.IFNA(_xlfn.IFS(AND(U3398&gt;=25,U3398&lt;28),"26-27 days",AND(U3398&gt;27,U3398&lt;29),"28 to 29 days",U3398=30, "30 days"),"Not Needed")</f>
        <v>26-27 days</v>
      </c>
      <c r="X3398">
        <f t="shared" si="323"/>
        <v>2014</v>
      </c>
    </row>
    <row r="3399" spans="1:24" ht="29">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 t="shared" si="318"/>
        <v>112</v>
      </c>
      <c r="R3399">
        <f t="shared" si="319"/>
        <v>11.67</v>
      </c>
      <c r="S3399" s="15">
        <f t="shared" si="320"/>
        <v>42378.478344907402</v>
      </c>
      <c r="T3399" s="15">
        <f t="shared" si="321"/>
        <v>42418.916666666672</v>
      </c>
      <c r="U3399">
        <f t="shared" si="322"/>
        <v>40</v>
      </c>
      <c r="V3399" t="str" cm="1">
        <f t="array" ref="V3399">_xlfn.IFS(U3399&lt;=10,"Less than 10 days",AND(U3399&gt;10,U3399&lt;=20),"11 to 20 days",AND(U3399&gt;20,U3399&lt;=25),"21 to 25 days",U3399&gt;=51,"Greater than 40 days",AND(U3399&gt;25,U3399&lt;=30),"26 to 30 days",AND(U3399&gt;30,U3399&lt;=40),"31 to 40 days",AND(U3399&gt;40,U3399&lt;=50),"41 to 50 days")</f>
        <v>31 to 40 days</v>
      </c>
      <c r="W3399" t="str" cm="1">
        <f t="array" ref="W3399">_xlfn.IFNA(_xlfn.IFS(AND(U3399&gt;=25,U3399&lt;28),"26-27 days",AND(U3399&gt;27,U3399&lt;29),"28 to 29 days",U3399=30, "30 days"),"Not Needed")</f>
        <v>Not Needed</v>
      </c>
      <c r="X3399">
        <f t="shared" si="323"/>
        <v>2016</v>
      </c>
    </row>
    <row r="3400" spans="1:24" ht="4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 t="shared" si="318"/>
        <v>111</v>
      </c>
      <c r="R3400">
        <f t="shared" si="319"/>
        <v>68.349999999999994</v>
      </c>
      <c r="S3400" s="15">
        <f t="shared" si="320"/>
        <v>41941.75203703704</v>
      </c>
      <c r="T3400" s="15">
        <f t="shared" si="321"/>
        <v>41964.708333333328</v>
      </c>
      <c r="U3400">
        <f t="shared" si="322"/>
        <v>23</v>
      </c>
      <c r="V3400" t="str" cm="1">
        <f t="array" ref="V3400">_xlfn.IFS(U3400&lt;=10,"Less than 10 days",AND(U3400&gt;10,U3400&lt;=20),"11 to 20 days",AND(U3400&gt;20,U3400&lt;=25),"21 to 25 days",U3400&gt;=51,"Greater than 40 days",AND(U3400&gt;25,U3400&lt;=30),"26 to 30 days",AND(U3400&gt;30,U3400&lt;=40),"31 to 40 days",AND(U3400&gt;40,U3400&lt;=50),"41 to 50 days")</f>
        <v>21 to 25 days</v>
      </c>
      <c r="W3400" t="str" cm="1">
        <f t="array" ref="W3400">_xlfn.IFNA(_xlfn.IFS(AND(U3400&gt;=25,U3400&lt;28),"26-27 days",AND(U3400&gt;27,U3400&lt;29),"28 to 29 days",U3400=30, "30 days"),"Not Needed")</f>
        <v>Not Needed</v>
      </c>
      <c r="X3400">
        <f t="shared" si="323"/>
        <v>2014</v>
      </c>
    </row>
    <row r="3401" spans="1:24" ht="4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 t="shared" si="318"/>
        <v>104</v>
      </c>
      <c r="R3401">
        <f t="shared" si="319"/>
        <v>27.07</v>
      </c>
      <c r="S3401" s="15">
        <f t="shared" si="320"/>
        <v>42026.920428240745</v>
      </c>
      <c r="T3401" s="15">
        <f t="shared" si="321"/>
        <v>42056.920428240745</v>
      </c>
      <c r="U3401">
        <f t="shared" si="322"/>
        <v>30</v>
      </c>
      <c r="V3401" t="str" cm="1">
        <f t="array" ref="V3401">_xlfn.IFS(U3401&lt;=10,"Less than 10 days",AND(U3401&gt;10,U3401&lt;=20),"11 to 20 days",AND(U3401&gt;20,U3401&lt;=25),"21 to 25 days",U3401&gt;=51,"Greater than 40 days",AND(U3401&gt;25,U3401&lt;=30),"26 to 30 days",AND(U3401&gt;30,U3401&lt;=40),"31 to 40 days",AND(U3401&gt;40,U3401&lt;=50),"41 to 50 days")</f>
        <v>26 to 30 days</v>
      </c>
      <c r="W3401" t="str" cm="1">
        <f t="array" ref="W3401">_xlfn.IFNA(_xlfn.IFS(AND(U3401&gt;=25,U3401&lt;28),"26-27 days",AND(U3401&gt;27,U3401&lt;29),"28 to 29 days",U3401=30, "30 days"),"Not Needed")</f>
        <v>30 days</v>
      </c>
      <c r="X3401">
        <f t="shared" si="323"/>
        <v>2015</v>
      </c>
    </row>
    <row r="3402" spans="1:24" ht="4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 t="shared" si="318"/>
        <v>100</v>
      </c>
      <c r="R3402">
        <f t="shared" si="319"/>
        <v>118.13</v>
      </c>
      <c r="S3402" s="15">
        <f t="shared" si="320"/>
        <v>41834.953865740739</v>
      </c>
      <c r="T3402" s="15">
        <f t="shared" si="321"/>
        <v>41879.953865740739</v>
      </c>
      <c r="U3402">
        <f t="shared" si="322"/>
        <v>45</v>
      </c>
      <c r="V3402" t="str" cm="1">
        <f t="array" ref="V3402">_xlfn.IFS(U3402&lt;=10,"Less than 10 days",AND(U3402&gt;10,U3402&lt;=20),"11 to 20 days",AND(U3402&gt;20,U3402&lt;=25),"21 to 25 days",U3402&gt;=51,"Greater than 40 days",AND(U3402&gt;25,U3402&lt;=30),"26 to 30 days",AND(U3402&gt;30,U3402&lt;=40),"31 to 40 days",AND(U3402&gt;40,U3402&lt;=50),"41 to 50 days")</f>
        <v>41 to 50 days</v>
      </c>
      <c r="W3402" t="str" cm="1">
        <f t="array" ref="W3402">_xlfn.IFNA(_xlfn.IFS(AND(U3402&gt;=25,U3402&lt;28),"26-27 days",AND(U3402&gt;27,U3402&lt;29),"28 to 29 days",U3402=30, "30 days"),"Not Needed")</f>
        <v>Not Needed</v>
      </c>
      <c r="X3402">
        <f t="shared" si="323"/>
        <v>2014</v>
      </c>
    </row>
    <row r="3403" spans="1:24" ht="58">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 t="shared" si="318"/>
        <v>102</v>
      </c>
      <c r="R3403">
        <f t="shared" si="319"/>
        <v>44.76</v>
      </c>
      <c r="S3403" s="15">
        <f t="shared" si="320"/>
        <v>42193.723912037036</v>
      </c>
      <c r="T3403" s="15">
        <f t="shared" si="321"/>
        <v>42223.723912037036</v>
      </c>
      <c r="U3403">
        <f t="shared" si="322"/>
        <v>30</v>
      </c>
      <c r="V3403" t="str" cm="1">
        <f t="array" ref="V3403">_xlfn.IFS(U3403&lt;=10,"Less than 10 days",AND(U3403&gt;10,U3403&lt;=20),"11 to 20 days",AND(U3403&gt;20,U3403&lt;=25),"21 to 25 days",U3403&gt;=51,"Greater than 40 days",AND(U3403&gt;25,U3403&lt;=30),"26 to 30 days",AND(U3403&gt;30,U3403&lt;=40),"31 to 40 days",AND(U3403&gt;40,U3403&lt;=50),"41 to 50 days")</f>
        <v>26 to 30 days</v>
      </c>
      <c r="W3403" t="str" cm="1">
        <f t="array" ref="W3403">_xlfn.IFNA(_xlfn.IFS(AND(U3403&gt;=25,U3403&lt;28),"26-27 days",AND(U3403&gt;27,U3403&lt;29),"28 to 29 days",U3403=30, "30 days"),"Not Needed")</f>
        <v>30 days</v>
      </c>
      <c r="X3403">
        <f t="shared" si="323"/>
        <v>2015</v>
      </c>
    </row>
    <row r="3404" spans="1:24" ht="4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 t="shared" si="318"/>
        <v>110</v>
      </c>
      <c r="R3404">
        <f t="shared" si="319"/>
        <v>99.79</v>
      </c>
      <c r="S3404" s="15">
        <f t="shared" si="320"/>
        <v>42290.61855324074</v>
      </c>
      <c r="T3404" s="15">
        <f t="shared" si="321"/>
        <v>42320.104861111111</v>
      </c>
      <c r="U3404">
        <f t="shared" si="322"/>
        <v>30</v>
      </c>
      <c r="V3404" t="str" cm="1">
        <f t="array" ref="V3404">_xlfn.IFS(U3404&lt;=10,"Less than 10 days",AND(U3404&gt;10,U3404&lt;=20),"11 to 20 days",AND(U3404&gt;20,U3404&lt;=25),"21 to 25 days",U3404&gt;=51,"Greater than 40 days",AND(U3404&gt;25,U3404&lt;=30),"26 to 30 days",AND(U3404&gt;30,U3404&lt;=40),"31 to 40 days",AND(U3404&gt;40,U3404&lt;=50),"41 to 50 days")</f>
        <v>26 to 30 days</v>
      </c>
      <c r="W3404" t="str" cm="1">
        <f t="array" ref="W3404">_xlfn.IFNA(_xlfn.IFS(AND(U3404&gt;=25,U3404&lt;28),"26-27 days",AND(U3404&gt;27,U3404&lt;29),"28 to 29 days",U3404=30, "30 days"),"Not Needed")</f>
        <v>30 days</v>
      </c>
      <c r="X3404">
        <f t="shared" si="323"/>
        <v>2015</v>
      </c>
    </row>
    <row r="3405" spans="1:24" ht="4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 t="shared" ref="Q3405:Q3468" si="324">ROUND(E3405/D3405*100,0)</f>
        <v>100</v>
      </c>
      <c r="R3405">
        <f t="shared" si="319"/>
        <v>117.65</v>
      </c>
      <c r="S3405" s="15">
        <f t="shared" si="320"/>
        <v>42150.462083333332</v>
      </c>
      <c r="T3405" s="15">
        <f t="shared" si="321"/>
        <v>42180.462083333332</v>
      </c>
      <c r="U3405">
        <f t="shared" si="322"/>
        <v>30</v>
      </c>
      <c r="V3405" t="str" cm="1">
        <f t="array" ref="V3405">_xlfn.IFS(U3405&lt;=10,"Less than 10 days",AND(U3405&gt;10,U3405&lt;=20),"11 to 20 days",AND(U3405&gt;20,U3405&lt;=25),"21 to 25 days",U3405&gt;=51,"Greater than 40 days",AND(U3405&gt;25,U3405&lt;=30),"26 to 30 days",AND(U3405&gt;30,U3405&lt;=40),"31 to 40 days",AND(U3405&gt;40,U3405&lt;=50),"41 to 50 days")</f>
        <v>26 to 30 days</v>
      </c>
      <c r="W3405" t="str" cm="1">
        <f t="array" ref="W3405">_xlfn.IFNA(_xlfn.IFS(AND(U3405&gt;=25,U3405&lt;28),"26-27 days",AND(U3405&gt;27,U3405&lt;29),"28 to 29 days",U3405=30, "30 days"),"Not Needed")</f>
        <v>30 days</v>
      </c>
      <c r="X3405">
        <f t="shared" si="323"/>
        <v>2015</v>
      </c>
    </row>
    <row r="3406" spans="1:24" ht="58">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 t="shared" si="324"/>
        <v>122</v>
      </c>
      <c r="R3406">
        <f t="shared" si="319"/>
        <v>203.33</v>
      </c>
      <c r="S3406" s="15">
        <f t="shared" si="320"/>
        <v>42152.503495370373</v>
      </c>
      <c r="T3406" s="15">
        <f t="shared" si="321"/>
        <v>42172.503495370373</v>
      </c>
      <c r="U3406">
        <f t="shared" si="322"/>
        <v>20</v>
      </c>
      <c r="V3406" t="str" cm="1">
        <f t="array" ref="V3406">_xlfn.IFS(U3406&lt;=10,"Less than 10 days",AND(U3406&gt;10,U3406&lt;=20),"11 to 20 days",AND(U3406&gt;20,U3406&lt;=25),"21 to 25 days",U3406&gt;=51,"Greater than 40 days",AND(U3406&gt;25,U3406&lt;=30),"26 to 30 days",AND(U3406&gt;30,U3406&lt;=40),"31 to 40 days",AND(U3406&gt;40,U3406&lt;=50),"41 to 50 days")</f>
        <v>11 to 20 days</v>
      </c>
      <c r="W3406" t="str" cm="1">
        <f t="array" ref="W3406">_xlfn.IFNA(_xlfn.IFS(AND(U3406&gt;=25,U3406&lt;28),"26-27 days",AND(U3406&gt;27,U3406&lt;29),"28 to 29 days",U3406=30, "30 days"),"Not Needed")</f>
        <v>Not Needed</v>
      </c>
      <c r="X3406">
        <f t="shared" si="323"/>
        <v>2015</v>
      </c>
    </row>
    <row r="3407" spans="1:24" ht="4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 t="shared" si="324"/>
        <v>138</v>
      </c>
      <c r="R3407">
        <f t="shared" si="319"/>
        <v>28.32</v>
      </c>
      <c r="S3407" s="15">
        <f t="shared" si="320"/>
        <v>42410.017199074078</v>
      </c>
      <c r="T3407" s="15">
        <f t="shared" si="321"/>
        <v>42430.999305555553</v>
      </c>
      <c r="U3407">
        <f t="shared" si="322"/>
        <v>20</v>
      </c>
      <c r="V3407" t="str" cm="1">
        <f t="array" ref="V3407">_xlfn.IFS(U3407&lt;=10,"Less than 10 days",AND(U3407&gt;10,U3407&lt;=20),"11 to 20 days",AND(U3407&gt;20,U3407&lt;=25),"21 to 25 days",U3407&gt;=51,"Greater than 40 days",AND(U3407&gt;25,U3407&lt;=30),"26 to 30 days",AND(U3407&gt;30,U3407&lt;=40),"31 to 40 days",AND(U3407&gt;40,U3407&lt;=50),"41 to 50 days")</f>
        <v>11 to 20 days</v>
      </c>
      <c r="W3407" t="str" cm="1">
        <f t="array" ref="W3407">_xlfn.IFNA(_xlfn.IFS(AND(U3407&gt;=25,U3407&lt;28),"26-27 days",AND(U3407&gt;27,U3407&lt;29),"28 to 29 days",U3407=30, "30 days"),"Not Needed")</f>
        <v>Not Needed</v>
      </c>
      <c r="X3407">
        <f t="shared" si="323"/>
        <v>2016</v>
      </c>
    </row>
    <row r="3408" spans="1:24" ht="4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 t="shared" si="324"/>
        <v>100</v>
      </c>
      <c r="R3408">
        <f t="shared" si="319"/>
        <v>110.23</v>
      </c>
      <c r="S3408" s="15">
        <f t="shared" si="320"/>
        <v>41791.492777777778</v>
      </c>
      <c r="T3408" s="15">
        <f t="shared" si="321"/>
        <v>41836.492777777778</v>
      </c>
      <c r="U3408">
        <f t="shared" si="322"/>
        <v>45</v>
      </c>
      <c r="V3408" t="str" cm="1">
        <f t="array" ref="V3408">_xlfn.IFS(U3408&lt;=10,"Less than 10 days",AND(U3408&gt;10,U3408&lt;=20),"11 to 20 days",AND(U3408&gt;20,U3408&lt;=25),"21 to 25 days",U3408&gt;=51,"Greater than 40 days",AND(U3408&gt;25,U3408&lt;=30),"26 to 30 days",AND(U3408&gt;30,U3408&lt;=40),"31 to 40 days",AND(U3408&gt;40,U3408&lt;=50),"41 to 50 days")</f>
        <v>41 to 50 days</v>
      </c>
      <c r="W3408" t="str" cm="1">
        <f t="array" ref="W3408">_xlfn.IFNA(_xlfn.IFS(AND(U3408&gt;=25,U3408&lt;28),"26-27 days",AND(U3408&gt;27,U3408&lt;29),"28 to 29 days",U3408=30, "30 days"),"Not Needed")</f>
        <v>Not Needed</v>
      </c>
      <c r="X3408">
        <f t="shared" si="323"/>
        <v>2014</v>
      </c>
    </row>
    <row r="3409" spans="1:24" ht="58">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 t="shared" si="324"/>
        <v>107</v>
      </c>
      <c r="R3409">
        <f t="shared" si="319"/>
        <v>31.97</v>
      </c>
      <c r="S3409" s="15">
        <f t="shared" si="320"/>
        <v>41796.422326388885</v>
      </c>
      <c r="T3409" s="15">
        <f t="shared" si="321"/>
        <v>41826.422326388885</v>
      </c>
      <c r="U3409">
        <f t="shared" si="322"/>
        <v>30</v>
      </c>
      <c r="V3409" t="str" cm="1">
        <f t="array" ref="V3409">_xlfn.IFS(U3409&lt;=10,"Less than 10 days",AND(U3409&gt;10,U3409&lt;=20),"11 to 20 days",AND(U3409&gt;20,U3409&lt;=25),"21 to 25 days",U3409&gt;=51,"Greater than 40 days",AND(U3409&gt;25,U3409&lt;=30),"26 to 30 days",AND(U3409&gt;30,U3409&lt;=40),"31 to 40 days",AND(U3409&gt;40,U3409&lt;=50),"41 to 50 days")</f>
        <v>26 to 30 days</v>
      </c>
      <c r="W3409" t="str" cm="1">
        <f t="array" ref="W3409">_xlfn.IFNA(_xlfn.IFS(AND(U3409&gt;=25,U3409&lt;28),"26-27 days",AND(U3409&gt;27,U3409&lt;29),"28 to 29 days",U3409=30, "30 days"),"Not Needed")</f>
        <v>30 days</v>
      </c>
      <c r="X3409">
        <f t="shared" si="323"/>
        <v>2014</v>
      </c>
    </row>
    <row r="3410" spans="1:24" ht="4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 t="shared" si="324"/>
        <v>211</v>
      </c>
      <c r="R3410">
        <f t="shared" si="319"/>
        <v>58.61</v>
      </c>
      <c r="S3410" s="15">
        <f t="shared" si="320"/>
        <v>41808.991944444446</v>
      </c>
      <c r="T3410" s="15">
        <f t="shared" si="321"/>
        <v>41838.991944444446</v>
      </c>
      <c r="U3410">
        <f t="shared" si="322"/>
        <v>30</v>
      </c>
      <c r="V3410" t="str" cm="1">
        <f t="array" ref="V3410">_xlfn.IFS(U3410&lt;=10,"Less than 10 days",AND(U3410&gt;10,U3410&lt;=20),"11 to 20 days",AND(U3410&gt;20,U3410&lt;=25),"21 to 25 days",U3410&gt;=51,"Greater than 40 days",AND(U3410&gt;25,U3410&lt;=30),"26 to 30 days",AND(U3410&gt;30,U3410&lt;=40),"31 to 40 days",AND(U3410&gt;40,U3410&lt;=50),"41 to 50 days")</f>
        <v>26 to 30 days</v>
      </c>
      <c r="W3410" t="str" cm="1">
        <f t="array" ref="W3410">_xlfn.IFNA(_xlfn.IFS(AND(U3410&gt;=25,U3410&lt;28),"26-27 days",AND(U3410&gt;27,U3410&lt;29),"28 to 29 days",U3410=30, "30 days"),"Not Needed")</f>
        <v>30 days</v>
      </c>
      <c r="X3410">
        <f t="shared" si="323"/>
        <v>2014</v>
      </c>
    </row>
    <row r="3411" spans="1:24" ht="4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 t="shared" si="324"/>
        <v>124</v>
      </c>
      <c r="R3411">
        <f t="shared" si="319"/>
        <v>29.43</v>
      </c>
      <c r="S3411" s="15">
        <f t="shared" si="320"/>
        <v>42544.814328703709</v>
      </c>
      <c r="T3411" s="15">
        <f t="shared" si="321"/>
        <v>42582.873611111107</v>
      </c>
      <c r="U3411">
        <f t="shared" si="322"/>
        <v>38</v>
      </c>
      <c r="V3411" t="str" cm="1">
        <f t="array" ref="V3411">_xlfn.IFS(U3411&lt;=10,"Less than 10 days",AND(U3411&gt;10,U3411&lt;=20),"11 to 20 days",AND(U3411&gt;20,U3411&lt;=25),"21 to 25 days",U3411&gt;=51,"Greater than 40 days",AND(U3411&gt;25,U3411&lt;=30),"26 to 30 days",AND(U3411&gt;30,U3411&lt;=40),"31 to 40 days",AND(U3411&gt;40,U3411&lt;=50),"41 to 50 days")</f>
        <v>31 to 40 days</v>
      </c>
      <c r="W3411" t="str" cm="1">
        <f t="array" ref="W3411">_xlfn.IFNA(_xlfn.IFS(AND(U3411&gt;=25,U3411&lt;28),"26-27 days",AND(U3411&gt;27,U3411&lt;29),"28 to 29 days",U3411=30, "30 days"),"Not Needed")</f>
        <v>Not Needed</v>
      </c>
      <c r="X3411">
        <f t="shared" si="323"/>
        <v>2016</v>
      </c>
    </row>
    <row r="3412" spans="1:24" ht="4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 t="shared" si="324"/>
        <v>109</v>
      </c>
      <c r="R3412">
        <f t="shared" si="319"/>
        <v>81.38</v>
      </c>
      <c r="S3412" s="15">
        <f t="shared" si="320"/>
        <v>42500.041550925926</v>
      </c>
      <c r="T3412" s="15">
        <f t="shared" si="321"/>
        <v>42527.291666666672</v>
      </c>
      <c r="U3412">
        <f t="shared" si="322"/>
        <v>27</v>
      </c>
      <c r="V3412" t="str" cm="1">
        <f t="array" ref="V3412">_xlfn.IFS(U3412&lt;=10,"Less than 10 days",AND(U3412&gt;10,U3412&lt;=20),"11 to 20 days",AND(U3412&gt;20,U3412&lt;=25),"21 to 25 days",U3412&gt;=51,"Greater than 40 days",AND(U3412&gt;25,U3412&lt;=30),"26 to 30 days",AND(U3412&gt;30,U3412&lt;=40),"31 to 40 days",AND(U3412&gt;40,U3412&lt;=50),"41 to 50 days")</f>
        <v>26 to 30 days</v>
      </c>
      <c r="W3412" t="str" cm="1">
        <f t="array" ref="W3412">_xlfn.IFNA(_xlfn.IFS(AND(U3412&gt;=25,U3412&lt;28),"26-27 days",AND(U3412&gt;27,U3412&lt;29),"28 to 29 days",U3412=30, "30 days"),"Not Needed")</f>
        <v>26-27 days</v>
      </c>
      <c r="X3412">
        <f t="shared" si="323"/>
        <v>2016</v>
      </c>
    </row>
    <row r="3413" spans="1:24" ht="4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 t="shared" si="324"/>
        <v>104</v>
      </c>
      <c r="R3413">
        <f t="shared" si="319"/>
        <v>199.17</v>
      </c>
      <c r="S3413" s="15">
        <f t="shared" si="320"/>
        <v>42265.022824074069</v>
      </c>
      <c r="T3413" s="15">
        <f t="shared" si="321"/>
        <v>42285.022824074069</v>
      </c>
      <c r="U3413">
        <f t="shared" si="322"/>
        <v>20</v>
      </c>
      <c r="V3413" t="str" cm="1">
        <f t="array" ref="V3413">_xlfn.IFS(U3413&lt;=10,"Less than 10 days",AND(U3413&gt;10,U3413&lt;=20),"11 to 20 days",AND(U3413&gt;20,U3413&lt;=25),"21 to 25 days",U3413&gt;=51,"Greater than 40 days",AND(U3413&gt;25,U3413&lt;=30),"26 to 30 days",AND(U3413&gt;30,U3413&lt;=40),"31 to 40 days",AND(U3413&gt;40,U3413&lt;=50),"41 to 50 days")</f>
        <v>11 to 20 days</v>
      </c>
      <c r="W3413" t="str" cm="1">
        <f t="array" ref="W3413">_xlfn.IFNA(_xlfn.IFS(AND(U3413&gt;=25,U3413&lt;28),"26-27 days",AND(U3413&gt;27,U3413&lt;29),"28 to 29 days",U3413=30, "30 days"),"Not Needed")</f>
        <v>Not Needed</v>
      </c>
      <c r="X3413">
        <f t="shared" si="323"/>
        <v>2015</v>
      </c>
    </row>
    <row r="3414" spans="1:24" ht="4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 t="shared" si="324"/>
        <v>100</v>
      </c>
      <c r="R3414">
        <f t="shared" si="319"/>
        <v>115.38</v>
      </c>
      <c r="S3414" s="15">
        <f t="shared" si="320"/>
        <v>41879.959050925929</v>
      </c>
      <c r="T3414" s="15">
        <f t="shared" si="321"/>
        <v>41909.959050925929</v>
      </c>
      <c r="U3414">
        <f t="shared" si="322"/>
        <v>30</v>
      </c>
      <c r="V3414" t="str" cm="1">
        <f t="array" ref="V3414">_xlfn.IFS(U3414&lt;=10,"Less than 10 days",AND(U3414&gt;10,U3414&lt;=20),"11 to 20 days",AND(U3414&gt;20,U3414&lt;=25),"21 to 25 days",U3414&gt;=51,"Greater than 40 days",AND(U3414&gt;25,U3414&lt;=30),"26 to 30 days",AND(U3414&gt;30,U3414&lt;=40),"31 to 40 days",AND(U3414&gt;40,U3414&lt;=50),"41 to 50 days")</f>
        <v>26 to 30 days</v>
      </c>
      <c r="W3414" t="str" cm="1">
        <f t="array" ref="W3414">_xlfn.IFNA(_xlfn.IFS(AND(U3414&gt;=25,U3414&lt;28),"26-27 days",AND(U3414&gt;27,U3414&lt;29),"28 to 29 days",U3414=30, "30 days"),"Not Needed")</f>
        <v>30 days</v>
      </c>
      <c r="X3414">
        <f t="shared" si="323"/>
        <v>2014</v>
      </c>
    </row>
    <row r="3415" spans="1:24" ht="58">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 t="shared" si="324"/>
        <v>130</v>
      </c>
      <c r="R3415">
        <f t="shared" si="319"/>
        <v>46.43</v>
      </c>
      <c r="S3415" s="15">
        <f t="shared" si="320"/>
        <v>42053.733078703706</v>
      </c>
      <c r="T3415" s="15">
        <f t="shared" si="321"/>
        <v>42063.207638888889</v>
      </c>
      <c r="U3415">
        <f t="shared" si="322"/>
        <v>10</v>
      </c>
      <c r="V3415" t="str" cm="1">
        <f t="array" ref="V3415">_xlfn.IFS(U3415&lt;=10,"Less than 10 days",AND(U3415&gt;10,U3415&lt;=20),"11 to 20 days",AND(U3415&gt;20,U3415&lt;=25),"21 to 25 days",U3415&gt;=51,"Greater than 40 days",AND(U3415&gt;25,U3415&lt;=30),"26 to 30 days",AND(U3415&gt;30,U3415&lt;=40),"31 to 40 days",AND(U3415&gt;40,U3415&lt;=50),"41 to 50 days")</f>
        <v>Less than 10 days</v>
      </c>
      <c r="W3415" t="str" cm="1">
        <f t="array" ref="W3415">_xlfn.IFNA(_xlfn.IFS(AND(U3415&gt;=25,U3415&lt;28),"26-27 days",AND(U3415&gt;27,U3415&lt;29),"28 to 29 days",U3415=30, "30 days"),"Not Needed")</f>
        <v>Not Needed</v>
      </c>
      <c r="X3415">
        <f t="shared" si="323"/>
        <v>2015</v>
      </c>
    </row>
    <row r="3416" spans="1:24" ht="4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 t="shared" si="324"/>
        <v>104</v>
      </c>
      <c r="R3416">
        <f t="shared" si="319"/>
        <v>70.569999999999993</v>
      </c>
      <c r="S3416" s="15">
        <f t="shared" si="320"/>
        <v>42675.832465277781</v>
      </c>
      <c r="T3416" s="15">
        <f t="shared" si="321"/>
        <v>42705.332638888889</v>
      </c>
      <c r="U3416">
        <f t="shared" si="322"/>
        <v>30</v>
      </c>
      <c r="V3416" t="str" cm="1">
        <f t="array" ref="V3416">_xlfn.IFS(U3416&lt;=10,"Less than 10 days",AND(U3416&gt;10,U3416&lt;=20),"11 to 20 days",AND(U3416&gt;20,U3416&lt;=25),"21 to 25 days",U3416&gt;=51,"Greater than 40 days",AND(U3416&gt;25,U3416&lt;=30),"26 to 30 days",AND(U3416&gt;30,U3416&lt;=40),"31 to 40 days",AND(U3416&gt;40,U3416&lt;=50),"41 to 50 days")</f>
        <v>26 to 30 days</v>
      </c>
      <c r="W3416" t="str" cm="1">
        <f t="array" ref="W3416">_xlfn.IFNA(_xlfn.IFS(AND(U3416&gt;=25,U3416&lt;28),"26-27 days",AND(U3416&gt;27,U3416&lt;29),"28 to 29 days",U3416=30, "30 days"),"Not Needed")</f>
        <v>30 days</v>
      </c>
      <c r="X3416">
        <f t="shared" si="323"/>
        <v>2016</v>
      </c>
    </row>
    <row r="3417" spans="1:24" ht="4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 t="shared" si="324"/>
        <v>100</v>
      </c>
      <c r="R3417">
        <f t="shared" si="319"/>
        <v>22.22</v>
      </c>
      <c r="S3417" s="15">
        <f t="shared" si="320"/>
        <v>42467.144166666665</v>
      </c>
      <c r="T3417" s="15">
        <f t="shared" si="321"/>
        <v>42477.979166666672</v>
      </c>
      <c r="U3417">
        <f t="shared" si="322"/>
        <v>10</v>
      </c>
      <c r="V3417" t="str" cm="1">
        <f t="array" ref="V3417">_xlfn.IFS(U3417&lt;=10,"Less than 10 days",AND(U3417&gt;10,U3417&lt;=20),"11 to 20 days",AND(U3417&gt;20,U3417&lt;=25),"21 to 25 days",U3417&gt;=51,"Greater than 40 days",AND(U3417&gt;25,U3417&lt;=30),"26 to 30 days",AND(U3417&gt;30,U3417&lt;=40),"31 to 40 days",AND(U3417&gt;40,U3417&lt;=50),"41 to 50 days")</f>
        <v>Less than 10 days</v>
      </c>
      <c r="W3417" t="str" cm="1">
        <f t="array" ref="W3417">_xlfn.IFNA(_xlfn.IFS(AND(U3417&gt;=25,U3417&lt;28),"26-27 days",AND(U3417&gt;27,U3417&lt;29),"28 to 29 days",U3417=30, "30 days"),"Not Needed")</f>
        <v>Not Needed</v>
      </c>
      <c r="X3417">
        <f t="shared" si="323"/>
        <v>2016</v>
      </c>
    </row>
    <row r="3418" spans="1:24" ht="58">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 t="shared" si="324"/>
        <v>120</v>
      </c>
      <c r="R3418">
        <f t="shared" si="319"/>
        <v>159.47</v>
      </c>
      <c r="S3418" s="15">
        <f t="shared" si="320"/>
        <v>42089.412557870368</v>
      </c>
      <c r="T3418" s="15">
        <f t="shared" si="321"/>
        <v>42117.770833333328</v>
      </c>
      <c r="U3418">
        <f t="shared" si="322"/>
        <v>28</v>
      </c>
      <c r="V3418" t="str" cm="1">
        <f t="array" ref="V3418">_xlfn.IFS(U3418&lt;=10,"Less than 10 days",AND(U3418&gt;10,U3418&lt;=20),"11 to 20 days",AND(U3418&gt;20,U3418&lt;=25),"21 to 25 days",U3418&gt;=51,"Greater than 40 days",AND(U3418&gt;25,U3418&lt;=30),"26 to 30 days",AND(U3418&gt;30,U3418&lt;=40),"31 to 40 days",AND(U3418&gt;40,U3418&lt;=50),"41 to 50 days")</f>
        <v>26 to 30 days</v>
      </c>
      <c r="W3418" t="str" cm="1">
        <f t="array" ref="W3418">_xlfn.IFNA(_xlfn.IFS(AND(U3418&gt;=25,U3418&lt;28),"26-27 days",AND(U3418&gt;27,U3418&lt;29),"28 to 29 days",U3418=30, "30 days"),"Not Needed")</f>
        <v>28 to 29 days</v>
      </c>
      <c r="X3418">
        <f t="shared" si="323"/>
        <v>2015</v>
      </c>
    </row>
    <row r="3419" spans="1:24" ht="4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 t="shared" si="324"/>
        <v>100</v>
      </c>
      <c r="R3419">
        <f t="shared" si="319"/>
        <v>37.78</v>
      </c>
      <c r="S3419" s="15">
        <f t="shared" si="320"/>
        <v>41894.91375</v>
      </c>
      <c r="T3419" s="15">
        <f t="shared" si="321"/>
        <v>41938.029861111114</v>
      </c>
      <c r="U3419">
        <f t="shared" si="322"/>
        <v>44</v>
      </c>
      <c r="V3419" t="str" cm="1">
        <f t="array" ref="V3419">_xlfn.IFS(U3419&lt;=10,"Less than 10 days",AND(U3419&gt;10,U3419&lt;=20),"11 to 20 days",AND(U3419&gt;20,U3419&lt;=25),"21 to 25 days",U3419&gt;=51,"Greater than 40 days",AND(U3419&gt;25,U3419&lt;=30),"26 to 30 days",AND(U3419&gt;30,U3419&lt;=40),"31 to 40 days",AND(U3419&gt;40,U3419&lt;=50),"41 to 50 days")</f>
        <v>41 to 50 days</v>
      </c>
      <c r="W3419" t="str" cm="1">
        <f t="array" ref="W3419">_xlfn.IFNA(_xlfn.IFS(AND(U3419&gt;=25,U3419&lt;28),"26-27 days",AND(U3419&gt;27,U3419&lt;29),"28 to 29 days",U3419=30, "30 days"),"Not Needed")</f>
        <v>Not Needed</v>
      </c>
      <c r="X3419">
        <f t="shared" si="323"/>
        <v>2014</v>
      </c>
    </row>
    <row r="3420" spans="1:24" ht="4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 t="shared" si="324"/>
        <v>101</v>
      </c>
      <c r="R3420">
        <f t="shared" si="319"/>
        <v>72.05</v>
      </c>
      <c r="S3420" s="15">
        <f t="shared" si="320"/>
        <v>41752.83457175926</v>
      </c>
      <c r="T3420" s="15">
        <f t="shared" si="321"/>
        <v>41782.83457175926</v>
      </c>
      <c r="U3420">
        <f t="shared" si="322"/>
        <v>30</v>
      </c>
      <c r="V3420" t="str" cm="1">
        <f t="array" ref="V3420">_xlfn.IFS(U3420&lt;=10,"Less than 10 days",AND(U3420&gt;10,U3420&lt;=20),"11 to 20 days",AND(U3420&gt;20,U3420&lt;=25),"21 to 25 days",U3420&gt;=51,"Greater than 40 days",AND(U3420&gt;25,U3420&lt;=30),"26 to 30 days",AND(U3420&gt;30,U3420&lt;=40),"31 to 40 days",AND(U3420&gt;40,U3420&lt;=50),"41 to 50 days")</f>
        <v>26 to 30 days</v>
      </c>
      <c r="W3420" t="str" cm="1">
        <f t="array" ref="W3420">_xlfn.IFNA(_xlfn.IFS(AND(U3420&gt;=25,U3420&lt;28),"26-27 days",AND(U3420&gt;27,U3420&lt;29),"28 to 29 days",U3420=30, "30 days"),"Not Needed")</f>
        <v>30 days</v>
      </c>
      <c r="X3420">
        <f t="shared" si="323"/>
        <v>2014</v>
      </c>
    </row>
    <row r="3421" spans="1:24" ht="58">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 t="shared" si="324"/>
        <v>107</v>
      </c>
      <c r="R3421">
        <f t="shared" si="319"/>
        <v>63.7</v>
      </c>
      <c r="S3421" s="15">
        <f t="shared" si="320"/>
        <v>42448.821585648147</v>
      </c>
      <c r="T3421" s="15">
        <f t="shared" si="321"/>
        <v>42466.895833333328</v>
      </c>
      <c r="U3421">
        <f t="shared" si="322"/>
        <v>18</v>
      </c>
      <c r="V3421" t="str" cm="1">
        <f t="array" ref="V3421">_xlfn.IFS(U3421&lt;=10,"Less than 10 days",AND(U3421&gt;10,U3421&lt;=20),"11 to 20 days",AND(U3421&gt;20,U3421&lt;=25),"21 to 25 days",U3421&gt;=51,"Greater than 40 days",AND(U3421&gt;25,U3421&lt;=30),"26 to 30 days",AND(U3421&gt;30,U3421&lt;=40),"31 to 40 days",AND(U3421&gt;40,U3421&lt;=50),"41 to 50 days")</f>
        <v>11 to 20 days</v>
      </c>
      <c r="W3421" t="str" cm="1">
        <f t="array" ref="W3421">_xlfn.IFNA(_xlfn.IFS(AND(U3421&gt;=25,U3421&lt;28),"26-27 days",AND(U3421&gt;27,U3421&lt;29),"28 to 29 days",U3421=30, "30 days"),"Not Needed")</f>
        <v>Not Needed</v>
      </c>
      <c r="X3421">
        <f t="shared" si="323"/>
        <v>2016</v>
      </c>
    </row>
    <row r="3422" spans="1:24" ht="4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 t="shared" si="324"/>
        <v>138</v>
      </c>
      <c r="R3422">
        <f t="shared" si="319"/>
        <v>28.41</v>
      </c>
      <c r="S3422" s="15">
        <f t="shared" si="320"/>
        <v>42405.090300925927</v>
      </c>
      <c r="T3422" s="15">
        <f t="shared" si="321"/>
        <v>42414</v>
      </c>
      <c r="U3422">
        <f t="shared" si="322"/>
        <v>9</v>
      </c>
      <c r="V3422" t="str" cm="1">
        <f t="array" ref="V3422">_xlfn.IFS(U3422&lt;=10,"Less than 10 days",AND(U3422&gt;10,U3422&lt;=20),"11 to 20 days",AND(U3422&gt;20,U3422&lt;=25),"21 to 25 days",U3422&gt;=51,"Greater than 40 days",AND(U3422&gt;25,U3422&lt;=30),"26 to 30 days",AND(U3422&gt;30,U3422&lt;=40),"31 to 40 days",AND(U3422&gt;40,U3422&lt;=50),"41 to 50 days")</f>
        <v>Less than 10 days</v>
      </c>
      <c r="W3422" t="str" cm="1">
        <f t="array" ref="W3422">_xlfn.IFNA(_xlfn.IFS(AND(U3422&gt;=25,U3422&lt;28),"26-27 days",AND(U3422&gt;27,U3422&lt;29),"28 to 29 days",U3422=30, "30 days"),"Not Needed")</f>
        <v>Not Needed</v>
      </c>
      <c r="X3422">
        <f t="shared" si="323"/>
        <v>2016</v>
      </c>
    </row>
    <row r="3423" spans="1:24" ht="4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 t="shared" si="324"/>
        <v>101</v>
      </c>
      <c r="R3423">
        <f t="shared" si="319"/>
        <v>103.21</v>
      </c>
      <c r="S3423" s="15">
        <f t="shared" si="320"/>
        <v>42037.791238425925</v>
      </c>
      <c r="T3423" s="15">
        <f t="shared" si="321"/>
        <v>42067.791238425925</v>
      </c>
      <c r="U3423">
        <f t="shared" si="322"/>
        <v>30</v>
      </c>
      <c r="V3423" t="str" cm="1">
        <f t="array" ref="V3423">_xlfn.IFS(U3423&lt;=10,"Less than 10 days",AND(U3423&gt;10,U3423&lt;=20),"11 to 20 days",AND(U3423&gt;20,U3423&lt;=25),"21 to 25 days",U3423&gt;=51,"Greater than 40 days",AND(U3423&gt;25,U3423&lt;=30),"26 to 30 days",AND(U3423&gt;30,U3423&lt;=40),"31 to 40 days",AND(U3423&gt;40,U3423&lt;=50),"41 to 50 days")</f>
        <v>26 to 30 days</v>
      </c>
      <c r="W3423" t="str" cm="1">
        <f t="array" ref="W3423">_xlfn.IFNA(_xlfn.IFS(AND(U3423&gt;=25,U3423&lt;28),"26-27 days",AND(U3423&gt;27,U3423&lt;29),"28 to 29 days",U3423=30, "30 days"),"Not Needed")</f>
        <v>30 days</v>
      </c>
      <c r="X3423">
        <f t="shared" si="323"/>
        <v>2015</v>
      </c>
    </row>
    <row r="3424" spans="1:24" ht="4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 t="shared" si="324"/>
        <v>109</v>
      </c>
      <c r="R3424">
        <f t="shared" si="319"/>
        <v>71.150000000000006</v>
      </c>
      <c r="S3424" s="15">
        <f t="shared" si="320"/>
        <v>42323.562222222223</v>
      </c>
      <c r="T3424" s="15">
        <f t="shared" si="321"/>
        <v>42352</v>
      </c>
      <c r="U3424">
        <f t="shared" si="322"/>
        <v>29</v>
      </c>
      <c r="V3424" t="str" cm="1">
        <f t="array" ref="V3424">_xlfn.IFS(U3424&lt;=10,"Less than 10 days",AND(U3424&gt;10,U3424&lt;=20),"11 to 20 days",AND(U3424&gt;20,U3424&lt;=25),"21 to 25 days",U3424&gt;=51,"Greater than 40 days",AND(U3424&gt;25,U3424&lt;=30),"26 to 30 days",AND(U3424&gt;30,U3424&lt;=40),"31 to 40 days",AND(U3424&gt;40,U3424&lt;=50),"41 to 50 days")</f>
        <v>26 to 30 days</v>
      </c>
      <c r="W3424" t="str" cm="1">
        <f t="array" ref="W3424">_xlfn.IFNA(_xlfn.IFS(AND(U3424&gt;=25,U3424&lt;28),"26-27 days",AND(U3424&gt;27,U3424&lt;29),"28 to 29 days",U3424=30, "30 days"),"Not Needed")</f>
        <v>Not Needed</v>
      </c>
      <c r="X3424">
        <f t="shared" si="323"/>
        <v>2015</v>
      </c>
    </row>
    <row r="3425" spans="1:24" ht="4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 t="shared" si="324"/>
        <v>140</v>
      </c>
      <c r="R3425">
        <f t="shared" si="319"/>
        <v>35</v>
      </c>
      <c r="S3425" s="15">
        <f t="shared" si="320"/>
        <v>42088.911354166667</v>
      </c>
      <c r="T3425" s="15">
        <f t="shared" si="321"/>
        <v>42118.911354166667</v>
      </c>
      <c r="U3425">
        <f t="shared" si="322"/>
        <v>30</v>
      </c>
      <c r="V3425" t="str" cm="1">
        <f t="array" ref="V3425">_xlfn.IFS(U3425&lt;=10,"Less than 10 days",AND(U3425&gt;10,U3425&lt;=20),"11 to 20 days",AND(U3425&gt;20,U3425&lt;=25),"21 to 25 days",U3425&gt;=51,"Greater than 40 days",AND(U3425&gt;25,U3425&lt;=30),"26 to 30 days",AND(U3425&gt;30,U3425&lt;=40),"31 to 40 days",AND(U3425&gt;40,U3425&lt;=50),"41 to 50 days")</f>
        <v>26 to 30 days</v>
      </c>
      <c r="W3425" t="str" cm="1">
        <f t="array" ref="W3425">_xlfn.IFNA(_xlfn.IFS(AND(U3425&gt;=25,U3425&lt;28),"26-27 days",AND(U3425&gt;27,U3425&lt;29),"28 to 29 days",U3425=30, "30 days"),"Not Needed")</f>
        <v>30 days</v>
      </c>
      <c r="X3425">
        <f t="shared" si="323"/>
        <v>2015</v>
      </c>
    </row>
    <row r="3426" spans="1:24" ht="4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 t="shared" si="324"/>
        <v>104</v>
      </c>
      <c r="R3426">
        <f t="shared" si="319"/>
        <v>81.78</v>
      </c>
      <c r="S3426" s="15">
        <f t="shared" si="320"/>
        <v>42018.676898148144</v>
      </c>
      <c r="T3426" s="15">
        <f t="shared" si="321"/>
        <v>42040.290972222225</v>
      </c>
      <c r="U3426">
        <f t="shared" si="322"/>
        <v>22</v>
      </c>
      <c r="V3426" t="str" cm="1">
        <f t="array" ref="V3426">_xlfn.IFS(U3426&lt;=10,"Less than 10 days",AND(U3426&gt;10,U3426&lt;=20),"11 to 20 days",AND(U3426&gt;20,U3426&lt;=25),"21 to 25 days",U3426&gt;=51,"Greater than 40 days",AND(U3426&gt;25,U3426&lt;=30),"26 to 30 days",AND(U3426&gt;30,U3426&lt;=40),"31 to 40 days",AND(U3426&gt;40,U3426&lt;=50),"41 to 50 days")</f>
        <v>21 to 25 days</v>
      </c>
      <c r="W3426" t="str" cm="1">
        <f t="array" ref="W3426">_xlfn.IFNA(_xlfn.IFS(AND(U3426&gt;=25,U3426&lt;28),"26-27 days",AND(U3426&gt;27,U3426&lt;29),"28 to 29 days",U3426=30, "30 days"),"Not Needed")</f>
        <v>Not Needed</v>
      </c>
      <c r="X3426">
        <f t="shared" si="323"/>
        <v>2015</v>
      </c>
    </row>
    <row r="3427" spans="1:24" ht="4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 t="shared" si="324"/>
        <v>103</v>
      </c>
      <c r="R3427">
        <f t="shared" si="319"/>
        <v>297.02999999999997</v>
      </c>
      <c r="S3427" s="15">
        <f t="shared" si="320"/>
        <v>41884.617314814815</v>
      </c>
      <c r="T3427" s="15">
        <f t="shared" si="321"/>
        <v>41916.617314814815</v>
      </c>
      <c r="U3427">
        <f t="shared" si="322"/>
        <v>32</v>
      </c>
      <c r="V3427" t="str" cm="1">
        <f t="array" ref="V3427">_xlfn.IFS(U3427&lt;=10,"Less than 10 days",AND(U3427&gt;10,U3427&lt;=20),"11 to 20 days",AND(U3427&gt;20,U3427&lt;=25),"21 to 25 days",U3427&gt;=51,"Greater than 40 days",AND(U3427&gt;25,U3427&lt;=30),"26 to 30 days",AND(U3427&gt;30,U3427&lt;=40),"31 to 40 days",AND(U3427&gt;40,U3427&lt;=50),"41 to 50 days")</f>
        <v>31 to 40 days</v>
      </c>
      <c r="W3427" t="str" cm="1">
        <f t="array" ref="W3427">_xlfn.IFNA(_xlfn.IFS(AND(U3427&gt;=25,U3427&lt;28),"26-27 days",AND(U3427&gt;27,U3427&lt;29),"28 to 29 days",U3427=30, "30 days"),"Not Needed")</f>
        <v>Not Needed</v>
      </c>
      <c r="X3427">
        <f t="shared" si="323"/>
        <v>2014</v>
      </c>
    </row>
    <row r="3428" spans="1:24" ht="4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 t="shared" si="324"/>
        <v>108</v>
      </c>
      <c r="R3428">
        <f t="shared" si="319"/>
        <v>46.61</v>
      </c>
      <c r="S3428" s="15">
        <f t="shared" si="320"/>
        <v>41884.056747685187</v>
      </c>
      <c r="T3428" s="15">
        <f t="shared" si="321"/>
        <v>41903.083333333336</v>
      </c>
      <c r="U3428">
        <f t="shared" si="322"/>
        <v>19</v>
      </c>
      <c r="V3428" t="str" cm="1">
        <f t="array" ref="V3428">_xlfn.IFS(U3428&lt;=10,"Less than 10 days",AND(U3428&gt;10,U3428&lt;=20),"11 to 20 days",AND(U3428&gt;20,U3428&lt;=25),"21 to 25 days",U3428&gt;=51,"Greater than 40 days",AND(U3428&gt;25,U3428&lt;=30),"26 to 30 days",AND(U3428&gt;30,U3428&lt;=40),"31 to 40 days",AND(U3428&gt;40,U3428&lt;=50),"41 to 50 days")</f>
        <v>11 to 20 days</v>
      </c>
      <c r="W3428" t="str" cm="1">
        <f t="array" ref="W3428">_xlfn.IFNA(_xlfn.IFS(AND(U3428&gt;=25,U3428&lt;28),"26-27 days",AND(U3428&gt;27,U3428&lt;29),"28 to 29 days",U3428=30, "30 days"),"Not Needed")</f>
        <v>Not Needed</v>
      </c>
      <c r="X3428">
        <f t="shared" si="323"/>
        <v>2014</v>
      </c>
    </row>
    <row r="3429" spans="1:24" ht="4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 t="shared" si="324"/>
        <v>100</v>
      </c>
      <c r="R3429">
        <f t="shared" si="319"/>
        <v>51.72</v>
      </c>
      <c r="S3429" s="15">
        <f t="shared" si="320"/>
        <v>41792.645277777774</v>
      </c>
      <c r="T3429" s="15">
        <f t="shared" si="321"/>
        <v>41822.645277777774</v>
      </c>
      <c r="U3429">
        <f t="shared" si="322"/>
        <v>30</v>
      </c>
      <c r="V3429" t="str" cm="1">
        <f t="array" ref="V3429">_xlfn.IFS(U3429&lt;=10,"Less than 10 days",AND(U3429&gt;10,U3429&lt;=20),"11 to 20 days",AND(U3429&gt;20,U3429&lt;=25),"21 to 25 days",U3429&gt;=51,"Greater than 40 days",AND(U3429&gt;25,U3429&lt;=30),"26 to 30 days",AND(U3429&gt;30,U3429&lt;=40),"31 to 40 days",AND(U3429&gt;40,U3429&lt;=50),"41 to 50 days")</f>
        <v>26 to 30 days</v>
      </c>
      <c r="W3429" t="str" cm="1">
        <f t="array" ref="W3429">_xlfn.IFNA(_xlfn.IFS(AND(U3429&gt;=25,U3429&lt;28),"26-27 days",AND(U3429&gt;27,U3429&lt;29),"28 to 29 days",U3429=30, "30 days"),"Not Needed")</f>
        <v>30 days</v>
      </c>
      <c r="X3429">
        <f t="shared" si="323"/>
        <v>2014</v>
      </c>
    </row>
    <row r="3430" spans="1:24" ht="58">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 t="shared" si="324"/>
        <v>103</v>
      </c>
      <c r="R3430">
        <f t="shared" si="319"/>
        <v>40.29</v>
      </c>
      <c r="S3430" s="15">
        <f t="shared" si="320"/>
        <v>42038.720451388886</v>
      </c>
      <c r="T3430" s="15">
        <f t="shared" si="321"/>
        <v>42063.708333333328</v>
      </c>
      <c r="U3430">
        <f t="shared" si="322"/>
        <v>25</v>
      </c>
      <c r="V3430" t="str" cm="1">
        <f t="array" ref="V3430">_xlfn.IFS(U3430&lt;=10,"Less than 10 days",AND(U3430&gt;10,U3430&lt;=20),"11 to 20 days",AND(U3430&gt;20,U3430&lt;=25),"21 to 25 days",U3430&gt;=51,"Greater than 40 days",AND(U3430&gt;25,U3430&lt;=30),"26 to 30 days",AND(U3430&gt;30,U3430&lt;=40),"31 to 40 days",AND(U3430&gt;40,U3430&lt;=50),"41 to 50 days")</f>
        <v>21 to 25 days</v>
      </c>
      <c r="W3430" t="str" cm="1">
        <f t="array" ref="W3430">_xlfn.IFNA(_xlfn.IFS(AND(U3430&gt;=25,U3430&lt;28),"26-27 days",AND(U3430&gt;27,U3430&lt;29),"28 to 29 days",U3430=30, "30 days"),"Not Needed")</f>
        <v>26-27 days</v>
      </c>
      <c r="X3430">
        <f t="shared" si="323"/>
        <v>2015</v>
      </c>
    </row>
    <row r="3431" spans="1:24" ht="4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 t="shared" si="324"/>
        <v>130</v>
      </c>
      <c r="R3431">
        <f t="shared" si="319"/>
        <v>16.25</v>
      </c>
      <c r="S3431" s="15">
        <f t="shared" si="320"/>
        <v>42662.021539351852</v>
      </c>
      <c r="T3431" s="15">
        <f t="shared" si="321"/>
        <v>42676.021539351852</v>
      </c>
      <c r="U3431">
        <f t="shared" si="322"/>
        <v>14</v>
      </c>
      <c r="V3431" t="str" cm="1">
        <f t="array" ref="V3431">_xlfn.IFS(U3431&lt;=10,"Less than 10 days",AND(U3431&gt;10,U3431&lt;=20),"11 to 20 days",AND(U3431&gt;20,U3431&lt;=25),"21 to 25 days",U3431&gt;=51,"Greater than 40 days",AND(U3431&gt;25,U3431&lt;=30),"26 to 30 days",AND(U3431&gt;30,U3431&lt;=40),"31 to 40 days",AND(U3431&gt;40,U3431&lt;=50),"41 to 50 days")</f>
        <v>11 to 20 days</v>
      </c>
      <c r="W3431" t="str" cm="1">
        <f t="array" ref="W3431">_xlfn.IFNA(_xlfn.IFS(AND(U3431&gt;=25,U3431&lt;28),"26-27 days",AND(U3431&gt;27,U3431&lt;29),"28 to 29 days",U3431=30, "30 days"),"Not Needed")</f>
        <v>Not Needed</v>
      </c>
      <c r="X3431">
        <f t="shared" si="323"/>
        <v>2016</v>
      </c>
    </row>
    <row r="3432" spans="1:24" ht="4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 t="shared" si="324"/>
        <v>109</v>
      </c>
      <c r="R3432">
        <f t="shared" si="319"/>
        <v>30.15</v>
      </c>
      <c r="S3432" s="15">
        <f t="shared" si="320"/>
        <v>41820.945613425924</v>
      </c>
      <c r="T3432" s="15">
        <f t="shared" si="321"/>
        <v>41850.945613425924</v>
      </c>
      <c r="U3432">
        <f t="shared" si="322"/>
        <v>30</v>
      </c>
      <c r="V3432" t="str" cm="1">
        <f t="array" ref="V3432">_xlfn.IFS(U3432&lt;=10,"Less than 10 days",AND(U3432&gt;10,U3432&lt;=20),"11 to 20 days",AND(U3432&gt;20,U3432&lt;=25),"21 to 25 days",U3432&gt;=51,"Greater than 40 days",AND(U3432&gt;25,U3432&lt;=30),"26 to 30 days",AND(U3432&gt;30,U3432&lt;=40),"31 to 40 days",AND(U3432&gt;40,U3432&lt;=50),"41 to 50 days")</f>
        <v>26 to 30 days</v>
      </c>
      <c r="W3432" t="str" cm="1">
        <f t="array" ref="W3432">_xlfn.IFNA(_xlfn.IFS(AND(U3432&gt;=25,U3432&lt;28),"26-27 days",AND(U3432&gt;27,U3432&lt;29),"28 to 29 days",U3432=30, "30 days"),"Not Needed")</f>
        <v>30 days</v>
      </c>
      <c r="X3432">
        <f t="shared" si="323"/>
        <v>2014</v>
      </c>
    </row>
    <row r="3433" spans="1:24" ht="4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 t="shared" si="324"/>
        <v>100</v>
      </c>
      <c r="R3433">
        <f t="shared" si="319"/>
        <v>95.24</v>
      </c>
      <c r="S3433" s="15">
        <f t="shared" si="320"/>
        <v>41839.730937500004</v>
      </c>
      <c r="T3433" s="15">
        <f t="shared" si="321"/>
        <v>41869.730937500004</v>
      </c>
      <c r="U3433">
        <f t="shared" si="322"/>
        <v>30</v>
      </c>
      <c r="V3433" t="str" cm="1">
        <f t="array" ref="V3433">_xlfn.IFS(U3433&lt;=10,"Less than 10 days",AND(U3433&gt;10,U3433&lt;=20),"11 to 20 days",AND(U3433&gt;20,U3433&lt;=25),"21 to 25 days",U3433&gt;=51,"Greater than 40 days",AND(U3433&gt;25,U3433&lt;=30),"26 to 30 days",AND(U3433&gt;30,U3433&lt;=40),"31 to 40 days",AND(U3433&gt;40,U3433&lt;=50),"41 to 50 days")</f>
        <v>26 to 30 days</v>
      </c>
      <c r="W3433" t="str" cm="1">
        <f t="array" ref="W3433">_xlfn.IFNA(_xlfn.IFS(AND(U3433&gt;=25,U3433&lt;28),"26-27 days",AND(U3433&gt;27,U3433&lt;29),"28 to 29 days",U3433=30, "30 days"),"Not Needed")</f>
        <v>30 days</v>
      </c>
      <c r="X3433">
        <f t="shared" si="323"/>
        <v>2014</v>
      </c>
    </row>
    <row r="3434" spans="1:24" ht="4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 t="shared" si="324"/>
        <v>110</v>
      </c>
      <c r="R3434">
        <f t="shared" si="319"/>
        <v>52.21</v>
      </c>
      <c r="S3434" s="15">
        <f t="shared" si="320"/>
        <v>42380.581180555557</v>
      </c>
      <c r="T3434" s="15">
        <f t="shared" si="321"/>
        <v>42405.916666666672</v>
      </c>
      <c r="U3434">
        <f t="shared" si="322"/>
        <v>25</v>
      </c>
      <c r="V3434" t="str" cm="1">
        <f t="array" ref="V3434">_xlfn.IFS(U3434&lt;=10,"Less than 10 days",AND(U3434&gt;10,U3434&lt;=20),"11 to 20 days",AND(U3434&gt;20,U3434&lt;=25),"21 to 25 days",U3434&gt;=51,"Greater than 40 days",AND(U3434&gt;25,U3434&lt;=30),"26 to 30 days",AND(U3434&gt;30,U3434&lt;=40),"31 to 40 days",AND(U3434&gt;40,U3434&lt;=50),"41 to 50 days")</f>
        <v>21 to 25 days</v>
      </c>
      <c r="W3434" t="str" cm="1">
        <f t="array" ref="W3434">_xlfn.IFNA(_xlfn.IFS(AND(U3434&gt;=25,U3434&lt;28),"26-27 days",AND(U3434&gt;27,U3434&lt;29),"28 to 29 days",U3434=30, "30 days"),"Not Needed")</f>
        <v>26-27 days</v>
      </c>
      <c r="X3434">
        <f t="shared" si="323"/>
        <v>2016</v>
      </c>
    </row>
    <row r="3435" spans="1:24" ht="4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 t="shared" si="324"/>
        <v>100</v>
      </c>
      <c r="R3435">
        <f t="shared" si="319"/>
        <v>134.15</v>
      </c>
      <c r="S3435" s="15">
        <f t="shared" si="320"/>
        <v>41776.063136574077</v>
      </c>
      <c r="T3435" s="15">
        <f t="shared" si="321"/>
        <v>41807.125</v>
      </c>
      <c r="U3435">
        <f t="shared" si="322"/>
        <v>31</v>
      </c>
      <c r="V3435" t="str" cm="1">
        <f t="array" ref="V3435">_xlfn.IFS(U3435&lt;=10,"Less than 10 days",AND(U3435&gt;10,U3435&lt;=20),"11 to 20 days",AND(U3435&gt;20,U3435&lt;=25),"21 to 25 days",U3435&gt;=51,"Greater than 40 days",AND(U3435&gt;25,U3435&lt;=30),"26 to 30 days",AND(U3435&gt;30,U3435&lt;=40),"31 to 40 days",AND(U3435&gt;40,U3435&lt;=50),"41 to 50 days")</f>
        <v>31 to 40 days</v>
      </c>
      <c r="W3435" t="str" cm="1">
        <f t="array" ref="W3435">_xlfn.IFNA(_xlfn.IFS(AND(U3435&gt;=25,U3435&lt;28),"26-27 days",AND(U3435&gt;27,U3435&lt;29),"28 to 29 days",U3435=30, "30 days"),"Not Needed")</f>
        <v>Not Needed</v>
      </c>
      <c r="X3435">
        <f t="shared" si="323"/>
        <v>2014</v>
      </c>
    </row>
    <row r="3436" spans="1:24" ht="58">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 t="shared" si="324"/>
        <v>106</v>
      </c>
      <c r="R3436">
        <f t="shared" si="319"/>
        <v>62.83</v>
      </c>
      <c r="S3436" s="15">
        <f t="shared" si="320"/>
        <v>41800.380428240744</v>
      </c>
      <c r="T3436" s="15">
        <f t="shared" si="321"/>
        <v>41830.380428240744</v>
      </c>
      <c r="U3436">
        <f t="shared" si="322"/>
        <v>30</v>
      </c>
      <c r="V3436" t="str" cm="1">
        <f t="array" ref="V3436">_xlfn.IFS(U3436&lt;=10,"Less than 10 days",AND(U3436&gt;10,U3436&lt;=20),"11 to 20 days",AND(U3436&gt;20,U3436&lt;=25),"21 to 25 days",U3436&gt;=51,"Greater than 40 days",AND(U3436&gt;25,U3436&lt;=30),"26 to 30 days",AND(U3436&gt;30,U3436&lt;=40),"31 to 40 days",AND(U3436&gt;40,U3436&lt;=50),"41 to 50 days")</f>
        <v>26 to 30 days</v>
      </c>
      <c r="W3436" t="str" cm="1">
        <f t="array" ref="W3436">_xlfn.IFNA(_xlfn.IFS(AND(U3436&gt;=25,U3436&lt;28),"26-27 days",AND(U3436&gt;27,U3436&lt;29),"28 to 29 days",U3436=30, "30 days"),"Not Needed")</f>
        <v>30 days</v>
      </c>
      <c r="X3436">
        <f t="shared" si="323"/>
        <v>2014</v>
      </c>
    </row>
    <row r="3437" spans="1:24" ht="4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 t="shared" si="324"/>
        <v>112</v>
      </c>
      <c r="R3437">
        <f t="shared" si="319"/>
        <v>58.95</v>
      </c>
      <c r="S3437" s="15">
        <f t="shared" si="320"/>
        <v>42572.61681712963</v>
      </c>
      <c r="T3437" s="15">
        <f t="shared" si="321"/>
        <v>42589.125</v>
      </c>
      <c r="U3437">
        <f t="shared" si="322"/>
        <v>17</v>
      </c>
      <c r="V3437" t="str" cm="1">
        <f t="array" ref="V3437">_xlfn.IFS(U3437&lt;=10,"Less than 10 days",AND(U3437&gt;10,U3437&lt;=20),"11 to 20 days",AND(U3437&gt;20,U3437&lt;=25),"21 to 25 days",U3437&gt;=51,"Greater than 40 days",AND(U3437&gt;25,U3437&lt;=30),"26 to 30 days",AND(U3437&gt;30,U3437&lt;=40),"31 to 40 days",AND(U3437&gt;40,U3437&lt;=50),"41 to 50 days")</f>
        <v>11 to 20 days</v>
      </c>
      <c r="W3437" t="str" cm="1">
        <f t="array" ref="W3437">_xlfn.IFNA(_xlfn.IFS(AND(U3437&gt;=25,U3437&lt;28),"26-27 days",AND(U3437&gt;27,U3437&lt;29),"28 to 29 days",U3437=30, "30 days"),"Not Needed")</f>
        <v>Not Needed</v>
      </c>
      <c r="X3437">
        <f t="shared" si="323"/>
        <v>2016</v>
      </c>
    </row>
    <row r="3438" spans="1:24" ht="4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 t="shared" si="324"/>
        <v>106</v>
      </c>
      <c r="R3438">
        <f t="shared" si="319"/>
        <v>143.11000000000001</v>
      </c>
      <c r="S3438" s="15">
        <f t="shared" si="320"/>
        <v>41851.541585648149</v>
      </c>
      <c r="T3438" s="15">
        <f t="shared" si="321"/>
        <v>41872.686111111114</v>
      </c>
      <c r="U3438">
        <f t="shared" si="322"/>
        <v>21</v>
      </c>
      <c r="V3438" t="str" cm="1">
        <f t="array" ref="V3438">_xlfn.IFS(U3438&lt;=10,"Less than 10 days",AND(U3438&gt;10,U3438&lt;=20),"11 to 20 days",AND(U3438&gt;20,U3438&lt;=25),"21 to 25 days",U3438&gt;=51,"Greater than 40 days",AND(U3438&gt;25,U3438&lt;=30),"26 to 30 days",AND(U3438&gt;30,U3438&lt;=40),"31 to 40 days",AND(U3438&gt;40,U3438&lt;=50),"41 to 50 days")</f>
        <v>21 to 25 days</v>
      </c>
      <c r="W3438" t="str" cm="1">
        <f t="array" ref="W3438">_xlfn.IFNA(_xlfn.IFS(AND(U3438&gt;=25,U3438&lt;28),"26-27 days",AND(U3438&gt;27,U3438&lt;29),"28 to 29 days",U3438=30, "30 days"),"Not Needed")</f>
        <v>Not Needed</v>
      </c>
      <c r="X3438">
        <f t="shared" si="323"/>
        <v>2014</v>
      </c>
    </row>
    <row r="3439" spans="1:24" ht="58">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 t="shared" si="324"/>
        <v>101</v>
      </c>
      <c r="R3439">
        <f t="shared" si="319"/>
        <v>84.17</v>
      </c>
      <c r="S3439" s="15">
        <f t="shared" si="320"/>
        <v>42205.710879629631</v>
      </c>
      <c r="T3439" s="15">
        <f t="shared" si="321"/>
        <v>42235.710879629631</v>
      </c>
      <c r="U3439">
        <f t="shared" si="322"/>
        <v>30</v>
      </c>
      <c r="V3439" t="str" cm="1">
        <f t="array" ref="V3439">_xlfn.IFS(U3439&lt;=10,"Less than 10 days",AND(U3439&gt;10,U3439&lt;=20),"11 to 20 days",AND(U3439&gt;20,U3439&lt;=25),"21 to 25 days",U3439&gt;=51,"Greater than 40 days",AND(U3439&gt;25,U3439&lt;=30),"26 to 30 days",AND(U3439&gt;30,U3439&lt;=40),"31 to 40 days",AND(U3439&gt;40,U3439&lt;=50),"41 to 50 days")</f>
        <v>26 to 30 days</v>
      </c>
      <c r="W3439" t="str" cm="1">
        <f t="array" ref="W3439">_xlfn.IFNA(_xlfn.IFS(AND(U3439&gt;=25,U3439&lt;28),"26-27 days",AND(U3439&gt;27,U3439&lt;29),"28 to 29 days",U3439=30, "30 days"),"Not Needed")</f>
        <v>30 days</v>
      </c>
      <c r="X3439">
        <f t="shared" si="323"/>
        <v>2015</v>
      </c>
    </row>
    <row r="3440" spans="1:24" ht="4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 t="shared" si="324"/>
        <v>104</v>
      </c>
      <c r="R3440">
        <f t="shared" si="319"/>
        <v>186.07</v>
      </c>
      <c r="S3440" s="15">
        <f t="shared" si="320"/>
        <v>42100.927858796291</v>
      </c>
      <c r="T3440" s="15">
        <f t="shared" si="321"/>
        <v>42126.875</v>
      </c>
      <c r="U3440">
        <f t="shared" si="322"/>
        <v>26</v>
      </c>
      <c r="V3440" t="str" cm="1">
        <f t="array" ref="V3440">_xlfn.IFS(U3440&lt;=10,"Less than 10 days",AND(U3440&gt;10,U3440&lt;=20),"11 to 20 days",AND(U3440&gt;20,U3440&lt;=25),"21 to 25 days",U3440&gt;=51,"Greater than 40 days",AND(U3440&gt;25,U3440&lt;=30),"26 to 30 days",AND(U3440&gt;30,U3440&lt;=40),"31 to 40 days",AND(U3440&gt;40,U3440&lt;=50),"41 to 50 days")</f>
        <v>26 to 30 days</v>
      </c>
      <c r="W3440" t="str" cm="1">
        <f t="array" ref="W3440">_xlfn.IFNA(_xlfn.IFS(AND(U3440&gt;=25,U3440&lt;28),"26-27 days",AND(U3440&gt;27,U3440&lt;29),"28 to 29 days",U3440=30, "30 days"),"Not Needed")</f>
        <v>26-27 days</v>
      </c>
      <c r="X3440">
        <f t="shared" si="323"/>
        <v>2015</v>
      </c>
    </row>
    <row r="3441" spans="1:24" ht="29">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 t="shared" si="324"/>
        <v>135</v>
      </c>
      <c r="R3441">
        <f t="shared" si="319"/>
        <v>89.79</v>
      </c>
      <c r="S3441" s="15">
        <f t="shared" si="320"/>
        <v>42374.911226851851</v>
      </c>
      <c r="T3441" s="15">
        <f t="shared" si="321"/>
        <v>42388.207638888889</v>
      </c>
      <c r="U3441">
        <f t="shared" si="322"/>
        <v>14</v>
      </c>
      <c r="V3441" t="str" cm="1">
        <f t="array" ref="V3441">_xlfn.IFS(U3441&lt;=10,"Less than 10 days",AND(U3441&gt;10,U3441&lt;=20),"11 to 20 days",AND(U3441&gt;20,U3441&lt;=25),"21 to 25 days",U3441&gt;=51,"Greater than 40 days",AND(U3441&gt;25,U3441&lt;=30),"26 to 30 days",AND(U3441&gt;30,U3441&lt;=40),"31 to 40 days",AND(U3441&gt;40,U3441&lt;=50),"41 to 50 days")</f>
        <v>11 to 20 days</v>
      </c>
      <c r="W3441" t="str" cm="1">
        <f t="array" ref="W3441">_xlfn.IFNA(_xlfn.IFS(AND(U3441&gt;=25,U3441&lt;28),"26-27 days",AND(U3441&gt;27,U3441&lt;29),"28 to 29 days",U3441=30, "30 days"),"Not Needed")</f>
        <v>Not Needed</v>
      </c>
      <c r="X3441">
        <f t="shared" si="323"/>
        <v>2016</v>
      </c>
    </row>
    <row r="3442" spans="1:24" ht="4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 t="shared" si="324"/>
        <v>105</v>
      </c>
      <c r="R3442">
        <f t="shared" si="319"/>
        <v>64.16</v>
      </c>
      <c r="S3442" s="15">
        <f t="shared" si="320"/>
        <v>41809.12300925926</v>
      </c>
      <c r="T3442" s="15">
        <f t="shared" si="321"/>
        <v>41831.677083333336</v>
      </c>
      <c r="U3442">
        <f t="shared" si="322"/>
        <v>22</v>
      </c>
      <c r="V3442" t="str" cm="1">
        <f t="array" ref="V3442">_xlfn.IFS(U3442&lt;=10,"Less than 10 days",AND(U3442&gt;10,U3442&lt;=20),"11 to 20 days",AND(U3442&gt;20,U3442&lt;=25),"21 to 25 days",U3442&gt;=51,"Greater than 40 days",AND(U3442&gt;25,U3442&lt;=30),"26 to 30 days",AND(U3442&gt;30,U3442&lt;=40),"31 to 40 days",AND(U3442&gt;40,U3442&lt;=50),"41 to 50 days")</f>
        <v>21 to 25 days</v>
      </c>
      <c r="W3442" t="str" cm="1">
        <f t="array" ref="W3442">_xlfn.IFNA(_xlfn.IFS(AND(U3442&gt;=25,U3442&lt;28),"26-27 days",AND(U3442&gt;27,U3442&lt;29),"28 to 29 days",U3442=30, "30 days"),"Not Needed")</f>
        <v>Not Needed</v>
      </c>
      <c r="X3442">
        <f t="shared" si="323"/>
        <v>2014</v>
      </c>
    </row>
    <row r="3443" spans="1:24" ht="4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 t="shared" si="324"/>
        <v>103</v>
      </c>
      <c r="R3443">
        <f t="shared" si="319"/>
        <v>59.65</v>
      </c>
      <c r="S3443" s="15">
        <f t="shared" si="320"/>
        <v>42294.429641203707</v>
      </c>
      <c r="T3443" s="15">
        <f t="shared" si="321"/>
        <v>42321.845138888893</v>
      </c>
      <c r="U3443">
        <f t="shared" si="322"/>
        <v>27</v>
      </c>
      <c r="V3443" t="str" cm="1">
        <f t="array" ref="V3443">_xlfn.IFS(U3443&lt;=10,"Less than 10 days",AND(U3443&gt;10,U3443&lt;=20),"11 to 20 days",AND(U3443&gt;20,U3443&lt;=25),"21 to 25 days",U3443&gt;=51,"Greater than 40 days",AND(U3443&gt;25,U3443&lt;=30),"26 to 30 days",AND(U3443&gt;30,U3443&lt;=40),"31 to 40 days",AND(U3443&gt;40,U3443&lt;=50),"41 to 50 days")</f>
        <v>26 to 30 days</v>
      </c>
      <c r="W3443" t="str" cm="1">
        <f t="array" ref="W3443">_xlfn.IFNA(_xlfn.IFS(AND(U3443&gt;=25,U3443&lt;28),"26-27 days",AND(U3443&gt;27,U3443&lt;29),"28 to 29 days",U3443=30, "30 days"),"Not Needed")</f>
        <v>26-27 days</v>
      </c>
      <c r="X3443">
        <f t="shared" si="323"/>
        <v>2015</v>
      </c>
    </row>
    <row r="3444" spans="1:24" ht="4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 t="shared" si="324"/>
        <v>100</v>
      </c>
      <c r="R3444">
        <f t="shared" si="319"/>
        <v>31.25</v>
      </c>
      <c r="S3444" s="15">
        <f t="shared" si="320"/>
        <v>42124.841111111105</v>
      </c>
      <c r="T3444" s="15">
        <f t="shared" si="321"/>
        <v>42154.841111111105</v>
      </c>
      <c r="U3444">
        <f t="shared" si="322"/>
        <v>30</v>
      </c>
      <c r="V3444" t="str" cm="1">
        <f t="array" ref="V3444">_xlfn.IFS(U3444&lt;=10,"Less than 10 days",AND(U3444&gt;10,U3444&lt;=20),"11 to 20 days",AND(U3444&gt;20,U3444&lt;=25),"21 to 25 days",U3444&gt;=51,"Greater than 40 days",AND(U3444&gt;25,U3444&lt;=30),"26 to 30 days",AND(U3444&gt;30,U3444&lt;=40),"31 to 40 days",AND(U3444&gt;40,U3444&lt;=50),"41 to 50 days")</f>
        <v>26 to 30 days</v>
      </c>
      <c r="W3444" t="str" cm="1">
        <f t="array" ref="W3444">_xlfn.IFNA(_xlfn.IFS(AND(U3444&gt;=25,U3444&lt;28),"26-27 days",AND(U3444&gt;27,U3444&lt;29),"28 to 29 days",U3444=30, "30 days"),"Not Needed")</f>
        <v>30 days</v>
      </c>
      <c r="X3444">
        <f t="shared" si="323"/>
        <v>2015</v>
      </c>
    </row>
    <row r="3445" spans="1:24" ht="4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 t="shared" si="324"/>
        <v>186</v>
      </c>
      <c r="R3445">
        <f t="shared" si="319"/>
        <v>41.22</v>
      </c>
      <c r="S3445" s="15">
        <f t="shared" si="320"/>
        <v>41861.524837962963</v>
      </c>
      <c r="T3445" s="15">
        <f t="shared" si="321"/>
        <v>41891.524837962963</v>
      </c>
      <c r="U3445">
        <f t="shared" si="322"/>
        <v>30</v>
      </c>
      <c r="V3445" t="str" cm="1">
        <f t="array" ref="V3445">_xlfn.IFS(U3445&lt;=10,"Less than 10 days",AND(U3445&gt;10,U3445&lt;=20),"11 to 20 days",AND(U3445&gt;20,U3445&lt;=25),"21 to 25 days",U3445&gt;=51,"Greater than 40 days",AND(U3445&gt;25,U3445&lt;=30),"26 to 30 days",AND(U3445&gt;30,U3445&lt;=40),"31 to 40 days",AND(U3445&gt;40,U3445&lt;=50),"41 to 50 days")</f>
        <v>26 to 30 days</v>
      </c>
      <c r="W3445" t="str" cm="1">
        <f t="array" ref="W3445">_xlfn.IFNA(_xlfn.IFS(AND(U3445&gt;=25,U3445&lt;28),"26-27 days",AND(U3445&gt;27,U3445&lt;29),"28 to 29 days",U3445=30, "30 days"),"Not Needed")</f>
        <v>30 days</v>
      </c>
      <c r="X3445">
        <f t="shared" si="323"/>
        <v>2014</v>
      </c>
    </row>
    <row r="3446" spans="1:24" ht="58">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 t="shared" si="324"/>
        <v>289</v>
      </c>
      <c r="R3446">
        <f t="shared" si="319"/>
        <v>43.35</v>
      </c>
      <c r="S3446" s="15">
        <f t="shared" si="320"/>
        <v>42521.291504629626</v>
      </c>
      <c r="T3446" s="15">
        <f t="shared" si="321"/>
        <v>42529.582638888889</v>
      </c>
      <c r="U3446">
        <f t="shared" si="322"/>
        <v>8</v>
      </c>
      <c r="V3446" t="str" cm="1">
        <f t="array" ref="V3446">_xlfn.IFS(U3446&lt;=10,"Less than 10 days",AND(U3446&gt;10,U3446&lt;=20),"11 to 20 days",AND(U3446&gt;20,U3446&lt;=25),"21 to 25 days",U3446&gt;=51,"Greater than 40 days",AND(U3446&gt;25,U3446&lt;=30),"26 to 30 days",AND(U3446&gt;30,U3446&lt;=40),"31 to 40 days",AND(U3446&gt;40,U3446&lt;=50),"41 to 50 days")</f>
        <v>Less than 10 days</v>
      </c>
      <c r="W3446" t="str" cm="1">
        <f t="array" ref="W3446">_xlfn.IFNA(_xlfn.IFS(AND(U3446&gt;=25,U3446&lt;28),"26-27 days",AND(U3446&gt;27,U3446&lt;29),"28 to 29 days",U3446=30, "30 days"),"Not Needed")</f>
        <v>Not Needed</v>
      </c>
      <c r="X3446">
        <f t="shared" si="323"/>
        <v>2016</v>
      </c>
    </row>
    <row r="3447" spans="1:24" ht="4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 t="shared" si="324"/>
        <v>100</v>
      </c>
      <c r="R3447">
        <f t="shared" si="319"/>
        <v>64.52</v>
      </c>
      <c r="S3447" s="15">
        <f t="shared" si="320"/>
        <v>42272.530509259261</v>
      </c>
      <c r="T3447" s="15">
        <f t="shared" si="321"/>
        <v>42300.530509259261</v>
      </c>
      <c r="U3447">
        <f t="shared" si="322"/>
        <v>28</v>
      </c>
      <c r="V3447" t="str" cm="1">
        <f t="array" ref="V3447">_xlfn.IFS(U3447&lt;=10,"Less than 10 days",AND(U3447&gt;10,U3447&lt;=20),"11 to 20 days",AND(U3447&gt;20,U3447&lt;=25),"21 to 25 days",U3447&gt;=51,"Greater than 40 days",AND(U3447&gt;25,U3447&lt;=30),"26 to 30 days",AND(U3447&gt;30,U3447&lt;=40),"31 to 40 days",AND(U3447&gt;40,U3447&lt;=50),"41 to 50 days")</f>
        <v>26 to 30 days</v>
      </c>
      <c r="W3447" t="str" cm="1">
        <f t="array" ref="W3447">_xlfn.IFNA(_xlfn.IFS(AND(U3447&gt;=25,U3447&lt;28),"26-27 days",AND(U3447&gt;27,U3447&lt;29),"28 to 29 days",U3447=30, "30 days"),"Not Needed")</f>
        <v>28 to 29 days</v>
      </c>
      <c r="X3447">
        <f t="shared" si="323"/>
        <v>2015</v>
      </c>
    </row>
    <row r="3448" spans="1:24" ht="4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 t="shared" si="324"/>
        <v>108</v>
      </c>
      <c r="R3448">
        <f t="shared" si="319"/>
        <v>43.28</v>
      </c>
      <c r="S3448" s="15">
        <f t="shared" si="320"/>
        <v>42016.832465277781</v>
      </c>
      <c r="T3448" s="15">
        <f t="shared" si="321"/>
        <v>42040.513888888891</v>
      </c>
      <c r="U3448">
        <f t="shared" si="322"/>
        <v>24</v>
      </c>
      <c r="V3448" t="str" cm="1">
        <f t="array" ref="V3448">_xlfn.IFS(U3448&lt;=10,"Less than 10 days",AND(U3448&gt;10,U3448&lt;=20),"11 to 20 days",AND(U3448&gt;20,U3448&lt;=25),"21 to 25 days",U3448&gt;=51,"Greater than 40 days",AND(U3448&gt;25,U3448&lt;=30),"26 to 30 days",AND(U3448&gt;30,U3448&lt;=40),"31 to 40 days",AND(U3448&gt;40,U3448&lt;=50),"41 to 50 days")</f>
        <v>21 to 25 days</v>
      </c>
      <c r="W3448" t="str" cm="1">
        <f t="array" ref="W3448">_xlfn.IFNA(_xlfn.IFS(AND(U3448&gt;=25,U3448&lt;28),"26-27 days",AND(U3448&gt;27,U3448&lt;29),"28 to 29 days",U3448=30, "30 days"),"Not Needed")</f>
        <v>Not Needed</v>
      </c>
      <c r="X3448">
        <f t="shared" si="323"/>
        <v>2015</v>
      </c>
    </row>
    <row r="3449" spans="1:24" ht="29">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 t="shared" si="324"/>
        <v>108</v>
      </c>
      <c r="R3449">
        <f t="shared" si="319"/>
        <v>77</v>
      </c>
      <c r="S3449" s="15">
        <f t="shared" si="320"/>
        <v>42402.889027777783</v>
      </c>
      <c r="T3449" s="15">
        <f t="shared" si="321"/>
        <v>42447.847361111111</v>
      </c>
      <c r="U3449">
        <f t="shared" si="322"/>
        <v>45</v>
      </c>
      <c r="V3449" t="str" cm="1">
        <f t="array" ref="V3449">_xlfn.IFS(U3449&lt;=10,"Less than 10 days",AND(U3449&gt;10,U3449&lt;=20),"11 to 20 days",AND(U3449&gt;20,U3449&lt;=25),"21 to 25 days",U3449&gt;=51,"Greater than 40 days",AND(U3449&gt;25,U3449&lt;=30),"26 to 30 days",AND(U3449&gt;30,U3449&lt;=40),"31 to 40 days",AND(U3449&gt;40,U3449&lt;=50),"41 to 50 days")</f>
        <v>41 to 50 days</v>
      </c>
      <c r="W3449" t="str" cm="1">
        <f t="array" ref="W3449">_xlfn.IFNA(_xlfn.IFS(AND(U3449&gt;=25,U3449&lt;28),"26-27 days",AND(U3449&gt;27,U3449&lt;29),"28 to 29 days",U3449=30, "30 days"),"Not Needed")</f>
        <v>Not Needed</v>
      </c>
      <c r="X3449">
        <f t="shared" si="323"/>
        <v>2016</v>
      </c>
    </row>
    <row r="3450" spans="1:24" ht="4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 t="shared" si="324"/>
        <v>110</v>
      </c>
      <c r="R3450">
        <f t="shared" si="319"/>
        <v>51.22</v>
      </c>
      <c r="S3450" s="15">
        <f t="shared" si="320"/>
        <v>41960.119085648148</v>
      </c>
      <c r="T3450" s="15">
        <f t="shared" si="321"/>
        <v>41990.119085648148</v>
      </c>
      <c r="U3450">
        <f t="shared" si="322"/>
        <v>30</v>
      </c>
      <c r="V3450" t="str" cm="1">
        <f t="array" ref="V3450">_xlfn.IFS(U3450&lt;=10,"Less than 10 days",AND(U3450&gt;10,U3450&lt;=20),"11 to 20 days",AND(U3450&gt;20,U3450&lt;=25),"21 to 25 days",U3450&gt;=51,"Greater than 40 days",AND(U3450&gt;25,U3450&lt;=30),"26 to 30 days",AND(U3450&gt;30,U3450&lt;=40),"31 to 40 days",AND(U3450&gt;40,U3450&lt;=50),"41 to 50 days")</f>
        <v>26 to 30 days</v>
      </c>
      <c r="W3450" t="str" cm="1">
        <f t="array" ref="W3450">_xlfn.IFNA(_xlfn.IFS(AND(U3450&gt;=25,U3450&lt;28),"26-27 days",AND(U3450&gt;27,U3450&lt;29),"28 to 29 days",U3450=30, "30 days"),"Not Needed")</f>
        <v>30 days</v>
      </c>
      <c r="X3450">
        <f t="shared" si="323"/>
        <v>2014</v>
      </c>
    </row>
    <row r="3451" spans="1:24" ht="4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 t="shared" si="324"/>
        <v>171</v>
      </c>
      <c r="R3451">
        <f t="shared" si="319"/>
        <v>68.25</v>
      </c>
      <c r="S3451" s="15">
        <f t="shared" si="320"/>
        <v>42532.052523148144</v>
      </c>
      <c r="T3451" s="15">
        <f t="shared" si="321"/>
        <v>42560.166666666672</v>
      </c>
      <c r="U3451">
        <f t="shared" si="322"/>
        <v>28</v>
      </c>
      <c r="V3451" t="str" cm="1">
        <f t="array" ref="V3451">_xlfn.IFS(U3451&lt;=10,"Less than 10 days",AND(U3451&gt;10,U3451&lt;=20),"11 to 20 days",AND(U3451&gt;20,U3451&lt;=25),"21 to 25 days",U3451&gt;=51,"Greater than 40 days",AND(U3451&gt;25,U3451&lt;=30),"26 to 30 days",AND(U3451&gt;30,U3451&lt;=40),"31 to 40 days",AND(U3451&gt;40,U3451&lt;=50),"41 to 50 days")</f>
        <v>26 to 30 days</v>
      </c>
      <c r="W3451" t="str" cm="1">
        <f t="array" ref="W3451">_xlfn.IFNA(_xlfn.IFS(AND(U3451&gt;=25,U3451&lt;28),"26-27 days",AND(U3451&gt;27,U3451&lt;29),"28 to 29 days",U3451=30, "30 days"),"Not Needed")</f>
        <v>28 to 29 days</v>
      </c>
      <c r="X3451">
        <f t="shared" si="323"/>
        <v>2016</v>
      </c>
    </row>
    <row r="3452" spans="1:24" ht="4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 t="shared" si="324"/>
        <v>152</v>
      </c>
      <c r="R3452">
        <f t="shared" si="319"/>
        <v>19.489999999999998</v>
      </c>
      <c r="S3452" s="15">
        <f t="shared" si="320"/>
        <v>42036.704525462963</v>
      </c>
      <c r="T3452" s="15">
        <f t="shared" si="321"/>
        <v>42096.662858796291</v>
      </c>
      <c r="U3452">
        <f t="shared" si="322"/>
        <v>60</v>
      </c>
      <c r="V3452" t="str" cm="1">
        <f t="array" ref="V3452">_xlfn.IFS(U3452&lt;=10,"Less than 10 days",AND(U3452&gt;10,U3452&lt;=20),"11 to 20 days",AND(U3452&gt;20,U3452&lt;=25),"21 to 25 days",U3452&gt;=51,"Greater than 40 days",AND(U3452&gt;25,U3452&lt;=30),"26 to 30 days",AND(U3452&gt;30,U3452&lt;=40),"31 to 40 days",AND(U3452&gt;40,U3452&lt;=50),"41 to 50 days")</f>
        <v>Greater than 40 days</v>
      </c>
      <c r="W3452" t="str" cm="1">
        <f t="array" ref="W3452">_xlfn.IFNA(_xlfn.IFS(AND(U3452&gt;=25,U3452&lt;28),"26-27 days",AND(U3452&gt;27,U3452&lt;29),"28 to 29 days",U3452=30, "30 days"),"Not Needed")</f>
        <v>Not Needed</v>
      </c>
      <c r="X3452">
        <f t="shared" si="323"/>
        <v>2015</v>
      </c>
    </row>
    <row r="3453" spans="1:24" ht="4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 t="shared" si="324"/>
        <v>101</v>
      </c>
      <c r="R3453">
        <f t="shared" si="319"/>
        <v>41.13</v>
      </c>
      <c r="S3453" s="15">
        <f t="shared" si="320"/>
        <v>42088.723692129628</v>
      </c>
      <c r="T3453" s="15">
        <f t="shared" si="321"/>
        <v>42115.723692129628</v>
      </c>
      <c r="U3453">
        <f t="shared" si="322"/>
        <v>27</v>
      </c>
      <c r="V3453" t="str" cm="1">
        <f t="array" ref="V3453">_xlfn.IFS(U3453&lt;=10,"Less than 10 days",AND(U3453&gt;10,U3453&lt;=20),"11 to 20 days",AND(U3453&gt;20,U3453&lt;=25),"21 to 25 days",U3453&gt;=51,"Greater than 40 days",AND(U3453&gt;25,U3453&lt;=30),"26 to 30 days",AND(U3453&gt;30,U3453&lt;=40),"31 to 40 days",AND(U3453&gt;40,U3453&lt;=50),"41 to 50 days")</f>
        <v>26 to 30 days</v>
      </c>
      <c r="W3453" t="str" cm="1">
        <f t="array" ref="W3453">_xlfn.IFNA(_xlfn.IFS(AND(U3453&gt;=25,U3453&lt;28),"26-27 days",AND(U3453&gt;27,U3453&lt;29),"28 to 29 days",U3453=30, "30 days"),"Not Needed")</f>
        <v>26-27 days</v>
      </c>
      <c r="X3453">
        <f t="shared" si="323"/>
        <v>2015</v>
      </c>
    </row>
    <row r="3454" spans="1:24" ht="4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 t="shared" si="324"/>
        <v>153</v>
      </c>
      <c r="R3454">
        <f t="shared" si="319"/>
        <v>41.41</v>
      </c>
      <c r="S3454" s="15">
        <f t="shared" si="320"/>
        <v>41820.639189814814</v>
      </c>
      <c r="T3454" s="15">
        <f t="shared" si="321"/>
        <v>41843.165972222225</v>
      </c>
      <c r="U3454">
        <f t="shared" si="322"/>
        <v>23</v>
      </c>
      <c r="V3454" t="str" cm="1">
        <f t="array" ref="V3454">_xlfn.IFS(U3454&lt;=10,"Less than 10 days",AND(U3454&gt;10,U3454&lt;=20),"11 to 20 days",AND(U3454&gt;20,U3454&lt;=25),"21 to 25 days",U3454&gt;=51,"Greater than 40 days",AND(U3454&gt;25,U3454&lt;=30),"26 to 30 days",AND(U3454&gt;30,U3454&lt;=40),"31 to 40 days",AND(U3454&gt;40,U3454&lt;=50),"41 to 50 days")</f>
        <v>21 to 25 days</v>
      </c>
      <c r="W3454" t="str" cm="1">
        <f t="array" ref="W3454">_xlfn.IFNA(_xlfn.IFS(AND(U3454&gt;=25,U3454&lt;28),"26-27 days",AND(U3454&gt;27,U3454&lt;29),"28 to 29 days",U3454=30, "30 days"),"Not Needed")</f>
        <v>Not Needed</v>
      </c>
      <c r="X3454">
        <f t="shared" si="323"/>
        <v>2014</v>
      </c>
    </row>
    <row r="3455" spans="1:24" ht="4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 t="shared" si="324"/>
        <v>128</v>
      </c>
      <c r="R3455">
        <f t="shared" si="319"/>
        <v>27.5</v>
      </c>
      <c r="S3455" s="15">
        <f t="shared" si="320"/>
        <v>42535.97865740741</v>
      </c>
      <c r="T3455" s="15">
        <f t="shared" si="321"/>
        <v>42595.97865740741</v>
      </c>
      <c r="U3455">
        <f t="shared" si="322"/>
        <v>60</v>
      </c>
      <c r="V3455" t="str" cm="1">
        <f t="array" ref="V3455">_xlfn.IFS(U3455&lt;=10,"Less than 10 days",AND(U3455&gt;10,U3455&lt;=20),"11 to 20 days",AND(U3455&gt;20,U3455&lt;=25),"21 to 25 days",U3455&gt;=51,"Greater than 40 days",AND(U3455&gt;25,U3455&lt;=30),"26 to 30 days",AND(U3455&gt;30,U3455&lt;=40),"31 to 40 days",AND(U3455&gt;40,U3455&lt;=50),"41 to 50 days")</f>
        <v>Greater than 40 days</v>
      </c>
      <c r="W3455" t="str" cm="1">
        <f t="array" ref="W3455">_xlfn.IFNA(_xlfn.IFS(AND(U3455&gt;=25,U3455&lt;28),"26-27 days",AND(U3455&gt;27,U3455&lt;29),"28 to 29 days",U3455=30, "30 days"),"Not Needed")</f>
        <v>Not Needed</v>
      </c>
      <c r="X3455">
        <f t="shared" si="323"/>
        <v>2016</v>
      </c>
    </row>
    <row r="3456" spans="1:24" ht="58">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 t="shared" si="324"/>
        <v>101</v>
      </c>
      <c r="R3456">
        <f t="shared" si="319"/>
        <v>33.57</v>
      </c>
      <c r="S3456" s="15">
        <f t="shared" si="320"/>
        <v>41821.698599537034</v>
      </c>
      <c r="T3456" s="15">
        <f t="shared" si="321"/>
        <v>41851.698599537034</v>
      </c>
      <c r="U3456">
        <f t="shared" si="322"/>
        <v>30</v>
      </c>
      <c r="V3456" t="str" cm="1">
        <f t="array" ref="V3456">_xlfn.IFS(U3456&lt;=10,"Less than 10 days",AND(U3456&gt;10,U3456&lt;=20),"11 to 20 days",AND(U3456&gt;20,U3456&lt;=25),"21 to 25 days",U3456&gt;=51,"Greater than 40 days",AND(U3456&gt;25,U3456&lt;=30),"26 to 30 days",AND(U3456&gt;30,U3456&lt;=40),"31 to 40 days",AND(U3456&gt;40,U3456&lt;=50),"41 to 50 days")</f>
        <v>26 to 30 days</v>
      </c>
      <c r="W3456" t="str" cm="1">
        <f t="array" ref="W3456">_xlfn.IFNA(_xlfn.IFS(AND(U3456&gt;=25,U3456&lt;28),"26-27 days",AND(U3456&gt;27,U3456&lt;29),"28 to 29 days",U3456=30, "30 days"),"Not Needed")</f>
        <v>30 days</v>
      </c>
      <c r="X3456">
        <f t="shared" si="323"/>
        <v>2014</v>
      </c>
    </row>
    <row r="3457" spans="1:24" ht="58">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 t="shared" si="324"/>
        <v>101</v>
      </c>
      <c r="R3457">
        <f t="shared" si="319"/>
        <v>145.87</v>
      </c>
      <c r="S3457" s="15">
        <f t="shared" si="320"/>
        <v>42626.7503125</v>
      </c>
      <c r="T3457" s="15">
        <f t="shared" si="321"/>
        <v>42656.7503125</v>
      </c>
      <c r="U3457">
        <f t="shared" si="322"/>
        <v>30</v>
      </c>
      <c r="V3457" t="str" cm="1">
        <f t="array" ref="V3457">_xlfn.IFS(U3457&lt;=10,"Less than 10 days",AND(U3457&gt;10,U3457&lt;=20),"11 to 20 days",AND(U3457&gt;20,U3457&lt;=25),"21 to 25 days",U3457&gt;=51,"Greater than 40 days",AND(U3457&gt;25,U3457&lt;=30),"26 to 30 days",AND(U3457&gt;30,U3457&lt;=40),"31 to 40 days",AND(U3457&gt;40,U3457&lt;=50),"41 to 50 days")</f>
        <v>26 to 30 days</v>
      </c>
      <c r="W3457" t="str" cm="1">
        <f t="array" ref="W3457">_xlfn.IFNA(_xlfn.IFS(AND(U3457&gt;=25,U3457&lt;28),"26-27 days",AND(U3457&gt;27,U3457&lt;29),"28 to 29 days",U3457=30, "30 days"),"Not Needed")</f>
        <v>30 days</v>
      </c>
      <c r="X3457">
        <f t="shared" si="323"/>
        <v>2016</v>
      </c>
    </row>
    <row r="3458" spans="1:24" ht="4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 t="shared" si="324"/>
        <v>191</v>
      </c>
      <c r="R3458">
        <f t="shared" si="319"/>
        <v>358.69</v>
      </c>
      <c r="S3458" s="15">
        <f t="shared" si="320"/>
        <v>41821.205636574072</v>
      </c>
      <c r="T3458" s="15">
        <f t="shared" si="321"/>
        <v>41852.290972222225</v>
      </c>
      <c r="U3458">
        <f t="shared" si="322"/>
        <v>31</v>
      </c>
      <c r="V3458" t="str" cm="1">
        <f t="array" ref="V3458">_xlfn.IFS(U3458&lt;=10,"Less than 10 days",AND(U3458&gt;10,U3458&lt;=20),"11 to 20 days",AND(U3458&gt;20,U3458&lt;=25),"21 to 25 days",U3458&gt;=51,"Greater than 40 days",AND(U3458&gt;25,U3458&lt;=30),"26 to 30 days",AND(U3458&gt;30,U3458&lt;=40),"31 to 40 days",AND(U3458&gt;40,U3458&lt;=50),"41 to 50 days")</f>
        <v>31 to 40 days</v>
      </c>
      <c r="W3458" t="str" cm="1">
        <f t="array" ref="W3458">_xlfn.IFNA(_xlfn.IFS(AND(U3458&gt;=25,U3458&lt;28),"26-27 days",AND(U3458&gt;27,U3458&lt;29),"28 to 29 days",U3458=30, "30 days"),"Not Needed")</f>
        <v>Not Needed</v>
      </c>
      <c r="X3458">
        <f t="shared" si="323"/>
        <v>2014</v>
      </c>
    </row>
    <row r="3459" spans="1:24" ht="29">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 t="shared" si="324"/>
        <v>140</v>
      </c>
      <c r="R3459">
        <f t="shared" ref="R3459:R3522" si="325">IFERROR(ROUND(E3459/L3459,2),0)</f>
        <v>50.98</v>
      </c>
      <c r="S3459" s="15">
        <f t="shared" ref="S3459:S3522" si="326">(((J3459/60)/60)/24)+DATE(1970,1,1)</f>
        <v>42016.706678240742</v>
      </c>
      <c r="T3459" s="15">
        <f t="shared" ref="T3459:T3522" si="327">(((I3459/60)/60)/24)+DATE(1970,1,1)</f>
        <v>42047.249305555553</v>
      </c>
      <c r="U3459">
        <f t="shared" ref="U3459:U3522" si="328">_xlfn.DAYS(T3459,S3459)</f>
        <v>31</v>
      </c>
      <c r="V3459" t="str" cm="1">
        <f t="array" ref="V3459">_xlfn.IFS(U3459&lt;=10,"Less than 10 days",AND(U3459&gt;10,U3459&lt;=20),"11 to 20 days",AND(U3459&gt;20,U3459&lt;=25),"21 to 25 days",U3459&gt;=51,"Greater than 40 days",AND(U3459&gt;25,U3459&lt;=30),"26 to 30 days",AND(U3459&gt;30,U3459&lt;=40),"31 to 40 days",AND(U3459&gt;40,U3459&lt;=50),"41 to 50 days")</f>
        <v>31 to 40 days</v>
      </c>
      <c r="W3459" t="str" cm="1">
        <f t="array" ref="W3459">_xlfn.IFNA(_xlfn.IFS(AND(U3459&gt;=25,U3459&lt;28),"26-27 days",AND(U3459&gt;27,U3459&lt;29),"28 to 29 days",U3459=30, "30 days"),"Not Needed")</f>
        <v>Not Needed</v>
      </c>
      <c r="X3459">
        <f t="shared" ref="X3459:X3522" si="329">YEAR(S3459)</f>
        <v>2015</v>
      </c>
    </row>
    <row r="3460" spans="1:24" ht="4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 t="shared" si="324"/>
        <v>124</v>
      </c>
      <c r="R3460">
        <f t="shared" si="325"/>
        <v>45.04</v>
      </c>
      <c r="S3460" s="15">
        <f t="shared" si="326"/>
        <v>42011.202581018515</v>
      </c>
      <c r="T3460" s="15">
        <f t="shared" si="327"/>
        <v>42038.185416666667</v>
      </c>
      <c r="U3460">
        <f t="shared" si="328"/>
        <v>27</v>
      </c>
      <c r="V3460" t="str" cm="1">
        <f t="array" ref="V3460">_xlfn.IFS(U3460&lt;=10,"Less than 10 days",AND(U3460&gt;10,U3460&lt;=20),"11 to 20 days",AND(U3460&gt;20,U3460&lt;=25),"21 to 25 days",U3460&gt;=51,"Greater than 40 days",AND(U3460&gt;25,U3460&lt;=30),"26 to 30 days",AND(U3460&gt;30,U3460&lt;=40),"31 to 40 days",AND(U3460&gt;40,U3460&lt;=50),"41 to 50 days")</f>
        <v>26 to 30 days</v>
      </c>
      <c r="W3460" t="str" cm="1">
        <f t="array" ref="W3460">_xlfn.IFNA(_xlfn.IFS(AND(U3460&gt;=25,U3460&lt;28),"26-27 days",AND(U3460&gt;27,U3460&lt;29),"28 to 29 days",U3460=30, "30 days"),"Not Needed")</f>
        <v>26-27 days</v>
      </c>
      <c r="X3460">
        <f t="shared" si="329"/>
        <v>2015</v>
      </c>
    </row>
    <row r="3461" spans="1:24" ht="58">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 t="shared" si="324"/>
        <v>126</v>
      </c>
      <c r="R3461">
        <f t="shared" si="325"/>
        <v>17.53</v>
      </c>
      <c r="S3461" s="15">
        <f t="shared" si="326"/>
        <v>42480.479861111111</v>
      </c>
      <c r="T3461" s="15">
        <f t="shared" si="327"/>
        <v>42510.479861111111</v>
      </c>
      <c r="U3461">
        <f t="shared" si="328"/>
        <v>30</v>
      </c>
      <c r="V3461" t="str" cm="1">
        <f t="array" ref="V3461">_xlfn.IFS(U3461&lt;=10,"Less than 10 days",AND(U3461&gt;10,U3461&lt;=20),"11 to 20 days",AND(U3461&gt;20,U3461&lt;=25),"21 to 25 days",U3461&gt;=51,"Greater than 40 days",AND(U3461&gt;25,U3461&lt;=30),"26 to 30 days",AND(U3461&gt;30,U3461&lt;=40),"31 to 40 days",AND(U3461&gt;40,U3461&lt;=50),"41 to 50 days")</f>
        <v>26 to 30 days</v>
      </c>
      <c r="W3461" t="str" cm="1">
        <f t="array" ref="W3461">_xlfn.IFNA(_xlfn.IFS(AND(U3461&gt;=25,U3461&lt;28),"26-27 days",AND(U3461&gt;27,U3461&lt;29),"28 to 29 days",U3461=30, "30 days"),"Not Needed")</f>
        <v>30 days</v>
      </c>
      <c r="X3461">
        <f t="shared" si="329"/>
        <v>2016</v>
      </c>
    </row>
    <row r="3462" spans="1:24" ht="4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 t="shared" si="324"/>
        <v>190</v>
      </c>
      <c r="R3462">
        <f t="shared" si="325"/>
        <v>50</v>
      </c>
      <c r="S3462" s="15">
        <f t="shared" si="326"/>
        <v>41852.527222222219</v>
      </c>
      <c r="T3462" s="15">
        <f t="shared" si="327"/>
        <v>41866.527222222219</v>
      </c>
      <c r="U3462">
        <f t="shared" si="328"/>
        <v>14</v>
      </c>
      <c r="V3462" t="str" cm="1">
        <f t="array" ref="V3462">_xlfn.IFS(U3462&lt;=10,"Less than 10 days",AND(U3462&gt;10,U3462&lt;=20),"11 to 20 days",AND(U3462&gt;20,U3462&lt;=25),"21 to 25 days",U3462&gt;=51,"Greater than 40 days",AND(U3462&gt;25,U3462&lt;=30),"26 to 30 days",AND(U3462&gt;30,U3462&lt;=40),"31 to 40 days",AND(U3462&gt;40,U3462&lt;=50),"41 to 50 days")</f>
        <v>11 to 20 days</v>
      </c>
      <c r="W3462" t="str" cm="1">
        <f t="array" ref="W3462">_xlfn.IFNA(_xlfn.IFS(AND(U3462&gt;=25,U3462&lt;28),"26-27 days",AND(U3462&gt;27,U3462&lt;29),"28 to 29 days",U3462=30, "30 days"),"Not Needed")</f>
        <v>Not Needed</v>
      </c>
      <c r="X3462">
        <f t="shared" si="329"/>
        <v>2014</v>
      </c>
    </row>
    <row r="3463" spans="1:24" ht="58">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 t="shared" si="324"/>
        <v>139</v>
      </c>
      <c r="R3463">
        <f t="shared" si="325"/>
        <v>57.92</v>
      </c>
      <c r="S3463" s="15">
        <f t="shared" si="326"/>
        <v>42643.632858796293</v>
      </c>
      <c r="T3463" s="15">
        <f t="shared" si="327"/>
        <v>42672.125</v>
      </c>
      <c r="U3463">
        <f t="shared" si="328"/>
        <v>29</v>
      </c>
      <c r="V3463" t="str" cm="1">
        <f t="array" ref="V3463">_xlfn.IFS(U3463&lt;=10,"Less than 10 days",AND(U3463&gt;10,U3463&lt;=20),"11 to 20 days",AND(U3463&gt;20,U3463&lt;=25),"21 to 25 days",U3463&gt;=51,"Greater than 40 days",AND(U3463&gt;25,U3463&lt;=30),"26 to 30 days",AND(U3463&gt;30,U3463&lt;=40),"31 to 40 days",AND(U3463&gt;40,U3463&lt;=50),"41 to 50 days")</f>
        <v>26 to 30 days</v>
      </c>
      <c r="W3463" t="str" cm="1">
        <f t="array" ref="W3463">_xlfn.IFNA(_xlfn.IFS(AND(U3463&gt;=25,U3463&lt;28),"26-27 days",AND(U3463&gt;27,U3463&lt;29),"28 to 29 days",U3463=30, "30 days"),"Not Needed")</f>
        <v>Not Needed</v>
      </c>
      <c r="X3463">
        <f t="shared" si="329"/>
        <v>2016</v>
      </c>
    </row>
    <row r="3464" spans="1:24" ht="4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 t="shared" si="324"/>
        <v>202</v>
      </c>
      <c r="R3464">
        <f t="shared" si="325"/>
        <v>29.71</v>
      </c>
      <c r="S3464" s="15">
        <f t="shared" si="326"/>
        <v>42179.898472222223</v>
      </c>
      <c r="T3464" s="15">
        <f t="shared" si="327"/>
        <v>42195.75</v>
      </c>
      <c r="U3464">
        <f t="shared" si="328"/>
        <v>16</v>
      </c>
      <c r="V3464" t="str" cm="1">
        <f t="array" ref="V3464">_xlfn.IFS(U3464&lt;=10,"Less than 10 days",AND(U3464&gt;10,U3464&lt;=20),"11 to 20 days",AND(U3464&gt;20,U3464&lt;=25),"21 to 25 days",U3464&gt;=51,"Greater than 40 days",AND(U3464&gt;25,U3464&lt;=30),"26 to 30 days",AND(U3464&gt;30,U3464&lt;=40),"31 to 40 days",AND(U3464&gt;40,U3464&lt;=50),"41 to 50 days")</f>
        <v>11 to 20 days</v>
      </c>
      <c r="W3464" t="str" cm="1">
        <f t="array" ref="W3464">_xlfn.IFNA(_xlfn.IFS(AND(U3464&gt;=25,U3464&lt;28),"26-27 days",AND(U3464&gt;27,U3464&lt;29),"28 to 29 days",U3464=30, "30 days"),"Not Needed")</f>
        <v>Not Needed</v>
      </c>
      <c r="X3464">
        <f t="shared" si="329"/>
        <v>2015</v>
      </c>
    </row>
    <row r="3465" spans="1:24" ht="4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 t="shared" si="324"/>
        <v>103</v>
      </c>
      <c r="R3465">
        <f t="shared" si="325"/>
        <v>90.68</v>
      </c>
      <c r="S3465" s="15">
        <f t="shared" si="326"/>
        <v>42612.918807870374</v>
      </c>
      <c r="T3465" s="15">
        <f t="shared" si="327"/>
        <v>42654.165972222225</v>
      </c>
      <c r="U3465">
        <f t="shared" si="328"/>
        <v>42</v>
      </c>
      <c r="V3465" t="str" cm="1">
        <f t="array" ref="V3465">_xlfn.IFS(U3465&lt;=10,"Less than 10 days",AND(U3465&gt;10,U3465&lt;=20),"11 to 20 days",AND(U3465&gt;20,U3465&lt;=25),"21 to 25 days",U3465&gt;=51,"Greater than 40 days",AND(U3465&gt;25,U3465&lt;=30),"26 to 30 days",AND(U3465&gt;30,U3465&lt;=40),"31 to 40 days",AND(U3465&gt;40,U3465&lt;=50),"41 to 50 days")</f>
        <v>41 to 50 days</v>
      </c>
      <c r="W3465" t="str" cm="1">
        <f t="array" ref="W3465">_xlfn.IFNA(_xlfn.IFS(AND(U3465&gt;=25,U3465&lt;28),"26-27 days",AND(U3465&gt;27,U3465&lt;29),"28 to 29 days",U3465=30, "30 days"),"Not Needed")</f>
        <v>Not Needed</v>
      </c>
      <c r="X3465">
        <f t="shared" si="329"/>
        <v>2016</v>
      </c>
    </row>
    <row r="3466" spans="1:24" ht="58">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 t="shared" si="324"/>
        <v>102</v>
      </c>
      <c r="R3466">
        <f t="shared" si="325"/>
        <v>55.01</v>
      </c>
      <c r="S3466" s="15">
        <f t="shared" si="326"/>
        <v>42575.130057870367</v>
      </c>
      <c r="T3466" s="15">
        <f t="shared" si="327"/>
        <v>42605.130057870367</v>
      </c>
      <c r="U3466">
        <f t="shared" si="328"/>
        <v>30</v>
      </c>
      <c r="V3466" t="str" cm="1">
        <f t="array" ref="V3466">_xlfn.IFS(U3466&lt;=10,"Less than 10 days",AND(U3466&gt;10,U3466&lt;=20),"11 to 20 days",AND(U3466&gt;20,U3466&lt;=25),"21 to 25 days",U3466&gt;=51,"Greater than 40 days",AND(U3466&gt;25,U3466&lt;=30),"26 to 30 days",AND(U3466&gt;30,U3466&lt;=40),"31 to 40 days",AND(U3466&gt;40,U3466&lt;=50),"41 to 50 days")</f>
        <v>26 to 30 days</v>
      </c>
      <c r="W3466" t="str" cm="1">
        <f t="array" ref="W3466">_xlfn.IFNA(_xlfn.IFS(AND(U3466&gt;=25,U3466&lt;28),"26-27 days",AND(U3466&gt;27,U3466&lt;29),"28 to 29 days",U3466=30, "30 days"),"Not Needed")</f>
        <v>30 days</v>
      </c>
      <c r="X3466">
        <f t="shared" si="329"/>
        <v>2016</v>
      </c>
    </row>
    <row r="3467" spans="1:24" ht="4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 t="shared" si="324"/>
        <v>103</v>
      </c>
      <c r="R3467">
        <f t="shared" si="325"/>
        <v>57.22</v>
      </c>
      <c r="S3467" s="15">
        <f t="shared" si="326"/>
        <v>42200.625833333332</v>
      </c>
      <c r="T3467" s="15">
        <f t="shared" si="327"/>
        <v>42225.666666666672</v>
      </c>
      <c r="U3467">
        <f t="shared" si="328"/>
        <v>25</v>
      </c>
      <c r="V3467" t="str" cm="1">
        <f t="array" ref="V3467">_xlfn.IFS(U3467&lt;=10,"Less than 10 days",AND(U3467&gt;10,U3467&lt;=20),"11 to 20 days",AND(U3467&gt;20,U3467&lt;=25),"21 to 25 days",U3467&gt;=51,"Greater than 40 days",AND(U3467&gt;25,U3467&lt;=30),"26 to 30 days",AND(U3467&gt;30,U3467&lt;=40),"31 to 40 days",AND(U3467&gt;40,U3467&lt;=50),"41 to 50 days")</f>
        <v>21 to 25 days</v>
      </c>
      <c r="W3467" t="str" cm="1">
        <f t="array" ref="W3467">_xlfn.IFNA(_xlfn.IFS(AND(U3467&gt;=25,U3467&lt;28),"26-27 days",AND(U3467&gt;27,U3467&lt;29),"28 to 29 days",U3467=30, "30 days"),"Not Needed")</f>
        <v>26-27 days</v>
      </c>
      <c r="X3467">
        <f t="shared" si="329"/>
        <v>2015</v>
      </c>
    </row>
    <row r="3468" spans="1:24" ht="4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 t="shared" si="324"/>
        <v>127</v>
      </c>
      <c r="R3468">
        <f t="shared" si="325"/>
        <v>72.95</v>
      </c>
      <c r="S3468" s="15">
        <f t="shared" si="326"/>
        <v>42420.019097222219</v>
      </c>
      <c r="T3468" s="15">
        <f t="shared" si="327"/>
        <v>42479.977430555555</v>
      </c>
      <c r="U3468">
        <f t="shared" si="328"/>
        <v>59</v>
      </c>
      <c r="V3468" t="str" cm="1">
        <f t="array" ref="V3468">_xlfn.IFS(U3468&lt;=10,"Less than 10 days",AND(U3468&gt;10,U3468&lt;=20),"11 to 20 days",AND(U3468&gt;20,U3468&lt;=25),"21 to 25 days",U3468&gt;=51,"Greater than 40 days",AND(U3468&gt;25,U3468&lt;=30),"26 to 30 days",AND(U3468&gt;30,U3468&lt;=40),"31 to 40 days",AND(U3468&gt;40,U3468&lt;=50),"41 to 50 days")</f>
        <v>Greater than 40 days</v>
      </c>
      <c r="W3468" t="str" cm="1">
        <f t="array" ref="W3468">_xlfn.IFNA(_xlfn.IFS(AND(U3468&gt;=25,U3468&lt;28),"26-27 days",AND(U3468&gt;27,U3468&lt;29),"28 to 29 days",U3468=30, "30 days"),"Not Needed")</f>
        <v>Not Needed</v>
      </c>
      <c r="X3468">
        <f t="shared" si="329"/>
        <v>2016</v>
      </c>
    </row>
    <row r="3469" spans="1:24">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 t="shared" ref="Q3469:Q3532" si="330">ROUND(E3469/D3469*100,0)</f>
        <v>101</v>
      </c>
      <c r="R3469">
        <f t="shared" si="325"/>
        <v>64.47</v>
      </c>
      <c r="S3469" s="15">
        <f t="shared" si="326"/>
        <v>42053.671666666662</v>
      </c>
      <c r="T3469" s="15">
        <f t="shared" si="327"/>
        <v>42083.630000000005</v>
      </c>
      <c r="U3469">
        <f t="shared" si="328"/>
        <v>30</v>
      </c>
      <c r="V3469" t="str" cm="1">
        <f t="array" ref="V3469">_xlfn.IFS(U3469&lt;=10,"Less than 10 days",AND(U3469&gt;10,U3469&lt;=20),"11 to 20 days",AND(U3469&gt;20,U3469&lt;=25),"21 to 25 days",U3469&gt;=51,"Greater than 40 days",AND(U3469&gt;25,U3469&lt;=30),"26 to 30 days",AND(U3469&gt;30,U3469&lt;=40),"31 to 40 days",AND(U3469&gt;40,U3469&lt;=50),"41 to 50 days")</f>
        <v>26 to 30 days</v>
      </c>
      <c r="W3469" t="str" cm="1">
        <f t="array" ref="W3469">_xlfn.IFNA(_xlfn.IFS(AND(U3469&gt;=25,U3469&lt;28),"26-27 days",AND(U3469&gt;27,U3469&lt;29),"28 to 29 days",U3469=30, "30 days"),"Not Needed")</f>
        <v>30 days</v>
      </c>
      <c r="X3469">
        <f t="shared" si="329"/>
        <v>2015</v>
      </c>
    </row>
    <row r="3470" spans="1:24" ht="4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 t="shared" si="330"/>
        <v>122</v>
      </c>
      <c r="R3470">
        <f t="shared" si="325"/>
        <v>716.35</v>
      </c>
      <c r="S3470" s="15">
        <f t="shared" si="326"/>
        <v>42605.765381944439</v>
      </c>
      <c r="T3470" s="15">
        <f t="shared" si="327"/>
        <v>42634.125</v>
      </c>
      <c r="U3470">
        <f t="shared" si="328"/>
        <v>29</v>
      </c>
      <c r="V3470" t="str" cm="1">
        <f t="array" ref="V3470">_xlfn.IFS(U3470&lt;=10,"Less than 10 days",AND(U3470&gt;10,U3470&lt;=20),"11 to 20 days",AND(U3470&gt;20,U3470&lt;=25),"21 to 25 days",U3470&gt;=51,"Greater than 40 days",AND(U3470&gt;25,U3470&lt;=30),"26 to 30 days",AND(U3470&gt;30,U3470&lt;=40),"31 to 40 days",AND(U3470&gt;40,U3470&lt;=50),"41 to 50 days")</f>
        <v>26 to 30 days</v>
      </c>
      <c r="W3470" t="str" cm="1">
        <f t="array" ref="W3470">_xlfn.IFNA(_xlfn.IFS(AND(U3470&gt;=25,U3470&lt;28),"26-27 days",AND(U3470&gt;27,U3470&lt;29),"28 to 29 days",U3470=30, "30 days"),"Not Needed")</f>
        <v>Not Needed</v>
      </c>
      <c r="X3470">
        <f t="shared" si="329"/>
        <v>2016</v>
      </c>
    </row>
    <row r="3471" spans="1:24" ht="58">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 t="shared" si="330"/>
        <v>113</v>
      </c>
      <c r="R3471">
        <f t="shared" si="325"/>
        <v>50.4</v>
      </c>
      <c r="S3471" s="15">
        <f t="shared" si="326"/>
        <v>42458.641724537039</v>
      </c>
      <c r="T3471" s="15">
        <f t="shared" si="327"/>
        <v>42488.641724537039</v>
      </c>
      <c r="U3471">
        <f t="shared" si="328"/>
        <v>30</v>
      </c>
      <c r="V3471" t="str" cm="1">
        <f t="array" ref="V3471">_xlfn.IFS(U3471&lt;=10,"Less than 10 days",AND(U3471&gt;10,U3471&lt;=20),"11 to 20 days",AND(U3471&gt;20,U3471&lt;=25),"21 to 25 days",U3471&gt;=51,"Greater than 40 days",AND(U3471&gt;25,U3471&lt;=30),"26 to 30 days",AND(U3471&gt;30,U3471&lt;=40),"31 to 40 days",AND(U3471&gt;40,U3471&lt;=50),"41 to 50 days")</f>
        <v>26 to 30 days</v>
      </c>
      <c r="W3471" t="str" cm="1">
        <f t="array" ref="W3471">_xlfn.IFNA(_xlfn.IFS(AND(U3471&gt;=25,U3471&lt;28),"26-27 days",AND(U3471&gt;27,U3471&lt;29),"28 to 29 days",U3471=30, "30 days"),"Not Needed")</f>
        <v>30 days</v>
      </c>
      <c r="X3471">
        <f t="shared" si="329"/>
        <v>2016</v>
      </c>
    </row>
    <row r="3472" spans="1:24" ht="29">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 t="shared" si="330"/>
        <v>150</v>
      </c>
      <c r="R3472">
        <f t="shared" si="325"/>
        <v>41.67</v>
      </c>
      <c r="S3472" s="15">
        <f t="shared" si="326"/>
        <v>42529.022013888884</v>
      </c>
      <c r="T3472" s="15">
        <f t="shared" si="327"/>
        <v>42566.901388888888</v>
      </c>
      <c r="U3472">
        <f t="shared" si="328"/>
        <v>37</v>
      </c>
      <c r="V3472" t="str" cm="1">
        <f t="array" ref="V3472">_xlfn.IFS(U3472&lt;=10,"Less than 10 days",AND(U3472&gt;10,U3472&lt;=20),"11 to 20 days",AND(U3472&gt;20,U3472&lt;=25),"21 to 25 days",U3472&gt;=51,"Greater than 40 days",AND(U3472&gt;25,U3472&lt;=30),"26 to 30 days",AND(U3472&gt;30,U3472&lt;=40),"31 to 40 days",AND(U3472&gt;40,U3472&lt;=50),"41 to 50 days")</f>
        <v>31 to 40 days</v>
      </c>
      <c r="W3472" t="str" cm="1">
        <f t="array" ref="W3472">_xlfn.IFNA(_xlfn.IFS(AND(U3472&gt;=25,U3472&lt;28),"26-27 days",AND(U3472&gt;27,U3472&lt;29),"28 to 29 days",U3472=30, "30 days"),"Not Needed")</f>
        <v>Not Needed</v>
      </c>
      <c r="X3472">
        <f t="shared" si="329"/>
        <v>2016</v>
      </c>
    </row>
    <row r="3473" spans="1:24" ht="4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 t="shared" si="330"/>
        <v>215</v>
      </c>
      <c r="R3473">
        <f t="shared" si="325"/>
        <v>35.770000000000003</v>
      </c>
      <c r="S3473" s="15">
        <f t="shared" si="326"/>
        <v>41841.820486111108</v>
      </c>
      <c r="T3473" s="15">
        <f t="shared" si="327"/>
        <v>41882.833333333336</v>
      </c>
      <c r="U3473">
        <f t="shared" si="328"/>
        <v>41</v>
      </c>
      <c r="V3473" t="str" cm="1">
        <f t="array" ref="V3473">_xlfn.IFS(U3473&lt;=10,"Less than 10 days",AND(U3473&gt;10,U3473&lt;=20),"11 to 20 days",AND(U3473&gt;20,U3473&lt;=25),"21 to 25 days",U3473&gt;=51,"Greater than 40 days",AND(U3473&gt;25,U3473&lt;=30),"26 to 30 days",AND(U3473&gt;30,U3473&lt;=40),"31 to 40 days",AND(U3473&gt;40,U3473&lt;=50),"41 to 50 days")</f>
        <v>41 to 50 days</v>
      </c>
      <c r="W3473" t="str" cm="1">
        <f t="array" ref="W3473">_xlfn.IFNA(_xlfn.IFS(AND(U3473&gt;=25,U3473&lt;28),"26-27 days",AND(U3473&gt;27,U3473&lt;29),"28 to 29 days",U3473=30, "30 days"),"Not Needed")</f>
        <v>Not Needed</v>
      </c>
      <c r="X3473">
        <f t="shared" si="329"/>
        <v>2014</v>
      </c>
    </row>
    <row r="3474" spans="1:24" ht="4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 t="shared" si="330"/>
        <v>102</v>
      </c>
      <c r="R3474">
        <f t="shared" si="325"/>
        <v>88.74</v>
      </c>
      <c r="S3474" s="15">
        <f t="shared" si="326"/>
        <v>41928.170497685183</v>
      </c>
      <c r="T3474" s="15">
        <f t="shared" si="327"/>
        <v>41949.249305555553</v>
      </c>
      <c r="U3474">
        <f t="shared" si="328"/>
        <v>21</v>
      </c>
      <c r="V3474" t="str" cm="1">
        <f t="array" ref="V3474">_xlfn.IFS(U3474&lt;=10,"Less than 10 days",AND(U3474&gt;10,U3474&lt;=20),"11 to 20 days",AND(U3474&gt;20,U3474&lt;=25),"21 to 25 days",U3474&gt;=51,"Greater than 40 days",AND(U3474&gt;25,U3474&lt;=30),"26 to 30 days",AND(U3474&gt;30,U3474&lt;=40),"31 to 40 days",AND(U3474&gt;40,U3474&lt;=50),"41 to 50 days")</f>
        <v>21 to 25 days</v>
      </c>
      <c r="W3474" t="str" cm="1">
        <f t="array" ref="W3474">_xlfn.IFNA(_xlfn.IFS(AND(U3474&gt;=25,U3474&lt;28),"26-27 days",AND(U3474&gt;27,U3474&lt;29),"28 to 29 days",U3474=30, "30 days"),"Not Needed")</f>
        <v>Not Needed</v>
      </c>
      <c r="X3474">
        <f t="shared" si="329"/>
        <v>2014</v>
      </c>
    </row>
    <row r="3475" spans="1:24" ht="4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 t="shared" si="330"/>
        <v>100</v>
      </c>
      <c r="R3475">
        <f t="shared" si="325"/>
        <v>148.47999999999999</v>
      </c>
      <c r="S3475" s="15">
        <f t="shared" si="326"/>
        <v>42062.834444444445</v>
      </c>
      <c r="T3475" s="15">
        <f t="shared" si="327"/>
        <v>42083.852083333331</v>
      </c>
      <c r="U3475">
        <f t="shared" si="328"/>
        <v>21</v>
      </c>
      <c r="V3475" t="str" cm="1">
        <f t="array" ref="V3475">_xlfn.IFS(U3475&lt;=10,"Less than 10 days",AND(U3475&gt;10,U3475&lt;=20),"11 to 20 days",AND(U3475&gt;20,U3475&lt;=25),"21 to 25 days",U3475&gt;=51,"Greater than 40 days",AND(U3475&gt;25,U3475&lt;=30),"26 to 30 days",AND(U3475&gt;30,U3475&lt;=40),"31 to 40 days",AND(U3475&gt;40,U3475&lt;=50),"41 to 50 days")</f>
        <v>21 to 25 days</v>
      </c>
      <c r="W3475" t="str" cm="1">
        <f t="array" ref="W3475">_xlfn.IFNA(_xlfn.IFS(AND(U3475&gt;=25,U3475&lt;28),"26-27 days",AND(U3475&gt;27,U3475&lt;29),"28 to 29 days",U3475=30, "30 days"),"Not Needed")</f>
        <v>Not Needed</v>
      </c>
      <c r="X3475">
        <f t="shared" si="329"/>
        <v>2015</v>
      </c>
    </row>
    <row r="3476" spans="1:24" ht="4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 t="shared" si="330"/>
        <v>101</v>
      </c>
      <c r="R3476" s="13">
        <f t="shared" si="325"/>
        <v>51.79</v>
      </c>
      <c r="S3476" s="15">
        <f t="shared" si="326"/>
        <v>42541.501516203702</v>
      </c>
      <c r="T3476" s="15">
        <f t="shared" si="327"/>
        <v>42571.501516203702</v>
      </c>
      <c r="U3476">
        <f t="shared" si="328"/>
        <v>30</v>
      </c>
      <c r="V3476" t="str" cm="1">
        <f t="array" ref="V3476">_xlfn.IFS(U3476&lt;=10,"Less than 10 days",AND(U3476&gt;10,U3476&lt;=20),"11 to 20 days",AND(U3476&gt;20,U3476&lt;=25),"21 to 25 days",U3476&gt;=51,"Greater than 40 days",AND(U3476&gt;25,U3476&lt;=30),"26 to 30 days",AND(U3476&gt;30,U3476&lt;=40),"31 to 40 days",AND(U3476&gt;40,U3476&lt;=50),"41 to 50 days")</f>
        <v>26 to 30 days</v>
      </c>
      <c r="W3476" t="str" cm="1">
        <f t="array" ref="W3476">_xlfn.IFNA(_xlfn.IFS(AND(U3476&gt;=25,U3476&lt;28),"26-27 days",AND(U3476&gt;27,U3476&lt;29),"28 to 29 days",U3476=30, "30 days"),"Not Needed")</f>
        <v>30 days</v>
      </c>
      <c r="X3476">
        <f t="shared" si="329"/>
        <v>2016</v>
      </c>
    </row>
    <row r="3477" spans="1:24" ht="4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 t="shared" si="330"/>
        <v>113</v>
      </c>
      <c r="R3477">
        <f t="shared" si="325"/>
        <v>20</v>
      </c>
      <c r="S3477" s="15">
        <f t="shared" si="326"/>
        <v>41918.880833333329</v>
      </c>
      <c r="T3477" s="15">
        <f t="shared" si="327"/>
        <v>41946</v>
      </c>
      <c r="U3477">
        <f t="shared" si="328"/>
        <v>28</v>
      </c>
      <c r="V3477" t="str" cm="1">
        <f t="array" ref="V3477">_xlfn.IFS(U3477&lt;=10,"Less than 10 days",AND(U3477&gt;10,U3477&lt;=20),"11 to 20 days",AND(U3477&gt;20,U3477&lt;=25),"21 to 25 days",U3477&gt;=51,"Greater than 40 days",AND(U3477&gt;25,U3477&lt;=30),"26 to 30 days",AND(U3477&gt;30,U3477&lt;=40),"31 to 40 days",AND(U3477&gt;40,U3477&lt;=50),"41 to 50 days")</f>
        <v>26 to 30 days</v>
      </c>
      <c r="W3477" t="str" cm="1">
        <f t="array" ref="W3477">_xlfn.IFNA(_xlfn.IFS(AND(U3477&gt;=25,U3477&lt;28),"26-27 days",AND(U3477&gt;27,U3477&lt;29),"28 to 29 days",U3477=30, "30 days"),"Not Needed")</f>
        <v>28 to 29 days</v>
      </c>
      <c r="X3477">
        <f t="shared" si="329"/>
        <v>2014</v>
      </c>
    </row>
    <row r="3478" spans="1:24" ht="58">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 t="shared" si="330"/>
        <v>104</v>
      </c>
      <c r="R3478">
        <f t="shared" si="325"/>
        <v>52</v>
      </c>
      <c r="S3478" s="15">
        <f t="shared" si="326"/>
        <v>41921.279976851853</v>
      </c>
      <c r="T3478" s="15">
        <f t="shared" si="327"/>
        <v>41939.125</v>
      </c>
      <c r="U3478">
        <f t="shared" si="328"/>
        <v>18</v>
      </c>
      <c r="V3478" t="str" cm="1">
        <f t="array" ref="V3478">_xlfn.IFS(U3478&lt;=10,"Less than 10 days",AND(U3478&gt;10,U3478&lt;=20),"11 to 20 days",AND(U3478&gt;20,U3478&lt;=25),"21 to 25 days",U3478&gt;=51,"Greater than 40 days",AND(U3478&gt;25,U3478&lt;=30),"26 to 30 days",AND(U3478&gt;30,U3478&lt;=40),"31 to 40 days",AND(U3478&gt;40,U3478&lt;=50),"41 to 50 days")</f>
        <v>11 to 20 days</v>
      </c>
      <c r="W3478" t="str" cm="1">
        <f t="array" ref="W3478">_xlfn.IFNA(_xlfn.IFS(AND(U3478&gt;=25,U3478&lt;28),"26-27 days",AND(U3478&gt;27,U3478&lt;29),"28 to 29 days",U3478=30, "30 days"),"Not Needed")</f>
        <v>Not Needed</v>
      </c>
      <c r="X3478">
        <f t="shared" si="329"/>
        <v>2014</v>
      </c>
    </row>
    <row r="3479" spans="1:24" ht="4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 t="shared" si="330"/>
        <v>115</v>
      </c>
      <c r="R3479">
        <f t="shared" si="325"/>
        <v>53.23</v>
      </c>
      <c r="S3479" s="15">
        <f t="shared" si="326"/>
        <v>42128.736608796295</v>
      </c>
      <c r="T3479" s="15">
        <f t="shared" si="327"/>
        <v>42141.125</v>
      </c>
      <c r="U3479">
        <f t="shared" si="328"/>
        <v>13</v>
      </c>
      <c r="V3479" t="str" cm="1">
        <f t="array" ref="V3479">_xlfn.IFS(U3479&lt;=10,"Less than 10 days",AND(U3479&gt;10,U3479&lt;=20),"11 to 20 days",AND(U3479&gt;20,U3479&lt;=25),"21 to 25 days",U3479&gt;=51,"Greater than 40 days",AND(U3479&gt;25,U3479&lt;=30),"26 to 30 days",AND(U3479&gt;30,U3479&lt;=40),"31 to 40 days",AND(U3479&gt;40,U3479&lt;=50),"41 to 50 days")</f>
        <v>11 to 20 days</v>
      </c>
      <c r="W3479" t="str" cm="1">
        <f t="array" ref="W3479">_xlfn.IFNA(_xlfn.IFS(AND(U3479&gt;=25,U3479&lt;28),"26-27 days",AND(U3479&gt;27,U3479&lt;29),"28 to 29 days",U3479=30, "30 days"),"Not Needed")</f>
        <v>Not Needed</v>
      </c>
      <c r="X3479">
        <f t="shared" si="329"/>
        <v>2015</v>
      </c>
    </row>
    <row r="3480" spans="1:24" ht="4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 t="shared" si="330"/>
        <v>113</v>
      </c>
      <c r="R3480">
        <f t="shared" si="325"/>
        <v>39.6</v>
      </c>
      <c r="S3480" s="15">
        <f t="shared" si="326"/>
        <v>42053.916921296302</v>
      </c>
      <c r="T3480" s="15">
        <f t="shared" si="327"/>
        <v>42079.875</v>
      </c>
      <c r="U3480">
        <f t="shared" si="328"/>
        <v>26</v>
      </c>
      <c r="V3480" t="str" cm="1">
        <f t="array" ref="V3480">_xlfn.IFS(U3480&lt;=10,"Less than 10 days",AND(U3480&gt;10,U3480&lt;=20),"11 to 20 days",AND(U3480&gt;20,U3480&lt;=25),"21 to 25 days",U3480&gt;=51,"Greater than 40 days",AND(U3480&gt;25,U3480&lt;=30),"26 to 30 days",AND(U3480&gt;30,U3480&lt;=40),"31 to 40 days",AND(U3480&gt;40,U3480&lt;=50),"41 to 50 days")</f>
        <v>26 to 30 days</v>
      </c>
      <c r="W3480" t="str" cm="1">
        <f t="array" ref="W3480">_xlfn.IFNA(_xlfn.IFS(AND(U3480&gt;=25,U3480&lt;28),"26-27 days",AND(U3480&gt;27,U3480&lt;29),"28 to 29 days",U3480=30, "30 days"),"Not Needed")</f>
        <v>26-27 days</v>
      </c>
      <c r="X3480">
        <f t="shared" si="329"/>
        <v>2015</v>
      </c>
    </row>
    <row r="3481" spans="1:24" ht="4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 t="shared" si="330"/>
        <v>128</v>
      </c>
      <c r="R3481">
        <f t="shared" si="325"/>
        <v>34.25</v>
      </c>
      <c r="S3481" s="15">
        <f t="shared" si="326"/>
        <v>41781.855092592588</v>
      </c>
      <c r="T3481" s="15">
        <f t="shared" si="327"/>
        <v>41811.855092592588</v>
      </c>
      <c r="U3481">
        <f t="shared" si="328"/>
        <v>30</v>
      </c>
      <c r="V3481" t="str" cm="1">
        <f t="array" ref="V3481">_xlfn.IFS(U3481&lt;=10,"Less than 10 days",AND(U3481&gt;10,U3481&lt;=20),"11 to 20 days",AND(U3481&gt;20,U3481&lt;=25),"21 to 25 days",U3481&gt;=51,"Greater than 40 days",AND(U3481&gt;25,U3481&lt;=30),"26 to 30 days",AND(U3481&gt;30,U3481&lt;=40),"31 to 40 days",AND(U3481&gt;40,U3481&lt;=50),"41 to 50 days")</f>
        <v>26 to 30 days</v>
      </c>
      <c r="W3481" t="str" cm="1">
        <f t="array" ref="W3481">_xlfn.IFNA(_xlfn.IFS(AND(U3481&gt;=25,U3481&lt;28),"26-27 days",AND(U3481&gt;27,U3481&lt;29),"28 to 29 days",U3481=30, "30 days"),"Not Needed")</f>
        <v>30 days</v>
      </c>
      <c r="X3481">
        <f t="shared" si="329"/>
        <v>2014</v>
      </c>
    </row>
    <row r="3482" spans="1:24" ht="4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 t="shared" si="330"/>
        <v>143</v>
      </c>
      <c r="R3482">
        <f t="shared" si="325"/>
        <v>164.62</v>
      </c>
      <c r="S3482" s="15">
        <f t="shared" si="326"/>
        <v>42171.317442129628</v>
      </c>
      <c r="T3482" s="15">
        <f t="shared" si="327"/>
        <v>42195.875</v>
      </c>
      <c r="U3482">
        <f t="shared" si="328"/>
        <v>24</v>
      </c>
      <c r="V3482" t="str" cm="1">
        <f t="array" ref="V3482">_xlfn.IFS(U3482&lt;=10,"Less than 10 days",AND(U3482&gt;10,U3482&lt;=20),"11 to 20 days",AND(U3482&gt;20,U3482&lt;=25),"21 to 25 days",U3482&gt;=51,"Greater than 40 days",AND(U3482&gt;25,U3482&lt;=30),"26 to 30 days",AND(U3482&gt;30,U3482&lt;=40),"31 to 40 days",AND(U3482&gt;40,U3482&lt;=50),"41 to 50 days")</f>
        <v>21 to 25 days</v>
      </c>
      <c r="W3482" t="str" cm="1">
        <f t="array" ref="W3482">_xlfn.IFNA(_xlfn.IFS(AND(U3482&gt;=25,U3482&lt;28),"26-27 days",AND(U3482&gt;27,U3482&lt;29),"28 to 29 days",U3482=30, "30 days"),"Not Needed")</f>
        <v>Not Needed</v>
      </c>
      <c r="X3482">
        <f t="shared" si="329"/>
        <v>2015</v>
      </c>
    </row>
    <row r="3483" spans="1:24" ht="4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 t="shared" si="330"/>
        <v>119</v>
      </c>
      <c r="R3483">
        <f t="shared" si="325"/>
        <v>125.05</v>
      </c>
      <c r="S3483" s="15">
        <f t="shared" si="326"/>
        <v>41989.24754629629</v>
      </c>
      <c r="T3483" s="15">
        <f t="shared" si="327"/>
        <v>42006.24754629629</v>
      </c>
      <c r="U3483">
        <f t="shared" si="328"/>
        <v>17</v>
      </c>
      <c r="V3483" t="str" cm="1">
        <f t="array" ref="V3483">_xlfn.IFS(U3483&lt;=10,"Less than 10 days",AND(U3483&gt;10,U3483&lt;=20),"11 to 20 days",AND(U3483&gt;20,U3483&lt;=25),"21 to 25 days",U3483&gt;=51,"Greater than 40 days",AND(U3483&gt;25,U3483&lt;=30),"26 to 30 days",AND(U3483&gt;30,U3483&lt;=40),"31 to 40 days",AND(U3483&gt;40,U3483&lt;=50),"41 to 50 days")</f>
        <v>11 to 20 days</v>
      </c>
      <c r="W3483" t="str" cm="1">
        <f t="array" ref="W3483">_xlfn.IFNA(_xlfn.IFS(AND(U3483&gt;=25,U3483&lt;28),"26-27 days",AND(U3483&gt;27,U3483&lt;29),"28 to 29 days",U3483=30, "30 days"),"Not Needed")</f>
        <v>Not Needed</v>
      </c>
      <c r="X3483">
        <f t="shared" si="329"/>
        <v>2014</v>
      </c>
    </row>
    <row r="3484" spans="1:24" ht="4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 t="shared" si="330"/>
        <v>138</v>
      </c>
      <c r="R3484">
        <f t="shared" si="325"/>
        <v>51.88</v>
      </c>
      <c r="S3484" s="15">
        <f t="shared" si="326"/>
        <v>41796.771597222221</v>
      </c>
      <c r="T3484" s="15">
        <f t="shared" si="327"/>
        <v>41826.771597222221</v>
      </c>
      <c r="U3484">
        <f t="shared" si="328"/>
        <v>30</v>
      </c>
      <c r="V3484" t="str" cm="1">
        <f t="array" ref="V3484">_xlfn.IFS(U3484&lt;=10,"Less than 10 days",AND(U3484&gt;10,U3484&lt;=20),"11 to 20 days",AND(U3484&gt;20,U3484&lt;=25),"21 to 25 days",U3484&gt;=51,"Greater than 40 days",AND(U3484&gt;25,U3484&lt;=30),"26 to 30 days",AND(U3484&gt;30,U3484&lt;=40),"31 to 40 days",AND(U3484&gt;40,U3484&lt;=50),"41 to 50 days")</f>
        <v>26 to 30 days</v>
      </c>
      <c r="W3484" t="str" cm="1">
        <f t="array" ref="W3484">_xlfn.IFNA(_xlfn.IFS(AND(U3484&gt;=25,U3484&lt;28),"26-27 days",AND(U3484&gt;27,U3484&lt;29),"28 to 29 days",U3484=30, "30 days"),"Not Needed")</f>
        <v>30 days</v>
      </c>
      <c r="X3484">
        <f t="shared" si="329"/>
        <v>2014</v>
      </c>
    </row>
    <row r="3485" spans="1:24" ht="4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 t="shared" si="330"/>
        <v>160</v>
      </c>
      <c r="R3485">
        <f t="shared" si="325"/>
        <v>40.29</v>
      </c>
      <c r="S3485" s="15">
        <f t="shared" si="326"/>
        <v>41793.668761574074</v>
      </c>
      <c r="T3485" s="15">
        <f t="shared" si="327"/>
        <v>41823.668761574074</v>
      </c>
      <c r="U3485">
        <f t="shared" si="328"/>
        <v>30</v>
      </c>
      <c r="V3485" t="str" cm="1">
        <f t="array" ref="V3485">_xlfn.IFS(U3485&lt;=10,"Less than 10 days",AND(U3485&gt;10,U3485&lt;=20),"11 to 20 days",AND(U3485&gt;20,U3485&lt;=25),"21 to 25 days",U3485&gt;=51,"Greater than 40 days",AND(U3485&gt;25,U3485&lt;=30),"26 to 30 days",AND(U3485&gt;30,U3485&lt;=40),"31 to 40 days",AND(U3485&gt;40,U3485&lt;=50),"41 to 50 days")</f>
        <v>26 to 30 days</v>
      </c>
      <c r="W3485" t="str" cm="1">
        <f t="array" ref="W3485">_xlfn.IFNA(_xlfn.IFS(AND(U3485&gt;=25,U3485&lt;28),"26-27 days",AND(U3485&gt;27,U3485&lt;29),"28 to 29 days",U3485=30, "30 days"),"Not Needed")</f>
        <v>30 days</v>
      </c>
      <c r="X3485">
        <f t="shared" si="329"/>
        <v>2014</v>
      </c>
    </row>
    <row r="3486" spans="1:24" ht="58">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 t="shared" si="330"/>
        <v>114</v>
      </c>
      <c r="R3486">
        <f t="shared" si="325"/>
        <v>64.91</v>
      </c>
      <c r="S3486" s="15">
        <f t="shared" si="326"/>
        <v>42506.760405092587</v>
      </c>
      <c r="T3486" s="15">
        <f t="shared" si="327"/>
        <v>42536.760405092587</v>
      </c>
      <c r="U3486">
        <f t="shared" si="328"/>
        <v>30</v>
      </c>
      <c r="V3486" t="str" cm="1">
        <f t="array" ref="V3486">_xlfn.IFS(U3486&lt;=10,"Less than 10 days",AND(U3486&gt;10,U3486&lt;=20),"11 to 20 days",AND(U3486&gt;20,U3486&lt;=25),"21 to 25 days",U3486&gt;=51,"Greater than 40 days",AND(U3486&gt;25,U3486&lt;=30),"26 to 30 days",AND(U3486&gt;30,U3486&lt;=40),"31 to 40 days",AND(U3486&gt;40,U3486&lt;=50),"41 to 50 days")</f>
        <v>26 to 30 days</v>
      </c>
      <c r="W3486" t="str" cm="1">
        <f t="array" ref="W3486">_xlfn.IFNA(_xlfn.IFS(AND(U3486&gt;=25,U3486&lt;28),"26-27 days",AND(U3486&gt;27,U3486&lt;29),"28 to 29 days",U3486=30, "30 days"),"Not Needed")</f>
        <v>30 days</v>
      </c>
      <c r="X3486">
        <f t="shared" si="329"/>
        <v>2016</v>
      </c>
    </row>
    <row r="3487" spans="1:24" ht="4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 t="shared" si="330"/>
        <v>101</v>
      </c>
      <c r="R3487">
        <f t="shared" si="325"/>
        <v>55.33</v>
      </c>
      <c r="S3487" s="15">
        <f t="shared" si="326"/>
        <v>42372.693055555559</v>
      </c>
      <c r="T3487" s="15">
        <f t="shared" si="327"/>
        <v>42402.693055555559</v>
      </c>
      <c r="U3487">
        <f t="shared" si="328"/>
        <v>30</v>
      </c>
      <c r="V3487" t="str" cm="1">
        <f t="array" ref="V3487">_xlfn.IFS(U3487&lt;=10,"Less than 10 days",AND(U3487&gt;10,U3487&lt;=20),"11 to 20 days",AND(U3487&gt;20,U3487&lt;=25),"21 to 25 days",U3487&gt;=51,"Greater than 40 days",AND(U3487&gt;25,U3487&lt;=30),"26 to 30 days",AND(U3487&gt;30,U3487&lt;=40),"31 to 40 days",AND(U3487&gt;40,U3487&lt;=50),"41 to 50 days")</f>
        <v>26 to 30 days</v>
      </c>
      <c r="W3487" t="str" cm="1">
        <f t="array" ref="W3487">_xlfn.IFNA(_xlfn.IFS(AND(U3487&gt;=25,U3487&lt;28),"26-27 days",AND(U3487&gt;27,U3487&lt;29),"28 to 29 days",U3487=30, "30 days"),"Not Needed")</f>
        <v>30 days</v>
      </c>
      <c r="X3487">
        <f t="shared" si="329"/>
        <v>2016</v>
      </c>
    </row>
    <row r="3488" spans="1:24" ht="4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 t="shared" si="330"/>
        <v>155</v>
      </c>
      <c r="R3488">
        <f t="shared" si="325"/>
        <v>83.14</v>
      </c>
      <c r="S3488" s="15">
        <f t="shared" si="326"/>
        <v>42126.87501157407</v>
      </c>
      <c r="T3488" s="15">
        <f t="shared" si="327"/>
        <v>42158.290972222225</v>
      </c>
      <c r="U3488">
        <f t="shared" si="328"/>
        <v>32</v>
      </c>
      <c r="V3488" t="str" cm="1">
        <f t="array" ref="V3488">_xlfn.IFS(U3488&lt;=10,"Less than 10 days",AND(U3488&gt;10,U3488&lt;=20),"11 to 20 days",AND(U3488&gt;20,U3488&lt;=25),"21 to 25 days",U3488&gt;=51,"Greater than 40 days",AND(U3488&gt;25,U3488&lt;=30),"26 to 30 days",AND(U3488&gt;30,U3488&lt;=40),"31 to 40 days",AND(U3488&gt;40,U3488&lt;=50),"41 to 50 days")</f>
        <v>31 to 40 days</v>
      </c>
      <c r="W3488" t="str" cm="1">
        <f t="array" ref="W3488">_xlfn.IFNA(_xlfn.IFS(AND(U3488&gt;=25,U3488&lt;28),"26-27 days",AND(U3488&gt;27,U3488&lt;29),"28 to 29 days",U3488=30, "30 days"),"Not Needed")</f>
        <v>Not Needed</v>
      </c>
      <c r="X3488">
        <f t="shared" si="329"/>
        <v>2015</v>
      </c>
    </row>
    <row r="3489" spans="1:24" ht="4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 t="shared" si="330"/>
        <v>128</v>
      </c>
      <c r="R3489">
        <f t="shared" si="325"/>
        <v>38.71</v>
      </c>
      <c r="S3489" s="15">
        <f t="shared" si="326"/>
        <v>42149.940416666665</v>
      </c>
      <c r="T3489" s="15">
        <f t="shared" si="327"/>
        <v>42179.940416666665</v>
      </c>
      <c r="U3489">
        <f t="shared" si="328"/>
        <v>30</v>
      </c>
      <c r="V3489" t="str" cm="1">
        <f t="array" ref="V3489">_xlfn.IFS(U3489&lt;=10,"Less than 10 days",AND(U3489&gt;10,U3489&lt;=20),"11 to 20 days",AND(U3489&gt;20,U3489&lt;=25),"21 to 25 days",U3489&gt;=51,"Greater than 40 days",AND(U3489&gt;25,U3489&lt;=30),"26 to 30 days",AND(U3489&gt;30,U3489&lt;=40),"31 to 40 days",AND(U3489&gt;40,U3489&lt;=50),"41 to 50 days")</f>
        <v>26 to 30 days</v>
      </c>
      <c r="W3489" t="str" cm="1">
        <f t="array" ref="W3489">_xlfn.IFNA(_xlfn.IFS(AND(U3489&gt;=25,U3489&lt;28),"26-27 days",AND(U3489&gt;27,U3489&lt;29),"28 to 29 days",U3489=30, "30 days"),"Not Needed")</f>
        <v>30 days</v>
      </c>
      <c r="X3489">
        <f t="shared" si="329"/>
        <v>2015</v>
      </c>
    </row>
    <row r="3490" spans="1:24" ht="58">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 t="shared" si="330"/>
        <v>121</v>
      </c>
      <c r="R3490">
        <f t="shared" si="325"/>
        <v>125.38</v>
      </c>
      <c r="S3490" s="15">
        <f t="shared" si="326"/>
        <v>42087.768055555556</v>
      </c>
      <c r="T3490" s="15">
        <f t="shared" si="327"/>
        <v>42111.666666666672</v>
      </c>
      <c r="U3490">
        <f t="shared" si="328"/>
        <v>24</v>
      </c>
      <c r="V3490" t="str" cm="1">
        <f t="array" ref="V3490">_xlfn.IFS(U3490&lt;=10,"Less than 10 days",AND(U3490&gt;10,U3490&lt;=20),"11 to 20 days",AND(U3490&gt;20,U3490&lt;=25),"21 to 25 days",U3490&gt;=51,"Greater than 40 days",AND(U3490&gt;25,U3490&lt;=30),"26 to 30 days",AND(U3490&gt;30,U3490&lt;=40),"31 to 40 days",AND(U3490&gt;40,U3490&lt;=50),"41 to 50 days")</f>
        <v>21 to 25 days</v>
      </c>
      <c r="W3490" t="str" cm="1">
        <f t="array" ref="W3490">_xlfn.IFNA(_xlfn.IFS(AND(U3490&gt;=25,U3490&lt;28),"26-27 days",AND(U3490&gt;27,U3490&lt;29),"28 to 29 days",U3490=30, "30 days"),"Not Needed")</f>
        <v>Not Needed</v>
      </c>
      <c r="X3490">
        <f t="shared" si="329"/>
        <v>2015</v>
      </c>
    </row>
    <row r="3491" spans="1:24" ht="4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 t="shared" si="330"/>
        <v>113</v>
      </c>
      <c r="R3491">
        <f t="shared" si="325"/>
        <v>78.260000000000005</v>
      </c>
      <c r="S3491" s="15">
        <f t="shared" si="326"/>
        <v>41753.635775462964</v>
      </c>
      <c r="T3491" s="15">
        <f t="shared" si="327"/>
        <v>41783.875</v>
      </c>
      <c r="U3491">
        <f t="shared" si="328"/>
        <v>30</v>
      </c>
      <c r="V3491" t="str" cm="1">
        <f t="array" ref="V3491">_xlfn.IFS(U3491&lt;=10,"Less than 10 days",AND(U3491&gt;10,U3491&lt;=20),"11 to 20 days",AND(U3491&gt;20,U3491&lt;=25),"21 to 25 days",U3491&gt;=51,"Greater than 40 days",AND(U3491&gt;25,U3491&lt;=30),"26 to 30 days",AND(U3491&gt;30,U3491&lt;=40),"31 to 40 days",AND(U3491&gt;40,U3491&lt;=50),"41 to 50 days")</f>
        <v>26 to 30 days</v>
      </c>
      <c r="W3491" t="str" cm="1">
        <f t="array" ref="W3491">_xlfn.IFNA(_xlfn.IFS(AND(U3491&gt;=25,U3491&lt;28),"26-27 days",AND(U3491&gt;27,U3491&lt;29),"28 to 29 days",U3491=30, "30 days"),"Not Needed")</f>
        <v>30 days</v>
      </c>
      <c r="X3491">
        <f t="shared" si="329"/>
        <v>2014</v>
      </c>
    </row>
    <row r="3492" spans="1:24" ht="4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 t="shared" si="330"/>
        <v>128</v>
      </c>
      <c r="R3492">
        <f t="shared" si="325"/>
        <v>47.22</v>
      </c>
      <c r="S3492" s="15">
        <f t="shared" si="326"/>
        <v>42443.802361111113</v>
      </c>
      <c r="T3492" s="15">
        <f t="shared" si="327"/>
        <v>42473.802361111113</v>
      </c>
      <c r="U3492">
        <f t="shared" si="328"/>
        <v>30</v>
      </c>
      <c r="V3492" t="str" cm="1">
        <f t="array" ref="V3492">_xlfn.IFS(U3492&lt;=10,"Less than 10 days",AND(U3492&gt;10,U3492&lt;=20),"11 to 20 days",AND(U3492&gt;20,U3492&lt;=25),"21 to 25 days",U3492&gt;=51,"Greater than 40 days",AND(U3492&gt;25,U3492&lt;=30),"26 to 30 days",AND(U3492&gt;30,U3492&lt;=40),"31 to 40 days",AND(U3492&gt;40,U3492&lt;=50),"41 to 50 days")</f>
        <v>26 to 30 days</v>
      </c>
      <c r="W3492" t="str" cm="1">
        <f t="array" ref="W3492">_xlfn.IFNA(_xlfn.IFS(AND(U3492&gt;=25,U3492&lt;28),"26-27 days",AND(U3492&gt;27,U3492&lt;29),"28 to 29 days",U3492=30, "30 days"),"Not Needed")</f>
        <v>30 days</v>
      </c>
      <c r="X3492">
        <f t="shared" si="329"/>
        <v>2016</v>
      </c>
    </row>
    <row r="3493" spans="1:24" ht="58">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 t="shared" si="330"/>
        <v>158</v>
      </c>
      <c r="R3493">
        <f t="shared" si="325"/>
        <v>79.099999999999994</v>
      </c>
      <c r="S3493" s="15">
        <f t="shared" si="326"/>
        <v>42121.249814814815</v>
      </c>
      <c r="T3493" s="15">
        <f t="shared" si="327"/>
        <v>42142.249814814815</v>
      </c>
      <c r="U3493">
        <f t="shared" si="328"/>
        <v>21</v>
      </c>
      <c r="V3493" t="str" cm="1">
        <f t="array" ref="V3493">_xlfn.IFS(U3493&lt;=10,"Less than 10 days",AND(U3493&gt;10,U3493&lt;=20),"11 to 20 days",AND(U3493&gt;20,U3493&lt;=25),"21 to 25 days",U3493&gt;=51,"Greater than 40 days",AND(U3493&gt;25,U3493&lt;=30),"26 to 30 days",AND(U3493&gt;30,U3493&lt;=40),"31 to 40 days",AND(U3493&gt;40,U3493&lt;=50),"41 to 50 days")</f>
        <v>21 to 25 days</v>
      </c>
      <c r="W3493" t="str" cm="1">
        <f t="array" ref="W3493">_xlfn.IFNA(_xlfn.IFS(AND(U3493&gt;=25,U3493&lt;28),"26-27 days",AND(U3493&gt;27,U3493&lt;29),"28 to 29 days",U3493=30, "30 days"),"Not Needed")</f>
        <v>Not Needed</v>
      </c>
      <c r="X3493">
        <f t="shared" si="329"/>
        <v>2015</v>
      </c>
    </row>
    <row r="3494" spans="1:24" ht="4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 t="shared" si="330"/>
        <v>105</v>
      </c>
      <c r="R3494">
        <f t="shared" si="325"/>
        <v>114.29</v>
      </c>
      <c r="S3494" s="15">
        <f t="shared" si="326"/>
        <v>42268.009224537032</v>
      </c>
      <c r="T3494" s="15">
        <f t="shared" si="327"/>
        <v>42303.009224537032</v>
      </c>
      <c r="U3494">
        <f t="shared" si="328"/>
        <v>35</v>
      </c>
      <c r="V3494" t="str" cm="1">
        <f t="array" ref="V3494">_xlfn.IFS(U3494&lt;=10,"Less than 10 days",AND(U3494&gt;10,U3494&lt;=20),"11 to 20 days",AND(U3494&gt;20,U3494&lt;=25),"21 to 25 days",U3494&gt;=51,"Greater than 40 days",AND(U3494&gt;25,U3494&lt;=30),"26 to 30 days",AND(U3494&gt;30,U3494&lt;=40),"31 to 40 days",AND(U3494&gt;40,U3494&lt;=50),"41 to 50 days")</f>
        <v>31 to 40 days</v>
      </c>
      <c r="W3494" t="str" cm="1">
        <f t="array" ref="W3494">_xlfn.IFNA(_xlfn.IFS(AND(U3494&gt;=25,U3494&lt;28),"26-27 days",AND(U3494&gt;27,U3494&lt;29),"28 to 29 days",U3494=30, "30 days"),"Not Needed")</f>
        <v>Not Needed</v>
      </c>
      <c r="X3494">
        <f t="shared" si="329"/>
        <v>2015</v>
      </c>
    </row>
    <row r="3495" spans="1:24" ht="4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 t="shared" si="330"/>
        <v>100</v>
      </c>
      <c r="R3495">
        <f t="shared" si="325"/>
        <v>51.72</v>
      </c>
      <c r="S3495" s="15">
        <f t="shared" si="326"/>
        <v>41848.866157407407</v>
      </c>
      <c r="T3495" s="15">
        <f t="shared" si="327"/>
        <v>41868.21597222222</v>
      </c>
      <c r="U3495">
        <f t="shared" si="328"/>
        <v>20</v>
      </c>
      <c r="V3495" t="str" cm="1">
        <f t="array" ref="V3495">_xlfn.IFS(U3495&lt;=10,"Less than 10 days",AND(U3495&gt;10,U3495&lt;=20),"11 to 20 days",AND(U3495&gt;20,U3495&lt;=25),"21 to 25 days",U3495&gt;=51,"Greater than 40 days",AND(U3495&gt;25,U3495&lt;=30),"26 to 30 days",AND(U3495&gt;30,U3495&lt;=40),"31 to 40 days",AND(U3495&gt;40,U3495&lt;=50),"41 to 50 days")</f>
        <v>11 to 20 days</v>
      </c>
      <c r="W3495" t="str" cm="1">
        <f t="array" ref="W3495">_xlfn.IFNA(_xlfn.IFS(AND(U3495&gt;=25,U3495&lt;28),"26-27 days",AND(U3495&gt;27,U3495&lt;29),"28 to 29 days",U3495=30, "30 days"),"Not Needed")</f>
        <v>Not Needed</v>
      </c>
      <c r="X3495">
        <f t="shared" si="329"/>
        <v>2014</v>
      </c>
    </row>
    <row r="3496" spans="1:24" ht="4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 t="shared" si="330"/>
        <v>100</v>
      </c>
      <c r="R3496">
        <f t="shared" si="325"/>
        <v>30.77</v>
      </c>
      <c r="S3496" s="15">
        <f t="shared" si="326"/>
        <v>42689.214988425927</v>
      </c>
      <c r="T3496" s="15">
        <f t="shared" si="327"/>
        <v>42700.25</v>
      </c>
      <c r="U3496">
        <f t="shared" si="328"/>
        <v>11</v>
      </c>
      <c r="V3496" t="str" cm="1">
        <f t="array" ref="V3496">_xlfn.IFS(U3496&lt;=10,"Less than 10 days",AND(U3496&gt;10,U3496&lt;=20),"11 to 20 days",AND(U3496&gt;20,U3496&lt;=25),"21 to 25 days",U3496&gt;=51,"Greater than 40 days",AND(U3496&gt;25,U3496&lt;=30),"26 to 30 days",AND(U3496&gt;30,U3496&lt;=40),"31 to 40 days",AND(U3496&gt;40,U3496&lt;=50),"41 to 50 days")</f>
        <v>11 to 20 days</v>
      </c>
      <c r="W3496" t="str" cm="1">
        <f t="array" ref="W3496">_xlfn.IFNA(_xlfn.IFS(AND(U3496&gt;=25,U3496&lt;28),"26-27 days",AND(U3496&gt;27,U3496&lt;29),"28 to 29 days",U3496=30, "30 days"),"Not Needed")</f>
        <v>Not Needed</v>
      </c>
      <c r="X3496">
        <f t="shared" si="329"/>
        <v>2016</v>
      </c>
    </row>
    <row r="3497" spans="1:24" ht="4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 t="shared" si="330"/>
        <v>107</v>
      </c>
      <c r="R3497">
        <f t="shared" si="325"/>
        <v>74.209999999999994</v>
      </c>
      <c r="S3497" s="15">
        <f t="shared" si="326"/>
        <v>41915.762835648151</v>
      </c>
      <c r="T3497" s="15">
        <f t="shared" si="327"/>
        <v>41944.720833333333</v>
      </c>
      <c r="U3497">
        <f t="shared" si="328"/>
        <v>29</v>
      </c>
      <c r="V3497" t="str" cm="1">
        <f t="array" ref="V3497">_xlfn.IFS(U3497&lt;=10,"Less than 10 days",AND(U3497&gt;10,U3497&lt;=20),"11 to 20 days",AND(U3497&gt;20,U3497&lt;=25),"21 to 25 days",U3497&gt;=51,"Greater than 40 days",AND(U3497&gt;25,U3497&lt;=30),"26 to 30 days",AND(U3497&gt;30,U3497&lt;=40),"31 to 40 days",AND(U3497&gt;40,U3497&lt;=50),"41 to 50 days")</f>
        <v>26 to 30 days</v>
      </c>
      <c r="W3497" t="str" cm="1">
        <f t="array" ref="W3497">_xlfn.IFNA(_xlfn.IFS(AND(U3497&gt;=25,U3497&lt;28),"26-27 days",AND(U3497&gt;27,U3497&lt;29),"28 to 29 days",U3497=30, "30 days"),"Not Needed")</f>
        <v>Not Needed</v>
      </c>
      <c r="X3497">
        <f t="shared" si="329"/>
        <v>2014</v>
      </c>
    </row>
    <row r="3498" spans="1:24" ht="58">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 t="shared" si="330"/>
        <v>124</v>
      </c>
      <c r="R3498">
        <f t="shared" si="325"/>
        <v>47.85</v>
      </c>
      <c r="S3498" s="15">
        <f t="shared" si="326"/>
        <v>42584.846828703703</v>
      </c>
      <c r="T3498" s="15">
        <f t="shared" si="327"/>
        <v>42624.846828703703</v>
      </c>
      <c r="U3498">
        <f t="shared" si="328"/>
        <v>40</v>
      </c>
      <c r="V3498" t="str" cm="1">
        <f t="array" ref="V3498">_xlfn.IFS(U3498&lt;=10,"Less than 10 days",AND(U3498&gt;10,U3498&lt;=20),"11 to 20 days",AND(U3498&gt;20,U3498&lt;=25),"21 to 25 days",U3498&gt;=51,"Greater than 40 days",AND(U3498&gt;25,U3498&lt;=30),"26 to 30 days",AND(U3498&gt;30,U3498&lt;=40),"31 to 40 days",AND(U3498&gt;40,U3498&lt;=50),"41 to 50 days")</f>
        <v>31 to 40 days</v>
      </c>
      <c r="W3498" t="str" cm="1">
        <f t="array" ref="W3498">_xlfn.IFNA(_xlfn.IFS(AND(U3498&gt;=25,U3498&lt;28),"26-27 days",AND(U3498&gt;27,U3498&lt;29),"28 to 29 days",U3498=30, "30 days"),"Not Needed")</f>
        <v>Not Needed</v>
      </c>
      <c r="X3498">
        <f t="shared" si="329"/>
        <v>2016</v>
      </c>
    </row>
    <row r="3499" spans="1:24" ht="58">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 t="shared" si="330"/>
        <v>109</v>
      </c>
      <c r="R3499">
        <f t="shared" si="325"/>
        <v>34.409999999999997</v>
      </c>
      <c r="S3499" s="15">
        <f t="shared" si="326"/>
        <v>42511.741944444439</v>
      </c>
      <c r="T3499" s="15">
        <f t="shared" si="327"/>
        <v>42523.916666666672</v>
      </c>
      <c r="U3499">
        <f t="shared" si="328"/>
        <v>12</v>
      </c>
      <c r="V3499" t="str" cm="1">
        <f t="array" ref="V3499">_xlfn.IFS(U3499&lt;=10,"Less than 10 days",AND(U3499&gt;10,U3499&lt;=20),"11 to 20 days",AND(U3499&gt;20,U3499&lt;=25),"21 to 25 days",U3499&gt;=51,"Greater than 40 days",AND(U3499&gt;25,U3499&lt;=30),"26 to 30 days",AND(U3499&gt;30,U3499&lt;=40),"31 to 40 days",AND(U3499&gt;40,U3499&lt;=50),"41 to 50 days")</f>
        <v>11 to 20 days</v>
      </c>
      <c r="W3499" t="str" cm="1">
        <f t="array" ref="W3499">_xlfn.IFNA(_xlfn.IFS(AND(U3499&gt;=25,U3499&lt;28),"26-27 days",AND(U3499&gt;27,U3499&lt;29),"28 to 29 days",U3499=30, "30 days"),"Not Needed")</f>
        <v>Not Needed</v>
      </c>
      <c r="X3499">
        <f t="shared" si="329"/>
        <v>2016</v>
      </c>
    </row>
    <row r="3500" spans="1:24" ht="58">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 t="shared" si="330"/>
        <v>102</v>
      </c>
      <c r="R3500">
        <f t="shared" si="325"/>
        <v>40.24</v>
      </c>
      <c r="S3500" s="15">
        <f t="shared" si="326"/>
        <v>42459.15861111111</v>
      </c>
      <c r="T3500" s="15">
        <f t="shared" si="327"/>
        <v>42518.905555555553</v>
      </c>
      <c r="U3500">
        <f t="shared" si="328"/>
        <v>59</v>
      </c>
      <c r="V3500" t="str" cm="1">
        <f t="array" ref="V3500">_xlfn.IFS(U3500&lt;=10,"Less than 10 days",AND(U3500&gt;10,U3500&lt;=20),"11 to 20 days",AND(U3500&gt;20,U3500&lt;=25),"21 to 25 days",U3500&gt;=51,"Greater than 40 days",AND(U3500&gt;25,U3500&lt;=30),"26 to 30 days",AND(U3500&gt;30,U3500&lt;=40),"31 to 40 days",AND(U3500&gt;40,U3500&lt;=50),"41 to 50 days")</f>
        <v>Greater than 40 days</v>
      </c>
      <c r="W3500" t="str" cm="1">
        <f t="array" ref="W3500">_xlfn.IFNA(_xlfn.IFS(AND(U3500&gt;=25,U3500&lt;28),"26-27 days",AND(U3500&gt;27,U3500&lt;29),"28 to 29 days",U3500=30, "30 days"),"Not Needed")</f>
        <v>Not Needed</v>
      </c>
      <c r="X3500">
        <f t="shared" si="329"/>
        <v>2016</v>
      </c>
    </row>
    <row r="3501" spans="1:24" ht="4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 t="shared" si="330"/>
        <v>106</v>
      </c>
      <c r="R3501">
        <f t="shared" si="325"/>
        <v>60.29</v>
      </c>
      <c r="S3501" s="15">
        <f t="shared" si="326"/>
        <v>42132.036168981482</v>
      </c>
      <c r="T3501" s="15">
        <f t="shared" si="327"/>
        <v>42186.290972222225</v>
      </c>
      <c r="U3501">
        <f t="shared" si="328"/>
        <v>54</v>
      </c>
      <c r="V3501" t="str" cm="1">
        <f t="array" ref="V3501">_xlfn.IFS(U3501&lt;=10,"Less than 10 days",AND(U3501&gt;10,U3501&lt;=20),"11 to 20 days",AND(U3501&gt;20,U3501&lt;=25),"21 to 25 days",U3501&gt;=51,"Greater than 40 days",AND(U3501&gt;25,U3501&lt;=30),"26 to 30 days",AND(U3501&gt;30,U3501&lt;=40),"31 to 40 days",AND(U3501&gt;40,U3501&lt;=50),"41 to 50 days")</f>
        <v>Greater than 40 days</v>
      </c>
      <c r="W3501" t="str" cm="1">
        <f t="array" ref="W3501">_xlfn.IFNA(_xlfn.IFS(AND(U3501&gt;=25,U3501&lt;28),"26-27 days",AND(U3501&gt;27,U3501&lt;29),"28 to 29 days",U3501=30, "30 days"),"Not Needed")</f>
        <v>Not Needed</v>
      </c>
      <c r="X3501">
        <f t="shared" si="329"/>
        <v>2015</v>
      </c>
    </row>
    <row r="3502" spans="1:24" ht="58">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 t="shared" si="330"/>
        <v>106</v>
      </c>
      <c r="R3502">
        <f t="shared" si="325"/>
        <v>25.31</v>
      </c>
      <c r="S3502" s="15">
        <f t="shared" si="326"/>
        <v>42419.91942129629</v>
      </c>
      <c r="T3502" s="15">
        <f t="shared" si="327"/>
        <v>42436.207638888889</v>
      </c>
      <c r="U3502">
        <f t="shared" si="328"/>
        <v>17</v>
      </c>
      <c r="V3502" t="str" cm="1">
        <f t="array" ref="V3502">_xlfn.IFS(U3502&lt;=10,"Less than 10 days",AND(U3502&gt;10,U3502&lt;=20),"11 to 20 days",AND(U3502&gt;20,U3502&lt;=25),"21 to 25 days",U3502&gt;=51,"Greater than 40 days",AND(U3502&gt;25,U3502&lt;=30),"26 to 30 days",AND(U3502&gt;30,U3502&lt;=40),"31 to 40 days",AND(U3502&gt;40,U3502&lt;=50),"41 to 50 days")</f>
        <v>11 to 20 days</v>
      </c>
      <c r="W3502" t="str" cm="1">
        <f t="array" ref="W3502">_xlfn.IFNA(_xlfn.IFS(AND(U3502&gt;=25,U3502&lt;28),"26-27 days",AND(U3502&gt;27,U3502&lt;29),"28 to 29 days",U3502=30, "30 days"),"Not Needed")</f>
        <v>Not Needed</v>
      </c>
      <c r="X3502">
        <f t="shared" si="329"/>
        <v>2016</v>
      </c>
    </row>
    <row r="3503" spans="1:24" ht="4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 t="shared" si="330"/>
        <v>101</v>
      </c>
      <c r="R3503">
        <f t="shared" si="325"/>
        <v>35.950000000000003</v>
      </c>
      <c r="S3503" s="15">
        <f t="shared" si="326"/>
        <v>42233.763831018514</v>
      </c>
      <c r="T3503" s="15">
        <f t="shared" si="327"/>
        <v>42258.763831018514</v>
      </c>
      <c r="U3503">
        <f t="shared" si="328"/>
        <v>25</v>
      </c>
      <c r="V3503" t="str" cm="1">
        <f t="array" ref="V3503">_xlfn.IFS(U3503&lt;=10,"Less than 10 days",AND(U3503&gt;10,U3503&lt;=20),"11 to 20 days",AND(U3503&gt;20,U3503&lt;=25),"21 to 25 days",U3503&gt;=51,"Greater than 40 days",AND(U3503&gt;25,U3503&lt;=30),"26 to 30 days",AND(U3503&gt;30,U3503&lt;=40),"31 to 40 days",AND(U3503&gt;40,U3503&lt;=50),"41 to 50 days")</f>
        <v>21 to 25 days</v>
      </c>
      <c r="W3503" t="str" cm="1">
        <f t="array" ref="W3503">_xlfn.IFNA(_xlfn.IFS(AND(U3503&gt;=25,U3503&lt;28),"26-27 days",AND(U3503&gt;27,U3503&lt;29),"28 to 29 days",U3503=30, "30 days"),"Not Needed")</f>
        <v>26-27 days</v>
      </c>
      <c r="X3503">
        <f t="shared" si="329"/>
        <v>2015</v>
      </c>
    </row>
    <row r="3504" spans="1:24" ht="4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 t="shared" si="330"/>
        <v>105</v>
      </c>
      <c r="R3504">
        <f t="shared" si="325"/>
        <v>136</v>
      </c>
      <c r="S3504" s="15">
        <f t="shared" si="326"/>
        <v>42430.839398148149</v>
      </c>
      <c r="T3504" s="15">
        <f t="shared" si="327"/>
        <v>42445.165972222225</v>
      </c>
      <c r="U3504">
        <f t="shared" si="328"/>
        <v>15</v>
      </c>
      <c r="V3504" t="str" cm="1">
        <f t="array" ref="V3504">_xlfn.IFS(U3504&lt;=10,"Less than 10 days",AND(U3504&gt;10,U3504&lt;=20),"11 to 20 days",AND(U3504&gt;20,U3504&lt;=25),"21 to 25 days",U3504&gt;=51,"Greater than 40 days",AND(U3504&gt;25,U3504&lt;=30),"26 to 30 days",AND(U3504&gt;30,U3504&lt;=40),"31 to 40 days",AND(U3504&gt;40,U3504&lt;=50),"41 to 50 days")</f>
        <v>11 to 20 days</v>
      </c>
      <c r="W3504" t="str" cm="1">
        <f t="array" ref="W3504">_xlfn.IFNA(_xlfn.IFS(AND(U3504&gt;=25,U3504&lt;28),"26-27 days",AND(U3504&gt;27,U3504&lt;29),"28 to 29 days",U3504=30, "30 days"),"Not Needed")</f>
        <v>Not Needed</v>
      </c>
      <c r="X3504">
        <f t="shared" si="329"/>
        <v>2016</v>
      </c>
    </row>
    <row r="3505" spans="1:24" ht="4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 t="shared" si="330"/>
        <v>108</v>
      </c>
      <c r="R3505">
        <f t="shared" si="325"/>
        <v>70.760000000000005</v>
      </c>
      <c r="S3505" s="15">
        <f t="shared" si="326"/>
        <v>42545.478333333333</v>
      </c>
      <c r="T3505" s="15">
        <f t="shared" si="327"/>
        <v>42575.478333333333</v>
      </c>
      <c r="U3505">
        <f t="shared" si="328"/>
        <v>30</v>
      </c>
      <c r="V3505" t="str" cm="1">
        <f t="array" ref="V3505">_xlfn.IFS(U3505&lt;=10,"Less than 10 days",AND(U3505&gt;10,U3505&lt;=20),"11 to 20 days",AND(U3505&gt;20,U3505&lt;=25),"21 to 25 days",U3505&gt;=51,"Greater than 40 days",AND(U3505&gt;25,U3505&lt;=30),"26 to 30 days",AND(U3505&gt;30,U3505&lt;=40),"31 to 40 days",AND(U3505&gt;40,U3505&lt;=50),"41 to 50 days")</f>
        <v>26 to 30 days</v>
      </c>
      <c r="W3505" t="str" cm="1">
        <f t="array" ref="W3505">_xlfn.IFNA(_xlfn.IFS(AND(U3505&gt;=25,U3505&lt;28),"26-27 days",AND(U3505&gt;27,U3505&lt;29),"28 to 29 days",U3505=30, "30 days"),"Not Needed")</f>
        <v>30 days</v>
      </c>
      <c r="X3505">
        <f t="shared" si="329"/>
        <v>2016</v>
      </c>
    </row>
    <row r="3506" spans="1:24" ht="4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 t="shared" si="330"/>
        <v>100</v>
      </c>
      <c r="R3506">
        <f t="shared" si="325"/>
        <v>125</v>
      </c>
      <c r="S3506" s="15">
        <f t="shared" si="326"/>
        <v>42297.748738425929</v>
      </c>
      <c r="T3506" s="15">
        <f t="shared" si="327"/>
        <v>42327.790405092594</v>
      </c>
      <c r="U3506">
        <f t="shared" si="328"/>
        <v>30</v>
      </c>
      <c r="V3506" t="str" cm="1">
        <f t="array" ref="V3506">_xlfn.IFS(U3506&lt;=10,"Less than 10 days",AND(U3506&gt;10,U3506&lt;=20),"11 to 20 days",AND(U3506&gt;20,U3506&lt;=25),"21 to 25 days",U3506&gt;=51,"Greater than 40 days",AND(U3506&gt;25,U3506&lt;=30),"26 to 30 days",AND(U3506&gt;30,U3506&lt;=40),"31 to 40 days",AND(U3506&gt;40,U3506&lt;=50),"41 to 50 days")</f>
        <v>26 to 30 days</v>
      </c>
      <c r="W3506" t="str" cm="1">
        <f t="array" ref="W3506">_xlfn.IFNA(_xlfn.IFS(AND(U3506&gt;=25,U3506&lt;28),"26-27 days",AND(U3506&gt;27,U3506&lt;29),"28 to 29 days",U3506=30, "30 days"),"Not Needed")</f>
        <v>30 days</v>
      </c>
      <c r="X3506">
        <f t="shared" si="329"/>
        <v>2015</v>
      </c>
    </row>
    <row r="3507" spans="1:24" ht="87">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 t="shared" si="330"/>
        <v>104</v>
      </c>
      <c r="R3507">
        <f t="shared" si="325"/>
        <v>66.510000000000005</v>
      </c>
      <c r="S3507" s="15">
        <f t="shared" si="326"/>
        <v>41760.935706018521</v>
      </c>
      <c r="T3507" s="15">
        <f t="shared" si="327"/>
        <v>41772.166666666664</v>
      </c>
      <c r="U3507">
        <f t="shared" si="328"/>
        <v>12</v>
      </c>
      <c r="V3507" t="str" cm="1">
        <f t="array" ref="V3507">_xlfn.IFS(U3507&lt;=10,"Less than 10 days",AND(U3507&gt;10,U3507&lt;=20),"11 to 20 days",AND(U3507&gt;20,U3507&lt;=25),"21 to 25 days",U3507&gt;=51,"Greater than 40 days",AND(U3507&gt;25,U3507&lt;=30),"26 to 30 days",AND(U3507&gt;30,U3507&lt;=40),"31 to 40 days",AND(U3507&gt;40,U3507&lt;=50),"41 to 50 days")</f>
        <v>11 to 20 days</v>
      </c>
      <c r="W3507" t="str" cm="1">
        <f t="array" ref="W3507">_xlfn.IFNA(_xlfn.IFS(AND(U3507&gt;=25,U3507&lt;28),"26-27 days",AND(U3507&gt;27,U3507&lt;29),"28 to 29 days",U3507=30, "30 days"),"Not Needed")</f>
        <v>Not Needed</v>
      </c>
      <c r="X3507">
        <f t="shared" si="329"/>
        <v>2014</v>
      </c>
    </row>
    <row r="3508" spans="1:24" ht="4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 t="shared" si="330"/>
        <v>102</v>
      </c>
      <c r="R3508">
        <f t="shared" si="325"/>
        <v>105</v>
      </c>
      <c r="S3508" s="15">
        <f t="shared" si="326"/>
        <v>41829.734259259261</v>
      </c>
      <c r="T3508" s="15">
        <f t="shared" si="327"/>
        <v>41874.734259259261</v>
      </c>
      <c r="U3508">
        <f t="shared" si="328"/>
        <v>45</v>
      </c>
      <c r="V3508" t="str" cm="1">
        <f t="array" ref="V3508">_xlfn.IFS(U3508&lt;=10,"Less than 10 days",AND(U3508&gt;10,U3508&lt;=20),"11 to 20 days",AND(U3508&gt;20,U3508&lt;=25),"21 to 25 days",U3508&gt;=51,"Greater than 40 days",AND(U3508&gt;25,U3508&lt;=30),"26 to 30 days",AND(U3508&gt;30,U3508&lt;=40),"31 to 40 days",AND(U3508&gt;40,U3508&lt;=50),"41 to 50 days")</f>
        <v>41 to 50 days</v>
      </c>
      <c r="W3508" t="str" cm="1">
        <f t="array" ref="W3508">_xlfn.IFNA(_xlfn.IFS(AND(U3508&gt;=25,U3508&lt;28),"26-27 days",AND(U3508&gt;27,U3508&lt;29),"28 to 29 days",U3508=30, "30 days"),"Not Needed")</f>
        <v>Not Needed</v>
      </c>
      <c r="X3508">
        <f t="shared" si="329"/>
        <v>2014</v>
      </c>
    </row>
    <row r="3509" spans="1:24" ht="4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 t="shared" si="330"/>
        <v>104</v>
      </c>
      <c r="R3509">
        <f t="shared" si="325"/>
        <v>145</v>
      </c>
      <c r="S3509" s="15">
        <f t="shared" si="326"/>
        <v>42491.92288194444</v>
      </c>
      <c r="T3509" s="15">
        <f t="shared" si="327"/>
        <v>42521.92288194444</v>
      </c>
      <c r="U3509">
        <f t="shared" si="328"/>
        <v>30</v>
      </c>
      <c r="V3509" t="str" cm="1">
        <f t="array" ref="V3509">_xlfn.IFS(U3509&lt;=10,"Less than 10 days",AND(U3509&gt;10,U3509&lt;=20),"11 to 20 days",AND(U3509&gt;20,U3509&lt;=25),"21 to 25 days",U3509&gt;=51,"Greater than 40 days",AND(U3509&gt;25,U3509&lt;=30),"26 to 30 days",AND(U3509&gt;30,U3509&lt;=40),"31 to 40 days",AND(U3509&gt;40,U3509&lt;=50),"41 to 50 days")</f>
        <v>26 to 30 days</v>
      </c>
      <c r="W3509" t="str" cm="1">
        <f t="array" ref="W3509">_xlfn.IFNA(_xlfn.IFS(AND(U3509&gt;=25,U3509&lt;28),"26-27 days",AND(U3509&gt;27,U3509&lt;29),"28 to 29 days",U3509=30, "30 days"),"Not Needed")</f>
        <v>30 days</v>
      </c>
      <c r="X3509">
        <f t="shared" si="329"/>
        <v>2016</v>
      </c>
    </row>
    <row r="3510" spans="1:24" ht="4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 t="shared" si="330"/>
        <v>180</v>
      </c>
      <c r="R3510">
        <f t="shared" si="325"/>
        <v>12</v>
      </c>
      <c r="S3510" s="15">
        <f t="shared" si="326"/>
        <v>42477.729780092588</v>
      </c>
      <c r="T3510" s="15">
        <f t="shared" si="327"/>
        <v>42500.875</v>
      </c>
      <c r="U3510">
        <f t="shared" si="328"/>
        <v>23</v>
      </c>
      <c r="V3510" t="str" cm="1">
        <f t="array" ref="V3510">_xlfn.IFS(U3510&lt;=10,"Less than 10 days",AND(U3510&gt;10,U3510&lt;=20),"11 to 20 days",AND(U3510&gt;20,U3510&lt;=25),"21 to 25 days",U3510&gt;=51,"Greater than 40 days",AND(U3510&gt;25,U3510&lt;=30),"26 to 30 days",AND(U3510&gt;30,U3510&lt;=40),"31 to 40 days",AND(U3510&gt;40,U3510&lt;=50),"41 to 50 days")</f>
        <v>21 to 25 days</v>
      </c>
      <c r="W3510" t="str" cm="1">
        <f t="array" ref="W3510">_xlfn.IFNA(_xlfn.IFS(AND(U3510&gt;=25,U3510&lt;28),"26-27 days",AND(U3510&gt;27,U3510&lt;29),"28 to 29 days",U3510=30, "30 days"),"Not Needed")</f>
        <v>Not Needed</v>
      </c>
      <c r="X3510">
        <f t="shared" si="329"/>
        <v>2016</v>
      </c>
    </row>
    <row r="3511" spans="1:24" ht="4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 t="shared" si="330"/>
        <v>106</v>
      </c>
      <c r="R3511">
        <f t="shared" si="325"/>
        <v>96.67</v>
      </c>
      <c r="S3511" s="15">
        <f t="shared" si="326"/>
        <v>41950.859560185185</v>
      </c>
      <c r="T3511" s="15">
        <f t="shared" si="327"/>
        <v>41964.204861111109</v>
      </c>
      <c r="U3511">
        <f t="shared" si="328"/>
        <v>14</v>
      </c>
      <c r="V3511" t="str" cm="1">
        <f t="array" ref="V3511">_xlfn.IFS(U3511&lt;=10,"Less than 10 days",AND(U3511&gt;10,U3511&lt;=20),"11 to 20 days",AND(U3511&gt;20,U3511&lt;=25),"21 to 25 days",U3511&gt;=51,"Greater than 40 days",AND(U3511&gt;25,U3511&lt;=30),"26 to 30 days",AND(U3511&gt;30,U3511&lt;=40),"31 to 40 days",AND(U3511&gt;40,U3511&lt;=50),"41 to 50 days")</f>
        <v>11 to 20 days</v>
      </c>
      <c r="W3511" t="str" cm="1">
        <f t="array" ref="W3511">_xlfn.IFNA(_xlfn.IFS(AND(U3511&gt;=25,U3511&lt;28),"26-27 days",AND(U3511&gt;27,U3511&lt;29),"28 to 29 days",U3511=30, "30 days"),"Not Needed")</f>
        <v>Not Needed</v>
      </c>
      <c r="X3511">
        <f t="shared" si="329"/>
        <v>2014</v>
      </c>
    </row>
    <row r="3512" spans="1:24" ht="58">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 t="shared" si="330"/>
        <v>101</v>
      </c>
      <c r="R3512">
        <f t="shared" si="325"/>
        <v>60.33</v>
      </c>
      <c r="S3512" s="15">
        <f t="shared" si="326"/>
        <v>41802.62090277778</v>
      </c>
      <c r="T3512" s="15">
        <f t="shared" si="327"/>
        <v>41822.62090277778</v>
      </c>
      <c r="U3512">
        <f t="shared" si="328"/>
        <v>20</v>
      </c>
      <c r="V3512" t="str" cm="1">
        <f t="array" ref="V3512">_xlfn.IFS(U3512&lt;=10,"Less than 10 days",AND(U3512&gt;10,U3512&lt;=20),"11 to 20 days",AND(U3512&gt;20,U3512&lt;=25),"21 to 25 days",U3512&gt;=51,"Greater than 40 days",AND(U3512&gt;25,U3512&lt;=30),"26 to 30 days",AND(U3512&gt;30,U3512&lt;=40),"31 to 40 days",AND(U3512&gt;40,U3512&lt;=50),"41 to 50 days")</f>
        <v>11 to 20 days</v>
      </c>
      <c r="W3512" t="str" cm="1">
        <f t="array" ref="W3512">_xlfn.IFNA(_xlfn.IFS(AND(U3512&gt;=25,U3512&lt;28),"26-27 days",AND(U3512&gt;27,U3512&lt;29),"28 to 29 days",U3512=30, "30 days"),"Not Needed")</f>
        <v>Not Needed</v>
      </c>
      <c r="X3512">
        <f t="shared" si="329"/>
        <v>2014</v>
      </c>
    </row>
    <row r="3513" spans="1:24" ht="4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 t="shared" si="330"/>
        <v>101</v>
      </c>
      <c r="R3513">
        <f t="shared" si="325"/>
        <v>79.89</v>
      </c>
      <c r="S3513" s="15">
        <f t="shared" si="326"/>
        <v>41927.873784722222</v>
      </c>
      <c r="T3513" s="15">
        <f t="shared" si="327"/>
        <v>41950.770833333336</v>
      </c>
      <c r="U3513">
        <f t="shared" si="328"/>
        <v>23</v>
      </c>
      <c r="V3513" t="str" cm="1">
        <f t="array" ref="V3513">_xlfn.IFS(U3513&lt;=10,"Less than 10 days",AND(U3513&gt;10,U3513&lt;=20),"11 to 20 days",AND(U3513&gt;20,U3513&lt;=25),"21 to 25 days",U3513&gt;=51,"Greater than 40 days",AND(U3513&gt;25,U3513&lt;=30),"26 to 30 days",AND(U3513&gt;30,U3513&lt;=40),"31 to 40 days",AND(U3513&gt;40,U3513&lt;=50),"41 to 50 days")</f>
        <v>21 to 25 days</v>
      </c>
      <c r="W3513" t="str" cm="1">
        <f t="array" ref="W3513">_xlfn.IFNA(_xlfn.IFS(AND(U3513&gt;=25,U3513&lt;28),"26-27 days",AND(U3513&gt;27,U3513&lt;29),"28 to 29 days",U3513=30, "30 days"),"Not Needed")</f>
        <v>Not Needed</v>
      </c>
      <c r="X3513">
        <f t="shared" si="329"/>
        <v>2014</v>
      </c>
    </row>
    <row r="3514" spans="1:24" ht="4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 t="shared" si="330"/>
        <v>100</v>
      </c>
      <c r="R3514">
        <f t="shared" si="325"/>
        <v>58.82</v>
      </c>
      <c r="S3514" s="15">
        <f t="shared" si="326"/>
        <v>42057.536944444444</v>
      </c>
      <c r="T3514" s="15">
        <f t="shared" si="327"/>
        <v>42117.49527777778</v>
      </c>
      <c r="U3514">
        <f t="shared" si="328"/>
        <v>60</v>
      </c>
      <c r="V3514" t="str" cm="1">
        <f t="array" ref="V3514">_xlfn.IFS(U3514&lt;=10,"Less than 10 days",AND(U3514&gt;10,U3514&lt;=20),"11 to 20 days",AND(U3514&gt;20,U3514&lt;=25),"21 to 25 days",U3514&gt;=51,"Greater than 40 days",AND(U3514&gt;25,U3514&lt;=30),"26 to 30 days",AND(U3514&gt;30,U3514&lt;=40),"31 to 40 days",AND(U3514&gt;40,U3514&lt;=50),"41 to 50 days")</f>
        <v>Greater than 40 days</v>
      </c>
      <c r="W3514" t="str" cm="1">
        <f t="array" ref="W3514">_xlfn.IFNA(_xlfn.IFS(AND(U3514&gt;=25,U3514&lt;28),"26-27 days",AND(U3514&gt;27,U3514&lt;29),"28 to 29 days",U3514=30, "30 days"),"Not Needed")</f>
        <v>Not Needed</v>
      </c>
      <c r="X3514">
        <f t="shared" si="329"/>
        <v>2015</v>
      </c>
    </row>
    <row r="3515" spans="1:24" ht="4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 t="shared" si="330"/>
        <v>118</v>
      </c>
      <c r="R3515">
        <f t="shared" si="325"/>
        <v>75.34</v>
      </c>
      <c r="S3515" s="15">
        <f t="shared" si="326"/>
        <v>41781.096203703702</v>
      </c>
      <c r="T3515" s="15">
        <f t="shared" si="327"/>
        <v>41794.207638888889</v>
      </c>
      <c r="U3515">
        <f t="shared" si="328"/>
        <v>13</v>
      </c>
      <c r="V3515" t="str" cm="1">
        <f t="array" ref="V3515">_xlfn.IFS(U3515&lt;=10,"Less than 10 days",AND(U3515&gt;10,U3515&lt;=20),"11 to 20 days",AND(U3515&gt;20,U3515&lt;=25),"21 to 25 days",U3515&gt;=51,"Greater than 40 days",AND(U3515&gt;25,U3515&lt;=30),"26 to 30 days",AND(U3515&gt;30,U3515&lt;=40),"31 to 40 days",AND(U3515&gt;40,U3515&lt;=50),"41 to 50 days")</f>
        <v>11 to 20 days</v>
      </c>
      <c r="W3515" t="str" cm="1">
        <f t="array" ref="W3515">_xlfn.IFNA(_xlfn.IFS(AND(U3515&gt;=25,U3515&lt;28),"26-27 days",AND(U3515&gt;27,U3515&lt;29),"28 to 29 days",U3515=30, "30 days"),"Not Needed")</f>
        <v>Not Needed</v>
      </c>
      <c r="X3515">
        <f t="shared" si="329"/>
        <v>2014</v>
      </c>
    </row>
    <row r="3516" spans="1:24" ht="4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 t="shared" si="330"/>
        <v>110</v>
      </c>
      <c r="R3516">
        <f t="shared" si="325"/>
        <v>55</v>
      </c>
      <c r="S3516" s="15">
        <f t="shared" si="326"/>
        <v>42020.846666666665</v>
      </c>
      <c r="T3516" s="15">
        <f t="shared" si="327"/>
        <v>42037.207638888889</v>
      </c>
      <c r="U3516">
        <f t="shared" si="328"/>
        <v>17</v>
      </c>
      <c r="V3516" t="str" cm="1">
        <f t="array" ref="V3516">_xlfn.IFS(U3516&lt;=10,"Less than 10 days",AND(U3516&gt;10,U3516&lt;=20),"11 to 20 days",AND(U3516&gt;20,U3516&lt;=25),"21 to 25 days",U3516&gt;=51,"Greater than 40 days",AND(U3516&gt;25,U3516&lt;=30),"26 to 30 days",AND(U3516&gt;30,U3516&lt;=40),"31 to 40 days",AND(U3516&gt;40,U3516&lt;=50),"41 to 50 days")</f>
        <v>11 to 20 days</v>
      </c>
      <c r="W3516" t="str" cm="1">
        <f t="array" ref="W3516">_xlfn.IFNA(_xlfn.IFS(AND(U3516&gt;=25,U3516&lt;28),"26-27 days",AND(U3516&gt;27,U3516&lt;29),"28 to 29 days",U3516=30, "30 days"),"Not Needed")</f>
        <v>Not Needed</v>
      </c>
      <c r="X3516">
        <f t="shared" si="329"/>
        <v>2015</v>
      </c>
    </row>
    <row r="3517" spans="1:24" ht="4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 t="shared" si="330"/>
        <v>103</v>
      </c>
      <c r="R3517">
        <f t="shared" si="325"/>
        <v>66.959999999999994</v>
      </c>
      <c r="S3517" s="15">
        <f t="shared" si="326"/>
        <v>42125.772812499999</v>
      </c>
      <c r="T3517" s="15">
        <f t="shared" si="327"/>
        <v>42155.772812499999</v>
      </c>
      <c r="U3517">
        <f t="shared" si="328"/>
        <v>30</v>
      </c>
      <c r="V3517" t="str" cm="1">
        <f t="array" ref="V3517">_xlfn.IFS(U3517&lt;=10,"Less than 10 days",AND(U3517&gt;10,U3517&lt;=20),"11 to 20 days",AND(U3517&gt;20,U3517&lt;=25),"21 to 25 days",U3517&gt;=51,"Greater than 40 days",AND(U3517&gt;25,U3517&lt;=30),"26 to 30 days",AND(U3517&gt;30,U3517&lt;=40),"31 to 40 days",AND(U3517&gt;40,U3517&lt;=50),"41 to 50 days")</f>
        <v>26 to 30 days</v>
      </c>
      <c r="W3517" t="str" cm="1">
        <f t="array" ref="W3517">_xlfn.IFNA(_xlfn.IFS(AND(U3517&gt;=25,U3517&lt;28),"26-27 days",AND(U3517&gt;27,U3517&lt;29),"28 to 29 days",U3517=30, "30 days"),"Not Needed")</f>
        <v>30 days</v>
      </c>
      <c r="X3517">
        <f t="shared" si="329"/>
        <v>2015</v>
      </c>
    </row>
    <row r="3518" spans="1:24" ht="4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 t="shared" si="330"/>
        <v>100</v>
      </c>
      <c r="R3518">
        <f t="shared" si="325"/>
        <v>227.27</v>
      </c>
      <c r="S3518" s="15">
        <f t="shared" si="326"/>
        <v>41856.010069444441</v>
      </c>
      <c r="T3518" s="15">
        <f t="shared" si="327"/>
        <v>41890.125</v>
      </c>
      <c r="U3518">
        <f t="shared" si="328"/>
        <v>34</v>
      </c>
      <c r="V3518" t="str" cm="1">
        <f t="array" ref="V3518">_xlfn.IFS(U3518&lt;=10,"Less than 10 days",AND(U3518&gt;10,U3518&lt;=20),"11 to 20 days",AND(U3518&gt;20,U3518&lt;=25),"21 to 25 days",U3518&gt;=51,"Greater than 40 days",AND(U3518&gt;25,U3518&lt;=30),"26 to 30 days",AND(U3518&gt;30,U3518&lt;=40),"31 to 40 days",AND(U3518&gt;40,U3518&lt;=50),"41 to 50 days")</f>
        <v>31 to 40 days</v>
      </c>
      <c r="W3518" t="str" cm="1">
        <f t="array" ref="W3518">_xlfn.IFNA(_xlfn.IFS(AND(U3518&gt;=25,U3518&lt;28),"26-27 days",AND(U3518&gt;27,U3518&lt;29),"28 to 29 days",U3518=30, "30 days"),"Not Needed")</f>
        <v>Not Needed</v>
      </c>
      <c r="X3518">
        <f t="shared" si="329"/>
        <v>2014</v>
      </c>
    </row>
    <row r="3519" spans="1:24" ht="4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 t="shared" si="330"/>
        <v>100</v>
      </c>
      <c r="R3519">
        <f t="shared" si="325"/>
        <v>307.69</v>
      </c>
      <c r="S3519" s="15">
        <f t="shared" si="326"/>
        <v>41794.817523148151</v>
      </c>
      <c r="T3519" s="15">
        <f t="shared" si="327"/>
        <v>41824.458333333336</v>
      </c>
      <c r="U3519">
        <f t="shared" si="328"/>
        <v>30</v>
      </c>
      <c r="V3519" t="str" cm="1">
        <f t="array" ref="V3519">_xlfn.IFS(U3519&lt;=10,"Less than 10 days",AND(U3519&gt;10,U3519&lt;=20),"11 to 20 days",AND(U3519&gt;20,U3519&lt;=25),"21 to 25 days",U3519&gt;=51,"Greater than 40 days",AND(U3519&gt;25,U3519&lt;=30),"26 to 30 days",AND(U3519&gt;30,U3519&lt;=40),"31 to 40 days",AND(U3519&gt;40,U3519&lt;=50),"41 to 50 days")</f>
        <v>26 to 30 days</v>
      </c>
      <c r="W3519" t="str" cm="1">
        <f t="array" ref="W3519">_xlfn.IFNA(_xlfn.IFS(AND(U3519&gt;=25,U3519&lt;28),"26-27 days",AND(U3519&gt;27,U3519&lt;29),"28 to 29 days",U3519=30, "30 days"),"Not Needed")</f>
        <v>30 days</v>
      </c>
      <c r="X3519">
        <f t="shared" si="329"/>
        <v>2014</v>
      </c>
    </row>
    <row r="3520" spans="1:24" ht="4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 t="shared" si="330"/>
        <v>110</v>
      </c>
      <c r="R3520">
        <f t="shared" si="325"/>
        <v>50.02</v>
      </c>
      <c r="S3520" s="15">
        <f t="shared" si="326"/>
        <v>41893.783553240741</v>
      </c>
      <c r="T3520" s="15">
        <f t="shared" si="327"/>
        <v>41914.597916666666</v>
      </c>
      <c r="U3520">
        <f t="shared" si="328"/>
        <v>21</v>
      </c>
      <c r="V3520" t="str" cm="1">
        <f t="array" ref="V3520">_xlfn.IFS(U3520&lt;=10,"Less than 10 days",AND(U3520&gt;10,U3520&lt;=20),"11 to 20 days",AND(U3520&gt;20,U3520&lt;=25),"21 to 25 days",U3520&gt;=51,"Greater than 40 days",AND(U3520&gt;25,U3520&lt;=30),"26 to 30 days",AND(U3520&gt;30,U3520&lt;=40),"31 to 40 days",AND(U3520&gt;40,U3520&lt;=50),"41 to 50 days")</f>
        <v>21 to 25 days</v>
      </c>
      <c r="W3520" t="str" cm="1">
        <f t="array" ref="W3520">_xlfn.IFNA(_xlfn.IFS(AND(U3520&gt;=25,U3520&lt;28),"26-27 days",AND(U3520&gt;27,U3520&lt;29),"28 to 29 days",U3520=30, "30 days"),"Not Needed")</f>
        <v>Not Needed</v>
      </c>
      <c r="X3520">
        <f t="shared" si="329"/>
        <v>2014</v>
      </c>
    </row>
    <row r="3521" spans="1:24" ht="4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 t="shared" si="330"/>
        <v>101</v>
      </c>
      <c r="R3521">
        <f t="shared" si="325"/>
        <v>72.39</v>
      </c>
      <c r="S3521" s="15">
        <f t="shared" si="326"/>
        <v>42037.598958333328</v>
      </c>
      <c r="T3521" s="15">
        <f t="shared" si="327"/>
        <v>42067.598958333328</v>
      </c>
      <c r="U3521">
        <f t="shared" si="328"/>
        <v>30</v>
      </c>
      <c r="V3521" t="str" cm="1">
        <f t="array" ref="V3521">_xlfn.IFS(U3521&lt;=10,"Less than 10 days",AND(U3521&gt;10,U3521&lt;=20),"11 to 20 days",AND(U3521&gt;20,U3521&lt;=25),"21 to 25 days",U3521&gt;=51,"Greater than 40 days",AND(U3521&gt;25,U3521&lt;=30),"26 to 30 days",AND(U3521&gt;30,U3521&lt;=40),"31 to 40 days",AND(U3521&gt;40,U3521&lt;=50),"41 to 50 days")</f>
        <v>26 to 30 days</v>
      </c>
      <c r="W3521" t="str" cm="1">
        <f t="array" ref="W3521">_xlfn.IFNA(_xlfn.IFS(AND(U3521&gt;=25,U3521&lt;28),"26-27 days",AND(U3521&gt;27,U3521&lt;29),"28 to 29 days",U3521=30, "30 days"),"Not Needed")</f>
        <v>30 days</v>
      </c>
      <c r="X3521">
        <f t="shared" si="329"/>
        <v>2015</v>
      </c>
    </row>
    <row r="3522" spans="1:24" ht="4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 t="shared" si="330"/>
        <v>101</v>
      </c>
      <c r="R3522">
        <f t="shared" si="325"/>
        <v>95.95</v>
      </c>
      <c r="S3522" s="15">
        <f t="shared" si="326"/>
        <v>42227.824212962965</v>
      </c>
      <c r="T3522" s="15">
        <f t="shared" si="327"/>
        <v>42253.57430555555</v>
      </c>
      <c r="U3522">
        <f t="shared" si="328"/>
        <v>26</v>
      </c>
      <c r="V3522" t="str" cm="1">
        <f t="array" ref="V3522">_xlfn.IFS(U3522&lt;=10,"Less than 10 days",AND(U3522&gt;10,U3522&lt;=20),"11 to 20 days",AND(U3522&gt;20,U3522&lt;=25),"21 to 25 days",U3522&gt;=51,"Greater than 40 days",AND(U3522&gt;25,U3522&lt;=30),"26 to 30 days",AND(U3522&gt;30,U3522&lt;=40),"31 to 40 days",AND(U3522&gt;40,U3522&lt;=50),"41 to 50 days")</f>
        <v>26 to 30 days</v>
      </c>
      <c r="W3522" t="str" cm="1">
        <f t="array" ref="W3522">_xlfn.IFNA(_xlfn.IFS(AND(U3522&gt;=25,U3522&lt;28),"26-27 days",AND(U3522&gt;27,U3522&lt;29),"28 to 29 days",U3522=30, "30 days"),"Not Needed")</f>
        <v>26-27 days</v>
      </c>
      <c r="X3522">
        <f t="shared" si="329"/>
        <v>2015</v>
      </c>
    </row>
    <row r="3523" spans="1:24" ht="58">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 t="shared" si="330"/>
        <v>169</v>
      </c>
      <c r="R3523">
        <f t="shared" ref="R3523:R3586" si="331">IFERROR(ROUND(E3523/L3523,2),0)</f>
        <v>45.62</v>
      </c>
      <c r="S3523" s="15">
        <f t="shared" ref="S3523:S3586" si="332">(((J3523/60)/60)/24)+DATE(1970,1,1)</f>
        <v>41881.361342592594</v>
      </c>
      <c r="T3523" s="15">
        <f t="shared" ref="T3523:T3586" si="333">(((I3523/60)/60)/24)+DATE(1970,1,1)</f>
        <v>41911.361342592594</v>
      </c>
      <c r="U3523">
        <f t="shared" ref="U3523:U3586" si="334">_xlfn.DAYS(T3523,S3523)</f>
        <v>30</v>
      </c>
      <c r="V3523" t="str" cm="1">
        <f t="array" ref="V3523">_xlfn.IFS(U3523&lt;=10,"Less than 10 days",AND(U3523&gt;10,U3523&lt;=20),"11 to 20 days",AND(U3523&gt;20,U3523&lt;=25),"21 to 25 days",U3523&gt;=51,"Greater than 40 days",AND(U3523&gt;25,U3523&lt;=30),"26 to 30 days",AND(U3523&gt;30,U3523&lt;=40),"31 to 40 days",AND(U3523&gt;40,U3523&lt;=50),"41 to 50 days")</f>
        <v>26 to 30 days</v>
      </c>
      <c r="W3523" t="str" cm="1">
        <f t="array" ref="W3523">_xlfn.IFNA(_xlfn.IFS(AND(U3523&gt;=25,U3523&lt;28),"26-27 days",AND(U3523&gt;27,U3523&lt;29),"28 to 29 days",U3523=30, "30 days"),"Not Needed")</f>
        <v>30 days</v>
      </c>
      <c r="X3523">
        <f t="shared" ref="X3523:X3586" si="335">YEAR(S3523)</f>
        <v>2014</v>
      </c>
    </row>
    <row r="3524" spans="1:24" ht="4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 t="shared" si="330"/>
        <v>100</v>
      </c>
      <c r="R3524">
        <f t="shared" si="331"/>
        <v>41.03</v>
      </c>
      <c r="S3524" s="15">
        <f t="shared" si="332"/>
        <v>42234.789884259255</v>
      </c>
      <c r="T3524" s="15">
        <f t="shared" si="333"/>
        <v>42262.420833333337</v>
      </c>
      <c r="U3524">
        <f t="shared" si="334"/>
        <v>28</v>
      </c>
      <c r="V3524" t="str" cm="1">
        <f t="array" ref="V3524">_xlfn.IFS(U3524&lt;=10,"Less than 10 days",AND(U3524&gt;10,U3524&lt;=20),"11 to 20 days",AND(U3524&gt;20,U3524&lt;=25),"21 to 25 days",U3524&gt;=51,"Greater than 40 days",AND(U3524&gt;25,U3524&lt;=30),"26 to 30 days",AND(U3524&gt;30,U3524&lt;=40),"31 to 40 days",AND(U3524&gt;40,U3524&lt;=50),"41 to 50 days")</f>
        <v>26 to 30 days</v>
      </c>
      <c r="W3524" t="str" cm="1">
        <f t="array" ref="W3524">_xlfn.IFNA(_xlfn.IFS(AND(U3524&gt;=25,U3524&lt;28),"26-27 days",AND(U3524&gt;27,U3524&lt;29),"28 to 29 days",U3524=30, "30 days"),"Not Needed")</f>
        <v>28 to 29 days</v>
      </c>
      <c r="X3524">
        <f t="shared" si="335"/>
        <v>2015</v>
      </c>
    </row>
    <row r="3525" spans="1:24" ht="4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 t="shared" si="330"/>
        <v>114</v>
      </c>
      <c r="R3525">
        <f t="shared" si="331"/>
        <v>56.83</v>
      </c>
      <c r="S3525" s="15">
        <f t="shared" si="332"/>
        <v>42581.397546296299</v>
      </c>
      <c r="T3525" s="15">
        <f t="shared" si="333"/>
        <v>42638.958333333328</v>
      </c>
      <c r="U3525">
        <f t="shared" si="334"/>
        <v>57</v>
      </c>
      <c r="V3525" t="str" cm="1">
        <f t="array" ref="V3525">_xlfn.IFS(U3525&lt;=10,"Less than 10 days",AND(U3525&gt;10,U3525&lt;=20),"11 to 20 days",AND(U3525&gt;20,U3525&lt;=25),"21 to 25 days",U3525&gt;=51,"Greater than 40 days",AND(U3525&gt;25,U3525&lt;=30),"26 to 30 days",AND(U3525&gt;30,U3525&lt;=40),"31 to 40 days",AND(U3525&gt;40,U3525&lt;=50),"41 to 50 days")</f>
        <v>Greater than 40 days</v>
      </c>
      <c r="W3525" t="str" cm="1">
        <f t="array" ref="W3525">_xlfn.IFNA(_xlfn.IFS(AND(U3525&gt;=25,U3525&lt;28),"26-27 days",AND(U3525&gt;27,U3525&lt;29),"28 to 29 days",U3525=30, "30 days"),"Not Needed")</f>
        <v>Not Needed</v>
      </c>
      <c r="X3525">
        <f t="shared" si="335"/>
        <v>2016</v>
      </c>
    </row>
    <row r="3526" spans="1:24" ht="58">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 t="shared" si="330"/>
        <v>102</v>
      </c>
      <c r="R3526">
        <f t="shared" si="331"/>
        <v>137.24</v>
      </c>
      <c r="S3526" s="15">
        <f t="shared" si="332"/>
        <v>41880.76357638889</v>
      </c>
      <c r="T3526" s="15">
        <f t="shared" si="333"/>
        <v>41895.166666666664</v>
      </c>
      <c r="U3526">
        <f t="shared" si="334"/>
        <v>15</v>
      </c>
      <c r="V3526" t="str" cm="1">
        <f t="array" ref="V3526">_xlfn.IFS(U3526&lt;=10,"Less than 10 days",AND(U3526&gt;10,U3526&lt;=20),"11 to 20 days",AND(U3526&gt;20,U3526&lt;=25),"21 to 25 days",U3526&gt;=51,"Greater than 40 days",AND(U3526&gt;25,U3526&lt;=30),"26 to 30 days",AND(U3526&gt;30,U3526&lt;=40),"31 to 40 days",AND(U3526&gt;40,U3526&lt;=50),"41 to 50 days")</f>
        <v>11 to 20 days</v>
      </c>
      <c r="W3526" t="str" cm="1">
        <f t="array" ref="W3526">_xlfn.IFNA(_xlfn.IFS(AND(U3526&gt;=25,U3526&lt;28),"26-27 days",AND(U3526&gt;27,U3526&lt;29),"28 to 29 days",U3526=30, "30 days"),"Not Needed")</f>
        <v>Not Needed</v>
      </c>
      <c r="X3526">
        <f t="shared" si="335"/>
        <v>2014</v>
      </c>
    </row>
    <row r="3527" spans="1:24" ht="4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 t="shared" si="330"/>
        <v>106</v>
      </c>
      <c r="R3527">
        <f t="shared" si="331"/>
        <v>75.709999999999994</v>
      </c>
      <c r="S3527" s="15">
        <f t="shared" si="332"/>
        <v>42214.6956712963</v>
      </c>
      <c r="T3527" s="15">
        <f t="shared" si="333"/>
        <v>42225.666666666672</v>
      </c>
      <c r="U3527">
        <f t="shared" si="334"/>
        <v>11</v>
      </c>
      <c r="V3527" t="str" cm="1">
        <f t="array" ref="V3527">_xlfn.IFS(U3527&lt;=10,"Less than 10 days",AND(U3527&gt;10,U3527&lt;=20),"11 to 20 days",AND(U3527&gt;20,U3527&lt;=25),"21 to 25 days",U3527&gt;=51,"Greater than 40 days",AND(U3527&gt;25,U3527&lt;=30),"26 to 30 days",AND(U3527&gt;30,U3527&lt;=40),"31 to 40 days",AND(U3527&gt;40,U3527&lt;=50),"41 to 50 days")</f>
        <v>11 to 20 days</v>
      </c>
      <c r="W3527" t="str" cm="1">
        <f t="array" ref="W3527">_xlfn.IFNA(_xlfn.IFS(AND(U3527&gt;=25,U3527&lt;28),"26-27 days",AND(U3527&gt;27,U3527&lt;29),"28 to 29 days",U3527=30, "30 days"),"Not Needed")</f>
        <v>Not Needed</v>
      </c>
      <c r="X3527">
        <f t="shared" si="335"/>
        <v>2015</v>
      </c>
    </row>
    <row r="3528" spans="1:24" ht="4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 t="shared" si="330"/>
        <v>102</v>
      </c>
      <c r="R3528">
        <f t="shared" si="331"/>
        <v>99</v>
      </c>
      <c r="S3528" s="15">
        <f t="shared" si="332"/>
        <v>42460.335312499999</v>
      </c>
      <c r="T3528" s="15">
        <f t="shared" si="333"/>
        <v>42488.249305555553</v>
      </c>
      <c r="U3528">
        <f t="shared" si="334"/>
        <v>28</v>
      </c>
      <c r="V3528" t="str" cm="1">
        <f t="array" ref="V3528">_xlfn.IFS(U3528&lt;=10,"Less than 10 days",AND(U3528&gt;10,U3528&lt;=20),"11 to 20 days",AND(U3528&gt;20,U3528&lt;=25),"21 to 25 days",U3528&gt;=51,"Greater than 40 days",AND(U3528&gt;25,U3528&lt;=30),"26 to 30 days",AND(U3528&gt;30,U3528&lt;=40),"31 to 40 days",AND(U3528&gt;40,U3528&lt;=50),"41 to 50 days")</f>
        <v>26 to 30 days</v>
      </c>
      <c r="W3528" t="str" cm="1">
        <f t="array" ref="W3528">_xlfn.IFNA(_xlfn.IFS(AND(U3528&gt;=25,U3528&lt;28),"26-27 days",AND(U3528&gt;27,U3528&lt;29),"28 to 29 days",U3528=30, "30 days"),"Not Needed")</f>
        <v>28 to 29 days</v>
      </c>
      <c r="X3528">
        <f t="shared" si="335"/>
        <v>2016</v>
      </c>
    </row>
    <row r="3529" spans="1:24" ht="4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 t="shared" si="330"/>
        <v>117</v>
      </c>
      <c r="R3529">
        <f t="shared" si="331"/>
        <v>81.569999999999993</v>
      </c>
      <c r="S3529" s="15">
        <f t="shared" si="332"/>
        <v>42167.023206018523</v>
      </c>
      <c r="T3529" s="15">
        <f t="shared" si="333"/>
        <v>42196.165972222225</v>
      </c>
      <c r="U3529">
        <f t="shared" si="334"/>
        <v>29</v>
      </c>
      <c r="V3529" t="str" cm="1">
        <f t="array" ref="V3529">_xlfn.IFS(U3529&lt;=10,"Less than 10 days",AND(U3529&gt;10,U3529&lt;=20),"11 to 20 days",AND(U3529&gt;20,U3529&lt;=25),"21 to 25 days",U3529&gt;=51,"Greater than 40 days",AND(U3529&gt;25,U3529&lt;=30),"26 to 30 days",AND(U3529&gt;30,U3529&lt;=40),"31 to 40 days",AND(U3529&gt;40,U3529&lt;=50),"41 to 50 days")</f>
        <v>26 to 30 days</v>
      </c>
      <c r="W3529" t="str" cm="1">
        <f t="array" ref="W3529">_xlfn.IFNA(_xlfn.IFS(AND(U3529&gt;=25,U3529&lt;28),"26-27 days",AND(U3529&gt;27,U3529&lt;29),"28 to 29 days",U3529=30, "30 days"),"Not Needed")</f>
        <v>Not Needed</v>
      </c>
      <c r="X3529">
        <f t="shared" si="335"/>
        <v>2015</v>
      </c>
    </row>
    <row r="3530" spans="1:24" ht="4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 t="shared" si="330"/>
        <v>101</v>
      </c>
      <c r="R3530">
        <f t="shared" si="331"/>
        <v>45.11</v>
      </c>
      <c r="S3530" s="15">
        <f t="shared" si="332"/>
        <v>42733.50136574074</v>
      </c>
      <c r="T3530" s="15">
        <f t="shared" si="333"/>
        <v>42753.50136574074</v>
      </c>
      <c r="U3530">
        <f t="shared" si="334"/>
        <v>20</v>
      </c>
      <c r="V3530" t="str" cm="1">
        <f t="array" ref="V3530">_xlfn.IFS(U3530&lt;=10,"Less than 10 days",AND(U3530&gt;10,U3530&lt;=20),"11 to 20 days",AND(U3530&gt;20,U3530&lt;=25),"21 to 25 days",U3530&gt;=51,"Greater than 40 days",AND(U3530&gt;25,U3530&lt;=30),"26 to 30 days",AND(U3530&gt;30,U3530&lt;=40),"31 to 40 days",AND(U3530&gt;40,U3530&lt;=50),"41 to 50 days")</f>
        <v>11 to 20 days</v>
      </c>
      <c r="W3530" t="str" cm="1">
        <f t="array" ref="W3530">_xlfn.IFNA(_xlfn.IFS(AND(U3530&gt;=25,U3530&lt;28),"26-27 days",AND(U3530&gt;27,U3530&lt;29),"28 to 29 days",U3530=30, "30 days"),"Not Needed")</f>
        <v>Not Needed</v>
      </c>
      <c r="X3530">
        <f t="shared" si="335"/>
        <v>2016</v>
      </c>
    </row>
    <row r="3531" spans="1:24" ht="58">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 t="shared" si="330"/>
        <v>132</v>
      </c>
      <c r="R3531">
        <f t="shared" si="331"/>
        <v>36.67</v>
      </c>
      <c r="S3531" s="15">
        <f t="shared" si="332"/>
        <v>42177.761782407411</v>
      </c>
      <c r="T3531" s="15">
        <f t="shared" si="333"/>
        <v>42198.041666666672</v>
      </c>
      <c r="U3531">
        <f t="shared" si="334"/>
        <v>21</v>
      </c>
      <c r="V3531" t="str" cm="1">
        <f t="array" ref="V3531">_xlfn.IFS(U3531&lt;=10,"Less than 10 days",AND(U3531&gt;10,U3531&lt;=20),"11 to 20 days",AND(U3531&gt;20,U3531&lt;=25),"21 to 25 days",U3531&gt;=51,"Greater than 40 days",AND(U3531&gt;25,U3531&lt;=30),"26 to 30 days",AND(U3531&gt;30,U3531&lt;=40),"31 to 40 days",AND(U3531&gt;40,U3531&lt;=50),"41 to 50 days")</f>
        <v>21 to 25 days</v>
      </c>
      <c r="W3531" t="str" cm="1">
        <f t="array" ref="W3531">_xlfn.IFNA(_xlfn.IFS(AND(U3531&gt;=25,U3531&lt;28),"26-27 days",AND(U3531&gt;27,U3531&lt;29),"28 to 29 days",U3531=30, "30 days"),"Not Needed")</f>
        <v>Not Needed</v>
      </c>
      <c r="X3531">
        <f t="shared" si="335"/>
        <v>2015</v>
      </c>
    </row>
    <row r="3532" spans="1:24" ht="4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 t="shared" si="330"/>
        <v>100</v>
      </c>
      <c r="R3532">
        <f t="shared" si="331"/>
        <v>125</v>
      </c>
      <c r="S3532" s="15">
        <f t="shared" si="332"/>
        <v>42442.623344907406</v>
      </c>
      <c r="T3532" s="15">
        <f t="shared" si="333"/>
        <v>42470.833333333328</v>
      </c>
      <c r="U3532">
        <f t="shared" si="334"/>
        <v>28</v>
      </c>
      <c r="V3532" t="str" cm="1">
        <f t="array" ref="V3532">_xlfn.IFS(U3532&lt;=10,"Less than 10 days",AND(U3532&gt;10,U3532&lt;=20),"11 to 20 days",AND(U3532&gt;20,U3532&lt;=25),"21 to 25 days",U3532&gt;=51,"Greater than 40 days",AND(U3532&gt;25,U3532&lt;=30),"26 to 30 days",AND(U3532&gt;30,U3532&lt;=40),"31 to 40 days",AND(U3532&gt;40,U3532&lt;=50),"41 to 50 days")</f>
        <v>26 to 30 days</v>
      </c>
      <c r="W3532" t="str" cm="1">
        <f t="array" ref="W3532">_xlfn.IFNA(_xlfn.IFS(AND(U3532&gt;=25,U3532&lt;28),"26-27 days",AND(U3532&gt;27,U3532&lt;29),"28 to 29 days",U3532=30, "30 days"),"Not Needed")</f>
        <v>28 to 29 days</v>
      </c>
      <c r="X3532">
        <f t="shared" si="335"/>
        <v>2016</v>
      </c>
    </row>
    <row r="3533" spans="1:24">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 t="shared" ref="Q3533:Q3596" si="336">ROUND(E3533/D3533*100,0)</f>
        <v>128</v>
      </c>
      <c r="R3533">
        <f t="shared" si="331"/>
        <v>49.23</v>
      </c>
      <c r="S3533" s="15">
        <f t="shared" si="332"/>
        <v>42521.654328703706</v>
      </c>
      <c r="T3533" s="15">
        <f t="shared" si="333"/>
        <v>42551.654328703706</v>
      </c>
      <c r="U3533">
        <f t="shared" si="334"/>
        <v>30</v>
      </c>
      <c r="V3533" t="str" cm="1">
        <f t="array" ref="V3533">_xlfn.IFS(U3533&lt;=10,"Less than 10 days",AND(U3533&gt;10,U3533&lt;=20),"11 to 20 days",AND(U3533&gt;20,U3533&lt;=25),"21 to 25 days",U3533&gt;=51,"Greater than 40 days",AND(U3533&gt;25,U3533&lt;=30),"26 to 30 days",AND(U3533&gt;30,U3533&lt;=40),"31 to 40 days",AND(U3533&gt;40,U3533&lt;=50),"41 to 50 days")</f>
        <v>26 to 30 days</v>
      </c>
      <c r="W3533" t="str" cm="1">
        <f t="array" ref="W3533">_xlfn.IFNA(_xlfn.IFS(AND(U3533&gt;=25,U3533&lt;28),"26-27 days",AND(U3533&gt;27,U3533&lt;29),"28 to 29 days",U3533=30, "30 days"),"Not Needed")</f>
        <v>30 days</v>
      </c>
      <c r="X3533">
        <f t="shared" si="335"/>
        <v>2016</v>
      </c>
    </row>
    <row r="3534" spans="1:24" ht="58">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 t="shared" si="336"/>
        <v>119</v>
      </c>
      <c r="R3534">
        <f t="shared" si="331"/>
        <v>42.3</v>
      </c>
      <c r="S3534" s="15">
        <f t="shared" si="332"/>
        <v>41884.599849537037</v>
      </c>
      <c r="T3534" s="15">
        <f t="shared" si="333"/>
        <v>41900.165972222225</v>
      </c>
      <c r="U3534">
        <f t="shared" si="334"/>
        <v>16</v>
      </c>
      <c r="V3534" t="str" cm="1">
        <f t="array" ref="V3534">_xlfn.IFS(U3534&lt;=10,"Less than 10 days",AND(U3534&gt;10,U3534&lt;=20),"11 to 20 days",AND(U3534&gt;20,U3534&lt;=25),"21 to 25 days",U3534&gt;=51,"Greater than 40 days",AND(U3534&gt;25,U3534&lt;=30),"26 to 30 days",AND(U3534&gt;30,U3534&lt;=40),"31 to 40 days",AND(U3534&gt;40,U3534&lt;=50),"41 to 50 days")</f>
        <v>11 to 20 days</v>
      </c>
      <c r="W3534" t="str" cm="1">
        <f t="array" ref="W3534">_xlfn.IFNA(_xlfn.IFS(AND(U3534&gt;=25,U3534&lt;28),"26-27 days",AND(U3534&gt;27,U3534&lt;29),"28 to 29 days",U3534=30, "30 days"),"Not Needed")</f>
        <v>Not Needed</v>
      </c>
      <c r="X3534">
        <f t="shared" si="335"/>
        <v>2014</v>
      </c>
    </row>
    <row r="3535" spans="1:24" ht="58">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 t="shared" si="336"/>
        <v>126</v>
      </c>
      <c r="R3535">
        <f t="shared" si="331"/>
        <v>78.88</v>
      </c>
      <c r="S3535" s="15">
        <f t="shared" si="332"/>
        <v>42289.761192129634</v>
      </c>
      <c r="T3535" s="15">
        <f t="shared" si="333"/>
        <v>42319.802858796291</v>
      </c>
      <c r="U3535">
        <f t="shared" si="334"/>
        <v>30</v>
      </c>
      <c r="V3535" t="str" cm="1">
        <f t="array" ref="V3535">_xlfn.IFS(U3535&lt;=10,"Less than 10 days",AND(U3535&gt;10,U3535&lt;=20),"11 to 20 days",AND(U3535&gt;20,U3535&lt;=25),"21 to 25 days",U3535&gt;=51,"Greater than 40 days",AND(U3535&gt;25,U3535&lt;=30),"26 to 30 days",AND(U3535&gt;30,U3535&lt;=40),"31 to 40 days",AND(U3535&gt;40,U3535&lt;=50),"41 to 50 days")</f>
        <v>26 to 30 days</v>
      </c>
      <c r="W3535" t="str" cm="1">
        <f t="array" ref="W3535">_xlfn.IFNA(_xlfn.IFS(AND(U3535&gt;=25,U3535&lt;28),"26-27 days",AND(U3535&gt;27,U3535&lt;29),"28 to 29 days",U3535=30, "30 days"),"Not Needed")</f>
        <v>30 days</v>
      </c>
      <c r="X3535">
        <f t="shared" si="335"/>
        <v>2015</v>
      </c>
    </row>
    <row r="3536" spans="1:24" ht="4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 t="shared" si="336"/>
        <v>156</v>
      </c>
      <c r="R3536">
        <f t="shared" si="331"/>
        <v>38.28</v>
      </c>
      <c r="S3536" s="15">
        <f t="shared" si="332"/>
        <v>42243.6252662037</v>
      </c>
      <c r="T3536" s="15">
        <f t="shared" si="333"/>
        <v>42278.6252662037</v>
      </c>
      <c r="U3536">
        <f t="shared" si="334"/>
        <v>35</v>
      </c>
      <c r="V3536" t="str" cm="1">
        <f t="array" ref="V3536">_xlfn.IFS(U3536&lt;=10,"Less than 10 days",AND(U3536&gt;10,U3536&lt;=20),"11 to 20 days",AND(U3536&gt;20,U3536&lt;=25),"21 to 25 days",U3536&gt;=51,"Greater than 40 days",AND(U3536&gt;25,U3536&lt;=30),"26 to 30 days",AND(U3536&gt;30,U3536&lt;=40),"31 to 40 days",AND(U3536&gt;40,U3536&lt;=50),"41 to 50 days")</f>
        <v>31 to 40 days</v>
      </c>
      <c r="W3536" t="str" cm="1">
        <f t="array" ref="W3536">_xlfn.IFNA(_xlfn.IFS(AND(U3536&gt;=25,U3536&lt;28),"26-27 days",AND(U3536&gt;27,U3536&lt;29),"28 to 29 days",U3536=30, "30 days"),"Not Needed")</f>
        <v>Not Needed</v>
      </c>
      <c r="X3536">
        <f t="shared" si="335"/>
        <v>2015</v>
      </c>
    </row>
    <row r="3537" spans="1:24" ht="4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 t="shared" si="336"/>
        <v>103</v>
      </c>
      <c r="R3537">
        <f t="shared" si="331"/>
        <v>44.85</v>
      </c>
      <c r="S3537" s="15">
        <f t="shared" si="332"/>
        <v>42248.640162037031</v>
      </c>
      <c r="T3537" s="15">
        <f t="shared" si="333"/>
        <v>42279.75</v>
      </c>
      <c r="U3537">
        <f t="shared" si="334"/>
        <v>31</v>
      </c>
      <c r="V3537" t="str" cm="1">
        <f t="array" ref="V3537">_xlfn.IFS(U3537&lt;=10,"Less than 10 days",AND(U3537&gt;10,U3537&lt;=20),"11 to 20 days",AND(U3537&gt;20,U3537&lt;=25),"21 to 25 days",U3537&gt;=51,"Greater than 40 days",AND(U3537&gt;25,U3537&lt;=30),"26 to 30 days",AND(U3537&gt;30,U3537&lt;=40),"31 to 40 days",AND(U3537&gt;40,U3537&lt;=50),"41 to 50 days")</f>
        <v>31 to 40 days</v>
      </c>
      <c r="W3537" t="str" cm="1">
        <f t="array" ref="W3537">_xlfn.IFNA(_xlfn.IFS(AND(U3537&gt;=25,U3537&lt;28),"26-27 days",AND(U3537&gt;27,U3537&lt;29),"28 to 29 days",U3537=30, "30 days"),"Not Needed")</f>
        <v>Not Needed</v>
      </c>
      <c r="X3537">
        <f t="shared" si="335"/>
        <v>2015</v>
      </c>
    </row>
    <row r="3538" spans="1:24" ht="4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 t="shared" si="336"/>
        <v>153</v>
      </c>
      <c r="R3538">
        <f t="shared" si="331"/>
        <v>13.53</v>
      </c>
      <c r="S3538" s="15">
        <f t="shared" si="332"/>
        <v>42328.727141203708</v>
      </c>
      <c r="T3538" s="15">
        <f t="shared" si="333"/>
        <v>42358.499305555553</v>
      </c>
      <c r="U3538">
        <f t="shared" si="334"/>
        <v>30</v>
      </c>
      <c r="V3538" t="str" cm="1">
        <f t="array" ref="V3538">_xlfn.IFS(U3538&lt;=10,"Less than 10 days",AND(U3538&gt;10,U3538&lt;=20),"11 to 20 days",AND(U3538&gt;20,U3538&lt;=25),"21 to 25 days",U3538&gt;=51,"Greater than 40 days",AND(U3538&gt;25,U3538&lt;=30),"26 to 30 days",AND(U3538&gt;30,U3538&lt;=40),"31 to 40 days",AND(U3538&gt;40,U3538&lt;=50),"41 to 50 days")</f>
        <v>26 to 30 days</v>
      </c>
      <c r="W3538" t="str" cm="1">
        <f t="array" ref="W3538">_xlfn.IFNA(_xlfn.IFS(AND(U3538&gt;=25,U3538&lt;28),"26-27 days",AND(U3538&gt;27,U3538&lt;29),"28 to 29 days",U3538=30, "30 days"),"Not Needed")</f>
        <v>30 days</v>
      </c>
      <c r="X3538">
        <f t="shared" si="335"/>
        <v>2015</v>
      </c>
    </row>
    <row r="3539" spans="1:24" ht="58">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 t="shared" si="336"/>
        <v>180</v>
      </c>
      <c r="R3539">
        <f t="shared" si="331"/>
        <v>43.5</v>
      </c>
      <c r="S3539" s="15">
        <f t="shared" si="332"/>
        <v>41923.354351851849</v>
      </c>
      <c r="T3539" s="15">
        <f t="shared" si="333"/>
        <v>41960.332638888889</v>
      </c>
      <c r="U3539">
        <f t="shared" si="334"/>
        <v>37</v>
      </c>
      <c r="V3539" t="str" cm="1">
        <f t="array" ref="V3539">_xlfn.IFS(U3539&lt;=10,"Less than 10 days",AND(U3539&gt;10,U3539&lt;=20),"11 to 20 days",AND(U3539&gt;20,U3539&lt;=25),"21 to 25 days",U3539&gt;=51,"Greater than 40 days",AND(U3539&gt;25,U3539&lt;=30),"26 to 30 days",AND(U3539&gt;30,U3539&lt;=40),"31 to 40 days",AND(U3539&gt;40,U3539&lt;=50),"41 to 50 days")</f>
        <v>31 to 40 days</v>
      </c>
      <c r="W3539" t="str" cm="1">
        <f t="array" ref="W3539">_xlfn.IFNA(_xlfn.IFS(AND(U3539&gt;=25,U3539&lt;28),"26-27 days",AND(U3539&gt;27,U3539&lt;29),"28 to 29 days",U3539=30, "30 days"),"Not Needed")</f>
        <v>Not Needed</v>
      </c>
      <c r="X3539">
        <f t="shared" si="335"/>
        <v>2014</v>
      </c>
    </row>
    <row r="3540" spans="1:24" ht="4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 t="shared" si="336"/>
        <v>128</v>
      </c>
      <c r="R3540">
        <f t="shared" si="331"/>
        <v>30.95</v>
      </c>
      <c r="S3540" s="15">
        <f t="shared" si="332"/>
        <v>42571.420601851853</v>
      </c>
      <c r="T3540" s="15">
        <f t="shared" si="333"/>
        <v>42599.420601851853</v>
      </c>
      <c r="U3540">
        <f t="shared" si="334"/>
        <v>28</v>
      </c>
      <c r="V3540" t="str" cm="1">
        <f t="array" ref="V3540">_xlfn.IFS(U3540&lt;=10,"Less than 10 days",AND(U3540&gt;10,U3540&lt;=20),"11 to 20 days",AND(U3540&gt;20,U3540&lt;=25),"21 to 25 days",U3540&gt;=51,"Greater than 40 days",AND(U3540&gt;25,U3540&lt;=30),"26 to 30 days",AND(U3540&gt;30,U3540&lt;=40),"31 to 40 days",AND(U3540&gt;40,U3540&lt;=50),"41 to 50 days")</f>
        <v>26 to 30 days</v>
      </c>
      <c r="W3540" t="str" cm="1">
        <f t="array" ref="W3540">_xlfn.IFNA(_xlfn.IFS(AND(U3540&gt;=25,U3540&lt;28),"26-27 days",AND(U3540&gt;27,U3540&lt;29),"28 to 29 days",U3540=30, "30 days"),"Not Needed")</f>
        <v>28 to 29 days</v>
      </c>
      <c r="X3540">
        <f t="shared" si="335"/>
        <v>2016</v>
      </c>
    </row>
    <row r="3541" spans="1:24" ht="4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 t="shared" si="336"/>
        <v>120</v>
      </c>
      <c r="R3541">
        <f t="shared" si="331"/>
        <v>55.23</v>
      </c>
      <c r="S3541" s="15">
        <f t="shared" si="332"/>
        <v>42600.756041666667</v>
      </c>
      <c r="T3541" s="15">
        <f t="shared" si="333"/>
        <v>42621.756041666667</v>
      </c>
      <c r="U3541">
        <f t="shared" si="334"/>
        <v>21</v>
      </c>
      <c r="V3541" t="str" cm="1">
        <f t="array" ref="V3541">_xlfn.IFS(U3541&lt;=10,"Less than 10 days",AND(U3541&gt;10,U3541&lt;=20),"11 to 20 days",AND(U3541&gt;20,U3541&lt;=25),"21 to 25 days",U3541&gt;=51,"Greater than 40 days",AND(U3541&gt;25,U3541&lt;=30),"26 to 30 days",AND(U3541&gt;30,U3541&lt;=40),"31 to 40 days",AND(U3541&gt;40,U3541&lt;=50),"41 to 50 days")</f>
        <v>21 to 25 days</v>
      </c>
      <c r="W3541" t="str" cm="1">
        <f t="array" ref="W3541">_xlfn.IFNA(_xlfn.IFS(AND(U3541&gt;=25,U3541&lt;28),"26-27 days",AND(U3541&gt;27,U3541&lt;29),"28 to 29 days",U3541=30, "30 days"),"Not Needed")</f>
        <v>Not Needed</v>
      </c>
      <c r="X3541">
        <f t="shared" si="335"/>
        <v>2016</v>
      </c>
    </row>
    <row r="3542" spans="1:24" ht="58">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 t="shared" si="336"/>
        <v>123</v>
      </c>
      <c r="R3542">
        <f t="shared" si="331"/>
        <v>46.13</v>
      </c>
      <c r="S3542" s="15">
        <f t="shared" si="332"/>
        <v>42517.003368055557</v>
      </c>
      <c r="T3542" s="15">
        <f t="shared" si="333"/>
        <v>42547.003368055557</v>
      </c>
      <c r="U3542">
        <f t="shared" si="334"/>
        <v>30</v>
      </c>
      <c r="V3542" t="str" cm="1">
        <f t="array" ref="V3542">_xlfn.IFS(U3542&lt;=10,"Less than 10 days",AND(U3542&gt;10,U3542&lt;=20),"11 to 20 days",AND(U3542&gt;20,U3542&lt;=25),"21 to 25 days",U3542&gt;=51,"Greater than 40 days",AND(U3542&gt;25,U3542&lt;=30),"26 to 30 days",AND(U3542&gt;30,U3542&lt;=40),"31 to 40 days",AND(U3542&gt;40,U3542&lt;=50),"41 to 50 days")</f>
        <v>26 to 30 days</v>
      </c>
      <c r="W3542" t="str" cm="1">
        <f t="array" ref="W3542">_xlfn.IFNA(_xlfn.IFS(AND(U3542&gt;=25,U3542&lt;28),"26-27 days",AND(U3542&gt;27,U3542&lt;29),"28 to 29 days",U3542=30, "30 days"),"Not Needed")</f>
        <v>30 days</v>
      </c>
      <c r="X3542">
        <f t="shared" si="335"/>
        <v>2016</v>
      </c>
    </row>
    <row r="3543" spans="1:24" ht="4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 t="shared" si="336"/>
        <v>105</v>
      </c>
      <c r="R3543">
        <f t="shared" si="331"/>
        <v>39.380000000000003</v>
      </c>
      <c r="S3543" s="15">
        <f t="shared" si="332"/>
        <v>42222.730034722219</v>
      </c>
      <c r="T3543" s="15">
        <f t="shared" si="333"/>
        <v>42247.730034722219</v>
      </c>
      <c r="U3543">
        <f t="shared" si="334"/>
        <v>25</v>
      </c>
      <c r="V3543" t="str" cm="1">
        <f t="array" ref="V3543">_xlfn.IFS(U3543&lt;=10,"Less than 10 days",AND(U3543&gt;10,U3543&lt;=20),"11 to 20 days",AND(U3543&gt;20,U3543&lt;=25),"21 to 25 days",U3543&gt;=51,"Greater than 40 days",AND(U3543&gt;25,U3543&lt;=30),"26 to 30 days",AND(U3543&gt;30,U3543&lt;=40),"31 to 40 days",AND(U3543&gt;40,U3543&lt;=50),"41 to 50 days")</f>
        <v>21 to 25 days</v>
      </c>
      <c r="W3543" t="str" cm="1">
        <f t="array" ref="W3543">_xlfn.IFNA(_xlfn.IFS(AND(U3543&gt;=25,U3543&lt;28),"26-27 days",AND(U3543&gt;27,U3543&lt;29),"28 to 29 days",U3543=30, "30 days"),"Not Needed")</f>
        <v>26-27 days</v>
      </c>
      <c r="X3543">
        <f t="shared" si="335"/>
        <v>2015</v>
      </c>
    </row>
    <row r="3544" spans="1:24" ht="4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 t="shared" si="336"/>
        <v>102</v>
      </c>
      <c r="R3544">
        <f t="shared" si="331"/>
        <v>66.150000000000006</v>
      </c>
      <c r="S3544" s="15">
        <f t="shared" si="332"/>
        <v>41829.599791666667</v>
      </c>
      <c r="T3544" s="15">
        <f t="shared" si="333"/>
        <v>41889.599791666667</v>
      </c>
      <c r="U3544">
        <f t="shared" si="334"/>
        <v>60</v>
      </c>
      <c r="V3544" t="str" cm="1">
        <f t="array" ref="V3544">_xlfn.IFS(U3544&lt;=10,"Less than 10 days",AND(U3544&gt;10,U3544&lt;=20),"11 to 20 days",AND(U3544&gt;20,U3544&lt;=25),"21 to 25 days",U3544&gt;=51,"Greater than 40 days",AND(U3544&gt;25,U3544&lt;=30),"26 to 30 days",AND(U3544&gt;30,U3544&lt;=40),"31 to 40 days",AND(U3544&gt;40,U3544&lt;=50),"41 to 50 days")</f>
        <v>Greater than 40 days</v>
      </c>
      <c r="W3544" t="str" cm="1">
        <f t="array" ref="W3544">_xlfn.IFNA(_xlfn.IFS(AND(U3544&gt;=25,U3544&lt;28),"26-27 days",AND(U3544&gt;27,U3544&lt;29),"28 to 29 days",U3544=30, "30 days"),"Not Needed")</f>
        <v>Not Needed</v>
      </c>
      <c r="X3544">
        <f t="shared" si="335"/>
        <v>2014</v>
      </c>
    </row>
    <row r="3545" spans="1:24" ht="4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 t="shared" si="336"/>
        <v>105</v>
      </c>
      <c r="R3545">
        <f t="shared" si="331"/>
        <v>54.14</v>
      </c>
      <c r="S3545" s="15">
        <f t="shared" si="332"/>
        <v>42150.755312499998</v>
      </c>
      <c r="T3545" s="15">
        <f t="shared" si="333"/>
        <v>42180.755312499998</v>
      </c>
      <c r="U3545">
        <f t="shared" si="334"/>
        <v>30</v>
      </c>
      <c r="V3545" t="str" cm="1">
        <f t="array" ref="V3545">_xlfn.IFS(U3545&lt;=10,"Less than 10 days",AND(U3545&gt;10,U3545&lt;=20),"11 to 20 days",AND(U3545&gt;20,U3545&lt;=25),"21 to 25 days",U3545&gt;=51,"Greater than 40 days",AND(U3545&gt;25,U3545&lt;=30),"26 to 30 days",AND(U3545&gt;30,U3545&lt;=40),"31 to 40 days",AND(U3545&gt;40,U3545&lt;=50),"41 to 50 days")</f>
        <v>26 to 30 days</v>
      </c>
      <c r="W3545" t="str" cm="1">
        <f t="array" ref="W3545">_xlfn.IFNA(_xlfn.IFS(AND(U3545&gt;=25,U3545&lt;28),"26-27 days",AND(U3545&gt;27,U3545&lt;29),"28 to 29 days",U3545=30, "30 days"),"Not Needed")</f>
        <v>30 days</v>
      </c>
      <c r="X3545">
        <f t="shared" si="335"/>
        <v>2015</v>
      </c>
    </row>
    <row r="3546" spans="1:24" ht="29">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 t="shared" si="336"/>
        <v>100</v>
      </c>
      <c r="R3546">
        <f t="shared" si="331"/>
        <v>104.17</v>
      </c>
      <c r="S3546" s="15">
        <f t="shared" si="332"/>
        <v>42040.831678240742</v>
      </c>
      <c r="T3546" s="15">
        <f t="shared" si="333"/>
        <v>42070.831678240742</v>
      </c>
      <c r="U3546">
        <f t="shared" si="334"/>
        <v>30</v>
      </c>
      <c r="V3546" t="str" cm="1">
        <f t="array" ref="V3546">_xlfn.IFS(U3546&lt;=10,"Less than 10 days",AND(U3546&gt;10,U3546&lt;=20),"11 to 20 days",AND(U3546&gt;20,U3546&lt;=25),"21 to 25 days",U3546&gt;=51,"Greater than 40 days",AND(U3546&gt;25,U3546&lt;=30),"26 to 30 days",AND(U3546&gt;30,U3546&lt;=40),"31 to 40 days",AND(U3546&gt;40,U3546&lt;=50),"41 to 50 days")</f>
        <v>26 to 30 days</v>
      </c>
      <c r="W3546" t="str" cm="1">
        <f t="array" ref="W3546">_xlfn.IFNA(_xlfn.IFS(AND(U3546&gt;=25,U3546&lt;28),"26-27 days",AND(U3546&gt;27,U3546&lt;29),"28 to 29 days",U3546=30, "30 days"),"Not Needed")</f>
        <v>30 days</v>
      </c>
      <c r="X3546">
        <f t="shared" si="335"/>
        <v>2015</v>
      </c>
    </row>
    <row r="3547" spans="1:24" ht="4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 t="shared" si="336"/>
        <v>100</v>
      </c>
      <c r="R3547">
        <f t="shared" si="331"/>
        <v>31.38</v>
      </c>
      <c r="S3547" s="15">
        <f t="shared" si="332"/>
        <v>42075.807395833333</v>
      </c>
      <c r="T3547" s="15">
        <f t="shared" si="333"/>
        <v>42105.807395833333</v>
      </c>
      <c r="U3547">
        <f t="shared" si="334"/>
        <v>30</v>
      </c>
      <c r="V3547" t="str" cm="1">
        <f t="array" ref="V3547">_xlfn.IFS(U3547&lt;=10,"Less than 10 days",AND(U3547&gt;10,U3547&lt;=20),"11 to 20 days",AND(U3547&gt;20,U3547&lt;=25),"21 to 25 days",U3547&gt;=51,"Greater than 40 days",AND(U3547&gt;25,U3547&lt;=30),"26 to 30 days",AND(U3547&gt;30,U3547&lt;=40),"31 to 40 days",AND(U3547&gt;40,U3547&lt;=50),"41 to 50 days")</f>
        <v>26 to 30 days</v>
      </c>
      <c r="W3547" t="str" cm="1">
        <f t="array" ref="W3547">_xlfn.IFNA(_xlfn.IFS(AND(U3547&gt;=25,U3547&lt;28),"26-27 days",AND(U3547&gt;27,U3547&lt;29),"28 to 29 days",U3547=30, "30 days"),"Not Needed")</f>
        <v>30 days</v>
      </c>
      <c r="X3547">
        <f t="shared" si="335"/>
        <v>2015</v>
      </c>
    </row>
    <row r="3548" spans="1:24" ht="4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 t="shared" si="336"/>
        <v>102</v>
      </c>
      <c r="R3548">
        <f t="shared" si="331"/>
        <v>59.21</v>
      </c>
      <c r="S3548" s="15">
        <f t="shared" si="332"/>
        <v>42073.660694444443</v>
      </c>
      <c r="T3548" s="15">
        <f t="shared" si="333"/>
        <v>42095.165972222225</v>
      </c>
      <c r="U3548">
        <f t="shared" si="334"/>
        <v>22</v>
      </c>
      <c r="V3548" t="str" cm="1">
        <f t="array" ref="V3548">_xlfn.IFS(U3548&lt;=10,"Less than 10 days",AND(U3548&gt;10,U3548&lt;=20),"11 to 20 days",AND(U3548&gt;20,U3548&lt;=25),"21 to 25 days",U3548&gt;=51,"Greater than 40 days",AND(U3548&gt;25,U3548&lt;=30),"26 to 30 days",AND(U3548&gt;30,U3548&lt;=40),"31 to 40 days",AND(U3548&gt;40,U3548&lt;=50),"41 to 50 days")</f>
        <v>21 to 25 days</v>
      </c>
      <c r="W3548" t="str" cm="1">
        <f t="array" ref="W3548">_xlfn.IFNA(_xlfn.IFS(AND(U3548&gt;=25,U3548&lt;28),"26-27 days",AND(U3548&gt;27,U3548&lt;29),"28 to 29 days",U3548=30, "30 days"),"Not Needed")</f>
        <v>Not Needed</v>
      </c>
      <c r="X3548">
        <f t="shared" si="335"/>
        <v>2015</v>
      </c>
    </row>
    <row r="3549" spans="1:24" ht="4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 t="shared" si="336"/>
        <v>114</v>
      </c>
      <c r="R3549">
        <f t="shared" si="331"/>
        <v>119.18</v>
      </c>
      <c r="S3549" s="15">
        <f t="shared" si="332"/>
        <v>42480.078715277778</v>
      </c>
      <c r="T3549" s="15">
        <f t="shared" si="333"/>
        <v>42504.165972222225</v>
      </c>
      <c r="U3549">
        <f t="shared" si="334"/>
        <v>24</v>
      </c>
      <c r="V3549" t="str" cm="1">
        <f t="array" ref="V3549">_xlfn.IFS(U3549&lt;=10,"Less than 10 days",AND(U3549&gt;10,U3549&lt;=20),"11 to 20 days",AND(U3549&gt;20,U3549&lt;=25),"21 to 25 days",U3549&gt;=51,"Greater than 40 days",AND(U3549&gt;25,U3549&lt;=30),"26 to 30 days",AND(U3549&gt;30,U3549&lt;=40),"31 to 40 days",AND(U3549&gt;40,U3549&lt;=50),"41 to 50 days")</f>
        <v>21 to 25 days</v>
      </c>
      <c r="W3549" t="str" cm="1">
        <f t="array" ref="W3549">_xlfn.IFNA(_xlfn.IFS(AND(U3549&gt;=25,U3549&lt;28),"26-27 days",AND(U3549&gt;27,U3549&lt;29),"28 to 29 days",U3549=30, "30 days"),"Not Needed")</f>
        <v>Not Needed</v>
      </c>
      <c r="X3549">
        <f t="shared" si="335"/>
        <v>2016</v>
      </c>
    </row>
    <row r="3550" spans="1:24" ht="4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 t="shared" si="336"/>
        <v>102</v>
      </c>
      <c r="R3550">
        <f t="shared" si="331"/>
        <v>164.62</v>
      </c>
      <c r="S3550" s="15">
        <f t="shared" si="332"/>
        <v>42411.942291666666</v>
      </c>
      <c r="T3550" s="15">
        <f t="shared" si="333"/>
        <v>42434.041666666672</v>
      </c>
      <c r="U3550">
        <f t="shared" si="334"/>
        <v>23</v>
      </c>
      <c r="V3550" t="str" cm="1">
        <f t="array" ref="V3550">_xlfn.IFS(U3550&lt;=10,"Less than 10 days",AND(U3550&gt;10,U3550&lt;=20),"11 to 20 days",AND(U3550&gt;20,U3550&lt;=25),"21 to 25 days",U3550&gt;=51,"Greater than 40 days",AND(U3550&gt;25,U3550&lt;=30),"26 to 30 days",AND(U3550&gt;30,U3550&lt;=40),"31 to 40 days",AND(U3550&gt;40,U3550&lt;=50),"41 to 50 days")</f>
        <v>21 to 25 days</v>
      </c>
      <c r="W3550" t="str" cm="1">
        <f t="array" ref="W3550">_xlfn.IFNA(_xlfn.IFS(AND(U3550&gt;=25,U3550&lt;28),"26-27 days",AND(U3550&gt;27,U3550&lt;29),"28 to 29 days",U3550=30, "30 days"),"Not Needed")</f>
        <v>Not Needed</v>
      </c>
      <c r="X3550">
        <f t="shared" si="335"/>
        <v>2016</v>
      </c>
    </row>
    <row r="3551" spans="1:24" ht="4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 t="shared" si="336"/>
        <v>102</v>
      </c>
      <c r="R3551">
        <f t="shared" si="331"/>
        <v>24.29</v>
      </c>
      <c r="S3551" s="15">
        <f t="shared" si="332"/>
        <v>42223.394363425927</v>
      </c>
      <c r="T3551" s="15">
        <f t="shared" si="333"/>
        <v>42251.394363425927</v>
      </c>
      <c r="U3551">
        <f t="shared" si="334"/>
        <v>28</v>
      </c>
      <c r="V3551" t="str" cm="1">
        <f t="array" ref="V3551">_xlfn.IFS(U3551&lt;=10,"Less than 10 days",AND(U3551&gt;10,U3551&lt;=20),"11 to 20 days",AND(U3551&gt;20,U3551&lt;=25),"21 to 25 days",U3551&gt;=51,"Greater than 40 days",AND(U3551&gt;25,U3551&lt;=30),"26 to 30 days",AND(U3551&gt;30,U3551&lt;=40),"31 to 40 days",AND(U3551&gt;40,U3551&lt;=50),"41 to 50 days")</f>
        <v>26 to 30 days</v>
      </c>
      <c r="W3551" t="str" cm="1">
        <f t="array" ref="W3551">_xlfn.IFNA(_xlfn.IFS(AND(U3551&gt;=25,U3551&lt;28),"26-27 days",AND(U3551&gt;27,U3551&lt;29),"28 to 29 days",U3551=30, "30 days"),"Not Needed")</f>
        <v>28 to 29 days</v>
      </c>
      <c r="X3551">
        <f t="shared" si="335"/>
        <v>2015</v>
      </c>
    </row>
    <row r="3552" spans="1:24" ht="58">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 t="shared" si="336"/>
        <v>105</v>
      </c>
      <c r="R3552">
        <f t="shared" si="331"/>
        <v>40.94</v>
      </c>
      <c r="S3552" s="15">
        <f t="shared" si="332"/>
        <v>42462.893495370372</v>
      </c>
      <c r="T3552" s="15">
        <f t="shared" si="333"/>
        <v>42492.893495370372</v>
      </c>
      <c r="U3552">
        <f t="shared" si="334"/>
        <v>30</v>
      </c>
      <c r="V3552" t="str" cm="1">
        <f t="array" ref="V3552">_xlfn.IFS(U3552&lt;=10,"Less than 10 days",AND(U3552&gt;10,U3552&lt;=20),"11 to 20 days",AND(U3552&gt;20,U3552&lt;=25),"21 to 25 days",U3552&gt;=51,"Greater than 40 days",AND(U3552&gt;25,U3552&lt;=30),"26 to 30 days",AND(U3552&gt;30,U3552&lt;=40),"31 to 40 days",AND(U3552&gt;40,U3552&lt;=50),"41 to 50 days")</f>
        <v>26 to 30 days</v>
      </c>
      <c r="W3552" t="str" cm="1">
        <f t="array" ref="W3552">_xlfn.IFNA(_xlfn.IFS(AND(U3552&gt;=25,U3552&lt;28),"26-27 days",AND(U3552&gt;27,U3552&lt;29),"28 to 29 days",U3552=30, "30 days"),"Not Needed")</f>
        <v>30 days</v>
      </c>
      <c r="X3552">
        <f t="shared" si="335"/>
        <v>2016</v>
      </c>
    </row>
    <row r="3553" spans="1:24" ht="4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 t="shared" si="336"/>
        <v>102</v>
      </c>
      <c r="R3553">
        <f t="shared" si="331"/>
        <v>61.1</v>
      </c>
      <c r="S3553" s="15">
        <f t="shared" si="332"/>
        <v>41753.515856481477</v>
      </c>
      <c r="T3553" s="15">
        <f t="shared" si="333"/>
        <v>41781.921527777777</v>
      </c>
      <c r="U3553">
        <f t="shared" si="334"/>
        <v>28</v>
      </c>
      <c r="V3553" t="str" cm="1">
        <f t="array" ref="V3553">_xlfn.IFS(U3553&lt;=10,"Less than 10 days",AND(U3553&gt;10,U3553&lt;=20),"11 to 20 days",AND(U3553&gt;20,U3553&lt;=25),"21 to 25 days",U3553&gt;=51,"Greater than 40 days",AND(U3553&gt;25,U3553&lt;=30),"26 to 30 days",AND(U3553&gt;30,U3553&lt;=40),"31 to 40 days",AND(U3553&gt;40,U3553&lt;=50),"41 to 50 days")</f>
        <v>26 to 30 days</v>
      </c>
      <c r="W3553" t="str" cm="1">
        <f t="array" ref="W3553">_xlfn.IFNA(_xlfn.IFS(AND(U3553&gt;=25,U3553&lt;28),"26-27 days",AND(U3553&gt;27,U3553&lt;29),"28 to 29 days",U3553=30, "30 days"),"Not Needed")</f>
        <v>28 to 29 days</v>
      </c>
      <c r="X3553">
        <f t="shared" si="335"/>
        <v>2014</v>
      </c>
    </row>
    <row r="3554" spans="1:24" ht="4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 t="shared" si="336"/>
        <v>100</v>
      </c>
      <c r="R3554">
        <f t="shared" si="331"/>
        <v>38.65</v>
      </c>
      <c r="S3554" s="15">
        <f t="shared" si="332"/>
        <v>41788.587083333332</v>
      </c>
      <c r="T3554" s="15">
        <f t="shared" si="333"/>
        <v>41818.587083333332</v>
      </c>
      <c r="U3554">
        <f t="shared" si="334"/>
        <v>30</v>
      </c>
      <c r="V3554" t="str" cm="1">
        <f t="array" ref="V3554">_xlfn.IFS(U3554&lt;=10,"Less than 10 days",AND(U3554&gt;10,U3554&lt;=20),"11 to 20 days",AND(U3554&gt;20,U3554&lt;=25),"21 to 25 days",U3554&gt;=51,"Greater than 40 days",AND(U3554&gt;25,U3554&lt;=30),"26 to 30 days",AND(U3554&gt;30,U3554&lt;=40),"31 to 40 days",AND(U3554&gt;40,U3554&lt;=50),"41 to 50 days")</f>
        <v>26 to 30 days</v>
      </c>
      <c r="W3554" t="str" cm="1">
        <f t="array" ref="W3554">_xlfn.IFNA(_xlfn.IFS(AND(U3554&gt;=25,U3554&lt;28),"26-27 days",AND(U3554&gt;27,U3554&lt;29),"28 to 29 days",U3554=30, "30 days"),"Not Needed")</f>
        <v>30 days</v>
      </c>
      <c r="X3554">
        <f t="shared" si="335"/>
        <v>2014</v>
      </c>
    </row>
    <row r="3555" spans="1:24" ht="4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 t="shared" si="336"/>
        <v>106</v>
      </c>
      <c r="R3555">
        <f t="shared" si="331"/>
        <v>56.2</v>
      </c>
      <c r="S3555" s="15">
        <f t="shared" si="332"/>
        <v>42196.028703703705</v>
      </c>
      <c r="T3555" s="15">
        <f t="shared" si="333"/>
        <v>42228</v>
      </c>
      <c r="U3555">
        <f t="shared" si="334"/>
        <v>32</v>
      </c>
      <c r="V3555" t="str" cm="1">
        <f t="array" ref="V3555">_xlfn.IFS(U3555&lt;=10,"Less than 10 days",AND(U3555&gt;10,U3555&lt;=20),"11 to 20 days",AND(U3555&gt;20,U3555&lt;=25),"21 to 25 days",U3555&gt;=51,"Greater than 40 days",AND(U3555&gt;25,U3555&lt;=30),"26 to 30 days",AND(U3555&gt;30,U3555&lt;=40),"31 to 40 days",AND(U3555&gt;40,U3555&lt;=50),"41 to 50 days")</f>
        <v>31 to 40 days</v>
      </c>
      <c r="W3555" t="str" cm="1">
        <f t="array" ref="W3555">_xlfn.IFNA(_xlfn.IFS(AND(U3555&gt;=25,U3555&lt;28),"26-27 days",AND(U3555&gt;27,U3555&lt;29),"28 to 29 days",U3555=30, "30 days"),"Not Needed")</f>
        <v>Not Needed</v>
      </c>
      <c r="X3555">
        <f t="shared" si="335"/>
        <v>2015</v>
      </c>
    </row>
    <row r="3556" spans="1:24" ht="4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 t="shared" si="336"/>
        <v>113</v>
      </c>
      <c r="R3556">
        <f t="shared" si="331"/>
        <v>107</v>
      </c>
      <c r="S3556" s="15">
        <f t="shared" si="332"/>
        <v>42016.050451388888</v>
      </c>
      <c r="T3556" s="15">
        <f t="shared" si="333"/>
        <v>42046.708333333328</v>
      </c>
      <c r="U3556">
        <f t="shared" si="334"/>
        <v>30</v>
      </c>
      <c r="V3556" t="str" cm="1">
        <f t="array" ref="V3556">_xlfn.IFS(U3556&lt;=10,"Less than 10 days",AND(U3556&gt;10,U3556&lt;=20),"11 to 20 days",AND(U3556&gt;20,U3556&lt;=25),"21 to 25 days",U3556&gt;=51,"Greater than 40 days",AND(U3556&gt;25,U3556&lt;=30),"26 to 30 days",AND(U3556&gt;30,U3556&lt;=40),"31 to 40 days",AND(U3556&gt;40,U3556&lt;=50),"41 to 50 days")</f>
        <v>26 to 30 days</v>
      </c>
      <c r="W3556" t="str" cm="1">
        <f t="array" ref="W3556">_xlfn.IFNA(_xlfn.IFS(AND(U3556&gt;=25,U3556&lt;28),"26-27 days",AND(U3556&gt;27,U3556&lt;29),"28 to 29 days",U3556=30, "30 days"),"Not Needed")</f>
        <v>30 days</v>
      </c>
      <c r="X3556">
        <f t="shared" si="335"/>
        <v>2015</v>
      </c>
    </row>
    <row r="3557" spans="1:24" ht="4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 t="shared" si="336"/>
        <v>100</v>
      </c>
      <c r="R3557">
        <f t="shared" si="331"/>
        <v>171.43</v>
      </c>
      <c r="S3557" s="15">
        <f t="shared" si="332"/>
        <v>42661.442060185189</v>
      </c>
      <c r="T3557" s="15">
        <f t="shared" si="333"/>
        <v>42691.483726851846</v>
      </c>
      <c r="U3557">
        <f t="shared" si="334"/>
        <v>30</v>
      </c>
      <c r="V3557" t="str" cm="1">
        <f t="array" ref="V3557">_xlfn.IFS(U3557&lt;=10,"Less than 10 days",AND(U3557&gt;10,U3557&lt;=20),"11 to 20 days",AND(U3557&gt;20,U3557&lt;=25),"21 to 25 days",U3557&gt;=51,"Greater than 40 days",AND(U3557&gt;25,U3557&lt;=30),"26 to 30 days",AND(U3557&gt;30,U3557&lt;=40),"31 to 40 days",AND(U3557&gt;40,U3557&lt;=50),"41 to 50 days")</f>
        <v>26 to 30 days</v>
      </c>
      <c r="W3557" t="str" cm="1">
        <f t="array" ref="W3557">_xlfn.IFNA(_xlfn.IFS(AND(U3557&gt;=25,U3557&lt;28),"26-27 days",AND(U3557&gt;27,U3557&lt;29),"28 to 29 days",U3557=30, "30 days"),"Not Needed")</f>
        <v>30 days</v>
      </c>
      <c r="X3557">
        <f t="shared" si="335"/>
        <v>2016</v>
      </c>
    </row>
    <row r="3558" spans="1:24" ht="58">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 t="shared" si="336"/>
        <v>100</v>
      </c>
      <c r="R3558">
        <f t="shared" si="331"/>
        <v>110.5</v>
      </c>
      <c r="S3558" s="15">
        <f t="shared" si="332"/>
        <v>41808.649583333332</v>
      </c>
      <c r="T3558" s="15">
        <f t="shared" si="333"/>
        <v>41868.649583333332</v>
      </c>
      <c r="U3558">
        <f t="shared" si="334"/>
        <v>60</v>
      </c>
      <c r="V3558" t="str" cm="1">
        <f t="array" ref="V3558">_xlfn.IFS(U3558&lt;=10,"Less than 10 days",AND(U3558&gt;10,U3558&lt;=20),"11 to 20 days",AND(U3558&gt;20,U3558&lt;=25),"21 to 25 days",U3558&gt;=51,"Greater than 40 days",AND(U3558&gt;25,U3558&lt;=30),"26 to 30 days",AND(U3558&gt;30,U3558&lt;=40),"31 to 40 days",AND(U3558&gt;40,U3558&lt;=50),"41 to 50 days")</f>
        <v>Greater than 40 days</v>
      </c>
      <c r="W3558" t="str" cm="1">
        <f t="array" ref="W3558">_xlfn.IFNA(_xlfn.IFS(AND(U3558&gt;=25,U3558&lt;28),"26-27 days",AND(U3558&gt;27,U3558&lt;29),"28 to 29 days",U3558=30, "30 days"),"Not Needed")</f>
        <v>Not Needed</v>
      </c>
      <c r="X3558">
        <f t="shared" si="335"/>
        <v>2014</v>
      </c>
    </row>
    <row r="3559" spans="1:24" ht="58">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 t="shared" si="336"/>
        <v>100</v>
      </c>
      <c r="R3559">
        <f t="shared" si="331"/>
        <v>179.28</v>
      </c>
      <c r="S3559" s="15">
        <f t="shared" si="332"/>
        <v>41730.276747685188</v>
      </c>
      <c r="T3559" s="15">
        <f t="shared" si="333"/>
        <v>41764.276747685188</v>
      </c>
      <c r="U3559">
        <f t="shared" si="334"/>
        <v>34</v>
      </c>
      <c r="V3559" t="str" cm="1">
        <f t="array" ref="V3559">_xlfn.IFS(U3559&lt;=10,"Less than 10 days",AND(U3559&gt;10,U3559&lt;=20),"11 to 20 days",AND(U3559&gt;20,U3559&lt;=25),"21 to 25 days",U3559&gt;=51,"Greater than 40 days",AND(U3559&gt;25,U3559&lt;=30),"26 to 30 days",AND(U3559&gt;30,U3559&lt;=40),"31 to 40 days",AND(U3559&gt;40,U3559&lt;=50),"41 to 50 days")</f>
        <v>31 to 40 days</v>
      </c>
      <c r="W3559" t="str" cm="1">
        <f t="array" ref="W3559">_xlfn.IFNA(_xlfn.IFS(AND(U3559&gt;=25,U3559&lt;28),"26-27 days",AND(U3559&gt;27,U3559&lt;29),"28 to 29 days",U3559=30, "30 days"),"Not Needed")</f>
        <v>Not Needed</v>
      </c>
      <c r="X3559">
        <f t="shared" si="335"/>
        <v>2014</v>
      </c>
    </row>
    <row r="3560" spans="1:24" ht="4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 t="shared" si="336"/>
        <v>144</v>
      </c>
      <c r="R3560">
        <f t="shared" si="331"/>
        <v>22.91</v>
      </c>
      <c r="S3560" s="15">
        <f t="shared" si="332"/>
        <v>42139.816840277781</v>
      </c>
      <c r="T3560" s="15">
        <f t="shared" si="333"/>
        <v>42181.875</v>
      </c>
      <c r="U3560">
        <f t="shared" si="334"/>
        <v>42</v>
      </c>
      <c r="V3560" t="str" cm="1">
        <f t="array" ref="V3560">_xlfn.IFS(U3560&lt;=10,"Less than 10 days",AND(U3560&gt;10,U3560&lt;=20),"11 to 20 days",AND(U3560&gt;20,U3560&lt;=25),"21 to 25 days",U3560&gt;=51,"Greater than 40 days",AND(U3560&gt;25,U3560&lt;=30),"26 to 30 days",AND(U3560&gt;30,U3560&lt;=40),"31 to 40 days",AND(U3560&gt;40,U3560&lt;=50),"41 to 50 days")</f>
        <v>41 to 50 days</v>
      </c>
      <c r="W3560" t="str" cm="1">
        <f t="array" ref="W3560">_xlfn.IFNA(_xlfn.IFS(AND(U3560&gt;=25,U3560&lt;28),"26-27 days",AND(U3560&gt;27,U3560&lt;29),"28 to 29 days",U3560=30, "30 days"),"Not Needed")</f>
        <v>Not Needed</v>
      </c>
      <c r="X3560">
        <f t="shared" si="335"/>
        <v>2015</v>
      </c>
    </row>
    <row r="3561" spans="1:24" ht="58">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 t="shared" si="336"/>
        <v>104</v>
      </c>
      <c r="R3561">
        <f t="shared" si="331"/>
        <v>43.13</v>
      </c>
      <c r="S3561" s="15">
        <f t="shared" si="332"/>
        <v>42194.096157407403</v>
      </c>
      <c r="T3561" s="15">
        <f t="shared" si="333"/>
        <v>42216.373611111107</v>
      </c>
      <c r="U3561">
        <f t="shared" si="334"/>
        <v>22</v>
      </c>
      <c r="V3561" t="str" cm="1">
        <f t="array" ref="V3561">_xlfn.IFS(U3561&lt;=10,"Less than 10 days",AND(U3561&gt;10,U3561&lt;=20),"11 to 20 days",AND(U3561&gt;20,U3561&lt;=25),"21 to 25 days",U3561&gt;=51,"Greater than 40 days",AND(U3561&gt;25,U3561&lt;=30),"26 to 30 days",AND(U3561&gt;30,U3561&lt;=40),"31 to 40 days",AND(U3561&gt;40,U3561&lt;=50),"41 to 50 days")</f>
        <v>21 to 25 days</v>
      </c>
      <c r="W3561" t="str" cm="1">
        <f t="array" ref="W3561">_xlfn.IFNA(_xlfn.IFS(AND(U3561&gt;=25,U3561&lt;28),"26-27 days",AND(U3561&gt;27,U3561&lt;29),"28 to 29 days",U3561=30, "30 days"),"Not Needed")</f>
        <v>Not Needed</v>
      </c>
      <c r="X3561">
        <f t="shared" si="335"/>
        <v>2015</v>
      </c>
    </row>
    <row r="3562" spans="1:24" ht="58">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 t="shared" si="336"/>
        <v>108</v>
      </c>
      <c r="R3562">
        <f t="shared" si="331"/>
        <v>46.89</v>
      </c>
      <c r="S3562" s="15">
        <f t="shared" si="332"/>
        <v>42115.889652777783</v>
      </c>
      <c r="T3562" s="15">
        <f t="shared" si="333"/>
        <v>42151.114583333328</v>
      </c>
      <c r="U3562">
        <f t="shared" si="334"/>
        <v>36</v>
      </c>
      <c r="V3562" t="str" cm="1">
        <f t="array" ref="V3562">_xlfn.IFS(U3562&lt;=10,"Less than 10 days",AND(U3562&gt;10,U3562&lt;=20),"11 to 20 days",AND(U3562&gt;20,U3562&lt;=25),"21 to 25 days",U3562&gt;=51,"Greater than 40 days",AND(U3562&gt;25,U3562&lt;=30),"26 to 30 days",AND(U3562&gt;30,U3562&lt;=40),"31 to 40 days",AND(U3562&gt;40,U3562&lt;=50),"41 to 50 days")</f>
        <v>31 to 40 days</v>
      </c>
      <c r="W3562" t="str" cm="1">
        <f t="array" ref="W3562">_xlfn.IFNA(_xlfn.IFS(AND(U3562&gt;=25,U3562&lt;28),"26-27 days",AND(U3562&gt;27,U3562&lt;29),"28 to 29 days",U3562=30, "30 days"),"Not Needed")</f>
        <v>Not Needed</v>
      </c>
      <c r="X3562">
        <f t="shared" si="335"/>
        <v>2015</v>
      </c>
    </row>
    <row r="3563" spans="1:24" ht="116">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 t="shared" si="336"/>
        <v>102</v>
      </c>
      <c r="R3563">
        <f t="shared" si="331"/>
        <v>47.41</v>
      </c>
      <c r="S3563" s="15">
        <f t="shared" si="332"/>
        <v>42203.680300925931</v>
      </c>
      <c r="T3563" s="15">
        <f t="shared" si="333"/>
        <v>42221.774999999994</v>
      </c>
      <c r="U3563">
        <f t="shared" si="334"/>
        <v>18</v>
      </c>
      <c r="V3563" t="str" cm="1">
        <f t="array" ref="V3563">_xlfn.IFS(U3563&lt;=10,"Less than 10 days",AND(U3563&gt;10,U3563&lt;=20),"11 to 20 days",AND(U3563&gt;20,U3563&lt;=25),"21 to 25 days",U3563&gt;=51,"Greater than 40 days",AND(U3563&gt;25,U3563&lt;=30),"26 to 30 days",AND(U3563&gt;30,U3563&lt;=40),"31 to 40 days",AND(U3563&gt;40,U3563&lt;=50),"41 to 50 days")</f>
        <v>11 to 20 days</v>
      </c>
      <c r="W3563" t="str" cm="1">
        <f t="array" ref="W3563">_xlfn.IFNA(_xlfn.IFS(AND(U3563&gt;=25,U3563&lt;28),"26-27 days",AND(U3563&gt;27,U3563&lt;29),"28 to 29 days",U3563=30, "30 days"),"Not Needed")</f>
        <v>Not Needed</v>
      </c>
      <c r="X3563">
        <f t="shared" si="335"/>
        <v>2015</v>
      </c>
    </row>
    <row r="3564" spans="1:24" ht="58">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 t="shared" si="336"/>
        <v>149</v>
      </c>
      <c r="R3564">
        <f t="shared" si="331"/>
        <v>15.13</v>
      </c>
      <c r="S3564" s="15">
        <f t="shared" si="332"/>
        <v>42433.761886574073</v>
      </c>
      <c r="T3564" s="15">
        <f t="shared" si="333"/>
        <v>42442.916666666672</v>
      </c>
      <c r="U3564">
        <f t="shared" si="334"/>
        <v>9</v>
      </c>
      <c r="V3564" t="str" cm="1">
        <f t="array" ref="V3564">_xlfn.IFS(U3564&lt;=10,"Less than 10 days",AND(U3564&gt;10,U3564&lt;=20),"11 to 20 days",AND(U3564&gt;20,U3564&lt;=25),"21 to 25 days",U3564&gt;=51,"Greater than 40 days",AND(U3564&gt;25,U3564&lt;=30),"26 to 30 days",AND(U3564&gt;30,U3564&lt;=40),"31 to 40 days",AND(U3564&gt;40,U3564&lt;=50),"41 to 50 days")</f>
        <v>Less than 10 days</v>
      </c>
      <c r="W3564" t="str" cm="1">
        <f t="array" ref="W3564">_xlfn.IFNA(_xlfn.IFS(AND(U3564&gt;=25,U3564&lt;28),"26-27 days",AND(U3564&gt;27,U3564&lt;29),"28 to 29 days",U3564=30, "30 days"),"Not Needed")</f>
        <v>Not Needed</v>
      </c>
      <c r="X3564">
        <f t="shared" si="335"/>
        <v>2016</v>
      </c>
    </row>
    <row r="3565" spans="1:24" ht="4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 t="shared" si="336"/>
        <v>105</v>
      </c>
      <c r="R3565">
        <f t="shared" si="331"/>
        <v>21.1</v>
      </c>
      <c r="S3565" s="15">
        <f t="shared" si="332"/>
        <v>42555.671944444446</v>
      </c>
      <c r="T3565" s="15">
        <f t="shared" si="333"/>
        <v>42583.791666666672</v>
      </c>
      <c r="U3565">
        <f t="shared" si="334"/>
        <v>28</v>
      </c>
      <c r="V3565" t="str" cm="1">
        <f t="array" ref="V3565">_xlfn.IFS(U3565&lt;=10,"Less than 10 days",AND(U3565&gt;10,U3565&lt;=20),"11 to 20 days",AND(U3565&gt;20,U3565&lt;=25),"21 to 25 days",U3565&gt;=51,"Greater than 40 days",AND(U3565&gt;25,U3565&lt;=30),"26 to 30 days",AND(U3565&gt;30,U3565&lt;=40),"31 to 40 days",AND(U3565&gt;40,U3565&lt;=50),"41 to 50 days")</f>
        <v>26 to 30 days</v>
      </c>
      <c r="W3565" t="str" cm="1">
        <f t="array" ref="W3565">_xlfn.IFNA(_xlfn.IFS(AND(U3565&gt;=25,U3565&lt;28),"26-27 days",AND(U3565&gt;27,U3565&lt;29),"28 to 29 days",U3565=30, "30 days"),"Not Needed")</f>
        <v>28 to 29 days</v>
      </c>
      <c r="X3565">
        <f t="shared" si="335"/>
        <v>2016</v>
      </c>
    </row>
    <row r="3566" spans="1:24" ht="29">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 t="shared" si="336"/>
        <v>101</v>
      </c>
      <c r="R3566">
        <f t="shared" si="331"/>
        <v>59.12</v>
      </c>
      <c r="S3566" s="15">
        <f t="shared" si="332"/>
        <v>42236.623252314821</v>
      </c>
      <c r="T3566" s="15">
        <f t="shared" si="333"/>
        <v>42282.666666666672</v>
      </c>
      <c r="U3566">
        <f t="shared" si="334"/>
        <v>46</v>
      </c>
      <c r="V3566" t="str" cm="1">
        <f t="array" ref="V3566">_xlfn.IFS(U3566&lt;=10,"Less than 10 days",AND(U3566&gt;10,U3566&lt;=20),"11 to 20 days",AND(U3566&gt;20,U3566&lt;=25),"21 to 25 days",U3566&gt;=51,"Greater than 40 days",AND(U3566&gt;25,U3566&lt;=30),"26 to 30 days",AND(U3566&gt;30,U3566&lt;=40),"31 to 40 days",AND(U3566&gt;40,U3566&lt;=50),"41 to 50 days")</f>
        <v>41 to 50 days</v>
      </c>
      <c r="W3566" t="str" cm="1">
        <f t="array" ref="W3566">_xlfn.IFNA(_xlfn.IFS(AND(U3566&gt;=25,U3566&lt;28),"26-27 days",AND(U3566&gt;27,U3566&lt;29),"28 to 29 days",U3566=30, "30 days"),"Not Needed")</f>
        <v>Not Needed</v>
      </c>
      <c r="X3566">
        <f t="shared" si="335"/>
        <v>2015</v>
      </c>
    </row>
    <row r="3567" spans="1:24" ht="4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 t="shared" si="336"/>
        <v>131</v>
      </c>
      <c r="R3567">
        <f t="shared" si="331"/>
        <v>97.92</v>
      </c>
      <c r="S3567" s="15">
        <f t="shared" si="332"/>
        <v>41974.743148148147</v>
      </c>
      <c r="T3567" s="15">
        <f t="shared" si="333"/>
        <v>42004.743148148147</v>
      </c>
      <c r="U3567">
        <f t="shared" si="334"/>
        <v>30</v>
      </c>
      <c r="V3567" t="str" cm="1">
        <f t="array" ref="V3567">_xlfn.IFS(U3567&lt;=10,"Less than 10 days",AND(U3567&gt;10,U3567&lt;=20),"11 to 20 days",AND(U3567&gt;20,U3567&lt;=25),"21 to 25 days",U3567&gt;=51,"Greater than 40 days",AND(U3567&gt;25,U3567&lt;=30),"26 to 30 days",AND(U3567&gt;30,U3567&lt;=40),"31 to 40 days",AND(U3567&gt;40,U3567&lt;=50),"41 to 50 days")</f>
        <v>26 to 30 days</v>
      </c>
      <c r="W3567" t="str" cm="1">
        <f t="array" ref="W3567">_xlfn.IFNA(_xlfn.IFS(AND(U3567&gt;=25,U3567&lt;28),"26-27 days",AND(U3567&gt;27,U3567&lt;29),"28 to 29 days",U3567=30, "30 days"),"Not Needed")</f>
        <v>30 days</v>
      </c>
      <c r="X3567">
        <f t="shared" si="335"/>
        <v>2014</v>
      </c>
    </row>
    <row r="3568" spans="1:24" ht="4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 t="shared" si="336"/>
        <v>105</v>
      </c>
      <c r="R3568">
        <f t="shared" si="331"/>
        <v>55.13</v>
      </c>
      <c r="S3568" s="15">
        <f t="shared" si="332"/>
        <v>41997.507905092592</v>
      </c>
      <c r="T3568" s="15">
        <f t="shared" si="333"/>
        <v>42027.507905092592</v>
      </c>
      <c r="U3568">
        <f t="shared" si="334"/>
        <v>30</v>
      </c>
      <c r="V3568" t="str" cm="1">
        <f t="array" ref="V3568">_xlfn.IFS(U3568&lt;=10,"Less than 10 days",AND(U3568&gt;10,U3568&lt;=20),"11 to 20 days",AND(U3568&gt;20,U3568&lt;=25),"21 to 25 days",U3568&gt;=51,"Greater than 40 days",AND(U3568&gt;25,U3568&lt;=30),"26 to 30 days",AND(U3568&gt;30,U3568&lt;=40),"31 to 40 days",AND(U3568&gt;40,U3568&lt;=50),"41 to 50 days")</f>
        <v>26 to 30 days</v>
      </c>
      <c r="W3568" t="str" cm="1">
        <f t="array" ref="W3568">_xlfn.IFNA(_xlfn.IFS(AND(U3568&gt;=25,U3568&lt;28),"26-27 days",AND(U3568&gt;27,U3568&lt;29),"28 to 29 days",U3568=30, "30 days"),"Not Needed")</f>
        <v>30 days</v>
      </c>
      <c r="X3568">
        <f t="shared" si="335"/>
        <v>2014</v>
      </c>
    </row>
    <row r="3569" spans="1:24" ht="4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 t="shared" si="336"/>
        <v>109</v>
      </c>
      <c r="R3569">
        <f t="shared" si="331"/>
        <v>26.54</v>
      </c>
      <c r="S3569" s="15">
        <f t="shared" si="332"/>
        <v>42135.810694444444</v>
      </c>
      <c r="T3569" s="15">
        <f t="shared" si="333"/>
        <v>42165.810694444444</v>
      </c>
      <c r="U3569">
        <f t="shared" si="334"/>
        <v>30</v>
      </c>
      <c r="V3569" t="str" cm="1">
        <f t="array" ref="V3569">_xlfn.IFS(U3569&lt;=10,"Less than 10 days",AND(U3569&gt;10,U3569&lt;=20),"11 to 20 days",AND(U3569&gt;20,U3569&lt;=25),"21 to 25 days",U3569&gt;=51,"Greater than 40 days",AND(U3569&gt;25,U3569&lt;=30),"26 to 30 days",AND(U3569&gt;30,U3569&lt;=40),"31 to 40 days",AND(U3569&gt;40,U3569&lt;=50),"41 to 50 days")</f>
        <v>26 to 30 days</v>
      </c>
      <c r="W3569" t="str" cm="1">
        <f t="array" ref="W3569">_xlfn.IFNA(_xlfn.IFS(AND(U3569&gt;=25,U3569&lt;28),"26-27 days",AND(U3569&gt;27,U3569&lt;29),"28 to 29 days",U3569=30, "30 days"),"Not Needed")</f>
        <v>30 days</v>
      </c>
      <c r="X3569">
        <f t="shared" si="335"/>
        <v>2015</v>
      </c>
    </row>
    <row r="3570" spans="1:24" ht="4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 t="shared" si="336"/>
        <v>111</v>
      </c>
      <c r="R3570">
        <f t="shared" si="331"/>
        <v>58.42</v>
      </c>
      <c r="S3570" s="15">
        <f t="shared" si="332"/>
        <v>41869.740671296298</v>
      </c>
      <c r="T3570" s="15">
        <f t="shared" si="333"/>
        <v>41899.740671296298</v>
      </c>
      <c r="U3570">
        <f t="shared" si="334"/>
        <v>30</v>
      </c>
      <c r="V3570" t="str" cm="1">
        <f t="array" ref="V3570">_xlfn.IFS(U3570&lt;=10,"Less than 10 days",AND(U3570&gt;10,U3570&lt;=20),"11 to 20 days",AND(U3570&gt;20,U3570&lt;=25),"21 to 25 days",U3570&gt;=51,"Greater than 40 days",AND(U3570&gt;25,U3570&lt;=30),"26 to 30 days",AND(U3570&gt;30,U3570&lt;=40),"31 to 40 days",AND(U3570&gt;40,U3570&lt;=50),"41 to 50 days")</f>
        <v>26 to 30 days</v>
      </c>
      <c r="W3570" t="str" cm="1">
        <f t="array" ref="W3570">_xlfn.IFNA(_xlfn.IFS(AND(U3570&gt;=25,U3570&lt;28),"26-27 days",AND(U3570&gt;27,U3570&lt;29),"28 to 29 days",U3570=30, "30 days"),"Not Needed")</f>
        <v>30 days</v>
      </c>
      <c r="X3570">
        <f t="shared" si="335"/>
        <v>2014</v>
      </c>
    </row>
    <row r="3571" spans="1:24" ht="4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 t="shared" si="336"/>
        <v>100</v>
      </c>
      <c r="R3571">
        <f t="shared" si="331"/>
        <v>122.54</v>
      </c>
      <c r="S3571" s="15">
        <f t="shared" si="332"/>
        <v>41982.688611111109</v>
      </c>
      <c r="T3571" s="15">
        <f t="shared" si="333"/>
        <v>42012.688611111109</v>
      </c>
      <c r="U3571">
        <f t="shared" si="334"/>
        <v>30</v>
      </c>
      <c r="V3571" t="str" cm="1">
        <f t="array" ref="V3571">_xlfn.IFS(U3571&lt;=10,"Less than 10 days",AND(U3571&gt;10,U3571&lt;=20),"11 to 20 days",AND(U3571&gt;20,U3571&lt;=25),"21 to 25 days",U3571&gt;=51,"Greater than 40 days",AND(U3571&gt;25,U3571&lt;=30),"26 to 30 days",AND(U3571&gt;30,U3571&lt;=40),"31 to 40 days",AND(U3571&gt;40,U3571&lt;=50),"41 to 50 days")</f>
        <v>26 to 30 days</v>
      </c>
      <c r="W3571" t="str" cm="1">
        <f t="array" ref="W3571">_xlfn.IFNA(_xlfn.IFS(AND(U3571&gt;=25,U3571&lt;28),"26-27 days",AND(U3571&gt;27,U3571&lt;29),"28 to 29 days",U3571=30, "30 days"),"Not Needed")</f>
        <v>30 days</v>
      </c>
      <c r="X3571">
        <f t="shared" si="335"/>
        <v>2014</v>
      </c>
    </row>
    <row r="3572" spans="1:24" ht="4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 t="shared" si="336"/>
        <v>114</v>
      </c>
      <c r="R3572">
        <f t="shared" si="331"/>
        <v>87.96</v>
      </c>
      <c r="S3572" s="15">
        <f t="shared" si="332"/>
        <v>41976.331979166673</v>
      </c>
      <c r="T3572" s="15">
        <f t="shared" si="333"/>
        <v>42004.291666666672</v>
      </c>
      <c r="U3572">
        <f t="shared" si="334"/>
        <v>28</v>
      </c>
      <c r="V3572" t="str" cm="1">
        <f t="array" ref="V3572">_xlfn.IFS(U3572&lt;=10,"Less than 10 days",AND(U3572&gt;10,U3572&lt;=20),"11 to 20 days",AND(U3572&gt;20,U3572&lt;=25),"21 to 25 days",U3572&gt;=51,"Greater than 40 days",AND(U3572&gt;25,U3572&lt;=30),"26 to 30 days",AND(U3572&gt;30,U3572&lt;=40),"31 to 40 days",AND(U3572&gt;40,U3572&lt;=50),"41 to 50 days")</f>
        <v>26 to 30 days</v>
      </c>
      <c r="W3572" t="str" cm="1">
        <f t="array" ref="W3572">_xlfn.IFNA(_xlfn.IFS(AND(U3572&gt;=25,U3572&lt;28),"26-27 days",AND(U3572&gt;27,U3572&lt;29),"28 to 29 days",U3572=30, "30 days"),"Not Needed")</f>
        <v>28 to 29 days</v>
      </c>
      <c r="X3572">
        <f t="shared" si="335"/>
        <v>2014</v>
      </c>
    </row>
    <row r="3573" spans="1:24" ht="4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 t="shared" si="336"/>
        <v>122</v>
      </c>
      <c r="R3573">
        <f t="shared" si="331"/>
        <v>73.239999999999995</v>
      </c>
      <c r="S3573" s="15">
        <f t="shared" si="332"/>
        <v>41912.858946759261</v>
      </c>
      <c r="T3573" s="15">
        <f t="shared" si="333"/>
        <v>41942.858946759261</v>
      </c>
      <c r="U3573">
        <f t="shared" si="334"/>
        <v>30</v>
      </c>
      <c r="V3573" t="str" cm="1">
        <f t="array" ref="V3573">_xlfn.IFS(U3573&lt;=10,"Less than 10 days",AND(U3573&gt;10,U3573&lt;=20),"11 to 20 days",AND(U3573&gt;20,U3573&lt;=25),"21 to 25 days",U3573&gt;=51,"Greater than 40 days",AND(U3573&gt;25,U3573&lt;=30),"26 to 30 days",AND(U3573&gt;30,U3573&lt;=40),"31 to 40 days",AND(U3573&gt;40,U3573&lt;=50),"41 to 50 days")</f>
        <v>26 to 30 days</v>
      </c>
      <c r="W3573" t="str" cm="1">
        <f t="array" ref="W3573">_xlfn.IFNA(_xlfn.IFS(AND(U3573&gt;=25,U3573&lt;28),"26-27 days",AND(U3573&gt;27,U3573&lt;29),"28 to 29 days",U3573=30, "30 days"),"Not Needed")</f>
        <v>30 days</v>
      </c>
      <c r="X3573">
        <f t="shared" si="335"/>
        <v>2014</v>
      </c>
    </row>
    <row r="3574" spans="1:24" ht="29">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 t="shared" si="336"/>
        <v>100</v>
      </c>
      <c r="R3574">
        <f t="shared" si="331"/>
        <v>55.56</v>
      </c>
      <c r="S3574" s="15">
        <f t="shared" si="332"/>
        <v>42146.570393518516</v>
      </c>
      <c r="T3574" s="15">
        <f t="shared" si="333"/>
        <v>42176.570393518516</v>
      </c>
      <c r="U3574">
        <f t="shared" si="334"/>
        <v>30</v>
      </c>
      <c r="V3574" t="str" cm="1">
        <f t="array" ref="V3574">_xlfn.IFS(U3574&lt;=10,"Less than 10 days",AND(U3574&gt;10,U3574&lt;=20),"11 to 20 days",AND(U3574&gt;20,U3574&lt;=25),"21 to 25 days",U3574&gt;=51,"Greater than 40 days",AND(U3574&gt;25,U3574&lt;=30),"26 to 30 days",AND(U3574&gt;30,U3574&lt;=40),"31 to 40 days",AND(U3574&gt;40,U3574&lt;=50),"41 to 50 days")</f>
        <v>26 to 30 days</v>
      </c>
      <c r="W3574" t="str" cm="1">
        <f t="array" ref="W3574">_xlfn.IFNA(_xlfn.IFS(AND(U3574&gt;=25,U3574&lt;28),"26-27 days",AND(U3574&gt;27,U3574&lt;29),"28 to 29 days",U3574=30, "30 days"),"Not Needed")</f>
        <v>30 days</v>
      </c>
      <c r="X3574">
        <f t="shared" si="335"/>
        <v>2015</v>
      </c>
    </row>
    <row r="3575" spans="1:24" ht="4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 t="shared" si="336"/>
        <v>103</v>
      </c>
      <c r="R3575">
        <f t="shared" si="331"/>
        <v>39.54</v>
      </c>
      <c r="S3575" s="15">
        <f t="shared" si="332"/>
        <v>41921.375532407408</v>
      </c>
      <c r="T3575" s="15">
        <f t="shared" si="333"/>
        <v>41951.417199074072</v>
      </c>
      <c r="U3575">
        <f t="shared" si="334"/>
        <v>30</v>
      </c>
      <c r="V3575" t="str" cm="1">
        <f t="array" ref="V3575">_xlfn.IFS(U3575&lt;=10,"Less than 10 days",AND(U3575&gt;10,U3575&lt;=20),"11 to 20 days",AND(U3575&gt;20,U3575&lt;=25),"21 to 25 days",U3575&gt;=51,"Greater than 40 days",AND(U3575&gt;25,U3575&lt;=30),"26 to 30 days",AND(U3575&gt;30,U3575&lt;=40),"31 to 40 days",AND(U3575&gt;40,U3575&lt;=50),"41 to 50 days")</f>
        <v>26 to 30 days</v>
      </c>
      <c r="W3575" t="str" cm="1">
        <f t="array" ref="W3575">_xlfn.IFNA(_xlfn.IFS(AND(U3575&gt;=25,U3575&lt;28),"26-27 days",AND(U3575&gt;27,U3575&lt;29),"28 to 29 days",U3575=30, "30 days"),"Not Needed")</f>
        <v>30 days</v>
      </c>
      <c r="X3575">
        <f t="shared" si="335"/>
        <v>2014</v>
      </c>
    </row>
    <row r="3576" spans="1:24" ht="4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 t="shared" si="336"/>
        <v>106</v>
      </c>
      <c r="R3576">
        <f t="shared" si="331"/>
        <v>136.78</v>
      </c>
      <c r="S3576" s="15">
        <f t="shared" si="332"/>
        <v>41926.942685185182</v>
      </c>
      <c r="T3576" s="15">
        <f t="shared" si="333"/>
        <v>41956.984351851846</v>
      </c>
      <c r="U3576">
        <f t="shared" si="334"/>
        <v>30</v>
      </c>
      <c r="V3576" t="str" cm="1">
        <f t="array" ref="V3576">_xlfn.IFS(U3576&lt;=10,"Less than 10 days",AND(U3576&gt;10,U3576&lt;=20),"11 to 20 days",AND(U3576&gt;20,U3576&lt;=25),"21 to 25 days",U3576&gt;=51,"Greater than 40 days",AND(U3576&gt;25,U3576&lt;=30),"26 to 30 days",AND(U3576&gt;30,U3576&lt;=40),"31 to 40 days",AND(U3576&gt;40,U3576&lt;=50),"41 to 50 days")</f>
        <v>26 to 30 days</v>
      </c>
      <c r="W3576" t="str" cm="1">
        <f t="array" ref="W3576">_xlfn.IFNA(_xlfn.IFS(AND(U3576&gt;=25,U3576&lt;28),"26-27 days",AND(U3576&gt;27,U3576&lt;29),"28 to 29 days",U3576=30, "30 days"),"Not Needed")</f>
        <v>30 days</v>
      </c>
      <c r="X3576">
        <f t="shared" si="335"/>
        <v>2014</v>
      </c>
    </row>
    <row r="3577" spans="1:24" ht="4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 t="shared" si="336"/>
        <v>101</v>
      </c>
      <c r="R3577">
        <f t="shared" si="331"/>
        <v>99.34</v>
      </c>
      <c r="S3577" s="15">
        <f t="shared" si="332"/>
        <v>42561.783877314811</v>
      </c>
      <c r="T3577" s="15">
        <f t="shared" si="333"/>
        <v>42593.165972222225</v>
      </c>
      <c r="U3577">
        <f t="shared" si="334"/>
        <v>32</v>
      </c>
      <c r="V3577" t="str" cm="1">
        <f t="array" ref="V3577">_xlfn.IFS(U3577&lt;=10,"Less than 10 days",AND(U3577&gt;10,U3577&lt;=20),"11 to 20 days",AND(U3577&gt;20,U3577&lt;=25),"21 to 25 days",U3577&gt;=51,"Greater than 40 days",AND(U3577&gt;25,U3577&lt;=30),"26 to 30 days",AND(U3577&gt;30,U3577&lt;=40),"31 to 40 days",AND(U3577&gt;40,U3577&lt;=50),"41 to 50 days")</f>
        <v>31 to 40 days</v>
      </c>
      <c r="W3577" t="str" cm="1">
        <f t="array" ref="W3577">_xlfn.IFNA(_xlfn.IFS(AND(U3577&gt;=25,U3577&lt;28),"26-27 days",AND(U3577&gt;27,U3577&lt;29),"28 to 29 days",U3577=30, "30 days"),"Not Needed")</f>
        <v>Not Needed</v>
      </c>
      <c r="X3577">
        <f t="shared" si="335"/>
        <v>2016</v>
      </c>
    </row>
    <row r="3578" spans="1:24" ht="4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 t="shared" si="336"/>
        <v>100</v>
      </c>
      <c r="R3578">
        <f t="shared" si="331"/>
        <v>20</v>
      </c>
      <c r="S3578" s="15">
        <f t="shared" si="332"/>
        <v>42649.54923611111</v>
      </c>
      <c r="T3578" s="15">
        <f t="shared" si="333"/>
        <v>42709.590902777782</v>
      </c>
      <c r="U3578">
        <f t="shared" si="334"/>
        <v>60</v>
      </c>
      <c r="V3578" t="str" cm="1">
        <f t="array" ref="V3578">_xlfn.IFS(U3578&lt;=10,"Less than 10 days",AND(U3578&gt;10,U3578&lt;=20),"11 to 20 days",AND(U3578&gt;20,U3578&lt;=25),"21 to 25 days",U3578&gt;=51,"Greater than 40 days",AND(U3578&gt;25,U3578&lt;=30),"26 to 30 days",AND(U3578&gt;30,U3578&lt;=40),"31 to 40 days",AND(U3578&gt;40,U3578&lt;=50),"41 to 50 days")</f>
        <v>Greater than 40 days</v>
      </c>
      <c r="W3578" t="str" cm="1">
        <f t="array" ref="W3578">_xlfn.IFNA(_xlfn.IFS(AND(U3578&gt;=25,U3578&lt;28),"26-27 days",AND(U3578&gt;27,U3578&lt;29),"28 to 29 days",U3578=30, "30 days"),"Not Needed")</f>
        <v>Not Needed</v>
      </c>
      <c r="X3578">
        <f t="shared" si="335"/>
        <v>2016</v>
      </c>
    </row>
    <row r="3579" spans="1:24" ht="4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 t="shared" si="336"/>
        <v>130</v>
      </c>
      <c r="R3579">
        <f t="shared" si="331"/>
        <v>28.89</v>
      </c>
      <c r="S3579" s="15">
        <f t="shared" si="332"/>
        <v>42093.786840277782</v>
      </c>
      <c r="T3579" s="15">
        <f t="shared" si="333"/>
        <v>42120.26944444445</v>
      </c>
      <c r="U3579">
        <f t="shared" si="334"/>
        <v>27</v>
      </c>
      <c r="V3579" t="str" cm="1">
        <f t="array" ref="V3579">_xlfn.IFS(U3579&lt;=10,"Less than 10 days",AND(U3579&gt;10,U3579&lt;=20),"11 to 20 days",AND(U3579&gt;20,U3579&lt;=25),"21 to 25 days",U3579&gt;=51,"Greater than 40 days",AND(U3579&gt;25,U3579&lt;=30),"26 to 30 days",AND(U3579&gt;30,U3579&lt;=40),"31 to 40 days",AND(U3579&gt;40,U3579&lt;=50),"41 to 50 days")</f>
        <v>26 to 30 days</v>
      </c>
      <c r="W3579" t="str" cm="1">
        <f t="array" ref="W3579">_xlfn.IFNA(_xlfn.IFS(AND(U3579&gt;=25,U3579&lt;28),"26-27 days",AND(U3579&gt;27,U3579&lt;29),"28 to 29 days",U3579=30, "30 days"),"Not Needed")</f>
        <v>26-27 days</v>
      </c>
      <c r="X3579">
        <f t="shared" si="335"/>
        <v>2015</v>
      </c>
    </row>
    <row r="3580" spans="1:24" ht="4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 t="shared" si="336"/>
        <v>100</v>
      </c>
      <c r="R3580">
        <f t="shared" si="331"/>
        <v>40.549999999999997</v>
      </c>
      <c r="S3580" s="15">
        <f t="shared" si="332"/>
        <v>42460.733530092592</v>
      </c>
      <c r="T3580" s="15">
        <f t="shared" si="333"/>
        <v>42490.733530092592</v>
      </c>
      <c r="U3580">
        <f t="shared" si="334"/>
        <v>30</v>
      </c>
      <c r="V3580" t="str" cm="1">
        <f t="array" ref="V3580">_xlfn.IFS(U3580&lt;=10,"Less than 10 days",AND(U3580&gt;10,U3580&lt;=20),"11 to 20 days",AND(U3580&gt;20,U3580&lt;=25),"21 to 25 days",U3580&gt;=51,"Greater than 40 days",AND(U3580&gt;25,U3580&lt;=30),"26 to 30 days",AND(U3580&gt;30,U3580&lt;=40),"31 to 40 days",AND(U3580&gt;40,U3580&lt;=50),"41 to 50 days")</f>
        <v>26 to 30 days</v>
      </c>
      <c r="W3580" t="str" cm="1">
        <f t="array" ref="W3580">_xlfn.IFNA(_xlfn.IFS(AND(U3580&gt;=25,U3580&lt;28),"26-27 days",AND(U3580&gt;27,U3580&lt;29),"28 to 29 days",U3580=30, "30 days"),"Not Needed")</f>
        <v>30 days</v>
      </c>
      <c r="X3580">
        <f t="shared" si="335"/>
        <v>2016</v>
      </c>
    </row>
    <row r="3581" spans="1:24" ht="4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 t="shared" si="336"/>
        <v>100</v>
      </c>
      <c r="R3581">
        <f t="shared" si="331"/>
        <v>35.71</v>
      </c>
      <c r="S3581" s="15">
        <f t="shared" si="332"/>
        <v>42430.762222222227</v>
      </c>
      <c r="T3581" s="15">
        <f t="shared" si="333"/>
        <v>42460.720555555556</v>
      </c>
      <c r="U3581">
        <f t="shared" si="334"/>
        <v>30</v>
      </c>
      <c r="V3581" t="str" cm="1">
        <f t="array" ref="V3581">_xlfn.IFS(U3581&lt;=10,"Less than 10 days",AND(U3581&gt;10,U3581&lt;=20),"11 to 20 days",AND(U3581&gt;20,U3581&lt;=25),"21 to 25 days",U3581&gt;=51,"Greater than 40 days",AND(U3581&gt;25,U3581&lt;=30),"26 to 30 days",AND(U3581&gt;30,U3581&lt;=40),"31 to 40 days",AND(U3581&gt;40,U3581&lt;=50),"41 to 50 days")</f>
        <v>26 to 30 days</v>
      </c>
      <c r="W3581" t="str" cm="1">
        <f t="array" ref="W3581">_xlfn.IFNA(_xlfn.IFS(AND(U3581&gt;=25,U3581&lt;28),"26-27 days",AND(U3581&gt;27,U3581&lt;29),"28 to 29 days",U3581=30, "30 days"),"Not Needed")</f>
        <v>30 days</v>
      </c>
      <c r="X3581">
        <f t="shared" si="335"/>
        <v>2016</v>
      </c>
    </row>
    <row r="3582" spans="1:24" ht="4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 t="shared" si="336"/>
        <v>114</v>
      </c>
      <c r="R3582">
        <f t="shared" si="331"/>
        <v>37.96</v>
      </c>
      <c r="S3582" s="15">
        <f t="shared" si="332"/>
        <v>42026.176180555558</v>
      </c>
      <c r="T3582" s="15">
        <f t="shared" si="333"/>
        <v>42064.207638888889</v>
      </c>
      <c r="U3582">
        <f t="shared" si="334"/>
        <v>38</v>
      </c>
      <c r="V3582" t="str" cm="1">
        <f t="array" ref="V3582">_xlfn.IFS(U3582&lt;=10,"Less than 10 days",AND(U3582&gt;10,U3582&lt;=20),"11 to 20 days",AND(U3582&gt;20,U3582&lt;=25),"21 to 25 days",U3582&gt;=51,"Greater than 40 days",AND(U3582&gt;25,U3582&lt;=30),"26 to 30 days",AND(U3582&gt;30,U3582&lt;=40),"31 to 40 days",AND(U3582&gt;40,U3582&lt;=50),"41 to 50 days")</f>
        <v>31 to 40 days</v>
      </c>
      <c r="W3582" t="str" cm="1">
        <f t="array" ref="W3582">_xlfn.IFNA(_xlfn.IFS(AND(U3582&gt;=25,U3582&lt;28),"26-27 days",AND(U3582&gt;27,U3582&lt;29),"28 to 29 days",U3582=30, "30 days"),"Not Needed")</f>
        <v>Not Needed</v>
      </c>
      <c r="X3582">
        <f t="shared" si="335"/>
        <v>2015</v>
      </c>
    </row>
    <row r="3583" spans="1:24" ht="4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 t="shared" si="336"/>
        <v>100</v>
      </c>
      <c r="R3583">
        <f t="shared" si="331"/>
        <v>33.33</v>
      </c>
      <c r="S3583" s="15">
        <f t="shared" si="332"/>
        <v>41836.471180555556</v>
      </c>
      <c r="T3583" s="15">
        <f t="shared" si="333"/>
        <v>41850.471180555556</v>
      </c>
      <c r="U3583">
        <f t="shared" si="334"/>
        <v>14</v>
      </c>
      <c r="V3583" t="str" cm="1">
        <f t="array" ref="V3583">_xlfn.IFS(U3583&lt;=10,"Less than 10 days",AND(U3583&gt;10,U3583&lt;=20),"11 to 20 days",AND(U3583&gt;20,U3583&lt;=25),"21 to 25 days",U3583&gt;=51,"Greater than 40 days",AND(U3583&gt;25,U3583&lt;=30),"26 to 30 days",AND(U3583&gt;30,U3583&lt;=40),"31 to 40 days",AND(U3583&gt;40,U3583&lt;=50),"41 to 50 days")</f>
        <v>11 to 20 days</v>
      </c>
      <c r="W3583" t="str" cm="1">
        <f t="array" ref="W3583">_xlfn.IFNA(_xlfn.IFS(AND(U3583&gt;=25,U3583&lt;28),"26-27 days",AND(U3583&gt;27,U3583&lt;29),"28 to 29 days",U3583=30, "30 days"),"Not Needed")</f>
        <v>Not Needed</v>
      </c>
      <c r="X3583">
        <f t="shared" si="335"/>
        <v>2014</v>
      </c>
    </row>
    <row r="3584" spans="1:24" ht="4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 t="shared" si="336"/>
        <v>287</v>
      </c>
      <c r="R3584">
        <f t="shared" si="331"/>
        <v>58.57</v>
      </c>
      <c r="S3584" s="15">
        <f t="shared" si="332"/>
        <v>42451.095856481479</v>
      </c>
      <c r="T3584" s="15">
        <f t="shared" si="333"/>
        <v>42465.095856481479</v>
      </c>
      <c r="U3584">
        <f t="shared" si="334"/>
        <v>14</v>
      </c>
      <c r="V3584" t="str" cm="1">
        <f t="array" ref="V3584">_xlfn.IFS(U3584&lt;=10,"Less than 10 days",AND(U3584&gt;10,U3584&lt;=20),"11 to 20 days",AND(U3584&gt;20,U3584&lt;=25),"21 to 25 days",U3584&gt;=51,"Greater than 40 days",AND(U3584&gt;25,U3584&lt;=30),"26 to 30 days",AND(U3584&gt;30,U3584&lt;=40),"31 to 40 days",AND(U3584&gt;40,U3584&lt;=50),"41 to 50 days")</f>
        <v>11 to 20 days</v>
      </c>
      <c r="W3584" t="str" cm="1">
        <f t="array" ref="W3584">_xlfn.IFNA(_xlfn.IFS(AND(U3584&gt;=25,U3584&lt;28),"26-27 days",AND(U3584&gt;27,U3584&lt;29),"28 to 29 days",U3584=30, "30 days"),"Not Needed")</f>
        <v>Not Needed</v>
      </c>
      <c r="X3584">
        <f t="shared" si="335"/>
        <v>2016</v>
      </c>
    </row>
    <row r="3585" spans="1:24" ht="4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 t="shared" si="336"/>
        <v>109</v>
      </c>
      <c r="R3585">
        <f t="shared" si="331"/>
        <v>135.63</v>
      </c>
      <c r="S3585" s="15">
        <f t="shared" si="332"/>
        <v>42418.425983796296</v>
      </c>
      <c r="T3585" s="15">
        <f t="shared" si="333"/>
        <v>42478.384317129632</v>
      </c>
      <c r="U3585">
        <f t="shared" si="334"/>
        <v>60</v>
      </c>
      <c r="V3585" t="str" cm="1">
        <f t="array" ref="V3585">_xlfn.IFS(U3585&lt;=10,"Less than 10 days",AND(U3585&gt;10,U3585&lt;=20),"11 to 20 days",AND(U3585&gt;20,U3585&lt;=25),"21 to 25 days",U3585&gt;=51,"Greater than 40 days",AND(U3585&gt;25,U3585&lt;=30),"26 to 30 days",AND(U3585&gt;30,U3585&lt;=40),"31 to 40 days",AND(U3585&gt;40,U3585&lt;=50),"41 to 50 days")</f>
        <v>Greater than 40 days</v>
      </c>
      <c r="W3585" t="str" cm="1">
        <f t="array" ref="W3585">_xlfn.IFNA(_xlfn.IFS(AND(U3585&gt;=25,U3585&lt;28),"26-27 days",AND(U3585&gt;27,U3585&lt;29),"28 to 29 days",U3585=30, "30 days"),"Not Needed")</f>
        <v>Not Needed</v>
      </c>
      <c r="X3585">
        <f t="shared" si="335"/>
        <v>2016</v>
      </c>
    </row>
    <row r="3586" spans="1:24" ht="87">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 t="shared" si="336"/>
        <v>116</v>
      </c>
      <c r="R3586">
        <f t="shared" si="331"/>
        <v>30.94</v>
      </c>
      <c r="S3586" s="15">
        <f t="shared" si="332"/>
        <v>42168.316481481481</v>
      </c>
      <c r="T3586" s="15">
        <f t="shared" si="333"/>
        <v>42198.316481481481</v>
      </c>
      <c r="U3586">
        <f t="shared" si="334"/>
        <v>30</v>
      </c>
      <c r="V3586" t="str" cm="1">
        <f t="array" ref="V3586">_xlfn.IFS(U3586&lt;=10,"Less than 10 days",AND(U3586&gt;10,U3586&lt;=20),"11 to 20 days",AND(U3586&gt;20,U3586&lt;=25),"21 to 25 days",U3586&gt;=51,"Greater than 40 days",AND(U3586&gt;25,U3586&lt;=30),"26 to 30 days",AND(U3586&gt;30,U3586&lt;=40),"31 to 40 days",AND(U3586&gt;40,U3586&lt;=50),"41 to 50 days")</f>
        <v>26 to 30 days</v>
      </c>
      <c r="W3586" t="str" cm="1">
        <f t="array" ref="W3586">_xlfn.IFNA(_xlfn.IFS(AND(U3586&gt;=25,U3586&lt;28),"26-27 days",AND(U3586&gt;27,U3586&lt;29),"28 to 29 days",U3586=30, "30 days"),"Not Needed")</f>
        <v>30 days</v>
      </c>
      <c r="X3586">
        <f t="shared" si="335"/>
        <v>2015</v>
      </c>
    </row>
    <row r="3587" spans="1:24" ht="4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 t="shared" si="336"/>
        <v>119</v>
      </c>
      <c r="R3587">
        <f t="shared" ref="R3587:R3650" si="337">IFERROR(ROUND(E3587/L3587,2),0)</f>
        <v>176.09</v>
      </c>
      <c r="S3587" s="15">
        <f t="shared" ref="S3587:S3650" si="338">(((J3587/60)/60)/24)+DATE(1970,1,1)</f>
        <v>41964.716319444444</v>
      </c>
      <c r="T3587" s="15">
        <f t="shared" ref="T3587:T3650" si="339">(((I3587/60)/60)/24)+DATE(1970,1,1)</f>
        <v>41994.716319444444</v>
      </c>
      <c r="U3587">
        <f t="shared" ref="U3587:U3650" si="340">_xlfn.DAYS(T3587,S3587)</f>
        <v>30</v>
      </c>
      <c r="V3587" t="str" cm="1">
        <f t="array" ref="V3587">_xlfn.IFS(U3587&lt;=10,"Less than 10 days",AND(U3587&gt;10,U3587&lt;=20),"11 to 20 days",AND(U3587&gt;20,U3587&lt;=25),"21 to 25 days",U3587&gt;=51,"Greater than 40 days",AND(U3587&gt;25,U3587&lt;=30),"26 to 30 days",AND(U3587&gt;30,U3587&lt;=40),"31 to 40 days",AND(U3587&gt;40,U3587&lt;=50),"41 to 50 days")</f>
        <v>26 to 30 days</v>
      </c>
      <c r="W3587" t="str" cm="1">
        <f t="array" ref="W3587">_xlfn.IFNA(_xlfn.IFS(AND(U3587&gt;=25,U3587&lt;28),"26-27 days",AND(U3587&gt;27,U3587&lt;29),"28 to 29 days",U3587=30, "30 days"),"Not Needed")</f>
        <v>30 days</v>
      </c>
      <c r="X3587">
        <f t="shared" ref="X3587:X3650" si="341">YEAR(S3587)</f>
        <v>2014</v>
      </c>
    </row>
    <row r="3588" spans="1:24">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 t="shared" si="336"/>
        <v>109</v>
      </c>
      <c r="R3588">
        <f t="shared" si="337"/>
        <v>151.97999999999999</v>
      </c>
      <c r="S3588" s="15">
        <f t="shared" si="338"/>
        <v>42576.697569444441</v>
      </c>
      <c r="T3588" s="15">
        <f t="shared" si="339"/>
        <v>42636.697569444441</v>
      </c>
      <c r="U3588">
        <f t="shared" si="340"/>
        <v>60</v>
      </c>
      <c r="V3588" t="str" cm="1">
        <f t="array" ref="V3588">_xlfn.IFS(U3588&lt;=10,"Less than 10 days",AND(U3588&gt;10,U3588&lt;=20),"11 to 20 days",AND(U3588&gt;20,U3588&lt;=25),"21 to 25 days",U3588&gt;=51,"Greater than 40 days",AND(U3588&gt;25,U3588&lt;=30),"26 to 30 days",AND(U3588&gt;30,U3588&lt;=40),"31 to 40 days",AND(U3588&gt;40,U3588&lt;=50),"41 to 50 days")</f>
        <v>Greater than 40 days</v>
      </c>
      <c r="W3588" t="str" cm="1">
        <f t="array" ref="W3588">_xlfn.IFNA(_xlfn.IFS(AND(U3588&gt;=25,U3588&lt;28),"26-27 days",AND(U3588&gt;27,U3588&lt;29),"28 to 29 days",U3588=30, "30 days"),"Not Needed")</f>
        <v>Not Needed</v>
      </c>
      <c r="X3588">
        <f t="shared" si="341"/>
        <v>2016</v>
      </c>
    </row>
    <row r="3589" spans="1:24" ht="4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 t="shared" si="336"/>
        <v>127</v>
      </c>
      <c r="R3589">
        <f t="shared" si="337"/>
        <v>22.61</v>
      </c>
      <c r="S3589" s="15">
        <f t="shared" si="338"/>
        <v>42503.539976851855</v>
      </c>
      <c r="T3589" s="15">
        <f t="shared" si="339"/>
        <v>42548.791666666672</v>
      </c>
      <c r="U3589">
        <f t="shared" si="340"/>
        <v>45</v>
      </c>
      <c r="V3589" t="str" cm="1">
        <f t="array" ref="V3589">_xlfn.IFS(U3589&lt;=10,"Less than 10 days",AND(U3589&gt;10,U3589&lt;=20),"11 to 20 days",AND(U3589&gt;20,U3589&lt;=25),"21 to 25 days",U3589&gt;=51,"Greater than 40 days",AND(U3589&gt;25,U3589&lt;=30),"26 to 30 days",AND(U3589&gt;30,U3589&lt;=40),"31 to 40 days",AND(U3589&gt;40,U3589&lt;=50),"41 to 50 days")</f>
        <v>41 to 50 days</v>
      </c>
      <c r="W3589" t="str" cm="1">
        <f t="array" ref="W3589">_xlfn.IFNA(_xlfn.IFS(AND(U3589&gt;=25,U3589&lt;28),"26-27 days",AND(U3589&gt;27,U3589&lt;29),"28 to 29 days",U3589=30, "30 days"),"Not Needed")</f>
        <v>Not Needed</v>
      </c>
      <c r="X3589">
        <f t="shared" si="341"/>
        <v>2016</v>
      </c>
    </row>
    <row r="3590" spans="1:24" ht="4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 t="shared" si="336"/>
        <v>101</v>
      </c>
      <c r="R3590">
        <f t="shared" si="337"/>
        <v>18.27</v>
      </c>
      <c r="S3590" s="15">
        <f t="shared" si="338"/>
        <v>42101.828819444447</v>
      </c>
      <c r="T3590" s="15">
        <f t="shared" si="339"/>
        <v>42123.958333333328</v>
      </c>
      <c r="U3590">
        <f t="shared" si="340"/>
        <v>22</v>
      </c>
      <c r="V3590" t="str" cm="1">
        <f t="array" ref="V3590">_xlfn.IFS(U3590&lt;=10,"Less than 10 days",AND(U3590&gt;10,U3590&lt;=20),"11 to 20 days",AND(U3590&gt;20,U3590&lt;=25),"21 to 25 days",U3590&gt;=51,"Greater than 40 days",AND(U3590&gt;25,U3590&lt;=30),"26 to 30 days",AND(U3590&gt;30,U3590&lt;=40),"31 to 40 days",AND(U3590&gt;40,U3590&lt;=50),"41 to 50 days")</f>
        <v>21 to 25 days</v>
      </c>
      <c r="W3590" t="str" cm="1">
        <f t="array" ref="W3590">_xlfn.IFNA(_xlfn.IFS(AND(U3590&gt;=25,U3590&lt;28),"26-27 days",AND(U3590&gt;27,U3590&lt;29),"28 to 29 days",U3590=30, "30 days"),"Not Needed")</f>
        <v>Not Needed</v>
      </c>
      <c r="X3590">
        <f t="shared" si="341"/>
        <v>2015</v>
      </c>
    </row>
    <row r="3591" spans="1:24" ht="4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 t="shared" si="336"/>
        <v>128</v>
      </c>
      <c r="R3591">
        <f t="shared" si="337"/>
        <v>82.26</v>
      </c>
      <c r="S3591" s="15">
        <f t="shared" si="338"/>
        <v>42125.647534722222</v>
      </c>
      <c r="T3591" s="15">
        <f t="shared" si="339"/>
        <v>42150.647534722222</v>
      </c>
      <c r="U3591">
        <f t="shared" si="340"/>
        <v>25</v>
      </c>
      <c r="V3591" t="str" cm="1">
        <f t="array" ref="V3591">_xlfn.IFS(U3591&lt;=10,"Less than 10 days",AND(U3591&gt;10,U3591&lt;=20),"11 to 20 days",AND(U3591&gt;20,U3591&lt;=25),"21 to 25 days",U3591&gt;=51,"Greater than 40 days",AND(U3591&gt;25,U3591&lt;=30),"26 to 30 days",AND(U3591&gt;30,U3591&lt;=40),"31 to 40 days",AND(U3591&gt;40,U3591&lt;=50),"41 to 50 days")</f>
        <v>21 to 25 days</v>
      </c>
      <c r="W3591" t="str" cm="1">
        <f t="array" ref="W3591">_xlfn.IFNA(_xlfn.IFS(AND(U3591&gt;=25,U3591&lt;28),"26-27 days",AND(U3591&gt;27,U3591&lt;29),"28 to 29 days",U3591=30, "30 days"),"Not Needed")</f>
        <v>26-27 days</v>
      </c>
      <c r="X3591">
        <f t="shared" si="341"/>
        <v>2015</v>
      </c>
    </row>
    <row r="3592" spans="1:24" ht="58">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 t="shared" si="336"/>
        <v>100</v>
      </c>
      <c r="R3592">
        <f t="shared" si="337"/>
        <v>68.53</v>
      </c>
      <c r="S3592" s="15">
        <f t="shared" si="338"/>
        <v>41902.333726851852</v>
      </c>
      <c r="T3592" s="15">
        <f t="shared" si="339"/>
        <v>41932.333726851852</v>
      </c>
      <c r="U3592">
        <f t="shared" si="340"/>
        <v>30</v>
      </c>
      <c r="V3592" t="str" cm="1">
        <f t="array" ref="V3592">_xlfn.IFS(U3592&lt;=10,"Less than 10 days",AND(U3592&gt;10,U3592&lt;=20),"11 to 20 days",AND(U3592&gt;20,U3592&lt;=25),"21 to 25 days",U3592&gt;=51,"Greater than 40 days",AND(U3592&gt;25,U3592&lt;=30),"26 to 30 days",AND(U3592&gt;30,U3592&lt;=40),"31 to 40 days",AND(U3592&gt;40,U3592&lt;=50),"41 to 50 days")</f>
        <v>26 to 30 days</v>
      </c>
      <c r="W3592" t="str" cm="1">
        <f t="array" ref="W3592">_xlfn.IFNA(_xlfn.IFS(AND(U3592&gt;=25,U3592&lt;28),"26-27 days",AND(U3592&gt;27,U3592&lt;29),"28 to 29 days",U3592=30, "30 days"),"Not Needed")</f>
        <v>30 days</v>
      </c>
      <c r="X3592">
        <f t="shared" si="341"/>
        <v>2014</v>
      </c>
    </row>
    <row r="3593" spans="1:24" ht="4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 t="shared" si="336"/>
        <v>175</v>
      </c>
      <c r="R3593">
        <f t="shared" si="337"/>
        <v>68.06</v>
      </c>
      <c r="S3593" s="15">
        <f t="shared" si="338"/>
        <v>42003.948425925926</v>
      </c>
      <c r="T3593" s="15">
        <f t="shared" si="339"/>
        <v>42028.207638888889</v>
      </c>
      <c r="U3593">
        <f t="shared" si="340"/>
        <v>25</v>
      </c>
      <c r="V3593" t="str" cm="1">
        <f t="array" ref="V3593">_xlfn.IFS(U3593&lt;=10,"Less than 10 days",AND(U3593&gt;10,U3593&lt;=20),"11 to 20 days",AND(U3593&gt;20,U3593&lt;=25),"21 to 25 days",U3593&gt;=51,"Greater than 40 days",AND(U3593&gt;25,U3593&lt;=30),"26 to 30 days",AND(U3593&gt;30,U3593&lt;=40),"31 to 40 days",AND(U3593&gt;40,U3593&lt;=50),"41 to 50 days")</f>
        <v>21 to 25 days</v>
      </c>
      <c r="W3593" t="str" cm="1">
        <f t="array" ref="W3593">_xlfn.IFNA(_xlfn.IFS(AND(U3593&gt;=25,U3593&lt;28),"26-27 days",AND(U3593&gt;27,U3593&lt;29),"28 to 29 days",U3593=30, "30 days"),"Not Needed")</f>
        <v>26-27 days</v>
      </c>
      <c r="X3593">
        <f t="shared" si="341"/>
        <v>2014</v>
      </c>
    </row>
    <row r="3594" spans="1:24" ht="4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 t="shared" si="336"/>
        <v>127</v>
      </c>
      <c r="R3594">
        <f t="shared" si="337"/>
        <v>72.709999999999994</v>
      </c>
      <c r="S3594" s="15">
        <f t="shared" si="338"/>
        <v>41988.829942129625</v>
      </c>
      <c r="T3594" s="15">
        <f t="shared" si="339"/>
        <v>42046.207638888889</v>
      </c>
      <c r="U3594">
        <f t="shared" si="340"/>
        <v>58</v>
      </c>
      <c r="V3594" t="str" cm="1">
        <f t="array" ref="V3594">_xlfn.IFS(U3594&lt;=10,"Less than 10 days",AND(U3594&gt;10,U3594&lt;=20),"11 to 20 days",AND(U3594&gt;20,U3594&lt;=25),"21 to 25 days",U3594&gt;=51,"Greater than 40 days",AND(U3594&gt;25,U3594&lt;=30),"26 to 30 days",AND(U3594&gt;30,U3594&lt;=40),"31 to 40 days",AND(U3594&gt;40,U3594&lt;=50),"41 to 50 days")</f>
        <v>Greater than 40 days</v>
      </c>
      <c r="W3594" t="str" cm="1">
        <f t="array" ref="W3594">_xlfn.IFNA(_xlfn.IFS(AND(U3594&gt;=25,U3594&lt;28),"26-27 days",AND(U3594&gt;27,U3594&lt;29),"28 to 29 days",U3594=30, "30 days"),"Not Needed")</f>
        <v>Not Needed</v>
      </c>
      <c r="X3594">
        <f t="shared" si="341"/>
        <v>2014</v>
      </c>
    </row>
    <row r="3595" spans="1:24" ht="4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 t="shared" si="336"/>
        <v>111</v>
      </c>
      <c r="R3595">
        <f t="shared" si="337"/>
        <v>77.19</v>
      </c>
      <c r="S3595" s="15">
        <f t="shared" si="338"/>
        <v>41974.898599537039</v>
      </c>
      <c r="T3595" s="15">
        <f t="shared" si="339"/>
        <v>42009.851388888885</v>
      </c>
      <c r="U3595">
        <f t="shared" si="340"/>
        <v>35</v>
      </c>
      <c r="V3595" t="str" cm="1">
        <f t="array" ref="V3595">_xlfn.IFS(U3595&lt;=10,"Less than 10 days",AND(U3595&gt;10,U3595&lt;=20),"11 to 20 days",AND(U3595&gt;20,U3595&lt;=25),"21 to 25 days",U3595&gt;=51,"Greater than 40 days",AND(U3595&gt;25,U3595&lt;=30),"26 to 30 days",AND(U3595&gt;30,U3595&lt;=40),"31 to 40 days",AND(U3595&gt;40,U3595&lt;=50),"41 to 50 days")</f>
        <v>31 to 40 days</v>
      </c>
      <c r="W3595" t="str" cm="1">
        <f t="array" ref="W3595">_xlfn.IFNA(_xlfn.IFS(AND(U3595&gt;=25,U3595&lt;28),"26-27 days",AND(U3595&gt;27,U3595&lt;29),"28 to 29 days",U3595=30, "30 days"),"Not Needed")</f>
        <v>Not Needed</v>
      </c>
      <c r="X3595">
        <f t="shared" si="341"/>
        <v>2014</v>
      </c>
    </row>
    <row r="3596" spans="1:24" ht="58">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 t="shared" si="336"/>
        <v>126</v>
      </c>
      <c r="R3596">
        <f t="shared" si="337"/>
        <v>55.97</v>
      </c>
      <c r="S3596" s="15">
        <f t="shared" si="338"/>
        <v>42592.066921296297</v>
      </c>
      <c r="T3596" s="15">
        <f t="shared" si="339"/>
        <v>42617.066921296297</v>
      </c>
      <c r="U3596">
        <f t="shared" si="340"/>
        <v>25</v>
      </c>
      <c r="V3596" t="str" cm="1">
        <f t="array" ref="V3596">_xlfn.IFS(U3596&lt;=10,"Less than 10 days",AND(U3596&gt;10,U3596&lt;=20),"11 to 20 days",AND(U3596&gt;20,U3596&lt;=25),"21 to 25 days",U3596&gt;=51,"Greater than 40 days",AND(U3596&gt;25,U3596&lt;=30),"26 to 30 days",AND(U3596&gt;30,U3596&lt;=40),"31 to 40 days",AND(U3596&gt;40,U3596&lt;=50),"41 to 50 days")</f>
        <v>21 to 25 days</v>
      </c>
      <c r="W3596" t="str" cm="1">
        <f t="array" ref="W3596">_xlfn.IFNA(_xlfn.IFS(AND(U3596&gt;=25,U3596&lt;28),"26-27 days",AND(U3596&gt;27,U3596&lt;29),"28 to 29 days",U3596=30, "30 days"),"Not Needed")</f>
        <v>26-27 days</v>
      </c>
      <c r="X3596">
        <f t="shared" si="341"/>
        <v>2016</v>
      </c>
    </row>
    <row r="3597" spans="1:24" ht="29">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 t="shared" ref="Q3597:Q3660" si="342">ROUND(E3597/D3597*100,0)</f>
        <v>119</v>
      </c>
      <c r="R3597">
        <f t="shared" si="337"/>
        <v>49.69</v>
      </c>
      <c r="S3597" s="15">
        <f t="shared" si="338"/>
        <v>42050.008368055554</v>
      </c>
      <c r="T3597" s="15">
        <f t="shared" si="339"/>
        <v>42076.290972222225</v>
      </c>
      <c r="U3597">
        <f t="shared" si="340"/>
        <v>26</v>
      </c>
      <c r="V3597" t="str" cm="1">
        <f t="array" ref="V3597">_xlfn.IFS(U3597&lt;=10,"Less than 10 days",AND(U3597&gt;10,U3597&lt;=20),"11 to 20 days",AND(U3597&gt;20,U3597&lt;=25),"21 to 25 days",U3597&gt;=51,"Greater than 40 days",AND(U3597&gt;25,U3597&lt;=30),"26 to 30 days",AND(U3597&gt;30,U3597&lt;=40),"31 to 40 days",AND(U3597&gt;40,U3597&lt;=50),"41 to 50 days")</f>
        <v>26 to 30 days</v>
      </c>
      <c r="W3597" t="str" cm="1">
        <f t="array" ref="W3597">_xlfn.IFNA(_xlfn.IFS(AND(U3597&gt;=25,U3597&lt;28),"26-27 days",AND(U3597&gt;27,U3597&lt;29),"28 to 29 days",U3597=30, "30 days"),"Not Needed")</f>
        <v>26-27 days</v>
      </c>
      <c r="X3597">
        <f t="shared" si="341"/>
        <v>2015</v>
      </c>
    </row>
    <row r="3598" spans="1:24" ht="4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 t="shared" si="342"/>
        <v>108</v>
      </c>
      <c r="R3598">
        <f t="shared" si="337"/>
        <v>79</v>
      </c>
      <c r="S3598" s="15">
        <f t="shared" si="338"/>
        <v>41856.715069444443</v>
      </c>
      <c r="T3598" s="15">
        <f t="shared" si="339"/>
        <v>41877.715069444443</v>
      </c>
      <c r="U3598">
        <f t="shared" si="340"/>
        <v>21</v>
      </c>
      <c r="V3598" t="str" cm="1">
        <f t="array" ref="V3598">_xlfn.IFS(U3598&lt;=10,"Less than 10 days",AND(U3598&gt;10,U3598&lt;=20),"11 to 20 days",AND(U3598&gt;20,U3598&lt;=25),"21 to 25 days",U3598&gt;=51,"Greater than 40 days",AND(U3598&gt;25,U3598&lt;=30),"26 to 30 days",AND(U3598&gt;30,U3598&lt;=40),"31 to 40 days",AND(U3598&gt;40,U3598&lt;=50),"41 to 50 days")</f>
        <v>21 to 25 days</v>
      </c>
      <c r="W3598" t="str" cm="1">
        <f t="array" ref="W3598">_xlfn.IFNA(_xlfn.IFS(AND(U3598&gt;=25,U3598&lt;28),"26-27 days",AND(U3598&gt;27,U3598&lt;29),"28 to 29 days",U3598=30, "30 days"),"Not Needed")</f>
        <v>Not Needed</v>
      </c>
      <c r="X3598">
        <f t="shared" si="341"/>
        <v>2014</v>
      </c>
    </row>
    <row r="3599" spans="1:24" ht="29">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 t="shared" si="342"/>
        <v>103</v>
      </c>
      <c r="R3599">
        <f t="shared" si="337"/>
        <v>77.73</v>
      </c>
      <c r="S3599" s="15">
        <f t="shared" si="338"/>
        <v>42417.585532407407</v>
      </c>
      <c r="T3599" s="15">
        <f t="shared" si="339"/>
        <v>42432.249305555553</v>
      </c>
      <c r="U3599">
        <f t="shared" si="340"/>
        <v>15</v>
      </c>
      <c r="V3599" t="str" cm="1">
        <f t="array" ref="V3599">_xlfn.IFS(U3599&lt;=10,"Less than 10 days",AND(U3599&gt;10,U3599&lt;=20),"11 to 20 days",AND(U3599&gt;20,U3599&lt;=25),"21 to 25 days",U3599&gt;=51,"Greater than 40 days",AND(U3599&gt;25,U3599&lt;=30),"26 to 30 days",AND(U3599&gt;30,U3599&lt;=40),"31 to 40 days",AND(U3599&gt;40,U3599&lt;=50),"41 to 50 days")</f>
        <v>11 to 20 days</v>
      </c>
      <c r="W3599" t="str" cm="1">
        <f t="array" ref="W3599">_xlfn.IFNA(_xlfn.IFS(AND(U3599&gt;=25,U3599&lt;28),"26-27 days",AND(U3599&gt;27,U3599&lt;29),"28 to 29 days",U3599=30, "30 days"),"Not Needed")</f>
        <v>Not Needed</v>
      </c>
      <c r="X3599">
        <f t="shared" si="341"/>
        <v>2016</v>
      </c>
    </row>
    <row r="3600" spans="1:24" ht="4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 t="shared" si="342"/>
        <v>110</v>
      </c>
      <c r="R3600">
        <f t="shared" si="337"/>
        <v>40.78</v>
      </c>
      <c r="S3600" s="15">
        <f t="shared" si="338"/>
        <v>41866.79886574074</v>
      </c>
      <c r="T3600" s="15">
        <f t="shared" si="339"/>
        <v>41885.207638888889</v>
      </c>
      <c r="U3600">
        <f t="shared" si="340"/>
        <v>19</v>
      </c>
      <c r="V3600" t="str" cm="1">
        <f t="array" ref="V3600">_xlfn.IFS(U3600&lt;=10,"Less than 10 days",AND(U3600&gt;10,U3600&lt;=20),"11 to 20 days",AND(U3600&gt;20,U3600&lt;=25),"21 to 25 days",U3600&gt;=51,"Greater than 40 days",AND(U3600&gt;25,U3600&lt;=30),"26 to 30 days",AND(U3600&gt;30,U3600&lt;=40),"31 to 40 days",AND(U3600&gt;40,U3600&lt;=50),"41 to 50 days")</f>
        <v>11 to 20 days</v>
      </c>
      <c r="W3600" t="str" cm="1">
        <f t="array" ref="W3600">_xlfn.IFNA(_xlfn.IFS(AND(U3600&gt;=25,U3600&lt;28),"26-27 days",AND(U3600&gt;27,U3600&lt;29),"28 to 29 days",U3600=30, "30 days"),"Not Needed")</f>
        <v>Not Needed</v>
      </c>
      <c r="X3600">
        <f t="shared" si="341"/>
        <v>2014</v>
      </c>
    </row>
    <row r="3601" spans="1:24" ht="4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 t="shared" si="342"/>
        <v>202</v>
      </c>
      <c r="R3601">
        <f t="shared" si="337"/>
        <v>59.41</v>
      </c>
      <c r="S3601" s="15">
        <f t="shared" si="338"/>
        <v>42220.79487268519</v>
      </c>
      <c r="T3601" s="15">
        <f t="shared" si="339"/>
        <v>42246</v>
      </c>
      <c r="U3601">
        <f t="shared" si="340"/>
        <v>26</v>
      </c>
      <c r="V3601" t="str" cm="1">
        <f t="array" ref="V3601">_xlfn.IFS(U3601&lt;=10,"Less than 10 days",AND(U3601&gt;10,U3601&lt;=20),"11 to 20 days",AND(U3601&gt;20,U3601&lt;=25),"21 to 25 days",U3601&gt;=51,"Greater than 40 days",AND(U3601&gt;25,U3601&lt;=30),"26 to 30 days",AND(U3601&gt;30,U3601&lt;=40),"31 to 40 days",AND(U3601&gt;40,U3601&lt;=50),"41 to 50 days")</f>
        <v>26 to 30 days</v>
      </c>
      <c r="W3601" t="str" cm="1">
        <f t="array" ref="W3601">_xlfn.IFNA(_xlfn.IFS(AND(U3601&gt;=25,U3601&lt;28),"26-27 days",AND(U3601&gt;27,U3601&lt;29),"28 to 29 days",U3601=30, "30 days"),"Not Needed")</f>
        <v>26-27 days</v>
      </c>
      <c r="X3601">
        <f t="shared" si="341"/>
        <v>2015</v>
      </c>
    </row>
    <row r="3602" spans="1:24" ht="29">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 t="shared" si="342"/>
        <v>130</v>
      </c>
      <c r="R3602">
        <f t="shared" si="337"/>
        <v>3.25</v>
      </c>
      <c r="S3602" s="15">
        <f t="shared" si="338"/>
        <v>42628.849120370374</v>
      </c>
      <c r="T3602" s="15">
        <f t="shared" si="339"/>
        <v>42656.849120370374</v>
      </c>
      <c r="U3602">
        <f t="shared" si="340"/>
        <v>28</v>
      </c>
      <c r="V3602" t="str" cm="1">
        <f t="array" ref="V3602">_xlfn.IFS(U3602&lt;=10,"Less than 10 days",AND(U3602&gt;10,U3602&lt;=20),"11 to 20 days",AND(U3602&gt;20,U3602&lt;=25),"21 to 25 days",U3602&gt;=51,"Greater than 40 days",AND(U3602&gt;25,U3602&lt;=30),"26 to 30 days",AND(U3602&gt;30,U3602&lt;=40),"31 to 40 days",AND(U3602&gt;40,U3602&lt;=50),"41 to 50 days")</f>
        <v>26 to 30 days</v>
      </c>
      <c r="W3602" t="str" cm="1">
        <f t="array" ref="W3602">_xlfn.IFNA(_xlfn.IFS(AND(U3602&gt;=25,U3602&lt;28),"26-27 days",AND(U3602&gt;27,U3602&lt;29),"28 to 29 days",U3602=30, "30 days"),"Not Needed")</f>
        <v>28 to 29 days</v>
      </c>
      <c r="X3602">
        <f t="shared" si="341"/>
        <v>2016</v>
      </c>
    </row>
    <row r="3603" spans="1:24" ht="4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 t="shared" si="342"/>
        <v>104</v>
      </c>
      <c r="R3603">
        <f t="shared" si="337"/>
        <v>39.380000000000003</v>
      </c>
      <c r="S3603" s="15">
        <f t="shared" si="338"/>
        <v>41990.99863425926</v>
      </c>
      <c r="T3603" s="15">
        <f t="shared" si="339"/>
        <v>42020.99863425926</v>
      </c>
      <c r="U3603">
        <f t="shared" si="340"/>
        <v>30</v>
      </c>
      <c r="V3603" t="str" cm="1">
        <f t="array" ref="V3603">_xlfn.IFS(U3603&lt;=10,"Less than 10 days",AND(U3603&gt;10,U3603&lt;=20),"11 to 20 days",AND(U3603&gt;20,U3603&lt;=25),"21 to 25 days",U3603&gt;=51,"Greater than 40 days",AND(U3603&gt;25,U3603&lt;=30),"26 to 30 days",AND(U3603&gt;30,U3603&lt;=40),"31 to 40 days",AND(U3603&gt;40,U3603&lt;=50),"41 to 50 days")</f>
        <v>26 to 30 days</v>
      </c>
      <c r="W3603" t="str" cm="1">
        <f t="array" ref="W3603">_xlfn.IFNA(_xlfn.IFS(AND(U3603&gt;=25,U3603&lt;28),"26-27 days",AND(U3603&gt;27,U3603&lt;29),"28 to 29 days",U3603=30, "30 days"),"Not Needed")</f>
        <v>30 days</v>
      </c>
      <c r="X3603">
        <f t="shared" si="341"/>
        <v>2014</v>
      </c>
    </row>
    <row r="3604" spans="1:24" ht="58">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 t="shared" si="342"/>
        <v>100</v>
      </c>
      <c r="R3604">
        <f t="shared" si="337"/>
        <v>81.67</v>
      </c>
      <c r="S3604" s="15">
        <f t="shared" si="338"/>
        <v>42447.894432870366</v>
      </c>
      <c r="T3604" s="15">
        <f t="shared" si="339"/>
        <v>42507.894432870366</v>
      </c>
      <c r="U3604">
        <f t="shared" si="340"/>
        <v>60</v>
      </c>
      <c r="V3604" t="str" cm="1">
        <f t="array" ref="V3604">_xlfn.IFS(U3604&lt;=10,"Less than 10 days",AND(U3604&gt;10,U3604&lt;=20),"11 to 20 days",AND(U3604&gt;20,U3604&lt;=25),"21 to 25 days",U3604&gt;=51,"Greater than 40 days",AND(U3604&gt;25,U3604&lt;=30),"26 to 30 days",AND(U3604&gt;30,U3604&lt;=40),"31 to 40 days",AND(U3604&gt;40,U3604&lt;=50),"41 to 50 days")</f>
        <v>Greater than 40 days</v>
      </c>
      <c r="W3604" t="str" cm="1">
        <f t="array" ref="W3604">_xlfn.IFNA(_xlfn.IFS(AND(U3604&gt;=25,U3604&lt;28),"26-27 days",AND(U3604&gt;27,U3604&lt;29),"28 to 29 days",U3604=30, "30 days"),"Not Needed")</f>
        <v>Not Needed</v>
      </c>
      <c r="X3604">
        <f t="shared" si="341"/>
        <v>2016</v>
      </c>
    </row>
    <row r="3605" spans="1:24" ht="4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 t="shared" si="342"/>
        <v>171</v>
      </c>
      <c r="R3605">
        <f t="shared" si="337"/>
        <v>44.91</v>
      </c>
      <c r="S3605" s="15">
        <f t="shared" si="338"/>
        <v>42283.864351851851</v>
      </c>
      <c r="T3605" s="15">
        <f t="shared" si="339"/>
        <v>42313.906018518523</v>
      </c>
      <c r="U3605">
        <f t="shared" si="340"/>
        <v>30</v>
      </c>
      <c r="V3605" t="str" cm="1">
        <f t="array" ref="V3605">_xlfn.IFS(U3605&lt;=10,"Less than 10 days",AND(U3605&gt;10,U3605&lt;=20),"11 to 20 days",AND(U3605&gt;20,U3605&lt;=25),"21 to 25 days",U3605&gt;=51,"Greater than 40 days",AND(U3605&gt;25,U3605&lt;=30),"26 to 30 days",AND(U3605&gt;30,U3605&lt;=40),"31 to 40 days",AND(U3605&gt;40,U3605&lt;=50),"41 to 50 days")</f>
        <v>26 to 30 days</v>
      </c>
      <c r="W3605" t="str" cm="1">
        <f t="array" ref="W3605">_xlfn.IFNA(_xlfn.IFS(AND(U3605&gt;=25,U3605&lt;28),"26-27 days",AND(U3605&gt;27,U3605&lt;29),"28 to 29 days",U3605=30, "30 days"),"Not Needed")</f>
        <v>30 days</v>
      </c>
      <c r="X3605">
        <f t="shared" si="341"/>
        <v>2015</v>
      </c>
    </row>
    <row r="3606" spans="1:24" ht="4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 t="shared" si="342"/>
        <v>113</v>
      </c>
      <c r="R3606">
        <f t="shared" si="337"/>
        <v>49.06</v>
      </c>
      <c r="S3606" s="15">
        <f t="shared" si="338"/>
        <v>42483.015694444446</v>
      </c>
      <c r="T3606" s="15">
        <f t="shared" si="339"/>
        <v>42489.290972222225</v>
      </c>
      <c r="U3606">
        <f t="shared" si="340"/>
        <v>6</v>
      </c>
      <c r="V3606" t="str" cm="1">
        <f t="array" ref="V3606">_xlfn.IFS(U3606&lt;=10,"Less than 10 days",AND(U3606&gt;10,U3606&lt;=20),"11 to 20 days",AND(U3606&gt;20,U3606&lt;=25),"21 to 25 days",U3606&gt;=51,"Greater than 40 days",AND(U3606&gt;25,U3606&lt;=30),"26 to 30 days",AND(U3606&gt;30,U3606&lt;=40),"31 to 40 days",AND(U3606&gt;40,U3606&lt;=50),"41 to 50 days")</f>
        <v>Less than 10 days</v>
      </c>
      <c r="W3606" t="str" cm="1">
        <f t="array" ref="W3606">_xlfn.IFNA(_xlfn.IFS(AND(U3606&gt;=25,U3606&lt;28),"26-27 days",AND(U3606&gt;27,U3606&lt;29),"28 to 29 days",U3606=30, "30 days"),"Not Needed")</f>
        <v>Not Needed</v>
      </c>
      <c r="X3606">
        <f t="shared" si="341"/>
        <v>2016</v>
      </c>
    </row>
    <row r="3607" spans="1:24" ht="58">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 t="shared" si="342"/>
        <v>184</v>
      </c>
      <c r="R3607">
        <f t="shared" si="337"/>
        <v>30.67</v>
      </c>
      <c r="S3607" s="15">
        <f t="shared" si="338"/>
        <v>42383.793124999997</v>
      </c>
      <c r="T3607" s="15">
        <f t="shared" si="339"/>
        <v>42413.793124999997</v>
      </c>
      <c r="U3607">
        <f t="shared" si="340"/>
        <v>30</v>
      </c>
      <c r="V3607" t="str" cm="1">
        <f t="array" ref="V3607">_xlfn.IFS(U3607&lt;=10,"Less than 10 days",AND(U3607&gt;10,U3607&lt;=20),"11 to 20 days",AND(U3607&gt;20,U3607&lt;=25),"21 to 25 days",U3607&gt;=51,"Greater than 40 days",AND(U3607&gt;25,U3607&lt;=30),"26 to 30 days",AND(U3607&gt;30,U3607&lt;=40),"31 to 40 days",AND(U3607&gt;40,U3607&lt;=50),"41 to 50 days")</f>
        <v>26 to 30 days</v>
      </c>
      <c r="W3607" t="str" cm="1">
        <f t="array" ref="W3607">_xlfn.IFNA(_xlfn.IFS(AND(U3607&gt;=25,U3607&lt;28),"26-27 days",AND(U3607&gt;27,U3607&lt;29),"28 to 29 days",U3607=30, "30 days"),"Not Needed")</f>
        <v>30 days</v>
      </c>
      <c r="X3607">
        <f t="shared" si="341"/>
        <v>2016</v>
      </c>
    </row>
    <row r="3608" spans="1:24" ht="4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 t="shared" si="342"/>
        <v>130</v>
      </c>
      <c r="R3608">
        <f t="shared" si="337"/>
        <v>61.06</v>
      </c>
      <c r="S3608" s="15">
        <f t="shared" si="338"/>
        <v>42566.604826388888</v>
      </c>
      <c r="T3608" s="15">
        <f t="shared" si="339"/>
        <v>42596.604826388888</v>
      </c>
      <c r="U3608">
        <f t="shared" si="340"/>
        <v>30</v>
      </c>
      <c r="V3608" t="str" cm="1">
        <f t="array" ref="V3608">_xlfn.IFS(U3608&lt;=10,"Less than 10 days",AND(U3608&gt;10,U3608&lt;=20),"11 to 20 days",AND(U3608&gt;20,U3608&lt;=25),"21 to 25 days",U3608&gt;=51,"Greater than 40 days",AND(U3608&gt;25,U3608&lt;=30),"26 to 30 days",AND(U3608&gt;30,U3608&lt;=40),"31 to 40 days",AND(U3608&gt;40,U3608&lt;=50),"41 to 50 days")</f>
        <v>26 to 30 days</v>
      </c>
      <c r="W3608" t="str" cm="1">
        <f t="array" ref="W3608">_xlfn.IFNA(_xlfn.IFS(AND(U3608&gt;=25,U3608&lt;28),"26-27 days",AND(U3608&gt;27,U3608&lt;29),"28 to 29 days",U3608=30, "30 days"),"Not Needed")</f>
        <v>30 days</v>
      </c>
      <c r="X3608">
        <f t="shared" si="341"/>
        <v>2016</v>
      </c>
    </row>
    <row r="3609" spans="1:24" ht="29">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 t="shared" si="342"/>
        <v>105</v>
      </c>
      <c r="R3609">
        <f t="shared" si="337"/>
        <v>29</v>
      </c>
      <c r="S3609" s="15">
        <f t="shared" si="338"/>
        <v>42338.963912037041</v>
      </c>
      <c r="T3609" s="15">
        <f t="shared" si="339"/>
        <v>42353</v>
      </c>
      <c r="U3609">
        <f t="shared" si="340"/>
        <v>15</v>
      </c>
      <c r="V3609" t="str" cm="1">
        <f t="array" ref="V3609">_xlfn.IFS(U3609&lt;=10,"Less than 10 days",AND(U3609&gt;10,U3609&lt;=20),"11 to 20 days",AND(U3609&gt;20,U3609&lt;=25),"21 to 25 days",U3609&gt;=51,"Greater than 40 days",AND(U3609&gt;25,U3609&lt;=30),"26 to 30 days",AND(U3609&gt;30,U3609&lt;=40),"31 to 40 days",AND(U3609&gt;40,U3609&lt;=50),"41 to 50 days")</f>
        <v>11 to 20 days</v>
      </c>
      <c r="W3609" t="str" cm="1">
        <f t="array" ref="W3609">_xlfn.IFNA(_xlfn.IFS(AND(U3609&gt;=25,U3609&lt;28),"26-27 days",AND(U3609&gt;27,U3609&lt;29),"28 to 29 days",U3609=30, "30 days"),"Not Needed")</f>
        <v>Not Needed</v>
      </c>
      <c r="X3609">
        <f t="shared" si="341"/>
        <v>2015</v>
      </c>
    </row>
    <row r="3610" spans="1:24" ht="4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 t="shared" si="342"/>
        <v>100</v>
      </c>
      <c r="R3610">
        <f t="shared" si="337"/>
        <v>29.63</v>
      </c>
      <c r="S3610" s="15">
        <f t="shared" si="338"/>
        <v>42506.709375000006</v>
      </c>
      <c r="T3610" s="15">
        <f t="shared" si="339"/>
        <v>42538.583333333328</v>
      </c>
      <c r="U3610">
        <f t="shared" si="340"/>
        <v>32</v>
      </c>
      <c r="V3610" t="str" cm="1">
        <f t="array" ref="V3610">_xlfn.IFS(U3610&lt;=10,"Less than 10 days",AND(U3610&gt;10,U3610&lt;=20),"11 to 20 days",AND(U3610&gt;20,U3610&lt;=25),"21 to 25 days",U3610&gt;=51,"Greater than 40 days",AND(U3610&gt;25,U3610&lt;=30),"26 to 30 days",AND(U3610&gt;30,U3610&lt;=40),"31 to 40 days",AND(U3610&gt;40,U3610&lt;=50),"41 to 50 days")</f>
        <v>31 to 40 days</v>
      </c>
      <c r="W3610" t="str" cm="1">
        <f t="array" ref="W3610">_xlfn.IFNA(_xlfn.IFS(AND(U3610&gt;=25,U3610&lt;28),"26-27 days",AND(U3610&gt;27,U3610&lt;29),"28 to 29 days",U3610=30, "30 days"),"Not Needed")</f>
        <v>Not Needed</v>
      </c>
      <c r="X3610">
        <f t="shared" si="341"/>
        <v>2016</v>
      </c>
    </row>
    <row r="3611" spans="1:24" ht="4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 t="shared" si="342"/>
        <v>153</v>
      </c>
      <c r="R3611">
        <f t="shared" si="337"/>
        <v>143.1</v>
      </c>
      <c r="S3611" s="15">
        <f t="shared" si="338"/>
        <v>42429.991724537031</v>
      </c>
      <c r="T3611" s="15">
        <f t="shared" si="339"/>
        <v>42459.950057870374</v>
      </c>
      <c r="U3611">
        <f t="shared" si="340"/>
        <v>30</v>
      </c>
      <c r="V3611" t="str" cm="1">
        <f t="array" ref="V3611">_xlfn.IFS(U3611&lt;=10,"Less than 10 days",AND(U3611&gt;10,U3611&lt;=20),"11 to 20 days",AND(U3611&gt;20,U3611&lt;=25),"21 to 25 days",U3611&gt;=51,"Greater than 40 days",AND(U3611&gt;25,U3611&lt;=30),"26 to 30 days",AND(U3611&gt;30,U3611&lt;=40),"31 to 40 days",AND(U3611&gt;40,U3611&lt;=50),"41 to 50 days")</f>
        <v>26 to 30 days</v>
      </c>
      <c r="W3611" t="str" cm="1">
        <f t="array" ref="W3611">_xlfn.IFNA(_xlfn.IFS(AND(U3611&gt;=25,U3611&lt;28),"26-27 days",AND(U3611&gt;27,U3611&lt;29),"28 to 29 days",U3611=30, "30 days"),"Not Needed")</f>
        <v>30 days</v>
      </c>
      <c r="X3611">
        <f t="shared" si="341"/>
        <v>2016</v>
      </c>
    </row>
    <row r="3612" spans="1:24" ht="4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 t="shared" si="342"/>
        <v>162</v>
      </c>
      <c r="R3612">
        <f t="shared" si="337"/>
        <v>52.35</v>
      </c>
      <c r="S3612" s="15">
        <f t="shared" si="338"/>
        <v>42203.432129629626</v>
      </c>
      <c r="T3612" s="15">
        <f t="shared" si="339"/>
        <v>42233.432129629626</v>
      </c>
      <c r="U3612">
        <f t="shared" si="340"/>
        <v>30</v>
      </c>
      <c r="V3612" t="str" cm="1">
        <f t="array" ref="V3612">_xlfn.IFS(U3612&lt;=10,"Less than 10 days",AND(U3612&gt;10,U3612&lt;=20),"11 to 20 days",AND(U3612&gt;20,U3612&lt;=25),"21 to 25 days",U3612&gt;=51,"Greater than 40 days",AND(U3612&gt;25,U3612&lt;=30),"26 to 30 days",AND(U3612&gt;30,U3612&lt;=40),"31 to 40 days",AND(U3612&gt;40,U3612&lt;=50),"41 to 50 days")</f>
        <v>26 to 30 days</v>
      </c>
      <c r="W3612" t="str" cm="1">
        <f t="array" ref="W3612">_xlfn.IFNA(_xlfn.IFS(AND(U3612&gt;=25,U3612&lt;28),"26-27 days",AND(U3612&gt;27,U3612&lt;29),"28 to 29 days",U3612=30, "30 days"),"Not Needed")</f>
        <v>30 days</v>
      </c>
      <c r="X3612">
        <f t="shared" si="341"/>
        <v>2015</v>
      </c>
    </row>
    <row r="3613" spans="1:24" ht="4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 t="shared" si="342"/>
        <v>136</v>
      </c>
      <c r="R3613">
        <f t="shared" si="337"/>
        <v>66.67</v>
      </c>
      <c r="S3613" s="15">
        <f t="shared" si="338"/>
        <v>42072.370381944449</v>
      </c>
      <c r="T3613" s="15">
        <f t="shared" si="339"/>
        <v>42102.370381944449</v>
      </c>
      <c r="U3613">
        <f t="shared" si="340"/>
        <v>30</v>
      </c>
      <c r="V3613" t="str" cm="1">
        <f t="array" ref="V3613">_xlfn.IFS(U3613&lt;=10,"Less than 10 days",AND(U3613&gt;10,U3613&lt;=20),"11 to 20 days",AND(U3613&gt;20,U3613&lt;=25),"21 to 25 days",U3613&gt;=51,"Greater than 40 days",AND(U3613&gt;25,U3613&lt;=30),"26 to 30 days",AND(U3613&gt;30,U3613&lt;=40),"31 to 40 days",AND(U3613&gt;40,U3613&lt;=50),"41 to 50 days")</f>
        <v>26 to 30 days</v>
      </c>
      <c r="W3613" t="str" cm="1">
        <f t="array" ref="W3613">_xlfn.IFNA(_xlfn.IFS(AND(U3613&gt;=25,U3613&lt;28),"26-27 days",AND(U3613&gt;27,U3613&lt;29),"28 to 29 days",U3613=30, "30 days"),"Not Needed")</f>
        <v>30 days</v>
      </c>
      <c r="X3613">
        <f t="shared" si="341"/>
        <v>2015</v>
      </c>
    </row>
    <row r="3614" spans="1:24" ht="4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 t="shared" si="342"/>
        <v>144</v>
      </c>
      <c r="R3614">
        <f t="shared" si="337"/>
        <v>126.67</v>
      </c>
      <c r="S3614" s="15">
        <f t="shared" si="338"/>
        <v>41789.726979166669</v>
      </c>
      <c r="T3614" s="15">
        <f t="shared" si="339"/>
        <v>41799.726979166669</v>
      </c>
      <c r="U3614">
        <f t="shared" si="340"/>
        <v>10</v>
      </c>
      <c r="V3614" t="str" cm="1">
        <f t="array" ref="V3614">_xlfn.IFS(U3614&lt;=10,"Less than 10 days",AND(U3614&gt;10,U3614&lt;=20),"11 to 20 days",AND(U3614&gt;20,U3614&lt;=25),"21 to 25 days",U3614&gt;=51,"Greater than 40 days",AND(U3614&gt;25,U3614&lt;=30),"26 to 30 days",AND(U3614&gt;30,U3614&lt;=40),"31 to 40 days",AND(U3614&gt;40,U3614&lt;=50),"41 to 50 days")</f>
        <v>Less than 10 days</v>
      </c>
      <c r="W3614" t="str" cm="1">
        <f t="array" ref="W3614">_xlfn.IFNA(_xlfn.IFS(AND(U3614&gt;=25,U3614&lt;28),"26-27 days",AND(U3614&gt;27,U3614&lt;29),"28 to 29 days",U3614=30, "30 days"),"Not Needed")</f>
        <v>Not Needed</v>
      </c>
      <c r="X3614">
        <f t="shared" si="341"/>
        <v>2014</v>
      </c>
    </row>
    <row r="3615" spans="1:24" ht="4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 t="shared" si="342"/>
        <v>100</v>
      </c>
      <c r="R3615">
        <f t="shared" si="337"/>
        <v>62.5</v>
      </c>
      <c r="S3615" s="15">
        <f t="shared" si="338"/>
        <v>41788.58997685185</v>
      </c>
      <c r="T3615" s="15">
        <f t="shared" si="339"/>
        <v>41818.58997685185</v>
      </c>
      <c r="U3615">
        <f t="shared" si="340"/>
        <v>30</v>
      </c>
      <c r="V3615" t="str" cm="1">
        <f t="array" ref="V3615">_xlfn.IFS(U3615&lt;=10,"Less than 10 days",AND(U3615&gt;10,U3615&lt;=20),"11 to 20 days",AND(U3615&gt;20,U3615&lt;=25),"21 to 25 days",U3615&gt;=51,"Greater than 40 days",AND(U3615&gt;25,U3615&lt;=30),"26 to 30 days",AND(U3615&gt;30,U3615&lt;=40),"31 to 40 days",AND(U3615&gt;40,U3615&lt;=50),"41 to 50 days")</f>
        <v>26 to 30 days</v>
      </c>
      <c r="W3615" t="str" cm="1">
        <f t="array" ref="W3615">_xlfn.IFNA(_xlfn.IFS(AND(U3615&gt;=25,U3615&lt;28),"26-27 days",AND(U3615&gt;27,U3615&lt;29),"28 to 29 days",U3615=30, "30 days"),"Not Needed")</f>
        <v>30 days</v>
      </c>
      <c r="X3615">
        <f t="shared" si="341"/>
        <v>2014</v>
      </c>
    </row>
    <row r="3616" spans="1:24" ht="4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 t="shared" si="342"/>
        <v>101</v>
      </c>
      <c r="R3616">
        <f t="shared" si="337"/>
        <v>35.49</v>
      </c>
      <c r="S3616" s="15">
        <f t="shared" si="338"/>
        <v>42144.041851851856</v>
      </c>
      <c r="T3616" s="15">
        <f t="shared" si="339"/>
        <v>42174.041851851856</v>
      </c>
      <c r="U3616">
        <f t="shared" si="340"/>
        <v>30</v>
      </c>
      <c r="V3616" t="str" cm="1">
        <f t="array" ref="V3616">_xlfn.IFS(U3616&lt;=10,"Less than 10 days",AND(U3616&gt;10,U3616&lt;=20),"11 to 20 days",AND(U3616&gt;20,U3616&lt;=25),"21 to 25 days",U3616&gt;=51,"Greater than 40 days",AND(U3616&gt;25,U3616&lt;=30),"26 to 30 days",AND(U3616&gt;30,U3616&lt;=40),"31 to 40 days",AND(U3616&gt;40,U3616&lt;=50),"41 to 50 days")</f>
        <v>26 to 30 days</v>
      </c>
      <c r="W3616" t="str" cm="1">
        <f t="array" ref="W3616">_xlfn.IFNA(_xlfn.IFS(AND(U3616&gt;=25,U3616&lt;28),"26-27 days",AND(U3616&gt;27,U3616&lt;29),"28 to 29 days",U3616=30, "30 days"),"Not Needed")</f>
        <v>30 days</v>
      </c>
      <c r="X3616">
        <f t="shared" si="341"/>
        <v>2015</v>
      </c>
    </row>
    <row r="3617" spans="1:24" ht="4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 t="shared" si="342"/>
        <v>107</v>
      </c>
      <c r="R3617">
        <f t="shared" si="337"/>
        <v>37.08</v>
      </c>
      <c r="S3617" s="15">
        <f t="shared" si="338"/>
        <v>42318.593703703707</v>
      </c>
      <c r="T3617" s="15">
        <f t="shared" si="339"/>
        <v>42348.593703703707</v>
      </c>
      <c r="U3617">
        <f t="shared" si="340"/>
        <v>30</v>
      </c>
      <c r="V3617" t="str" cm="1">
        <f t="array" ref="V3617">_xlfn.IFS(U3617&lt;=10,"Less than 10 days",AND(U3617&gt;10,U3617&lt;=20),"11 to 20 days",AND(U3617&gt;20,U3617&lt;=25),"21 to 25 days",U3617&gt;=51,"Greater than 40 days",AND(U3617&gt;25,U3617&lt;=30),"26 to 30 days",AND(U3617&gt;30,U3617&lt;=40),"31 to 40 days",AND(U3617&gt;40,U3617&lt;=50),"41 to 50 days")</f>
        <v>26 to 30 days</v>
      </c>
      <c r="W3617" t="str" cm="1">
        <f t="array" ref="W3617">_xlfn.IFNA(_xlfn.IFS(AND(U3617&gt;=25,U3617&lt;28),"26-27 days",AND(U3617&gt;27,U3617&lt;29),"28 to 29 days",U3617=30, "30 days"),"Not Needed")</f>
        <v>30 days</v>
      </c>
      <c r="X3617">
        <f t="shared" si="341"/>
        <v>2015</v>
      </c>
    </row>
    <row r="3618" spans="1:24" ht="58">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 t="shared" si="342"/>
        <v>125</v>
      </c>
      <c r="R3618">
        <f t="shared" si="337"/>
        <v>69.33</v>
      </c>
      <c r="S3618" s="15">
        <f t="shared" si="338"/>
        <v>42052.949814814812</v>
      </c>
      <c r="T3618" s="15">
        <f t="shared" si="339"/>
        <v>42082.908148148148</v>
      </c>
      <c r="U3618">
        <f t="shared" si="340"/>
        <v>30</v>
      </c>
      <c r="V3618" t="str" cm="1">
        <f t="array" ref="V3618">_xlfn.IFS(U3618&lt;=10,"Less than 10 days",AND(U3618&gt;10,U3618&lt;=20),"11 to 20 days",AND(U3618&gt;20,U3618&lt;=25),"21 to 25 days",U3618&gt;=51,"Greater than 40 days",AND(U3618&gt;25,U3618&lt;=30),"26 to 30 days",AND(U3618&gt;30,U3618&lt;=40),"31 to 40 days",AND(U3618&gt;40,U3618&lt;=50),"41 to 50 days")</f>
        <v>26 to 30 days</v>
      </c>
      <c r="W3618" t="str" cm="1">
        <f t="array" ref="W3618">_xlfn.IFNA(_xlfn.IFS(AND(U3618&gt;=25,U3618&lt;28),"26-27 days",AND(U3618&gt;27,U3618&lt;29),"28 to 29 days",U3618=30, "30 days"),"Not Needed")</f>
        <v>30 days</v>
      </c>
      <c r="X3618">
        <f t="shared" si="341"/>
        <v>2015</v>
      </c>
    </row>
    <row r="3619" spans="1:24" ht="4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 t="shared" si="342"/>
        <v>119</v>
      </c>
      <c r="R3619">
        <f t="shared" si="337"/>
        <v>17.25</v>
      </c>
      <c r="S3619" s="15">
        <f t="shared" si="338"/>
        <v>42779.610289351855</v>
      </c>
      <c r="T3619" s="15">
        <f t="shared" si="339"/>
        <v>42794</v>
      </c>
      <c r="U3619">
        <f t="shared" si="340"/>
        <v>15</v>
      </c>
      <c r="V3619" t="str" cm="1">
        <f t="array" ref="V3619">_xlfn.IFS(U3619&lt;=10,"Less than 10 days",AND(U3619&gt;10,U3619&lt;=20),"11 to 20 days",AND(U3619&gt;20,U3619&lt;=25),"21 to 25 days",U3619&gt;=51,"Greater than 40 days",AND(U3619&gt;25,U3619&lt;=30),"26 to 30 days",AND(U3619&gt;30,U3619&lt;=40),"31 to 40 days",AND(U3619&gt;40,U3619&lt;=50),"41 to 50 days")</f>
        <v>11 to 20 days</v>
      </c>
      <c r="W3619" t="str" cm="1">
        <f t="array" ref="W3619">_xlfn.IFNA(_xlfn.IFS(AND(U3619&gt;=25,U3619&lt;28),"26-27 days",AND(U3619&gt;27,U3619&lt;29),"28 to 29 days",U3619=30, "30 days"),"Not Needed")</f>
        <v>Not Needed</v>
      </c>
      <c r="X3619">
        <f t="shared" si="341"/>
        <v>2017</v>
      </c>
    </row>
    <row r="3620" spans="1:24" ht="4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 t="shared" si="342"/>
        <v>101</v>
      </c>
      <c r="R3620">
        <f t="shared" si="337"/>
        <v>36.07</v>
      </c>
      <c r="S3620" s="15">
        <f t="shared" si="338"/>
        <v>42128.627893518518</v>
      </c>
      <c r="T3620" s="15">
        <f t="shared" si="339"/>
        <v>42158.627893518518</v>
      </c>
      <c r="U3620">
        <f t="shared" si="340"/>
        <v>30</v>
      </c>
      <c r="V3620" t="str" cm="1">
        <f t="array" ref="V3620">_xlfn.IFS(U3620&lt;=10,"Less than 10 days",AND(U3620&gt;10,U3620&lt;=20),"11 to 20 days",AND(U3620&gt;20,U3620&lt;=25),"21 to 25 days",U3620&gt;=51,"Greater than 40 days",AND(U3620&gt;25,U3620&lt;=30),"26 to 30 days",AND(U3620&gt;30,U3620&lt;=40),"31 to 40 days",AND(U3620&gt;40,U3620&lt;=50),"41 to 50 days")</f>
        <v>26 to 30 days</v>
      </c>
      <c r="W3620" t="str" cm="1">
        <f t="array" ref="W3620">_xlfn.IFNA(_xlfn.IFS(AND(U3620&gt;=25,U3620&lt;28),"26-27 days",AND(U3620&gt;27,U3620&lt;29),"28 to 29 days",U3620=30, "30 days"),"Not Needed")</f>
        <v>30 days</v>
      </c>
      <c r="X3620">
        <f t="shared" si="341"/>
        <v>2015</v>
      </c>
    </row>
    <row r="3621" spans="1:24" ht="4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 t="shared" si="342"/>
        <v>113</v>
      </c>
      <c r="R3621">
        <f t="shared" si="337"/>
        <v>66.47</v>
      </c>
      <c r="S3621" s="15">
        <f t="shared" si="338"/>
        <v>42661.132245370376</v>
      </c>
      <c r="T3621" s="15">
        <f t="shared" si="339"/>
        <v>42693.916666666672</v>
      </c>
      <c r="U3621">
        <f t="shared" si="340"/>
        <v>32</v>
      </c>
      <c r="V3621" t="str" cm="1">
        <f t="array" ref="V3621">_xlfn.IFS(U3621&lt;=10,"Less than 10 days",AND(U3621&gt;10,U3621&lt;=20),"11 to 20 days",AND(U3621&gt;20,U3621&lt;=25),"21 to 25 days",U3621&gt;=51,"Greater than 40 days",AND(U3621&gt;25,U3621&lt;=30),"26 to 30 days",AND(U3621&gt;30,U3621&lt;=40),"31 to 40 days",AND(U3621&gt;40,U3621&lt;=50),"41 to 50 days")</f>
        <v>31 to 40 days</v>
      </c>
      <c r="W3621" t="str" cm="1">
        <f t="array" ref="W3621">_xlfn.IFNA(_xlfn.IFS(AND(U3621&gt;=25,U3621&lt;28),"26-27 days",AND(U3621&gt;27,U3621&lt;29),"28 to 29 days",U3621=30, "30 days"),"Not Needed")</f>
        <v>Not Needed</v>
      </c>
      <c r="X3621">
        <f t="shared" si="341"/>
        <v>2016</v>
      </c>
    </row>
    <row r="3622" spans="1:24" ht="4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 t="shared" si="342"/>
        <v>105</v>
      </c>
      <c r="R3622">
        <f t="shared" si="337"/>
        <v>56.07</v>
      </c>
      <c r="S3622" s="15">
        <f t="shared" si="338"/>
        <v>42037.938206018516</v>
      </c>
      <c r="T3622" s="15">
        <f t="shared" si="339"/>
        <v>42068.166666666672</v>
      </c>
      <c r="U3622">
        <f t="shared" si="340"/>
        <v>31</v>
      </c>
      <c r="V3622" t="str" cm="1">
        <f t="array" ref="V3622">_xlfn.IFS(U3622&lt;=10,"Less than 10 days",AND(U3622&gt;10,U3622&lt;=20),"11 to 20 days",AND(U3622&gt;20,U3622&lt;=25),"21 to 25 days",U3622&gt;=51,"Greater than 40 days",AND(U3622&gt;25,U3622&lt;=30),"26 to 30 days",AND(U3622&gt;30,U3622&lt;=40),"31 to 40 days",AND(U3622&gt;40,U3622&lt;=50),"41 to 50 days")</f>
        <v>31 to 40 days</v>
      </c>
      <c r="W3622" t="str" cm="1">
        <f t="array" ref="W3622">_xlfn.IFNA(_xlfn.IFS(AND(U3622&gt;=25,U3622&lt;28),"26-27 days",AND(U3622&gt;27,U3622&lt;29),"28 to 29 days",U3622=30, "30 days"),"Not Needed")</f>
        <v>Not Needed</v>
      </c>
      <c r="X3622">
        <f t="shared" si="341"/>
        <v>2015</v>
      </c>
    </row>
    <row r="3623" spans="1:24" ht="4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 t="shared" si="342"/>
        <v>110</v>
      </c>
      <c r="R3623">
        <f t="shared" si="337"/>
        <v>47.03</v>
      </c>
      <c r="S3623" s="15">
        <f t="shared" si="338"/>
        <v>42619.935694444444</v>
      </c>
      <c r="T3623" s="15">
        <f t="shared" si="339"/>
        <v>42643.875</v>
      </c>
      <c r="U3623">
        <f t="shared" si="340"/>
        <v>24</v>
      </c>
      <c r="V3623" t="str" cm="1">
        <f t="array" ref="V3623">_xlfn.IFS(U3623&lt;=10,"Less than 10 days",AND(U3623&gt;10,U3623&lt;=20),"11 to 20 days",AND(U3623&gt;20,U3623&lt;=25),"21 to 25 days",U3623&gt;=51,"Greater than 40 days",AND(U3623&gt;25,U3623&lt;=30),"26 to 30 days",AND(U3623&gt;30,U3623&lt;=40),"31 to 40 days",AND(U3623&gt;40,U3623&lt;=50),"41 to 50 days")</f>
        <v>21 to 25 days</v>
      </c>
      <c r="W3623" t="str" cm="1">
        <f t="array" ref="W3623">_xlfn.IFNA(_xlfn.IFS(AND(U3623&gt;=25,U3623&lt;28),"26-27 days",AND(U3623&gt;27,U3623&lt;29),"28 to 29 days",U3623=30, "30 days"),"Not Needed")</f>
        <v>Not Needed</v>
      </c>
      <c r="X3623">
        <f t="shared" si="341"/>
        <v>2016</v>
      </c>
    </row>
    <row r="3624" spans="1:24" ht="29">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 t="shared" si="342"/>
        <v>100</v>
      </c>
      <c r="R3624">
        <f t="shared" si="337"/>
        <v>47.67</v>
      </c>
      <c r="S3624" s="15">
        <f t="shared" si="338"/>
        <v>41877.221886574072</v>
      </c>
      <c r="T3624" s="15">
        <f t="shared" si="339"/>
        <v>41910.140972222223</v>
      </c>
      <c r="U3624">
        <f t="shared" si="340"/>
        <v>33</v>
      </c>
      <c r="V3624" t="str" cm="1">
        <f t="array" ref="V3624">_xlfn.IFS(U3624&lt;=10,"Less than 10 days",AND(U3624&gt;10,U3624&lt;=20),"11 to 20 days",AND(U3624&gt;20,U3624&lt;=25),"21 to 25 days",U3624&gt;=51,"Greater than 40 days",AND(U3624&gt;25,U3624&lt;=30),"26 to 30 days",AND(U3624&gt;30,U3624&lt;=40),"31 to 40 days",AND(U3624&gt;40,U3624&lt;=50),"41 to 50 days")</f>
        <v>31 to 40 days</v>
      </c>
      <c r="W3624" t="str" cm="1">
        <f t="array" ref="W3624">_xlfn.IFNA(_xlfn.IFS(AND(U3624&gt;=25,U3624&lt;28),"26-27 days",AND(U3624&gt;27,U3624&lt;29),"28 to 29 days",U3624=30, "30 days"),"Not Needed")</f>
        <v>Not Needed</v>
      </c>
      <c r="X3624">
        <f t="shared" si="341"/>
        <v>2014</v>
      </c>
    </row>
    <row r="3625" spans="1:24" ht="29">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 t="shared" si="342"/>
        <v>120</v>
      </c>
      <c r="R3625">
        <f t="shared" si="337"/>
        <v>88.24</v>
      </c>
      <c r="S3625" s="15">
        <f t="shared" si="338"/>
        <v>41828.736921296295</v>
      </c>
      <c r="T3625" s="15">
        <f t="shared" si="339"/>
        <v>41846.291666666664</v>
      </c>
      <c r="U3625">
        <f t="shared" si="340"/>
        <v>18</v>
      </c>
      <c r="V3625" t="str" cm="1">
        <f t="array" ref="V3625">_xlfn.IFS(U3625&lt;=10,"Less than 10 days",AND(U3625&gt;10,U3625&lt;=20),"11 to 20 days",AND(U3625&gt;20,U3625&lt;=25),"21 to 25 days",U3625&gt;=51,"Greater than 40 days",AND(U3625&gt;25,U3625&lt;=30),"26 to 30 days",AND(U3625&gt;30,U3625&lt;=40),"31 to 40 days",AND(U3625&gt;40,U3625&lt;=50),"41 to 50 days")</f>
        <v>11 to 20 days</v>
      </c>
      <c r="W3625" t="str" cm="1">
        <f t="array" ref="W3625">_xlfn.IFNA(_xlfn.IFS(AND(U3625&gt;=25,U3625&lt;28),"26-27 days",AND(U3625&gt;27,U3625&lt;29),"28 to 29 days",U3625=30, "30 days"),"Not Needed")</f>
        <v>Not Needed</v>
      </c>
      <c r="X3625">
        <f t="shared" si="341"/>
        <v>2014</v>
      </c>
    </row>
    <row r="3626" spans="1:24" ht="7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 t="shared" si="342"/>
        <v>105</v>
      </c>
      <c r="R3626">
        <f t="shared" si="337"/>
        <v>80.72</v>
      </c>
      <c r="S3626" s="15">
        <f t="shared" si="338"/>
        <v>42545.774189814809</v>
      </c>
      <c r="T3626" s="15">
        <f t="shared" si="339"/>
        <v>42605.774189814809</v>
      </c>
      <c r="U3626">
        <f t="shared" si="340"/>
        <v>60</v>
      </c>
      <c r="V3626" t="str" cm="1">
        <f t="array" ref="V3626">_xlfn.IFS(U3626&lt;=10,"Less than 10 days",AND(U3626&gt;10,U3626&lt;=20),"11 to 20 days",AND(U3626&gt;20,U3626&lt;=25),"21 to 25 days",U3626&gt;=51,"Greater than 40 days",AND(U3626&gt;25,U3626&lt;=30),"26 to 30 days",AND(U3626&gt;30,U3626&lt;=40),"31 to 40 days",AND(U3626&gt;40,U3626&lt;=50),"41 to 50 days")</f>
        <v>Greater than 40 days</v>
      </c>
      <c r="W3626" t="str" cm="1">
        <f t="array" ref="W3626">_xlfn.IFNA(_xlfn.IFS(AND(U3626&gt;=25,U3626&lt;28),"26-27 days",AND(U3626&gt;27,U3626&lt;29),"28 to 29 days",U3626=30, "30 days"),"Not Needed")</f>
        <v>Not Needed</v>
      </c>
      <c r="X3626">
        <f t="shared" si="341"/>
        <v>2016</v>
      </c>
    </row>
    <row r="3627" spans="1:24" ht="58">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 t="shared" si="342"/>
        <v>103</v>
      </c>
      <c r="R3627">
        <f t="shared" si="337"/>
        <v>39.49</v>
      </c>
      <c r="S3627" s="15">
        <f t="shared" si="338"/>
        <v>42157.652511574073</v>
      </c>
      <c r="T3627" s="15">
        <f t="shared" si="339"/>
        <v>42187.652511574073</v>
      </c>
      <c r="U3627">
        <f t="shared" si="340"/>
        <v>30</v>
      </c>
      <c r="V3627" t="str" cm="1">
        <f t="array" ref="V3627">_xlfn.IFS(U3627&lt;=10,"Less than 10 days",AND(U3627&gt;10,U3627&lt;=20),"11 to 20 days",AND(U3627&gt;20,U3627&lt;=25),"21 to 25 days",U3627&gt;=51,"Greater than 40 days",AND(U3627&gt;25,U3627&lt;=30),"26 to 30 days",AND(U3627&gt;30,U3627&lt;=40),"31 to 40 days",AND(U3627&gt;40,U3627&lt;=50),"41 to 50 days")</f>
        <v>26 to 30 days</v>
      </c>
      <c r="W3627" t="str" cm="1">
        <f t="array" ref="W3627">_xlfn.IFNA(_xlfn.IFS(AND(U3627&gt;=25,U3627&lt;28),"26-27 days",AND(U3627&gt;27,U3627&lt;29),"28 to 29 days",U3627=30, "30 days"),"Not Needed")</f>
        <v>30 days</v>
      </c>
      <c r="X3627">
        <f t="shared" si="341"/>
        <v>2015</v>
      </c>
    </row>
    <row r="3628" spans="1:24" ht="4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 t="shared" si="342"/>
        <v>102</v>
      </c>
      <c r="R3628">
        <f t="shared" si="337"/>
        <v>84.85</v>
      </c>
      <c r="S3628" s="15">
        <f t="shared" si="338"/>
        <v>41846.667326388888</v>
      </c>
      <c r="T3628" s="15">
        <f t="shared" si="339"/>
        <v>41867.667326388888</v>
      </c>
      <c r="U3628">
        <f t="shared" si="340"/>
        <v>21</v>
      </c>
      <c r="V3628" t="str" cm="1">
        <f t="array" ref="V3628">_xlfn.IFS(U3628&lt;=10,"Less than 10 days",AND(U3628&gt;10,U3628&lt;=20),"11 to 20 days",AND(U3628&gt;20,U3628&lt;=25),"21 to 25 days",U3628&gt;=51,"Greater than 40 days",AND(U3628&gt;25,U3628&lt;=30),"26 to 30 days",AND(U3628&gt;30,U3628&lt;=40),"31 to 40 days",AND(U3628&gt;40,U3628&lt;=50),"41 to 50 days")</f>
        <v>21 to 25 days</v>
      </c>
      <c r="W3628" t="str" cm="1">
        <f t="array" ref="W3628">_xlfn.IFNA(_xlfn.IFS(AND(U3628&gt;=25,U3628&lt;28),"26-27 days",AND(U3628&gt;27,U3628&lt;29),"28 to 29 days",U3628=30, "30 days"),"Not Needed")</f>
        <v>Not Needed</v>
      </c>
      <c r="X3628">
        <f t="shared" si="341"/>
        <v>2014</v>
      </c>
    </row>
    <row r="3629" spans="1:24" ht="4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 t="shared" si="342"/>
        <v>100</v>
      </c>
      <c r="R3629">
        <f t="shared" si="337"/>
        <v>68.97</v>
      </c>
      <c r="S3629" s="15">
        <f t="shared" si="338"/>
        <v>42460.741747685184</v>
      </c>
      <c r="T3629" s="15">
        <f t="shared" si="339"/>
        <v>42511.165972222225</v>
      </c>
      <c r="U3629">
        <f t="shared" si="340"/>
        <v>51</v>
      </c>
      <c r="V3629" t="str" cm="1">
        <f t="array" ref="V3629">_xlfn.IFS(U3629&lt;=10,"Less than 10 days",AND(U3629&gt;10,U3629&lt;=20),"11 to 20 days",AND(U3629&gt;20,U3629&lt;=25),"21 to 25 days",U3629&gt;=51,"Greater than 40 days",AND(U3629&gt;25,U3629&lt;=30),"26 to 30 days",AND(U3629&gt;30,U3629&lt;=40),"31 to 40 days",AND(U3629&gt;40,U3629&lt;=50),"41 to 50 days")</f>
        <v>Greater than 40 days</v>
      </c>
      <c r="W3629" t="str" cm="1">
        <f t="array" ref="W3629">_xlfn.IFNA(_xlfn.IFS(AND(U3629&gt;=25,U3629&lt;28),"26-27 days",AND(U3629&gt;27,U3629&lt;29),"28 to 29 days",U3629=30, "30 days"),"Not Needed")</f>
        <v>Not Needed</v>
      </c>
      <c r="X3629">
        <f t="shared" si="341"/>
        <v>2016</v>
      </c>
    </row>
    <row r="3630" spans="1:24" ht="4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 t="shared" si="342"/>
        <v>0</v>
      </c>
      <c r="R3630">
        <f t="shared" si="337"/>
        <v>0</v>
      </c>
      <c r="S3630" s="15">
        <f t="shared" si="338"/>
        <v>42291.833287037036</v>
      </c>
      <c r="T3630" s="15">
        <f t="shared" si="339"/>
        <v>42351.874953703707</v>
      </c>
      <c r="U3630">
        <f t="shared" si="340"/>
        <v>60</v>
      </c>
      <c r="V3630" t="str" cm="1">
        <f t="array" ref="V3630">_xlfn.IFS(U3630&lt;=10,"Less than 10 days",AND(U3630&gt;10,U3630&lt;=20),"11 to 20 days",AND(U3630&gt;20,U3630&lt;=25),"21 to 25 days",U3630&gt;=51,"Greater than 40 days",AND(U3630&gt;25,U3630&lt;=30),"26 to 30 days",AND(U3630&gt;30,U3630&lt;=40),"31 to 40 days",AND(U3630&gt;40,U3630&lt;=50),"41 to 50 days")</f>
        <v>Greater than 40 days</v>
      </c>
      <c r="W3630" t="str" cm="1">
        <f t="array" ref="W3630">_xlfn.IFNA(_xlfn.IFS(AND(U3630&gt;=25,U3630&lt;28),"26-27 days",AND(U3630&gt;27,U3630&lt;29),"28 to 29 days",U3630=30, "30 days"),"Not Needed")</f>
        <v>Not Needed</v>
      </c>
      <c r="X3630">
        <f t="shared" si="341"/>
        <v>2015</v>
      </c>
    </row>
    <row r="3631" spans="1:24" ht="58">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 t="shared" si="342"/>
        <v>0</v>
      </c>
      <c r="R3631">
        <f t="shared" si="337"/>
        <v>1</v>
      </c>
      <c r="S3631" s="15">
        <f t="shared" si="338"/>
        <v>42437.094490740739</v>
      </c>
      <c r="T3631" s="15">
        <f t="shared" si="339"/>
        <v>42495.708333333328</v>
      </c>
      <c r="U3631">
        <f t="shared" si="340"/>
        <v>58</v>
      </c>
      <c r="V3631" t="str" cm="1">
        <f t="array" ref="V3631">_xlfn.IFS(U3631&lt;=10,"Less than 10 days",AND(U3631&gt;10,U3631&lt;=20),"11 to 20 days",AND(U3631&gt;20,U3631&lt;=25),"21 to 25 days",U3631&gt;=51,"Greater than 40 days",AND(U3631&gt;25,U3631&lt;=30),"26 to 30 days",AND(U3631&gt;30,U3631&lt;=40),"31 to 40 days",AND(U3631&gt;40,U3631&lt;=50),"41 to 50 days")</f>
        <v>Greater than 40 days</v>
      </c>
      <c r="W3631" t="str" cm="1">
        <f t="array" ref="W3631">_xlfn.IFNA(_xlfn.IFS(AND(U3631&gt;=25,U3631&lt;28),"26-27 days",AND(U3631&gt;27,U3631&lt;29),"28 to 29 days",U3631=30, "30 days"),"Not Needed")</f>
        <v>Not Needed</v>
      </c>
      <c r="X3631">
        <f t="shared" si="341"/>
        <v>2016</v>
      </c>
    </row>
    <row r="3632" spans="1:24" ht="4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 t="shared" si="342"/>
        <v>0</v>
      </c>
      <c r="R3632">
        <f t="shared" si="337"/>
        <v>1</v>
      </c>
      <c r="S3632" s="15">
        <f t="shared" si="338"/>
        <v>41942.84710648148</v>
      </c>
      <c r="T3632" s="15">
        <f t="shared" si="339"/>
        <v>41972.888773148152</v>
      </c>
      <c r="U3632">
        <f t="shared" si="340"/>
        <v>30</v>
      </c>
      <c r="V3632" t="str" cm="1">
        <f t="array" ref="V3632">_xlfn.IFS(U3632&lt;=10,"Less than 10 days",AND(U3632&gt;10,U3632&lt;=20),"11 to 20 days",AND(U3632&gt;20,U3632&lt;=25),"21 to 25 days",U3632&gt;=51,"Greater than 40 days",AND(U3632&gt;25,U3632&lt;=30),"26 to 30 days",AND(U3632&gt;30,U3632&lt;=40),"31 to 40 days",AND(U3632&gt;40,U3632&lt;=50),"41 to 50 days")</f>
        <v>26 to 30 days</v>
      </c>
      <c r="W3632" t="str" cm="1">
        <f t="array" ref="W3632">_xlfn.IFNA(_xlfn.IFS(AND(U3632&gt;=25,U3632&lt;28),"26-27 days",AND(U3632&gt;27,U3632&lt;29),"28 to 29 days",U3632=30, "30 days"),"Not Needed")</f>
        <v>30 days</v>
      </c>
      <c r="X3632">
        <f t="shared" si="341"/>
        <v>2014</v>
      </c>
    </row>
    <row r="3633" spans="1:24" ht="58">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 t="shared" si="342"/>
        <v>51</v>
      </c>
      <c r="R3633">
        <f t="shared" si="337"/>
        <v>147.88</v>
      </c>
      <c r="S3633" s="15">
        <f t="shared" si="338"/>
        <v>41880.753437499996</v>
      </c>
      <c r="T3633" s="15">
        <f t="shared" si="339"/>
        <v>41905.165972222225</v>
      </c>
      <c r="U3633">
        <f t="shared" si="340"/>
        <v>25</v>
      </c>
      <c r="V3633" t="str" cm="1">
        <f t="array" ref="V3633">_xlfn.IFS(U3633&lt;=10,"Less than 10 days",AND(U3633&gt;10,U3633&lt;=20),"11 to 20 days",AND(U3633&gt;20,U3633&lt;=25),"21 to 25 days",U3633&gt;=51,"Greater than 40 days",AND(U3633&gt;25,U3633&lt;=30),"26 to 30 days",AND(U3633&gt;30,U3633&lt;=40),"31 to 40 days",AND(U3633&gt;40,U3633&lt;=50),"41 to 50 days")</f>
        <v>21 to 25 days</v>
      </c>
      <c r="W3633" t="str" cm="1">
        <f t="array" ref="W3633">_xlfn.IFNA(_xlfn.IFS(AND(U3633&gt;=25,U3633&lt;28),"26-27 days",AND(U3633&gt;27,U3633&lt;29),"28 to 29 days",U3633=30, "30 days"),"Not Needed")</f>
        <v>26-27 days</v>
      </c>
      <c r="X3633">
        <f t="shared" si="341"/>
        <v>2014</v>
      </c>
    </row>
    <row r="3634" spans="1:24" ht="4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 t="shared" si="342"/>
        <v>20</v>
      </c>
      <c r="R3634">
        <f t="shared" si="337"/>
        <v>100</v>
      </c>
      <c r="S3634" s="15">
        <f t="shared" si="338"/>
        <v>41946.936909722222</v>
      </c>
      <c r="T3634" s="15">
        <f t="shared" si="339"/>
        <v>41966.936909722222</v>
      </c>
      <c r="U3634">
        <f t="shared" si="340"/>
        <v>20</v>
      </c>
      <c r="V3634" t="str" cm="1">
        <f t="array" ref="V3634">_xlfn.IFS(U3634&lt;=10,"Less than 10 days",AND(U3634&gt;10,U3634&lt;=20),"11 to 20 days",AND(U3634&gt;20,U3634&lt;=25),"21 to 25 days",U3634&gt;=51,"Greater than 40 days",AND(U3634&gt;25,U3634&lt;=30),"26 to 30 days",AND(U3634&gt;30,U3634&lt;=40),"31 to 40 days",AND(U3634&gt;40,U3634&lt;=50),"41 to 50 days")</f>
        <v>11 to 20 days</v>
      </c>
      <c r="W3634" t="str" cm="1">
        <f t="array" ref="W3634">_xlfn.IFNA(_xlfn.IFS(AND(U3634&gt;=25,U3634&lt;28),"26-27 days",AND(U3634&gt;27,U3634&lt;29),"28 to 29 days",U3634=30, "30 days"),"Not Needed")</f>
        <v>Not Needed</v>
      </c>
      <c r="X3634">
        <f t="shared" si="341"/>
        <v>2014</v>
      </c>
    </row>
    <row r="3635" spans="1:24" ht="4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 t="shared" si="342"/>
        <v>35</v>
      </c>
      <c r="R3635">
        <f t="shared" si="337"/>
        <v>56.84</v>
      </c>
      <c r="S3635" s="15">
        <f t="shared" si="338"/>
        <v>42649.623460648145</v>
      </c>
      <c r="T3635" s="15">
        <f t="shared" si="339"/>
        <v>42693.041666666672</v>
      </c>
      <c r="U3635">
        <f t="shared" si="340"/>
        <v>44</v>
      </c>
      <c r="V3635" t="str" cm="1">
        <f t="array" ref="V3635">_xlfn.IFS(U3635&lt;=10,"Less than 10 days",AND(U3635&gt;10,U3635&lt;=20),"11 to 20 days",AND(U3635&gt;20,U3635&lt;=25),"21 to 25 days",U3635&gt;=51,"Greater than 40 days",AND(U3635&gt;25,U3635&lt;=30),"26 to 30 days",AND(U3635&gt;30,U3635&lt;=40),"31 to 40 days",AND(U3635&gt;40,U3635&lt;=50),"41 to 50 days")</f>
        <v>41 to 50 days</v>
      </c>
      <c r="W3635" t="str" cm="1">
        <f t="array" ref="W3635">_xlfn.IFNA(_xlfn.IFS(AND(U3635&gt;=25,U3635&lt;28),"26-27 days",AND(U3635&gt;27,U3635&lt;29),"28 to 29 days",U3635=30, "30 days"),"Not Needed")</f>
        <v>Not Needed</v>
      </c>
      <c r="X3635">
        <f t="shared" si="341"/>
        <v>2016</v>
      </c>
    </row>
    <row r="3636" spans="1:24" ht="4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 t="shared" si="342"/>
        <v>4</v>
      </c>
      <c r="R3636">
        <f t="shared" si="337"/>
        <v>176.94</v>
      </c>
      <c r="S3636" s="15">
        <f t="shared" si="338"/>
        <v>42701.166365740741</v>
      </c>
      <c r="T3636" s="15">
        <f t="shared" si="339"/>
        <v>42749.165972222225</v>
      </c>
      <c r="U3636">
        <f t="shared" si="340"/>
        <v>48</v>
      </c>
      <c r="V3636" t="str" cm="1">
        <f t="array" ref="V3636">_xlfn.IFS(U3636&lt;=10,"Less than 10 days",AND(U3636&gt;10,U3636&lt;=20),"11 to 20 days",AND(U3636&gt;20,U3636&lt;=25),"21 to 25 days",U3636&gt;=51,"Greater than 40 days",AND(U3636&gt;25,U3636&lt;=30),"26 to 30 days",AND(U3636&gt;30,U3636&lt;=40),"31 to 40 days",AND(U3636&gt;40,U3636&lt;=50),"41 to 50 days")</f>
        <v>41 to 50 days</v>
      </c>
      <c r="W3636" t="str" cm="1">
        <f t="array" ref="W3636">_xlfn.IFNA(_xlfn.IFS(AND(U3636&gt;=25,U3636&lt;28),"26-27 days",AND(U3636&gt;27,U3636&lt;29),"28 to 29 days",U3636=30, "30 days"),"Not Needed")</f>
        <v>Not Needed</v>
      </c>
      <c r="X3636">
        <f t="shared" si="341"/>
        <v>2016</v>
      </c>
    </row>
    <row r="3637" spans="1:24" ht="29">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 t="shared" si="342"/>
        <v>36</v>
      </c>
      <c r="R3637">
        <f t="shared" si="337"/>
        <v>127.6</v>
      </c>
      <c r="S3637" s="15">
        <f t="shared" si="338"/>
        <v>42450.88282407407</v>
      </c>
      <c r="T3637" s="15">
        <f t="shared" si="339"/>
        <v>42480.88282407407</v>
      </c>
      <c r="U3637">
        <f t="shared" si="340"/>
        <v>30</v>
      </c>
      <c r="V3637" t="str" cm="1">
        <f t="array" ref="V3637">_xlfn.IFS(U3637&lt;=10,"Less than 10 days",AND(U3637&gt;10,U3637&lt;=20),"11 to 20 days",AND(U3637&gt;20,U3637&lt;=25),"21 to 25 days",U3637&gt;=51,"Greater than 40 days",AND(U3637&gt;25,U3637&lt;=30),"26 to 30 days",AND(U3637&gt;30,U3637&lt;=40),"31 to 40 days",AND(U3637&gt;40,U3637&lt;=50),"41 to 50 days")</f>
        <v>26 to 30 days</v>
      </c>
      <c r="W3637" t="str" cm="1">
        <f t="array" ref="W3637">_xlfn.IFNA(_xlfn.IFS(AND(U3637&gt;=25,U3637&lt;28),"26-27 days",AND(U3637&gt;27,U3637&lt;29),"28 to 29 days",U3637=30, "30 days"),"Not Needed")</f>
        <v>30 days</v>
      </c>
      <c r="X3637">
        <f t="shared" si="341"/>
        <v>2016</v>
      </c>
    </row>
    <row r="3638" spans="1:24" ht="4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 t="shared" si="342"/>
        <v>0</v>
      </c>
      <c r="R3638">
        <f t="shared" si="337"/>
        <v>0</v>
      </c>
      <c r="S3638" s="15">
        <f t="shared" si="338"/>
        <v>42226.694780092599</v>
      </c>
      <c r="T3638" s="15">
        <f t="shared" si="339"/>
        <v>42261.694780092599</v>
      </c>
      <c r="U3638">
        <f t="shared" si="340"/>
        <v>35</v>
      </c>
      <c r="V3638" t="str" cm="1">
        <f t="array" ref="V3638">_xlfn.IFS(U3638&lt;=10,"Less than 10 days",AND(U3638&gt;10,U3638&lt;=20),"11 to 20 days",AND(U3638&gt;20,U3638&lt;=25),"21 to 25 days",U3638&gt;=51,"Greater than 40 days",AND(U3638&gt;25,U3638&lt;=30),"26 to 30 days",AND(U3638&gt;30,U3638&lt;=40),"31 to 40 days",AND(U3638&gt;40,U3638&lt;=50),"41 to 50 days")</f>
        <v>31 to 40 days</v>
      </c>
      <c r="W3638" t="str" cm="1">
        <f t="array" ref="W3638">_xlfn.IFNA(_xlfn.IFS(AND(U3638&gt;=25,U3638&lt;28),"26-27 days",AND(U3638&gt;27,U3638&lt;29),"28 to 29 days",U3638=30, "30 days"),"Not Needed")</f>
        <v>Not Needed</v>
      </c>
      <c r="X3638">
        <f t="shared" si="341"/>
        <v>2015</v>
      </c>
    </row>
    <row r="3639" spans="1:24" ht="58">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 t="shared" si="342"/>
        <v>31</v>
      </c>
      <c r="R3639">
        <f t="shared" si="337"/>
        <v>66.14</v>
      </c>
      <c r="S3639" s="15">
        <f t="shared" si="338"/>
        <v>41975.700636574074</v>
      </c>
      <c r="T3639" s="15">
        <f t="shared" si="339"/>
        <v>42005.700636574074</v>
      </c>
      <c r="U3639">
        <f t="shared" si="340"/>
        <v>30</v>
      </c>
      <c r="V3639" t="str" cm="1">
        <f t="array" ref="V3639">_xlfn.IFS(U3639&lt;=10,"Less than 10 days",AND(U3639&gt;10,U3639&lt;=20),"11 to 20 days",AND(U3639&gt;20,U3639&lt;=25),"21 to 25 days",U3639&gt;=51,"Greater than 40 days",AND(U3639&gt;25,U3639&lt;=30),"26 to 30 days",AND(U3639&gt;30,U3639&lt;=40),"31 to 40 days",AND(U3639&gt;40,U3639&lt;=50),"41 to 50 days")</f>
        <v>26 to 30 days</v>
      </c>
      <c r="W3639" t="str" cm="1">
        <f t="array" ref="W3639">_xlfn.IFNA(_xlfn.IFS(AND(U3639&gt;=25,U3639&lt;28),"26-27 days",AND(U3639&gt;27,U3639&lt;29),"28 to 29 days",U3639=30, "30 days"),"Not Needed")</f>
        <v>30 days</v>
      </c>
      <c r="X3639">
        <f t="shared" si="341"/>
        <v>2014</v>
      </c>
    </row>
    <row r="3640" spans="1:24" ht="29">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 t="shared" si="342"/>
        <v>7</v>
      </c>
      <c r="R3640">
        <f t="shared" si="337"/>
        <v>108</v>
      </c>
      <c r="S3640" s="15">
        <f t="shared" si="338"/>
        <v>42053.672824074078</v>
      </c>
      <c r="T3640" s="15">
        <f t="shared" si="339"/>
        <v>42113.631157407406</v>
      </c>
      <c r="U3640">
        <f t="shared" si="340"/>
        <v>60</v>
      </c>
      <c r="V3640" t="str" cm="1">
        <f t="array" ref="V3640">_xlfn.IFS(U3640&lt;=10,"Less than 10 days",AND(U3640&gt;10,U3640&lt;=20),"11 to 20 days",AND(U3640&gt;20,U3640&lt;=25),"21 to 25 days",U3640&gt;=51,"Greater than 40 days",AND(U3640&gt;25,U3640&lt;=30),"26 to 30 days",AND(U3640&gt;30,U3640&lt;=40),"31 to 40 days",AND(U3640&gt;40,U3640&lt;=50),"41 to 50 days")</f>
        <v>Greater than 40 days</v>
      </c>
      <c r="W3640" t="str" cm="1">
        <f t="array" ref="W3640">_xlfn.IFNA(_xlfn.IFS(AND(U3640&gt;=25,U3640&lt;28),"26-27 days",AND(U3640&gt;27,U3640&lt;29),"28 to 29 days",U3640=30, "30 days"),"Not Needed")</f>
        <v>Not Needed</v>
      </c>
      <c r="X3640">
        <f t="shared" si="341"/>
        <v>2015</v>
      </c>
    </row>
    <row r="3641" spans="1:24" ht="4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 t="shared" si="342"/>
        <v>0</v>
      </c>
      <c r="R3641">
        <f t="shared" si="337"/>
        <v>1</v>
      </c>
      <c r="S3641" s="15">
        <f t="shared" si="338"/>
        <v>42590.677152777775</v>
      </c>
      <c r="T3641" s="15">
        <f t="shared" si="339"/>
        <v>42650.632638888885</v>
      </c>
      <c r="U3641">
        <f t="shared" si="340"/>
        <v>60</v>
      </c>
      <c r="V3641" t="str" cm="1">
        <f t="array" ref="V3641">_xlfn.IFS(U3641&lt;=10,"Less than 10 days",AND(U3641&gt;10,U3641&lt;=20),"11 to 20 days",AND(U3641&gt;20,U3641&lt;=25),"21 to 25 days",U3641&gt;=51,"Greater than 40 days",AND(U3641&gt;25,U3641&lt;=30),"26 to 30 days",AND(U3641&gt;30,U3641&lt;=40),"31 to 40 days",AND(U3641&gt;40,U3641&lt;=50),"41 to 50 days")</f>
        <v>Greater than 40 days</v>
      </c>
      <c r="W3641" t="str" cm="1">
        <f t="array" ref="W3641">_xlfn.IFNA(_xlfn.IFS(AND(U3641&gt;=25,U3641&lt;28),"26-27 days",AND(U3641&gt;27,U3641&lt;29),"28 to 29 days",U3641=30, "30 days"),"Not Needed")</f>
        <v>Not Needed</v>
      </c>
      <c r="X3641">
        <f t="shared" si="341"/>
        <v>2016</v>
      </c>
    </row>
    <row r="3642" spans="1:24" ht="7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 t="shared" si="342"/>
        <v>6</v>
      </c>
      <c r="R3642">
        <f t="shared" si="337"/>
        <v>18.329999999999998</v>
      </c>
      <c r="S3642" s="15">
        <f t="shared" si="338"/>
        <v>42104.781597222223</v>
      </c>
      <c r="T3642" s="15">
        <f t="shared" si="339"/>
        <v>42134.781597222223</v>
      </c>
      <c r="U3642">
        <f t="shared" si="340"/>
        <v>30</v>
      </c>
      <c r="V3642" t="str" cm="1">
        <f t="array" ref="V3642">_xlfn.IFS(U3642&lt;=10,"Less than 10 days",AND(U3642&gt;10,U3642&lt;=20),"11 to 20 days",AND(U3642&gt;20,U3642&lt;=25),"21 to 25 days",U3642&gt;=51,"Greater than 40 days",AND(U3642&gt;25,U3642&lt;=30),"26 to 30 days",AND(U3642&gt;30,U3642&lt;=40),"31 to 40 days",AND(U3642&gt;40,U3642&lt;=50),"41 to 50 days")</f>
        <v>26 to 30 days</v>
      </c>
      <c r="W3642" t="str" cm="1">
        <f t="array" ref="W3642">_xlfn.IFNA(_xlfn.IFS(AND(U3642&gt;=25,U3642&lt;28),"26-27 days",AND(U3642&gt;27,U3642&lt;29),"28 to 29 days",U3642=30, "30 days"),"Not Needed")</f>
        <v>30 days</v>
      </c>
      <c r="X3642">
        <f t="shared" si="341"/>
        <v>2015</v>
      </c>
    </row>
    <row r="3643" spans="1:24" ht="4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 t="shared" si="342"/>
        <v>0</v>
      </c>
      <c r="R3643">
        <f t="shared" si="337"/>
        <v>0</v>
      </c>
      <c r="S3643" s="15">
        <f t="shared" si="338"/>
        <v>41899.627071759263</v>
      </c>
      <c r="T3643" s="15">
        <f t="shared" si="339"/>
        <v>41917.208333333336</v>
      </c>
      <c r="U3643">
        <f t="shared" si="340"/>
        <v>18</v>
      </c>
      <c r="V3643" t="str" cm="1">
        <f t="array" ref="V3643">_xlfn.IFS(U3643&lt;=10,"Less than 10 days",AND(U3643&gt;10,U3643&lt;=20),"11 to 20 days",AND(U3643&gt;20,U3643&lt;=25),"21 to 25 days",U3643&gt;=51,"Greater than 40 days",AND(U3643&gt;25,U3643&lt;=30),"26 to 30 days",AND(U3643&gt;30,U3643&lt;=40),"31 to 40 days",AND(U3643&gt;40,U3643&lt;=50),"41 to 50 days")</f>
        <v>11 to 20 days</v>
      </c>
      <c r="W3643" t="str" cm="1">
        <f t="array" ref="W3643">_xlfn.IFNA(_xlfn.IFS(AND(U3643&gt;=25,U3643&lt;28),"26-27 days",AND(U3643&gt;27,U3643&lt;29),"28 to 29 days",U3643=30, "30 days"),"Not Needed")</f>
        <v>Not Needed</v>
      </c>
      <c r="X3643">
        <f t="shared" si="341"/>
        <v>2014</v>
      </c>
    </row>
    <row r="3644" spans="1:24" ht="58">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 t="shared" si="342"/>
        <v>2</v>
      </c>
      <c r="R3644">
        <f t="shared" si="337"/>
        <v>7.5</v>
      </c>
      <c r="S3644" s="15">
        <f t="shared" si="338"/>
        <v>42297.816284722227</v>
      </c>
      <c r="T3644" s="15">
        <f t="shared" si="339"/>
        <v>42338.708333333328</v>
      </c>
      <c r="U3644">
        <f t="shared" si="340"/>
        <v>41</v>
      </c>
      <c r="V3644" t="str" cm="1">
        <f t="array" ref="V3644">_xlfn.IFS(U3644&lt;=10,"Less than 10 days",AND(U3644&gt;10,U3644&lt;=20),"11 to 20 days",AND(U3644&gt;20,U3644&lt;=25),"21 to 25 days",U3644&gt;=51,"Greater than 40 days",AND(U3644&gt;25,U3644&lt;=30),"26 to 30 days",AND(U3644&gt;30,U3644&lt;=40),"31 to 40 days",AND(U3644&gt;40,U3644&lt;=50),"41 to 50 days")</f>
        <v>41 to 50 days</v>
      </c>
      <c r="W3644" t="str" cm="1">
        <f t="array" ref="W3644">_xlfn.IFNA(_xlfn.IFS(AND(U3644&gt;=25,U3644&lt;28),"26-27 days",AND(U3644&gt;27,U3644&lt;29),"28 to 29 days",U3644=30, "30 days"),"Not Needed")</f>
        <v>Not Needed</v>
      </c>
      <c r="X3644">
        <f t="shared" si="341"/>
        <v>2015</v>
      </c>
    </row>
    <row r="3645" spans="1:24" ht="4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 t="shared" si="342"/>
        <v>0</v>
      </c>
      <c r="R3645">
        <f t="shared" si="337"/>
        <v>0</v>
      </c>
      <c r="S3645" s="15">
        <f t="shared" si="338"/>
        <v>42285.143969907411</v>
      </c>
      <c r="T3645" s="15">
        <f t="shared" si="339"/>
        <v>42325.185636574075</v>
      </c>
      <c r="U3645">
        <f t="shared" si="340"/>
        <v>40</v>
      </c>
      <c r="V3645" t="str" cm="1">
        <f t="array" ref="V3645">_xlfn.IFS(U3645&lt;=10,"Less than 10 days",AND(U3645&gt;10,U3645&lt;=20),"11 to 20 days",AND(U3645&gt;20,U3645&lt;=25),"21 to 25 days",U3645&gt;=51,"Greater than 40 days",AND(U3645&gt;25,U3645&lt;=30),"26 to 30 days",AND(U3645&gt;30,U3645&lt;=40),"31 to 40 days",AND(U3645&gt;40,U3645&lt;=50),"41 to 50 days")</f>
        <v>31 to 40 days</v>
      </c>
      <c r="W3645" t="str" cm="1">
        <f t="array" ref="W3645">_xlfn.IFNA(_xlfn.IFS(AND(U3645&gt;=25,U3645&lt;28),"26-27 days",AND(U3645&gt;27,U3645&lt;29),"28 to 29 days",U3645=30, "30 days"),"Not Needed")</f>
        <v>Not Needed</v>
      </c>
      <c r="X3645">
        <f t="shared" si="341"/>
        <v>2015</v>
      </c>
    </row>
    <row r="3646" spans="1:24" ht="4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 t="shared" si="342"/>
        <v>16</v>
      </c>
      <c r="R3646">
        <f t="shared" si="337"/>
        <v>68.42</v>
      </c>
      <c r="S3646" s="15">
        <f t="shared" si="338"/>
        <v>42409.241747685184</v>
      </c>
      <c r="T3646" s="15">
        <f t="shared" si="339"/>
        <v>42437.207638888889</v>
      </c>
      <c r="U3646">
        <f t="shared" si="340"/>
        <v>28</v>
      </c>
      <c r="V3646" t="str" cm="1">
        <f t="array" ref="V3646">_xlfn.IFS(U3646&lt;=10,"Less than 10 days",AND(U3646&gt;10,U3646&lt;=20),"11 to 20 days",AND(U3646&gt;20,U3646&lt;=25),"21 to 25 days",U3646&gt;=51,"Greater than 40 days",AND(U3646&gt;25,U3646&lt;=30),"26 to 30 days",AND(U3646&gt;30,U3646&lt;=40),"31 to 40 days",AND(U3646&gt;40,U3646&lt;=50),"41 to 50 days")</f>
        <v>26 to 30 days</v>
      </c>
      <c r="W3646" t="str" cm="1">
        <f t="array" ref="W3646">_xlfn.IFNA(_xlfn.IFS(AND(U3646&gt;=25,U3646&lt;28),"26-27 days",AND(U3646&gt;27,U3646&lt;29),"28 to 29 days",U3646=30, "30 days"),"Not Needed")</f>
        <v>28 to 29 days</v>
      </c>
      <c r="X3646">
        <f t="shared" si="341"/>
        <v>2016</v>
      </c>
    </row>
    <row r="3647" spans="1:24" ht="4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 t="shared" si="342"/>
        <v>0</v>
      </c>
      <c r="R3647">
        <f t="shared" si="337"/>
        <v>1</v>
      </c>
      <c r="S3647" s="15">
        <f t="shared" si="338"/>
        <v>42665.970347222217</v>
      </c>
      <c r="T3647" s="15">
        <f t="shared" si="339"/>
        <v>42696.012013888889</v>
      </c>
      <c r="U3647">
        <f t="shared" si="340"/>
        <v>31</v>
      </c>
      <c r="V3647" t="str" cm="1">
        <f t="array" ref="V3647">_xlfn.IFS(U3647&lt;=10,"Less than 10 days",AND(U3647&gt;10,U3647&lt;=20),"11 to 20 days",AND(U3647&gt;20,U3647&lt;=25),"21 to 25 days",U3647&gt;=51,"Greater than 40 days",AND(U3647&gt;25,U3647&lt;=30),"26 to 30 days",AND(U3647&gt;30,U3647&lt;=40),"31 to 40 days",AND(U3647&gt;40,U3647&lt;=50),"41 to 50 days")</f>
        <v>31 to 40 days</v>
      </c>
      <c r="W3647" t="str" cm="1">
        <f t="array" ref="W3647">_xlfn.IFNA(_xlfn.IFS(AND(U3647&gt;=25,U3647&lt;28),"26-27 days",AND(U3647&gt;27,U3647&lt;29),"28 to 29 days",U3647=30, "30 days"),"Not Needed")</f>
        <v>Not Needed</v>
      </c>
      <c r="X3647">
        <f t="shared" si="341"/>
        <v>2016</v>
      </c>
    </row>
    <row r="3648" spans="1:24" ht="4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 t="shared" si="342"/>
        <v>5</v>
      </c>
      <c r="R3648">
        <f t="shared" si="337"/>
        <v>60.13</v>
      </c>
      <c r="S3648" s="15">
        <f t="shared" si="338"/>
        <v>42140.421319444446</v>
      </c>
      <c r="T3648" s="15">
        <f t="shared" si="339"/>
        <v>42171.979166666672</v>
      </c>
      <c r="U3648">
        <f t="shared" si="340"/>
        <v>31</v>
      </c>
      <c r="V3648" t="str" cm="1">
        <f t="array" ref="V3648">_xlfn.IFS(U3648&lt;=10,"Less than 10 days",AND(U3648&gt;10,U3648&lt;=20),"11 to 20 days",AND(U3648&gt;20,U3648&lt;=25),"21 to 25 days",U3648&gt;=51,"Greater than 40 days",AND(U3648&gt;25,U3648&lt;=30),"26 to 30 days",AND(U3648&gt;30,U3648&lt;=40),"31 to 40 days",AND(U3648&gt;40,U3648&lt;=50),"41 to 50 days")</f>
        <v>31 to 40 days</v>
      </c>
      <c r="W3648" t="str" cm="1">
        <f t="array" ref="W3648">_xlfn.IFNA(_xlfn.IFS(AND(U3648&gt;=25,U3648&lt;28),"26-27 days",AND(U3648&gt;27,U3648&lt;29),"28 to 29 days",U3648=30, "30 days"),"Not Needed")</f>
        <v>Not Needed</v>
      </c>
      <c r="X3648">
        <f t="shared" si="341"/>
        <v>2015</v>
      </c>
    </row>
    <row r="3649" spans="1:24" ht="4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 t="shared" si="342"/>
        <v>6</v>
      </c>
      <c r="R3649">
        <f t="shared" si="337"/>
        <v>15</v>
      </c>
      <c r="S3649" s="15">
        <f t="shared" si="338"/>
        <v>42598.749155092592</v>
      </c>
      <c r="T3649" s="15">
        <f t="shared" si="339"/>
        <v>42643.749155092592</v>
      </c>
      <c r="U3649">
        <f t="shared" si="340"/>
        <v>45</v>
      </c>
      <c r="V3649" t="str" cm="1">
        <f t="array" ref="V3649">_xlfn.IFS(U3649&lt;=10,"Less than 10 days",AND(U3649&gt;10,U3649&lt;=20),"11 to 20 days",AND(U3649&gt;20,U3649&lt;=25),"21 to 25 days",U3649&gt;=51,"Greater than 40 days",AND(U3649&gt;25,U3649&lt;=30),"26 to 30 days",AND(U3649&gt;30,U3649&lt;=40),"31 to 40 days",AND(U3649&gt;40,U3649&lt;=50),"41 to 50 days")</f>
        <v>41 to 50 days</v>
      </c>
      <c r="W3649" t="str" cm="1">
        <f t="array" ref="W3649">_xlfn.IFNA(_xlfn.IFS(AND(U3649&gt;=25,U3649&lt;28),"26-27 days",AND(U3649&gt;27,U3649&lt;29),"28 to 29 days",U3649=30, "30 days"),"Not Needed")</f>
        <v>Not Needed</v>
      </c>
      <c r="X3649">
        <f t="shared" si="341"/>
        <v>2016</v>
      </c>
    </row>
    <row r="3650" spans="1:24" ht="29">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 t="shared" si="342"/>
        <v>100</v>
      </c>
      <c r="R3650">
        <f t="shared" si="337"/>
        <v>550.04</v>
      </c>
      <c r="S3650" s="15">
        <f t="shared" si="338"/>
        <v>41887.292187500003</v>
      </c>
      <c r="T3650" s="15">
        <f t="shared" si="339"/>
        <v>41917.292187500003</v>
      </c>
      <c r="U3650">
        <f t="shared" si="340"/>
        <v>30</v>
      </c>
      <c r="V3650" t="str" cm="1">
        <f t="array" ref="V3650">_xlfn.IFS(U3650&lt;=10,"Less than 10 days",AND(U3650&gt;10,U3650&lt;=20),"11 to 20 days",AND(U3650&gt;20,U3650&lt;=25),"21 to 25 days",U3650&gt;=51,"Greater than 40 days",AND(U3650&gt;25,U3650&lt;=30),"26 to 30 days",AND(U3650&gt;30,U3650&lt;=40),"31 to 40 days",AND(U3650&gt;40,U3650&lt;=50),"41 to 50 days")</f>
        <v>26 to 30 days</v>
      </c>
      <c r="W3650" t="str" cm="1">
        <f t="array" ref="W3650">_xlfn.IFNA(_xlfn.IFS(AND(U3650&gt;=25,U3650&lt;28),"26-27 days",AND(U3650&gt;27,U3650&lt;29),"28 to 29 days",U3650=30, "30 days"),"Not Needed")</f>
        <v>30 days</v>
      </c>
      <c r="X3650">
        <f t="shared" si="341"/>
        <v>2014</v>
      </c>
    </row>
    <row r="3651" spans="1:24" ht="4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 t="shared" si="342"/>
        <v>104</v>
      </c>
      <c r="R3651">
        <f t="shared" ref="R3651:R3714" si="343">IFERROR(ROUND(E3651/L3651,2),0)</f>
        <v>97.5</v>
      </c>
      <c r="S3651" s="15">
        <f t="shared" ref="S3651:S3714" si="344">(((J3651/60)/60)/24)+DATE(1970,1,1)</f>
        <v>41780.712893518517</v>
      </c>
      <c r="T3651" s="15">
        <f t="shared" ref="T3651:T3714" si="345">(((I3651/60)/60)/24)+DATE(1970,1,1)</f>
        <v>41806.712893518517</v>
      </c>
      <c r="U3651">
        <f t="shared" ref="U3651:U3714" si="346">_xlfn.DAYS(T3651,S3651)</f>
        <v>26</v>
      </c>
      <c r="V3651" t="str" cm="1">
        <f t="array" ref="V3651">_xlfn.IFS(U3651&lt;=10,"Less than 10 days",AND(U3651&gt;10,U3651&lt;=20),"11 to 20 days",AND(U3651&gt;20,U3651&lt;=25),"21 to 25 days",U3651&gt;=51,"Greater than 40 days",AND(U3651&gt;25,U3651&lt;=30),"26 to 30 days",AND(U3651&gt;30,U3651&lt;=40),"31 to 40 days",AND(U3651&gt;40,U3651&lt;=50),"41 to 50 days")</f>
        <v>26 to 30 days</v>
      </c>
      <c r="W3651" t="str" cm="1">
        <f t="array" ref="W3651">_xlfn.IFNA(_xlfn.IFS(AND(U3651&gt;=25,U3651&lt;28),"26-27 days",AND(U3651&gt;27,U3651&lt;29),"28 to 29 days",U3651=30, "30 days"),"Not Needed")</f>
        <v>26-27 days</v>
      </c>
      <c r="X3651">
        <f t="shared" ref="X3651:X3714" si="347">YEAR(S3651)</f>
        <v>2014</v>
      </c>
    </row>
    <row r="3652" spans="1:24" ht="4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 t="shared" si="342"/>
        <v>100</v>
      </c>
      <c r="R3652">
        <f t="shared" si="343"/>
        <v>29.41</v>
      </c>
      <c r="S3652" s="15">
        <f t="shared" si="344"/>
        <v>42381.478981481487</v>
      </c>
      <c r="T3652" s="15">
        <f t="shared" si="345"/>
        <v>42402.478981481487</v>
      </c>
      <c r="U3652">
        <f t="shared" si="346"/>
        <v>21</v>
      </c>
      <c r="V3652" t="str" cm="1">
        <f t="array" ref="V3652">_xlfn.IFS(U3652&lt;=10,"Less than 10 days",AND(U3652&gt;10,U3652&lt;=20),"11 to 20 days",AND(U3652&gt;20,U3652&lt;=25),"21 to 25 days",U3652&gt;=51,"Greater than 40 days",AND(U3652&gt;25,U3652&lt;=30),"26 to 30 days",AND(U3652&gt;30,U3652&lt;=40),"31 to 40 days",AND(U3652&gt;40,U3652&lt;=50),"41 to 50 days")</f>
        <v>21 to 25 days</v>
      </c>
      <c r="W3652" t="str" cm="1">
        <f t="array" ref="W3652">_xlfn.IFNA(_xlfn.IFS(AND(U3652&gt;=25,U3652&lt;28),"26-27 days",AND(U3652&gt;27,U3652&lt;29),"28 to 29 days",U3652=30, "30 days"),"Not Needed")</f>
        <v>Not Needed</v>
      </c>
      <c r="X3652">
        <f t="shared" si="347"/>
        <v>2016</v>
      </c>
    </row>
    <row r="3653" spans="1:24" ht="4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 t="shared" si="342"/>
        <v>104</v>
      </c>
      <c r="R3653">
        <f t="shared" si="343"/>
        <v>57.78</v>
      </c>
      <c r="S3653" s="15">
        <f t="shared" si="344"/>
        <v>41828.646319444444</v>
      </c>
      <c r="T3653" s="15">
        <f t="shared" si="345"/>
        <v>41861.665972222225</v>
      </c>
      <c r="U3653">
        <f t="shared" si="346"/>
        <v>33</v>
      </c>
      <c r="V3653" t="str" cm="1">
        <f t="array" ref="V3653">_xlfn.IFS(U3653&lt;=10,"Less than 10 days",AND(U3653&gt;10,U3653&lt;=20),"11 to 20 days",AND(U3653&gt;20,U3653&lt;=25),"21 to 25 days",U3653&gt;=51,"Greater than 40 days",AND(U3653&gt;25,U3653&lt;=30),"26 to 30 days",AND(U3653&gt;30,U3653&lt;=40),"31 to 40 days",AND(U3653&gt;40,U3653&lt;=50),"41 to 50 days")</f>
        <v>31 to 40 days</v>
      </c>
      <c r="W3653" t="str" cm="1">
        <f t="array" ref="W3653">_xlfn.IFNA(_xlfn.IFS(AND(U3653&gt;=25,U3653&lt;28),"26-27 days",AND(U3653&gt;27,U3653&lt;29),"28 to 29 days",U3653=30, "30 days"),"Not Needed")</f>
        <v>Not Needed</v>
      </c>
      <c r="X3653">
        <f t="shared" si="347"/>
        <v>2014</v>
      </c>
    </row>
    <row r="3654" spans="1:24" ht="4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 t="shared" si="342"/>
        <v>251</v>
      </c>
      <c r="R3654">
        <f t="shared" si="343"/>
        <v>44.24</v>
      </c>
      <c r="S3654" s="15">
        <f t="shared" si="344"/>
        <v>42596.644699074073</v>
      </c>
      <c r="T3654" s="15">
        <f t="shared" si="345"/>
        <v>42607.165972222225</v>
      </c>
      <c r="U3654">
        <f t="shared" si="346"/>
        <v>11</v>
      </c>
      <c r="V3654" t="str" cm="1">
        <f t="array" ref="V3654">_xlfn.IFS(U3654&lt;=10,"Less than 10 days",AND(U3654&gt;10,U3654&lt;=20),"11 to 20 days",AND(U3654&gt;20,U3654&lt;=25),"21 to 25 days",U3654&gt;=51,"Greater than 40 days",AND(U3654&gt;25,U3654&lt;=30),"26 to 30 days",AND(U3654&gt;30,U3654&lt;=40),"31 to 40 days",AND(U3654&gt;40,U3654&lt;=50),"41 to 50 days")</f>
        <v>11 to 20 days</v>
      </c>
      <c r="W3654" t="str" cm="1">
        <f t="array" ref="W3654">_xlfn.IFNA(_xlfn.IFS(AND(U3654&gt;=25,U3654&lt;28),"26-27 days",AND(U3654&gt;27,U3654&lt;29),"28 to 29 days",U3654=30, "30 days"),"Not Needed")</f>
        <v>Not Needed</v>
      </c>
      <c r="X3654">
        <f t="shared" si="347"/>
        <v>2016</v>
      </c>
    </row>
    <row r="3655" spans="1:24" ht="58">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 t="shared" si="342"/>
        <v>101</v>
      </c>
      <c r="R3655">
        <f t="shared" si="343"/>
        <v>60.91</v>
      </c>
      <c r="S3655" s="15">
        <f t="shared" si="344"/>
        <v>42191.363506944443</v>
      </c>
      <c r="T3655" s="15">
        <f t="shared" si="345"/>
        <v>42221.363506944443</v>
      </c>
      <c r="U3655">
        <f t="shared" si="346"/>
        <v>30</v>
      </c>
      <c r="V3655" t="str" cm="1">
        <f t="array" ref="V3655">_xlfn.IFS(U3655&lt;=10,"Less than 10 days",AND(U3655&gt;10,U3655&lt;=20),"11 to 20 days",AND(U3655&gt;20,U3655&lt;=25),"21 to 25 days",U3655&gt;=51,"Greater than 40 days",AND(U3655&gt;25,U3655&lt;=30),"26 to 30 days",AND(U3655&gt;30,U3655&lt;=40),"31 to 40 days",AND(U3655&gt;40,U3655&lt;=50),"41 to 50 days")</f>
        <v>26 to 30 days</v>
      </c>
      <c r="W3655" t="str" cm="1">
        <f t="array" ref="W3655">_xlfn.IFNA(_xlfn.IFS(AND(U3655&gt;=25,U3655&lt;28),"26-27 days",AND(U3655&gt;27,U3655&lt;29),"28 to 29 days",U3655=30, "30 days"),"Not Needed")</f>
        <v>30 days</v>
      </c>
      <c r="X3655">
        <f t="shared" si="347"/>
        <v>2015</v>
      </c>
    </row>
    <row r="3656" spans="1:24" ht="58">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 t="shared" si="342"/>
        <v>174</v>
      </c>
      <c r="R3656">
        <f t="shared" si="343"/>
        <v>68.84</v>
      </c>
      <c r="S3656" s="15">
        <f t="shared" si="344"/>
        <v>42440.416504629626</v>
      </c>
      <c r="T3656" s="15">
        <f t="shared" si="345"/>
        <v>42463.708333333328</v>
      </c>
      <c r="U3656">
        <f t="shared" si="346"/>
        <v>23</v>
      </c>
      <c r="V3656" t="str" cm="1">
        <f t="array" ref="V3656">_xlfn.IFS(U3656&lt;=10,"Less than 10 days",AND(U3656&gt;10,U3656&lt;=20),"11 to 20 days",AND(U3656&gt;20,U3656&lt;=25),"21 to 25 days",U3656&gt;=51,"Greater than 40 days",AND(U3656&gt;25,U3656&lt;=30),"26 to 30 days",AND(U3656&gt;30,U3656&lt;=40),"31 to 40 days",AND(U3656&gt;40,U3656&lt;=50),"41 to 50 days")</f>
        <v>21 to 25 days</v>
      </c>
      <c r="W3656" t="str" cm="1">
        <f t="array" ref="W3656">_xlfn.IFNA(_xlfn.IFS(AND(U3656&gt;=25,U3656&lt;28),"26-27 days",AND(U3656&gt;27,U3656&lt;29),"28 to 29 days",U3656=30, "30 days"),"Not Needed")</f>
        <v>Not Needed</v>
      </c>
      <c r="X3656">
        <f t="shared" si="347"/>
        <v>2016</v>
      </c>
    </row>
    <row r="3657" spans="1:24" ht="58">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 t="shared" si="342"/>
        <v>116</v>
      </c>
      <c r="R3657">
        <f t="shared" si="343"/>
        <v>73.58</v>
      </c>
      <c r="S3657" s="15">
        <f t="shared" si="344"/>
        <v>42173.803217592591</v>
      </c>
      <c r="T3657" s="15">
        <f t="shared" si="345"/>
        <v>42203.290972222225</v>
      </c>
      <c r="U3657">
        <f t="shared" si="346"/>
        <v>30</v>
      </c>
      <c r="V3657" t="str" cm="1">
        <f t="array" ref="V3657">_xlfn.IFS(U3657&lt;=10,"Less than 10 days",AND(U3657&gt;10,U3657&lt;=20),"11 to 20 days",AND(U3657&gt;20,U3657&lt;=25),"21 to 25 days",U3657&gt;=51,"Greater than 40 days",AND(U3657&gt;25,U3657&lt;=30),"26 to 30 days",AND(U3657&gt;30,U3657&lt;=40),"31 to 40 days",AND(U3657&gt;40,U3657&lt;=50),"41 to 50 days")</f>
        <v>26 to 30 days</v>
      </c>
      <c r="W3657" t="str" cm="1">
        <f t="array" ref="W3657">_xlfn.IFNA(_xlfn.IFS(AND(U3657&gt;=25,U3657&lt;28),"26-27 days",AND(U3657&gt;27,U3657&lt;29),"28 to 29 days",U3657=30, "30 days"),"Not Needed")</f>
        <v>30 days</v>
      </c>
      <c r="X3657">
        <f t="shared" si="347"/>
        <v>2015</v>
      </c>
    </row>
    <row r="3658" spans="1:24" ht="4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 t="shared" si="342"/>
        <v>106</v>
      </c>
      <c r="R3658">
        <f t="shared" si="343"/>
        <v>115.02</v>
      </c>
      <c r="S3658" s="15">
        <f t="shared" si="344"/>
        <v>42737.910138888896</v>
      </c>
      <c r="T3658" s="15">
        <f t="shared" si="345"/>
        <v>42767.957638888889</v>
      </c>
      <c r="U3658">
        <f t="shared" si="346"/>
        <v>30</v>
      </c>
      <c r="V3658" t="str" cm="1">
        <f t="array" ref="V3658">_xlfn.IFS(U3658&lt;=10,"Less than 10 days",AND(U3658&gt;10,U3658&lt;=20),"11 to 20 days",AND(U3658&gt;20,U3658&lt;=25),"21 to 25 days",U3658&gt;=51,"Greater than 40 days",AND(U3658&gt;25,U3658&lt;=30),"26 to 30 days",AND(U3658&gt;30,U3658&lt;=40),"31 to 40 days",AND(U3658&gt;40,U3658&lt;=50),"41 to 50 days")</f>
        <v>26 to 30 days</v>
      </c>
      <c r="W3658" t="str" cm="1">
        <f t="array" ref="W3658">_xlfn.IFNA(_xlfn.IFS(AND(U3658&gt;=25,U3658&lt;28),"26-27 days",AND(U3658&gt;27,U3658&lt;29),"28 to 29 days",U3658=30, "30 days"),"Not Needed")</f>
        <v>30 days</v>
      </c>
      <c r="X3658">
        <f t="shared" si="347"/>
        <v>2017</v>
      </c>
    </row>
    <row r="3659" spans="1:24" ht="58">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 t="shared" si="342"/>
        <v>111</v>
      </c>
      <c r="R3659">
        <f t="shared" si="343"/>
        <v>110.75</v>
      </c>
      <c r="S3659" s="15">
        <f t="shared" si="344"/>
        <v>42499.629849537043</v>
      </c>
      <c r="T3659" s="15">
        <f t="shared" si="345"/>
        <v>42522.904166666667</v>
      </c>
      <c r="U3659">
        <f t="shared" si="346"/>
        <v>23</v>
      </c>
      <c r="V3659" t="str" cm="1">
        <f t="array" ref="V3659">_xlfn.IFS(U3659&lt;=10,"Less than 10 days",AND(U3659&gt;10,U3659&lt;=20),"11 to 20 days",AND(U3659&gt;20,U3659&lt;=25),"21 to 25 days",U3659&gt;=51,"Greater than 40 days",AND(U3659&gt;25,U3659&lt;=30),"26 to 30 days",AND(U3659&gt;30,U3659&lt;=40),"31 to 40 days",AND(U3659&gt;40,U3659&lt;=50),"41 to 50 days")</f>
        <v>21 to 25 days</v>
      </c>
      <c r="W3659" t="str" cm="1">
        <f t="array" ref="W3659">_xlfn.IFNA(_xlfn.IFS(AND(U3659&gt;=25,U3659&lt;28),"26-27 days",AND(U3659&gt;27,U3659&lt;29),"28 to 29 days",U3659=30, "30 days"),"Not Needed")</f>
        <v>Not Needed</v>
      </c>
      <c r="X3659">
        <f t="shared" si="347"/>
        <v>2016</v>
      </c>
    </row>
    <row r="3660" spans="1:24" ht="29">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 t="shared" si="342"/>
        <v>101</v>
      </c>
      <c r="R3660">
        <f t="shared" si="343"/>
        <v>75.5</v>
      </c>
      <c r="S3660" s="15">
        <f t="shared" si="344"/>
        <v>41775.858564814815</v>
      </c>
      <c r="T3660" s="15">
        <f t="shared" si="345"/>
        <v>41822.165972222225</v>
      </c>
      <c r="U3660">
        <f t="shared" si="346"/>
        <v>47</v>
      </c>
      <c r="V3660" t="str" cm="1">
        <f t="array" ref="V3660">_xlfn.IFS(U3660&lt;=10,"Less than 10 days",AND(U3660&gt;10,U3660&lt;=20),"11 to 20 days",AND(U3660&gt;20,U3660&lt;=25),"21 to 25 days",U3660&gt;=51,"Greater than 40 days",AND(U3660&gt;25,U3660&lt;=30),"26 to 30 days",AND(U3660&gt;30,U3660&lt;=40),"31 to 40 days",AND(U3660&gt;40,U3660&lt;=50),"41 to 50 days")</f>
        <v>41 to 50 days</v>
      </c>
      <c r="W3660" t="str" cm="1">
        <f t="array" ref="W3660">_xlfn.IFNA(_xlfn.IFS(AND(U3660&gt;=25,U3660&lt;28),"26-27 days",AND(U3660&gt;27,U3660&lt;29),"28 to 29 days",U3660=30, "30 days"),"Not Needed")</f>
        <v>Not Needed</v>
      </c>
      <c r="X3660">
        <f t="shared" si="347"/>
        <v>2014</v>
      </c>
    </row>
    <row r="3661" spans="1:24" ht="4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 t="shared" ref="Q3661:Q3724" si="348">ROUND(E3661/D3661*100,0)</f>
        <v>102</v>
      </c>
      <c r="R3661">
        <f t="shared" si="343"/>
        <v>235.46</v>
      </c>
      <c r="S3661" s="15">
        <f t="shared" si="344"/>
        <v>42055.277199074073</v>
      </c>
      <c r="T3661" s="15">
        <f t="shared" si="345"/>
        <v>42082.610416666663</v>
      </c>
      <c r="U3661">
        <f t="shared" si="346"/>
        <v>27</v>
      </c>
      <c r="V3661" t="str" cm="1">
        <f t="array" ref="V3661">_xlfn.IFS(U3661&lt;=10,"Less than 10 days",AND(U3661&gt;10,U3661&lt;=20),"11 to 20 days",AND(U3661&gt;20,U3661&lt;=25),"21 to 25 days",U3661&gt;=51,"Greater than 40 days",AND(U3661&gt;25,U3661&lt;=30),"26 to 30 days",AND(U3661&gt;30,U3661&lt;=40),"31 to 40 days",AND(U3661&gt;40,U3661&lt;=50),"41 to 50 days")</f>
        <v>26 to 30 days</v>
      </c>
      <c r="W3661" t="str" cm="1">
        <f t="array" ref="W3661">_xlfn.IFNA(_xlfn.IFS(AND(U3661&gt;=25,U3661&lt;28),"26-27 days",AND(U3661&gt;27,U3661&lt;29),"28 to 29 days",U3661=30, "30 days"),"Not Needed")</f>
        <v>26-27 days</v>
      </c>
      <c r="X3661">
        <f t="shared" si="347"/>
        <v>2015</v>
      </c>
    </row>
    <row r="3662" spans="1:24" ht="58">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 t="shared" si="348"/>
        <v>100</v>
      </c>
      <c r="R3662">
        <f t="shared" si="343"/>
        <v>11.36</v>
      </c>
      <c r="S3662" s="15">
        <f t="shared" si="344"/>
        <v>41971.881076388891</v>
      </c>
      <c r="T3662" s="15">
        <f t="shared" si="345"/>
        <v>41996.881076388891</v>
      </c>
      <c r="U3662">
        <f t="shared" si="346"/>
        <v>25</v>
      </c>
      <c r="V3662" t="str" cm="1">
        <f t="array" ref="V3662">_xlfn.IFS(U3662&lt;=10,"Less than 10 days",AND(U3662&gt;10,U3662&lt;=20),"11 to 20 days",AND(U3662&gt;20,U3662&lt;=25),"21 to 25 days",U3662&gt;=51,"Greater than 40 days",AND(U3662&gt;25,U3662&lt;=30),"26 to 30 days",AND(U3662&gt;30,U3662&lt;=40),"31 to 40 days",AND(U3662&gt;40,U3662&lt;=50),"41 to 50 days")</f>
        <v>21 to 25 days</v>
      </c>
      <c r="W3662" t="str" cm="1">
        <f t="array" ref="W3662">_xlfn.IFNA(_xlfn.IFS(AND(U3662&gt;=25,U3662&lt;28),"26-27 days",AND(U3662&gt;27,U3662&lt;29),"28 to 29 days",U3662=30, "30 days"),"Not Needed")</f>
        <v>26-27 days</v>
      </c>
      <c r="X3662">
        <f t="shared" si="347"/>
        <v>2014</v>
      </c>
    </row>
    <row r="3663" spans="1:24" ht="4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 t="shared" si="348"/>
        <v>111</v>
      </c>
      <c r="R3663">
        <f t="shared" si="343"/>
        <v>92.5</v>
      </c>
      <c r="S3663" s="15">
        <f t="shared" si="344"/>
        <v>42447.896666666667</v>
      </c>
      <c r="T3663" s="15">
        <f t="shared" si="345"/>
        <v>42470.166666666672</v>
      </c>
      <c r="U3663">
        <f t="shared" si="346"/>
        <v>23</v>
      </c>
      <c r="V3663" t="str" cm="1">
        <f t="array" ref="V3663">_xlfn.IFS(U3663&lt;=10,"Less than 10 days",AND(U3663&gt;10,U3663&lt;=20),"11 to 20 days",AND(U3663&gt;20,U3663&lt;=25),"21 to 25 days",U3663&gt;=51,"Greater than 40 days",AND(U3663&gt;25,U3663&lt;=30),"26 to 30 days",AND(U3663&gt;30,U3663&lt;=40),"31 to 40 days",AND(U3663&gt;40,U3663&lt;=50),"41 to 50 days")</f>
        <v>21 to 25 days</v>
      </c>
      <c r="W3663" t="str" cm="1">
        <f t="array" ref="W3663">_xlfn.IFNA(_xlfn.IFS(AND(U3663&gt;=25,U3663&lt;28),"26-27 days",AND(U3663&gt;27,U3663&lt;29),"28 to 29 days",U3663=30, "30 days"),"Not Needed")</f>
        <v>Not Needed</v>
      </c>
      <c r="X3663">
        <f t="shared" si="347"/>
        <v>2016</v>
      </c>
    </row>
    <row r="3664" spans="1:24" ht="58">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 t="shared" si="348"/>
        <v>101</v>
      </c>
      <c r="R3664">
        <f t="shared" si="343"/>
        <v>202.85</v>
      </c>
      <c r="S3664" s="15">
        <f t="shared" si="344"/>
        <v>42064.220069444447</v>
      </c>
      <c r="T3664" s="15">
        <f t="shared" si="345"/>
        <v>42094.178402777776</v>
      </c>
      <c r="U3664">
        <f t="shared" si="346"/>
        <v>30</v>
      </c>
      <c r="V3664" t="str" cm="1">
        <f t="array" ref="V3664">_xlfn.IFS(U3664&lt;=10,"Less than 10 days",AND(U3664&gt;10,U3664&lt;=20),"11 to 20 days",AND(U3664&gt;20,U3664&lt;=25),"21 to 25 days",U3664&gt;=51,"Greater than 40 days",AND(U3664&gt;25,U3664&lt;=30),"26 to 30 days",AND(U3664&gt;30,U3664&lt;=40),"31 to 40 days",AND(U3664&gt;40,U3664&lt;=50),"41 to 50 days")</f>
        <v>26 to 30 days</v>
      </c>
      <c r="W3664" t="str" cm="1">
        <f t="array" ref="W3664">_xlfn.IFNA(_xlfn.IFS(AND(U3664&gt;=25,U3664&lt;28),"26-27 days",AND(U3664&gt;27,U3664&lt;29),"28 to 29 days",U3664=30, "30 days"),"Not Needed")</f>
        <v>30 days</v>
      </c>
      <c r="X3664">
        <f t="shared" si="347"/>
        <v>2015</v>
      </c>
    </row>
    <row r="3665" spans="1:24" ht="4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 t="shared" si="348"/>
        <v>104</v>
      </c>
      <c r="R3665">
        <f t="shared" si="343"/>
        <v>26</v>
      </c>
      <c r="S3665" s="15">
        <f t="shared" si="344"/>
        <v>42665.451736111107</v>
      </c>
      <c r="T3665" s="15">
        <f t="shared" si="345"/>
        <v>42725.493402777778</v>
      </c>
      <c r="U3665">
        <f t="shared" si="346"/>
        <v>60</v>
      </c>
      <c r="V3665" t="str" cm="1">
        <f t="array" ref="V3665">_xlfn.IFS(U3665&lt;=10,"Less than 10 days",AND(U3665&gt;10,U3665&lt;=20),"11 to 20 days",AND(U3665&gt;20,U3665&lt;=25),"21 to 25 days",U3665&gt;=51,"Greater than 40 days",AND(U3665&gt;25,U3665&lt;=30),"26 to 30 days",AND(U3665&gt;30,U3665&lt;=40),"31 to 40 days",AND(U3665&gt;40,U3665&lt;=50),"41 to 50 days")</f>
        <v>Greater than 40 days</v>
      </c>
      <c r="W3665" t="str" cm="1">
        <f t="array" ref="W3665">_xlfn.IFNA(_xlfn.IFS(AND(U3665&gt;=25,U3665&lt;28),"26-27 days",AND(U3665&gt;27,U3665&lt;29),"28 to 29 days",U3665=30, "30 days"),"Not Needed")</f>
        <v>Not Needed</v>
      </c>
      <c r="X3665">
        <f t="shared" si="347"/>
        <v>2016</v>
      </c>
    </row>
    <row r="3666" spans="1:24" ht="4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 t="shared" si="348"/>
        <v>109</v>
      </c>
      <c r="R3666">
        <f t="shared" si="343"/>
        <v>46.05</v>
      </c>
      <c r="S3666" s="15">
        <f t="shared" si="344"/>
        <v>42523.248715277776</v>
      </c>
      <c r="T3666" s="15">
        <f t="shared" si="345"/>
        <v>42537.248715277776</v>
      </c>
      <c r="U3666">
        <f t="shared" si="346"/>
        <v>14</v>
      </c>
      <c r="V3666" t="str" cm="1">
        <f t="array" ref="V3666">_xlfn.IFS(U3666&lt;=10,"Less than 10 days",AND(U3666&gt;10,U3666&lt;=20),"11 to 20 days",AND(U3666&gt;20,U3666&lt;=25),"21 to 25 days",U3666&gt;=51,"Greater than 40 days",AND(U3666&gt;25,U3666&lt;=30),"26 to 30 days",AND(U3666&gt;30,U3666&lt;=40),"31 to 40 days",AND(U3666&gt;40,U3666&lt;=50),"41 to 50 days")</f>
        <v>11 to 20 days</v>
      </c>
      <c r="W3666" t="str" cm="1">
        <f t="array" ref="W3666">_xlfn.IFNA(_xlfn.IFS(AND(U3666&gt;=25,U3666&lt;28),"26-27 days",AND(U3666&gt;27,U3666&lt;29),"28 to 29 days",U3666=30, "30 days"),"Not Needed")</f>
        <v>Not Needed</v>
      </c>
      <c r="X3666">
        <f t="shared" si="347"/>
        <v>2016</v>
      </c>
    </row>
    <row r="3667" spans="1:24" ht="4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 t="shared" si="348"/>
        <v>115</v>
      </c>
      <c r="R3667">
        <f t="shared" si="343"/>
        <v>51</v>
      </c>
      <c r="S3667" s="15">
        <f t="shared" si="344"/>
        <v>42294.808124999996</v>
      </c>
      <c r="T3667" s="15">
        <f t="shared" si="345"/>
        <v>42305.829166666663</v>
      </c>
      <c r="U3667">
        <f t="shared" si="346"/>
        <v>11</v>
      </c>
      <c r="V3667" t="str" cm="1">
        <f t="array" ref="V3667">_xlfn.IFS(U3667&lt;=10,"Less than 10 days",AND(U3667&gt;10,U3667&lt;=20),"11 to 20 days",AND(U3667&gt;20,U3667&lt;=25),"21 to 25 days",U3667&gt;=51,"Greater than 40 days",AND(U3667&gt;25,U3667&lt;=30),"26 to 30 days",AND(U3667&gt;30,U3667&lt;=40),"31 to 40 days",AND(U3667&gt;40,U3667&lt;=50),"41 to 50 days")</f>
        <v>11 to 20 days</v>
      </c>
      <c r="W3667" t="str" cm="1">
        <f t="array" ref="W3667">_xlfn.IFNA(_xlfn.IFS(AND(U3667&gt;=25,U3667&lt;28),"26-27 days",AND(U3667&gt;27,U3667&lt;29),"28 to 29 days",U3667=30, "30 days"),"Not Needed")</f>
        <v>Not Needed</v>
      </c>
      <c r="X3667">
        <f t="shared" si="347"/>
        <v>2015</v>
      </c>
    </row>
    <row r="3668" spans="1:24" ht="29">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 t="shared" si="348"/>
        <v>100</v>
      </c>
      <c r="R3668">
        <f t="shared" si="343"/>
        <v>31.58</v>
      </c>
      <c r="S3668" s="15">
        <f t="shared" si="344"/>
        <v>41822.90488425926</v>
      </c>
      <c r="T3668" s="15">
        <f t="shared" si="345"/>
        <v>41844.291666666664</v>
      </c>
      <c r="U3668">
        <f t="shared" si="346"/>
        <v>22</v>
      </c>
      <c r="V3668" t="str" cm="1">
        <f t="array" ref="V3668">_xlfn.IFS(U3668&lt;=10,"Less than 10 days",AND(U3668&gt;10,U3668&lt;=20),"11 to 20 days",AND(U3668&gt;20,U3668&lt;=25),"21 to 25 days",U3668&gt;=51,"Greater than 40 days",AND(U3668&gt;25,U3668&lt;=30),"26 to 30 days",AND(U3668&gt;30,U3668&lt;=40),"31 to 40 days",AND(U3668&gt;40,U3668&lt;=50),"41 to 50 days")</f>
        <v>21 to 25 days</v>
      </c>
      <c r="W3668" t="str" cm="1">
        <f t="array" ref="W3668">_xlfn.IFNA(_xlfn.IFS(AND(U3668&gt;=25,U3668&lt;28),"26-27 days",AND(U3668&gt;27,U3668&lt;29),"28 to 29 days",U3668=30, "30 days"),"Not Needed")</f>
        <v>Not Needed</v>
      </c>
      <c r="X3668">
        <f t="shared" si="347"/>
        <v>2014</v>
      </c>
    </row>
    <row r="3669" spans="1:24" ht="4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 t="shared" si="348"/>
        <v>103</v>
      </c>
      <c r="R3669">
        <f t="shared" si="343"/>
        <v>53.36</v>
      </c>
      <c r="S3669" s="15">
        <f t="shared" si="344"/>
        <v>42173.970127314817</v>
      </c>
      <c r="T3669" s="15">
        <f t="shared" si="345"/>
        <v>42203.970127314817</v>
      </c>
      <c r="U3669">
        <f t="shared" si="346"/>
        <v>30</v>
      </c>
      <c r="V3669" t="str" cm="1">
        <f t="array" ref="V3669">_xlfn.IFS(U3669&lt;=10,"Less than 10 days",AND(U3669&gt;10,U3669&lt;=20),"11 to 20 days",AND(U3669&gt;20,U3669&lt;=25),"21 to 25 days",U3669&gt;=51,"Greater than 40 days",AND(U3669&gt;25,U3669&lt;=30),"26 to 30 days",AND(U3669&gt;30,U3669&lt;=40),"31 to 40 days",AND(U3669&gt;40,U3669&lt;=50),"41 to 50 days")</f>
        <v>26 to 30 days</v>
      </c>
      <c r="W3669" t="str" cm="1">
        <f t="array" ref="W3669">_xlfn.IFNA(_xlfn.IFS(AND(U3669&gt;=25,U3669&lt;28),"26-27 days",AND(U3669&gt;27,U3669&lt;29),"28 to 29 days",U3669=30, "30 days"),"Not Needed")</f>
        <v>30 days</v>
      </c>
      <c r="X3669">
        <f t="shared" si="347"/>
        <v>2015</v>
      </c>
    </row>
    <row r="3670" spans="1:24" ht="4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 t="shared" si="348"/>
        <v>104</v>
      </c>
      <c r="R3670">
        <f t="shared" si="343"/>
        <v>36.96</v>
      </c>
      <c r="S3670" s="15">
        <f t="shared" si="344"/>
        <v>42185.556157407409</v>
      </c>
      <c r="T3670" s="15">
        <f t="shared" si="345"/>
        <v>42208.772916666669</v>
      </c>
      <c r="U3670">
        <f t="shared" si="346"/>
        <v>23</v>
      </c>
      <c r="V3670" t="str" cm="1">
        <f t="array" ref="V3670">_xlfn.IFS(U3670&lt;=10,"Less than 10 days",AND(U3670&gt;10,U3670&lt;=20),"11 to 20 days",AND(U3670&gt;20,U3670&lt;=25),"21 to 25 days",U3670&gt;=51,"Greater than 40 days",AND(U3670&gt;25,U3670&lt;=30),"26 to 30 days",AND(U3670&gt;30,U3670&lt;=40),"31 to 40 days",AND(U3670&gt;40,U3670&lt;=50),"41 to 50 days")</f>
        <v>21 to 25 days</v>
      </c>
      <c r="W3670" t="str" cm="1">
        <f t="array" ref="W3670">_xlfn.IFNA(_xlfn.IFS(AND(U3670&gt;=25,U3670&lt;28),"26-27 days",AND(U3670&gt;27,U3670&lt;29),"28 to 29 days",U3670=30, "30 days"),"Not Needed")</f>
        <v>Not Needed</v>
      </c>
      <c r="X3670">
        <f t="shared" si="347"/>
        <v>2015</v>
      </c>
    </row>
    <row r="3671" spans="1:24" ht="4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 t="shared" si="348"/>
        <v>138</v>
      </c>
      <c r="R3671">
        <f t="shared" si="343"/>
        <v>81.290000000000006</v>
      </c>
      <c r="S3671" s="15">
        <f t="shared" si="344"/>
        <v>42136.675196759257</v>
      </c>
      <c r="T3671" s="15">
        <f t="shared" si="345"/>
        <v>42166.675196759257</v>
      </c>
      <c r="U3671">
        <f t="shared" si="346"/>
        <v>30</v>
      </c>
      <c r="V3671" t="str" cm="1">
        <f t="array" ref="V3671">_xlfn.IFS(U3671&lt;=10,"Less than 10 days",AND(U3671&gt;10,U3671&lt;=20),"11 to 20 days",AND(U3671&gt;20,U3671&lt;=25),"21 to 25 days",U3671&gt;=51,"Greater than 40 days",AND(U3671&gt;25,U3671&lt;=30),"26 to 30 days",AND(U3671&gt;30,U3671&lt;=40),"31 to 40 days",AND(U3671&gt;40,U3671&lt;=50),"41 to 50 days")</f>
        <v>26 to 30 days</v>
      </c>
      <c r="W3671" t="str" cm="1">
        <f t="array" ref="W3671">_xlfn.IFNA(_xlfn.IFS(AND(U3671&gt;=25,U3671&lt;28),"26-27 days",AND(U3671&gt;27,U3671&lt;29),"28 to 29 days",U3671=30, "30 days"),"Not Needed")</f>
        <v>30 days</v>
      </c>
      <c r="X3671">
        <f t="shared" si="347"/>
        <v>2015</v>
      </c>
    </row>
    <row r="3672" spans="1:24" ht="4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 t="shared" si="348"/>
        <v>110</v>
      </c>
      <c r="R3672">
        <f t="shared" si="343"/>
        <v>20.079999999999998</v>
      </c>
      <c r="S3672" s="15">
        <f t="shared" si="344"/>
        <v>42142.514016203699</v>
      </c>
      <c r="T3672" s="15">
        <f t="shared" si="345"/>
        <v>42155.958333333328</v>
      </c>
      <c r="U3672">
        <f t="shared" si="346"/>
        <v>13</v>
      </c>
      <c r="V3672" t="str" cm="1">
        <f t="array" ref="V3672">_xlfn.IFS(U3672&lt;=10,"Less than 10 days",AND(U3672&gt;10,U3672&lt;=20),"11 to 20 days",AND(U3672&gt;20,U3672&lt;=25),"21 to 25 days",U3672&gt;=51,"Greater than 40 days",AND(U3672&gt;25,U3672&lt;=30),"26 to 30 days",AND(U3672&gt;30,U3672&lt;=40),"31 to 40 days",AND(U3672&gt;40,U3672&lt;=50),"41 to 50 days")</f>
        <v>11 to 20 days</v>
      </c>
      <c r="W3672" t="str" cm="1">
        <f t="array" ref="W3672">_xlfn.IFNA(_xlfn.IFS(AND(U3672&gt;=25,U3672&lt;28),"26-27 days",AND(U3672&gt;27,U3672&lt;29),"28 to 29 days",U3672=30, "30 days"),"Not Needed")</f>
        <v>Not Needed</v>
      </c>
      <c r="X3672">
        <f t="shared" si="347"/>
        <v>2015</v>
      </c>
    </row>
    <row r="3673" spans="1:24" ht="4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 t="shared" si="348"/>
        <v>101</v>
      </c>
      <c r="R3673">
        <f t="shared" si="343"/>
        <v>88.25</v>
      </c>
      <c r="S3673" s="15">
        <f t="shared" si="344"/>
        <v>41820.62809027778</v>
      </c>
      <c r="T3673" s="15">
        <f t="shared" si="345"/>
        <v>41841.165972222225</v>
      </c>
      <c r="U3673">
        <f t="shared" si="346"/>
        <v>21</v>
      </c>
      <c r="V3673" t="str" cm="1">
        <f t="array" ref="V3673">_xlfn.IFS(U3673&lt;=10,"Less than 10 days",AND(U3673&gt;10,U3673&lt;=20),"11 to 20 days",AND(U3673&gt;20,U3673&lt;=25),"21 to 25 days",U3673&gt;=51,"Greater than 40 days",AND(U3673&gt;25,U3673&lt;=30),"26 to 30 days",AND(U3673&gt;30,U3673&lt;=40),"31 to 40 days",AND(U3673&gt;40,U3673&lt;=50),"41 to 50 days")</f>
        <v>21 to 25 days</v>
      </c>
      <c r="W3673" t="str" cm="1">
        <f t="array" ref="W3673">_xlfn.IFNA(_xlfn.IFS(AND(U3673&gt;=25,U3673&lt;28),"26-27 days",AND(U3673&gt;27,U3673&lt;29),"28 to 29 days",U3673=30, "30 days"),"Not Needed")</f>
        <v>Not Needed</v>
      </c>
      <c r="X3673">
        <f t="shared" si="347"/>
        <v>2014</v>
      </c>
    </row>
    <row r="3674" spans="1:24" ht="58">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 t="shared" si="348"/>
        <v>102</v>
      </c>
      <c r="R3674">
        <f t="shared" si="343"/>
        <v>53.44</v>
      </c>
      <c r="S3674" s="15">
        <f t="shared" si="344"/>
        <v>41878.946574074071</v>
      </c>
      <c r="T3674" s="15">
        <f t="shared" si="345"/>
        <v>41908.946574074071</v>
      </c>
      <c r="U3674">
        <f t="shared" si="346"/>
        <v>30</v>
      </c>
      <c r="V3674" t="str" cm="1">
        <f t="array" ref="V3674">_xlfn.IFS(U3674&lt;=10,"Less than 10 days",AND(U3674&gt;10,U3674&lt;=20),"11 to 20 days",AND(U3674&gt;20,U3674&lt;=25),"21 to 25 days",U3674&gt;=51,"Greater than 40 days",AND(U3674&gt;25,U3674&lt;=30),"26 to 30 days",AND(U3674&gt;30,U3674&lt;=40),"31 to 40 days",AND(U3674&gt;40,U3674&lt;=50),"41 to 50 days")</f>
        <v>26 to 30 days</v>
      </c>
      <c r="W3674" t="str" cm="1">
        <f t="array" ref="W3674">_xlfn.IFNA(_xlfn.IFS(AND(U3674&gt;=25,U3674&lt;28),"26-27 days",AND(U3674&gt;27,U3674&lt;29),"28 to 29 days",U3674=30, "30 days"),"Not Needed")</f>
        <v>30 days</v>
      </c>
      <c r="X3674">
        <f t="shared" si="347"/>
        <v>2014</v>
      </c>
    </row>
    <row r="3675" spans="1:24" ht="4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 t="shared" si="348"/>
        <v>114</v>
      </c>
      <c r="R3675">
        <f t="shared" si="343"/>
        <v>39.869999999999997</v>
      </c>
      <c r="S3675" s="15">
        <f t="shared" si="344"/>
        <v>41914.295104166667</v>
      </c>
      <c r="T3675" s="15">
        <f t="shared" si="345"/>
        <v>41948.536111111112</v>
      </c>
      <c r="U3675">
        <f t="shared" si="346"/>
        <v>34</v>
      </c>
      <c r="V3675" t="str" cm="1">
        <f t="array" ref="V3675">_xlfn.IFS(U3675&lt;=10,"Less than 10 days",AND(U3675&gt;10,U3675&lt;=20),"11 to 20 days",AND(U3675&gt;20,U3675&lt;=25),"21 to 25 days",U3675&gt;=51,"Greater than 40 days",AND(U3675&gt;25,U3675&lt;=30),"26 to 30 days",AND(U3675&gt;30,U3675&lt;=40),"31 to 40 days",AND(U3675&gt;40,U3675&lt;=50),"41 to 50 days")</f>
        <v>31 to 40 days</v>
      </c>
      <c r="W3675" t="str" cm="1">
        <f t="array" ref="W3675">_xlfn.IFNA(_xlfn.IFS(AND(U3675&gt;=25,U3675&lt;28),"26-27 days",AND(U3675&gt;27,U3675&lt;29),"28 to 29 days",U3675=30, "30 days"),"Not Needed")</f>
        <v>Not Needed</v>
      </c>
      <c r="X3675">
        <f t="shared" si="347"/>
        <v>2014</v>
      </c>
    </row>
    <row r="3676" spans="1:24" ht="4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 t="shared" si="348"/>
        <v>100</v>
      </c>
      <c r="R3676">
        <f t="shared" si="343"/>
        <v>145.16</v>
      </c>
      <c r="S3676" s="15">
        <f t="shared" si="344"/>
        <v>42556.873020833329</v>
      </c>
      <c r="T3676" s="15">
        <f t="shared" si="345"/>
        <v>42616.873020833329</v>
      </c>
      <c r="U3676">
        <f t="shared" si="346"/>
        <v>60</v>
      </c>
      <c r="V3676" t="str" cm="1">
        <f t="array" ref="V3676">_xlfn.IFS(U3676&lt;=10,"Less than 10 days",AND(U3676&gt;10,U3676&lt;=20),"11 to 20 days",AND(U3676&gt;20,U3676&lt;=25),"21 to 25 days",U3676&gt;=51,"Greater than 40 days",AND(U3676&gt;25,U3676&lt;=30),"26 to 30 days",AND(U3676&gt;30,U3676&lt;=40),"31 to 40 days",AND(U3676&gt;40,U3676&lt;=50),"41 to 50 days")</f>
        <v>Greater than 40 days</v>
      </c>
      <c r="W3676" t="str" cm="1">
        <f t="array" ref="W3676">_xlfn.IFNA(_xlfn.IFS(AND(U3676&gt;=25,U3676&lt;28),"26-27 days",AND(U3676&gt;27,U3676&lt;29),"28 to 29 days",U3676=30, "30 days"),"Not Needed")</f>
        <v>Not Needed</v>
      </c>
      <c r="X3676">
        <f t="shared" si="347"/>
        <v>2016</v>
      </c>
    </row>
    <row r="3677" spans="1:24" ht="4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 t="shared" si="348"/>
        <v>140</v>
      </c>
      <c r="R3677">
        <f t="shared" si="343"/>
        <v>23.33</v>
      </c>
      <c r="S3677" s="15">
        <f t="shared" si="344"/>
        <v>42493.597013888888</v>
      </c>
      <c r="T3677" s="15">
        <f t="shared" si="345"/>
        <v>42505.958333333328</v>
      </c>
      <c r="U3677">
        <f t="shared" si="346"/>
        <v>12</v>
      </c>
      <c r="V3677" t="str" cm="1">
        <f t="array" ref="V3677">_xlfn.IFS(U3677&lt;=10,"Less than 10 days",AND(U3677&gt;10,U3677&lt;=20),"11 to 20 days",AND(U3677&gt;20,U3677&lt;=25),"21 to 25 days",U3677&gt;=51,"Greater than 40 days",AND(U3677&gt;25,U3677&lt;=30),"26 to 30 days",AND(U3677&gt;30,U3677&lt;=40),"31 to 40 days",AND(U3677&gt;40,U3677&lt;=50),"41 to 50 days")</f>
        <v>11 to 20 days</v>
      </c>
      <c r="W3677" t="str" cm="1">
        <f t="array" ref="W3677">_xlfn.IFNA(_xlfn.IFS(AND(U3677&gt;=25,U3677&lt;28),"26-27 days",AND(U3677&gt;27,U3677&lt;29),"28 to 29 days",U3677=30, "30 days"),"Not Needed")</f>
        <v>Not Needed</v>
      </c>
      <c r="X3677">
        <f t="shared" si="347"/>
        <v>2016</v>
      </c>
    </row>
    <row r="3678" spans="1:24" ht="4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 t="shared" si="348"/>
        <v>129</v>
      </c>
      <c r="R3678">
        <f t="shared" si="343"/>
        <v>64.38</v>
      </c>
      <c r="S3678" s="15">
        <f t="shared" si="344"/>
        <v>41876.815787037034</v>
      </c>
      <c r="T3678" s="15">
        <f t="shared" si="345"/>
        <v>41894.815787037034</v>
      </c>
      <c r="U3678">
        <f t="shared" si="346"/>
        <v>18</v>
      </c>
      <c r="V3678" t="str" cm="1">
        <f t="array" ref="V3678">_xlfn.IFS(U3678&lt;=10,"Less than 10 days",AND(U3678&gt;10,U3678&lt;=20),"11 to 20 days",AND(U3678&gt;20,U3678&lt;=25),"21 to 25 days",U3678&gt;=51,"Greater than 40 days",AND(U3678&gt;25,U3678&lt;=30),"26 to 30 days",AND(U3678&gt;30,U3678&lt;=40),"31 to 40 days",AND(U3678&gt;40,U3678&lt;=50),"41 to 50 days")</f>
        <v>11 to 20 days</v>
      </c>
      <c r="W3678" t="str" cm="1">
        <f t="array" ref="W3678">_xlfn.IFNA(_xlfn.IFS(AND(U3678&gt;=25,U3678&lt;28),"26-27 days",AND(U3678&gt;27,U3678&lt;29),"28 to 29 days",U3678=30, "30 days"),"Not Needed")</f>
        <v>Not Needed</v>
      </c>
      <c r="X3678">
        <f t="shared" si="347"/>
        <v>2014</v>
      </c>
    </row>
    <row r="3679" spans="1:24" ht="4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 t="shared" si="348"/>
        <v>103</v>
      </c>
      <c r="R3679">
        <f t="shared" si="343"/>
        <v>62.05</v>
      </c>
      <c r="S3679" s="15">
        <f t="shared" si="344"/>
        <v>41802.574282407404</v>
      </c>
      <c r="T3679" s="15">
        <f t="shared" si="345"/>
        <v>41823.165972222225</v>
      </c>
      <c r="U3679">
        <f t="shared" si="346"/>
        <v>21</v>
      </c>
      <c r="V3679" t="str" cm="1">
        <f t="array" ref="V3679">_xlfn.IFS(U3679&lt;=10,"Less than 10 days",AND(U3679&gt;10,U3679&lt;=20),"11 to 20 days",AND(U3679&gt;20,U3679&lt;=25),"21 to 25 days",U3679&gt;=51,"Greater than 40 days",AND(U3679&gt;25,U3679&lt;=30),"26 to 30 days",AND(U3679&gt;30,U3679&lt;=40),"31 to 40 days",AND(U3679&gt;40,U3679&lt;=50),"41 to 50 days")</f>
        <v>21 to 25 days</v>
      </c>
      <c r="W3679" t="str" cm="1">
        <f t="array" ref="W3679">_xlfn.IFNA(_xlfn.IFS(AND(U3679&gt;=25,U3679&lt;28),"26-27 days",AND(U3679&gt;27,U3679&lt;29),"28 to 29 days",U3679=30, "30 days"),"Not Needed")</f>
        <v>Not Needed</v>
      </c>
      <c r="X3679">
        <f t="shared" si="347"/>
        <v>2014</v>
      </c>
    </row>
    <row r="3680" spans="1:24" ht="4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 t="shared" si="348"/>
        <v>103</v>
      </c>
      <c r="R3680">
        <f t="shared" si="343"/>
        <v>66.13</v>
      </c>
      <c r="S3680" s="15">
        <f t="shared" si="344"/>
        <v>42120.531226851846</v>
      </c>
      <c r="T3680" s="15">
        <f t="shared" si="345"/>
        <v>42155.531226851846</v>
      </c>
      <c r="U3680">
        <f t="shared" si="346"/>
        <v>35</v>
      </c>
      <c r="V3680" t="str" cm="1">
        <f t="array" ref="V3680">_xlfn.IFS(U3680&lt;=10,"Less than 10 days",AND(U3680&gt;10,U3680&lt;=20),"11 to 20 days",AND(U3680&gt;20,U3680&lt;=25),"21 to 25 days",U3680&gt;=51,"Greater than 40 days",AND(U3680&gt;25,U3680&lt;=30),"26 to 30 days",AND(U3680&gt;30,U3680&lt;=40),"31 to 40 days",AND(U3680&gt;40,U3680&lt;=50),"41 to 50 days")</f>
        <v>31 to 40 days</v>
      </c>
      <c r="W3680" t="str" cm="1">
        <f t="array" ref="W3680">_xlfn.IFNA(_xlfn.IFS(AND(U3680&gt;=25,U3680&lt;28),"26-27 days",AND(U3680&gt;27,U3680&lt;29),"28 to 29 days",U3680=30, "30 days"),"Not Needed")</f>
        <v>Not Needed</v>
      </c>
      <c r="X3680">
        <f t="shared" si="347"/>
        <v>2015</v>
      </c>
    </row>
    <row r="3681" spans="1:24" ht="4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 t="shared" si="348"/>
        <v>110</v>
      </c>
      <c r="R3681">
        <f t="shared" si="343"/>
        <v>73.400000000000006</v>
      </c>
      <c r="S3681" s="15">
        <f t="shared" si="344"/>
        <v>41786.761354166665</v>
      </c>
      <c r="T3681" s="15">
        <f t="shared" si="345"/>
        <v>41821.207638888889</v>
      </c>
      <c r="U3681">
        <f t="shared" si="346"/>
        <v>35</v>
      </c>
      <c r="V3681" t="str" cm="1">
        <f t="array" ref="V3681">_xlfn.IFS(U3681&lt;=10,"Less than 10 days",AND(U3681&gt;10,U3681&lt;=20),"11 to 20 days",AND(U3681&gt;20,U3681&lt;=25),"21 to 25 days",U3681&gt;=51,"Greater than 40 days",AND(U3681&gt;25,U3681&lt;=30),"26 to 30 days",AND(U3681&gt;30,U3681&lt;=40),"31 to 40 days",AND(U3681&gt;40,U3681&lt;=50),"41 to 50 days")</f>
        <v>31 to 40 days</v>
      </c>
      <c r="W3681" t="str" cm="1">
        <f t="array" ref="W3681">_xlfn.IFNA(_xlfn.IFS(AND(U3681&gt;=25,U3681&lt;28),"26-27 days",AND(U3681&gt;27,U3681&lt;29),"28 to 29 days",U3681=30, "30 days"),"Not Needed")</f>
        <v>Not Needed</v>
      </c>
      <c r="X3681">
        <f t="shared" si="347"/>
        <v>2014</v>
      </c>
    </row>
    <row r="3682" spans="1:24" ht="4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 t="shared" si="348"/>
        <v>113</v>
      </c>
      <c r="R3682">
        <f t="shared" si="343"/>
        <v>99.5</v>
      </c>
      <c r="S3682" s="15">
        <f t="shared" si="344"/>
        <v>42627.454097222217</v>
      </c>
      <c r="T3682" s="15">
        <f t="shared" si="345"/>
        <v>42648.454097222217</v>
      </c>
      <c r="U3682">
        <f t="shared" si="346"/>
        <v>21</v>
      </c>
      <c r="V3682" t="str" cm="1">
        <f t="array" ref="V3682">_xlfn.IFS(U3682&lt;=10,"Less than 10 days",AND(U3682&gt;10,U3682&lt;=20),"11 to 20 days",AND(U3682&gt;20,U3682&lt;=25),"21 to 25 days",U3682&gt;=51,"Greater than 40 days",AND(U3682&gt;25,U3682&lt;=30),"26 to 30 days",AND(U3682&gt;30,U3682&lt;=40),"31 to 40 days",AND(U3682&gt;40,U3682&lt;=50),"41 to 50 days")</f>
        <v>21 to 25 days</v>
      </c>
      <c r="W3682" t="str" cm="1">
        <f t="array" ref="W3682">_xlfn.IFNA(_xlfn.IFS(AND(U3682&gt;=25,U3682&lt;28),"26-27 days",AND(U3682&gt;27,U3682&lt;29),"28 to 29 days",U3682=30, "30 days"),"Not Needed")</f>
        <v>Not Needed</v>
      </c>
      <c r="X3682">
        <f t="shared" si="347"/>
        <v>2016</v>
      </c>
    </row>
    <row r="3683" spans="1:24" ht="58">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 t="shared" si="348"/>
        <v>112</v>
      </c>
      <c r="R3683">
        <f t="shared" si="343"/>
        <v>62.17</v>
      </c>
      <c r="S3683" s="15">
        <f t="shared" si="344"/>
        <v>42374.651504629626</v>
      </c>
      <c r="T3683" s="15">
        <f t="shared" si="345"/>
        <v>42384.651504629626</v>
      </c>
      <c r="U3683">
        <f t="shared" si="346"/>
        <v>10</v>
      </c>
      <c r="V3683" t="str" cm="1">
        <f t="array" ref="V3683">_xlfn.IFS(U3683&lt;=10,"Less than 10 days",AND(U3683&gt;10,U3683&lt;=20),"11 to 20 days",AND(U3683&gt;20,U3683&lt;=25),"21 to 25 days",U3683&gt;=51,"Greater than 40 days",AND(U3683&gt;25,U3683&lt;=30),"26 to 30 days",AND(U3683&gt;30,U3683&lt;=40),"31 to 40 days",AND(U3683&gt;40,U3683&lt;=50),"41 to 50 days")</f>
        <v>Less than 10 days</v>
      </c>
      <c r="W3683" t="str" cm="1">
        <f t="array" ref="W3683">_xlfn.IFNA(_xlfn.IFS(AND(U3683&gt;=25,U3683&lt;28),"26-27 days",AND(U3683&gt;27,U3683&lt;29),"28 to 29 days",U3683=30, "30 days"),"Not Needed")</f>
        <v>Not Needed</v>
      </c>
      <c r="X3683">
        <f t="shared" si="347"/>
        <v>2016</v>
      </c>
    </row>
    <row r="3684" spans="1:24" ht="4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 t="shared" si="348"/>
        <v>139</v>
      </c>
      <c r="R3684">
        <f t="shared" si="343"/>
        <v>62.33</v>
      </c>
      <c r="S3684" s="15">
        <f t="shared" si="344"/>
        <v>41772.685393518521</v>
      </c>
      <c r="T3684" s="15">
        <f t="shared" si="345"/>
        <v>41806.290972222225</v>
      </c>
      <c r="U3684">
        <f t="shared" si="346"/>
        <v>34</v>
      </c>
      <c r="V3684" t="str" cm="1">
        <f t="array" ref="V3684">_xlfn.IFS(U3684&lt;=10,"Less than 10 days",AND(U3684&gt;10,U3684&lt;=20),"11 to 20 days",AND(U3684&gt;20,U3684&lt;=25),"21 to 25 days",U3684&gt;=51,"Greater than 40 days",AND(U3684&gt;25,U3684&lt;=30),"26 to 30 days",AND(U3684&gt;30,U3684&lt;=40),"31 to 40 days",AND(U3684&gt;40,U3684&lt;=50),"41 to 50 days")</f>
        <v>31 to 40 days</v>
      </c>
      <c r="W3684" t="str" cm="1">
        <f t="array" ref="W3684">_xlfn.IFNA(_xlfn.IFS(AND(U3684&gt;=25,U3684&lt;28),"26-27 days",AND(U3684&gt;27,U3684&lt;29),"28 to 29 days",U3684=30, "30 days"),"Not Needed")</f>
        <v>Not Needed</v>
      </c>
      <c r="X3684">
        <f t="shared" si="347"/>
        <v>2014</v>
      </c>
    </row>
    <row r="3685" spans="1:24" ht="4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 t="shared" si="348"/>
        <v>111</v>
      </c>
      <c r="R3685">
        <f t="shared" si="343"/>
        <v>58.79</v>
      </c>
      <c r="S3685" s="15">
        <f t="shared" si="344"/>
        <v>42633.116851851853</v>
      </c>
      <c r="T3685" s="15">
        <f t="shared" si="345"/>
        <v>42663.116851851853</v>
      </c>
      <c r="U3685">
        <f t="shared" si="346"/>
        <v>30</v>
      </c>
      <c r="V3685" t="str" cm="1">
        <f t="array" ref="V3685">_xlfn.IFS(U3685&lt;=10,"Less than 10 days",AND(U3685&gt;10,U3685&lt;=20),"11 to 20 days",AND(U3685&gt;20,U3685&lt;=25),"21 to 25 days",U3685&gt;=51,"Greater than 40 days",AND(U3685&gt;25,U3685&lt;=30),"26 to 30 days",AND(U3685&gt;30,U3685&lt;=40),"31 to 40 days",AND(U3685&gt;40,U3685&lt;=50),"41 to 50 days")</f>
        <v>26 to 30 days</v>
      </c>
      <c r="W3685" t="str" cm="1">
        <f t="array" ref="W3685">_xlfn.IFNA(_xlfn.IFS(AND(U3685&gt;=25,U3685&lt;28),"26-27 days",AND(U3685&gt;27,U3685&lt;29),"28 to 29 days",U3685=30, "30 days"),"Not Needed")</f>
        <v>30 days</v>
      </c>
      <c r="X3685">
        <f t="shared" si="347"/>
        <v>2016</v>
      </c>
    </row>
    <row r="3686" spans="1:24" ht="4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 t="shared" si="348"/>
        <v>139</v>
      </c>
      <c r="R3686">
        <f t="shared" si="343"/>
        <v>45.35</v>
      </c>
      <c r="S3686" s="15">
        <f t="shared" si="344"/>
        <v>42219.180393518516</v>
      </c>
      <c r="T3686" s="15">
        <f t="shared" si="345"/>
        <v>42249.180393518516</v>
      </c>
      <c r="U3686">
        <f t="shared" si="346"/>
        <v>30</v>
      </c>
      <c r="V3686" t="str" cm="1">
        <f t="array" ref="V3686">_xlfn.IFS(U3686&lt;=10,"Less than 10 days",AND(U3686&gt;10,U3686&lt;=20),"11 to 20 days",AND(U3686&gt;20,U3686&lt;=25),"21 to 25 days",U3686&gt;=51,"Greater than 40 days",AND(U3686&gt;25,U3686&lt;=30),"26 to 30 days",AND(U3686&gt;30,U3686&lt;=40),"31 to 40 days",AND(U3686&gt;40,U3686&lt;=50),"41 to 50 days")</f>
        <v>26 to 30 days</v>
      </c>
      <c r="W3686" t="str" cm="1">
        <f t="array" ref="W3686">_xlfn.IFNA(_xlfn.IFS(AND(U3686&gt;=25,U3686&lt;28),"26-27 days",AND(U3686&gt;27,U3686&lt;29),"28 to 29 days",U3686=30, "30 days"),"Not Needed")</f>
        <v>30 days</v>
      </c>
      <c r="X3686">
        <f t="shared" si="347"/>
        <v>2015</v>
      </c>
    </row>
    <row r="3687" spans="1:24" ht="4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 t="shared" si="348"/>
        <v>106</v>
      </c>
      <c r="R3687">
        <f t="shared" si="343"/>
        <v>41.94</v>
      </c>
      <c r="S3687" s="15">
        <f t="shared" si="344"/>
        <v>41753.593275462961</v>
      </c>
      <c r="T3687" s="15">
        <f t="shared" si="345"/>
        <v>41778.875</v>
      </c>
      <c r="U3687">
        <f t="shared" si="346"/>
        <v>25</v>
      </c>
      <c r="V3687" t="str" cm="1">
        <f t="array" ref="V3687">_xlfn.IFS(U3687&lt;=10,"Less than 10 days",AND(U3687&gt;10,U3687&lt;=20),"11 to 20 days",AND(U3687&gt;20,U3687&lt;=25),"21 to 25 days",U3687&gt;=51,"Greater than 40 days",AND(U3687&gt;25,U3687&lt;=30),"26 to 30 days",AND(U3687&gt;30,U3687&lt;=40),"31 to 40 days",AND(U3687&gt;40,U3687&lt;=50),"41 to 50 days")</f>
        <v>21 to 25 days</v>
      </c>
      <c r="W3687" t="str" cm="1">
        <f t="array" ref="W3687">_xlfn.IFNA(_xlfn.IFS(AND(U3687&gt;=25,U3687&lt;28),"26-27 days",AND(U3687&gt;27,U3687&lt;29),"28 to 29 days",U3687=30, "30 days"),"Not Needed")</f>
        <v>26-27 days</v>
      </c>
      <c r="X3687">
        <f t="shared" si="347"/>
        <v>2014</v>
      </c>
    </row>
    <row r="3688" spans="1:24" ht="4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 t="shared" si="348"/>
        <v>101</v>
      </c>
      <c r="R3688">
        <f t="shared" si="343"/>
        <v>59.17</v>
      </c>
      <c r="S3688" s="15">
        <f t="shared" si="344"/>
        <v>42230.662731481483</v>
      </c>
      <c r="T3688" s="15">
        <f t="shared" si="345"/>
        <v>42245.165972222225</v>
      </c>
      <c r="U3688">
        <f t="shared" si="346"/>
        <v>15</v>
      </c>
      <c r="V3688" t="str" cm="1">
        <f t="array" ref="V3688">_xlfn.IFS(U3688&lt;=10,"Less than 10 days",AND(U3688&gt;10,U3688&lt;=20),"11 to 20 days",AND(U3688&gt;20,U3688&lt;=25),"21 to 25 days",U3688&gt;=51,"Greater than 40 days",AND(U3688&gt;25,U3688&lt;=30),"26 to 30 days",AND(U3688&gt;30,U3688&lt;=40),"31 to 40 days",AND(U3688&gt;40,U3688&lt;=50),"41 to 50 days")</f>
        <v>11 to 20 days</v>
      </c>
      <c r="W3688" t="str" cm="1">
        <f t="array" ref="W3688">_xlfn.IFNA(_xlfn.IFS(AND(U3688&gt;=25,U3688&lt;28),"26-27 days",AND(U3688&gt;27,U3688&lt;29),"28 to 29 days",U3688=30, "30 days"),"Not Needed")</f>
        <v>Not Needed</v>
      </c>
      <c r="X3688">
        <f t="shared" si="347"/>
        <v>2015</v>
      </c>
    </row>
    <row r="3689" spans="1:24" ht="58">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 t="shared" si="348"/>
        <v>100</v>
      </c>
      <c r="R3689">
        <f t="shared" si="343"/>
        <v>200.49</v>
      </c>
      <c r="S3689" s="15">
        <f t="shared" si="344"/>
        <v>41787.218229166669</v>
      </c>
      <c r="T3689" s="15">
        <f t="shared" si="345"/>
        <v>41817.218229166669</v>
      </c>
      <c r="U3689">
        <f t="shared" si="346"/>
        <v>30</v>
      </c>
      <c r="V3689" t="str" cm="1">
        <f t="array" ref="V3689">_xlfn.IFS(U3689&lt;=10,"Less than 10 days",AND(U3689&gt;10,U3689&lt;=20),"11 to 20 days",AND(U3689&gt;20,U3689&lt;=25),"21 to 25 days",U3689&gt;=51,"Greater than 40 days",AND(U3689&gt;25,U3689&lt;=30),"26 to 30 days",AND(U3689&gt;30,U3689&lt;=40),"31 to 40 days",AND(U3689&gt;40,U3689&lt;=50),"41 to 50 days")</f>
        <v>26 to 30 days</v>
      </c>
      <c r="W3689" t="str" cm="1">
        <f t="array" ref="W3689">_xlfn.IFNA(_xlfn.IFS(AND(U3689&gt;=25,U3689&lt;28),"26-27 days",AND(U3689&gt;27,U3689&lt;29),"28 to 29 days",U3689=30, "30 days"),"Not Needed")</f>
        <v>30 days</v>
      </c>
      <c r="X3689">
        <f t="shared" si="347"/>
        <v>2014</v>
      </c>
    </row>
    <row r="3690" spans="1:24" ht="4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 t="shared" si="348"/>
        <v>109</v>
      </c>
      <c r="R3690">
        <f t="shared" si="343"/>
        <v>83.97</v>
      </c>
      <c r="S3690" s="15">
        <f t="shared" si="344"/>
        <v>41829.787083333329</v>
      </c>
      <c r="T3690" s="15">
        <f t="shared" si="345"/>
        <v>41859.787083333329</v>
      </c>
      <c r="U3690">
        <f t="shared" si="346"/>
        <v>30</v>
      </c>
      <c r="V3690" t="str" cm="1">
        <f t="array" ref="V3690">_xlfn.IFS(U3690&lt;=10,"Less than 10 days",AND(U3690&gt;10,U3690&lt;=20),"11 to 20 days",AND(U3690&gt;20,U3690&lt;=25),"21 to 25 days",U3690&gt;=51,"Greater than 40 days",AND(U3690&gt;25,U3690&lt;=30),"26 to 30 days",AND(U3690&gt;30,U3690&lt;=40),"31 to 40 days",AND(U3690&gt;40,U3690&lt;=50),"41 to 50 days")</f>
        <v>26 to 30 days</v>
      </c>
      <c r="W3690" t="str" cm="1">
        <f t="array" ref="W3690">_xlfn.IFNA(_xlfn.IFS(AND(U3690&gt;=25,U3690&lt;28),"26-27 days",AND(U3690&gt;27,U3690&lt;29),"28 to 29 days",U3690=30, "30 days"),"Not Needed")</f>
        <v>30 days</v>
      </c>
      <c r="X3690">
        <f t="shared" si="347"/>
        <v>2014</v>
      </c>
    </row>
    <row r="3691" spans="1:24" ht="4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 t="shared" si="348"/>
        <v>118</v>
      </c>
      <c r="R3691">
        <f t="shared" si="343"/>
        <v>57.26</v>
      </c>
      <c r="S3691" s="15">
        <f t="shared" si="344"/>
        <v>42147.826840277776</v>
      </c>
      <c r="T3691" s="15">
        <f t="shared" si="345"/>
        <v>42176.934027777781</v>
      </c>
      <c r="U3691">
        <f t="shared" si="346"/>
        <v>29</v>
      </c>
      <c r="V3691" t="str" cm="1">
        <f t="array" ref="V3691">_xlfn.IFS(U3691&lt;=10,"Less than 10 days",AND(U3691&gt;10,U3691&lt;=20),"11 to 20 days",AND(U3691&gt;20,U3691&lt;=25),"21 to 25 days",U3691&gt;=51,"Greater than 40 days",AND(U3691&gt;25,U3691&lt;=30),"26 to 30 days",AND(U3691&gt;30,U3691&lt;=40),"31 to 40 days",AND(U3691&gt;40,U3691&lt;=50),"41 to 50 days")</f>
        <v>26 to 30 days</v>
      </c>
      <c r="W3691" t="str" cm="1">
        <f t="array" ref="W3691">_xlfn.IFNA(_xlfn.IFS(AND(U3691&gt;=25,U3691&lt;28),"26-27 days",AND(U3691&gt;27,U3691&lt;29),"28 to 29 days",U3691=30, "30 days"),"Not Needed")</f>
        <v>Not Needed</v>
      </c>
      <c r="X3691">
        <f t="shared" si="347"/>
        <v>2015</v>
      </c>
    </row>
    <row r="3692" spans="1:24" ht="4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 t="shared" si="348"/>
        <v>120</v>
      </c>
      <c r="R3692">
        <f t="shared" si="343"/>
        <v>58.06</v>
      </c>
      <c r="S3692" s="15">
        <f t="shared" si="344"/>
        <v>41940.598182870373</v>
      </c>
      <c r="T3692" s="15">
        <f t="shared" si="345"/>
        <v>41970.639849537038</v>
      </c>
      <c r="U3692">
        <f t="shared" si="346"/>
        <v>30</v>
      </c>
      <c r="V3692" t="str" cm="1">
        <f t="array" ref="V3692">_xlfn.IFS(U3692&lt;=10,"Less than 10 days",AND(U3692&gt;10,U3692&lt;=20),"11 to 20 days",AND(U3692&gt;20,U3692&lt;=25),"21 to 25 days",U3692&gt;=51,"Greater than 40 days",AND(U3692&gt;25,U3692&lt;=30),"26 to 30 days",AND(U3692&gt;30,U3692&lt;=40),"31 to 40 days",AND(U3692&gt;40,U3692&lt;=50),"41 to 50 days")</f>
        <v>26 to 30 days</v>
      </c>
      <c r="W3692" t="str" cm="1">
        <f t="array" ref="W3692">_xlfn.IFNA(_xlfn.IFS(AND(U3692&gt;=25,U3692&lt;28),"26-27 days",AND(U3692&gt;27,U3692&lt;29),"28 to 29 days",U3692=30, "30 days"),"Not Needed")</f>
        <v>30 days</v>
      </c>
      <c r="X3692">
        <f t="shared" si="347"/>
        <v>2014</v>
      </c>
    </row>
    <row r="3693" spans="1:24" ht="29">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 t="shared" si="348"/>
        <v>128</v>
      </c>
      <c r="R3693">
        <f t="shared" si="343"/>
        <v>186.8</v>
      </c>
      <c r="S3693" s="15">
        <f t="shared" si="344"/>
        <v>42020.700567129628</v>
      </c>
      <c r="T3693" s="15">
        <f t="shared" si="345"/>
        <v>42065.207638888889</v>
      </c>
      <c r="U3693">
        <f t="shared" si="346"/>
        <v>45</v>
      </c>
      <c r="V3693" t="str" cm="1">
        <f t="array" ref="V3693">_xlfn.IFS(U3693&lt;=10,"Less than 10 days",AND(U3693&gt;10,U3693&lt;=20),"11 to 20 days",AND(U3693&gt;20,U3693&lt;=25),"21 to 25 days",U3693&gt;=51,"Greater than 40 days",AND(U3693&gt;25,U3693&lt;=30),"26 to 30 days",AND(U3693&gt;30,U3693&lt;=40),"31 to 40 days",AND(U3693&gt;40,U3693&lt;=50),"41 to 50 days")</f>
        <v>41 to 50 days</v>
      </c>
      <c r="W3693" t="str" cm="1">
        <f t="array" ref="W3693">_xlfn.IFNA(_xlfn.IFS(AND(U3693&gt;=25,U3693&lt;28),"26-27 days",AND(U3693&gt;27,U3693&lt;29),"28 to 29 days",U3693=30, "30 days"),"Not Needed")</f>
        <v>Not Needed</v>
      </c>
      <c r="X3693">
        <f t="shared" si="347"/>
        <v>2015</v>
      </c>
    </row>
    <row r="3694" spans="1:24" ht="29">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 t="shared" si="348"/>
        <v>126</v>
      </c>
      <c r="R3694">
        <f t="shared" si="343"/>
        <v>74.12</v>
      </c>
      <c r="S3694" s="15">
        <f t="shared" si="344"/>
        <v>41891.96503472222</v>
      </c>
      <c r="T3694" s="15">
        <f t="shared" si="345"/>
        <v>41901</v>
      </c>
      <c r="U3694">
        <f t="shared" si="346"/>
        <v>10</v>
      </c>
      <c r="V3694" t="str" cm="1">
        <f t="array" ref="V3694">_xlfn.IFS(U3694&lt;=10,"Less than 10 days",AND(U3694&gt;10,U3694&lt;=20),"11 to 20 days",AND(U3694&gt;20,U3694&lt;=25),"21 to 25 days",U3694&gt;=51,"Greater than 40 days",AND(U3694&gt;25,U3694&lt;=30),"26 to 30 days",AND(U3694&gt;30,U3694&lt;=40),"31 to 40 days",AND(U3694&gt;40,U3694&lt;=50),"41 to 50 days")</f>
        <v>Less than 10 days</v>
      </c>
      <c r="W3694" t="str" cm="1">
        <f t="array" ref="W3694">_xlfn.IFNA(_xlfn.IFS(AND(U3694&gt;=25,U3694&lt;28),"26-27 days",AND(U3694&gt;27,U3694&lt;29),"28 to 29 days",U3694=30, "30 days"),"Not Needed")</f>
        <v>Not Needed</v>
      </c>
      <c r="X3694">
        <f t="shared" si="347"/>
        <v>2014</v>
      </c>
    </row>
    <row r="3695" spans="1:24" ht="4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 t="shared" si="348"/>
        <v>129</v>
      </c>
      <c r="R3695">
        <f t="shared" si="343"/>
        <v>30.71</v>
      </c>
      <c r="S3695" s="15">
        <f t="shared" si="344"/>
        <v>42309.191307870366</v>
      </c>
      <c r="T3695" s="15">
        <f t="shared" si="345"/>
        <v>42338.9375</v>
      </c>
      <c r="U3695">
        <f t="shared" si="346"/>
        <v>29</v>
      </c>
      <c r="V3695" t="str" cm="1">
        <f t="array" ref="V3695">_xlfn.IFS(U3695&lt;=10,"Less than 10 days",AND(U3695&gt;10,U3695&lt;=20),"11 to 20 days",AND(U3695&gt;20,U3695&lt;=25),"21 to 25 days",U3695&gt;=51,"Greater than 40 days",AND(U3695&gt;25,U3695&lt;=30),"26 to 30 days",AND(U3695&gt;30,U3695&lt;=40),"31 to 40 days",AND(U3695&gt;40,U3695&lt;=50),"41 to 50 days")</f>
        <v>26 to 30 days</v>
      </c>
      <c r="W3695" t="str" cm="1">
        <f t="array" ref="W3695">_xlfn.IFNA(_xlfn.IFS(AND(U3695&gt;=25,U3695&lt;28),"26-27 days",AND(U3695&gt;27,U3695&lt;29),"28 to 29 days",U3695=30, "30 days"),"Not Needed")</f>
        <v>Not Needed</v>
      </c>
      <c r="X3695">
        <f t="shared" si="347"/>
        <v>2015</v>
      </c>
    </row>
    <row r="3696" spans="1:24" ht="58">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 t="shared" si="348"/>
        <v>107</v>
      </c>
      <c r="R3696">
        <f t="shared" si="343"/>
        <v>62.67</v>
      </c>
      <c r="S3696" s="15">
        <f t="shared" si="344"/>
        <v>42490.133877314816</v>
      </c>
      <c r="T3696" s="15">
        <f t="shared" si="345"/>
        <v>42527.083333333328</v>
      </c>
      <c r="U3696">
        <f t="shared" si="346"/>
        <v>37</v>
      </c>
      <c r="V3696" t="str" cm="1">
        <f t="array" ref="V3696">_xlfn.IFS(U3696&lt;=10,"Less than 10 days",AND(U3696&gt;10,U3696&lt;=20),"11 to 20 days",AND(U3696&gt;20,U3696&lt;=25),"21 to 25 days",U3696&gt;=51,"Greater than 40 days",AND(U3696&gt;25,U3696&lt;=30),"26 to 30 days",AND(U3696&gt;30,U3696&lt;=40),"31 to 40 days",AND(U3696&gt;40,U3696&lt;=50),"41 to 50 days")</f>
        <v>31 to 40 days</v>
      </c>
      <c r="W3696" t="str" cm="1">
        <f t="array" ref="W3696">_xlfn.IFNA(_xlfn.IFS(AND(U3696&gt;=25,U3696&lt;28),"26-27 days",AND(U3696&gt;27,U3696&lt;29),"28 to 29 days",U3696=30, "30 days"),"Not Needed")</f>
        <v>Not Needed</v>
      </c>
      <c r="X3696">
        <f t="shared" si="347"/>
        <v>2016</v>
      </c>
    </row>
    <row r="3697" spans="1:24" ht="58">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 t="shared" si="348"/>
        <v>100</v>
      </c>
      <c r="R3697">
        <f t="shared" si="343"/>
        <v>121.36</v>
      </c>
      <c r="S3697" s="15">
        <f t="shared" si="344"/>
        <v>41995.870486111111</v>
      </c>
      <c r="T3697" s="15">
        <f t="shared" si="345"/>
        <v>42015.870486111111</v>
      </c>
      <c r="U3697">
        <f t="shared" si="346"/>
        <v>20</v>
      </c>
      <c r="V3697" t="str" cm="1">
        <f t="array" ref="V3697">_xlfn.IFS(U3697&lt;=10,"Less than 10 days",AND(U3697&gt;10,U3697&lt;=20),"11 to 20 days",AND(U3697&gt;20,U3697&lt;=25),"21 to 25 days",U3697&gt;=51,"Greater than 40 days",AND(U3697&gt;25,U3697&lt;=30),"26 to 30 days",AND(U3697&gt;30,U3697&lt;=40),"31 to 40 days",AND(U3697&gt;40,U3697&lt;=50),"41 to 50 days")</f>
        <v>11 to 20 days</v>
      </c>
      <c r="W3697" t="str" cm="1">
        <f t="array" ref="W3697">_xlfn.IFNA(_xlfn.IFS(AND(U3697&gt;=25,U3697&lt;28),"26-27 days",AND(U3697&gt;27,U3697&lt;29),"28 to 29 days",U3697=30, "30 days"),"Not Needed")</f>
        <v>Not Needed</v>
      </c>
      <c r="X3697">
        <f t="shared" si="347"/>
        <v>2014</v>
      </c>
    </row>
    <row r="3698" spans="1:24" ht="4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 t="shared" si="348"/>
        <v>155</v>
      </c>
      <c r="R3698">
        <f t="shared" si="343"/>
        <v>39.74</v>
      </c>
      <c r="S3698" s="15">
        <f t="shared" si="344"/>
        <v>41988.617083333331</v>
      </c>
      <c r="T3698" s="15">
        <f t="shared" si="345"/>
        <v>42048.617083333331</v>
      </c>
      <c r="U3698">
        <f t="shared" si="346"/>
        <v>60</v>
      </c>
      <c r="V3698" t="str" cm="1">
        <f t="array" ref="V3698">_xlfn.IFS(U3698&lt;=10,"Less than 10 days",AND(U3698&gt;10,U3698&lt;=20),"11 to 20 days",AND(U3698&gt;20,U3698&lt;=25),"21 to 25 days",U3698&gt;=51,"Greater than 40 days",AND(U3698&gt;25,U3698&lt;=30),"26 to 30 days",AND(U3698&gt;30,U3698&lt;=40),"31 to 40 days",AND(U3698&gt;40,U3698&lt;=50),"41 to 50 days")</f>
        <v>Greater than 40 days</v>
      </c>
      <c r="W3698" t="str" cm="1">
        <f t="array" ref="W3698">_xlfn.IFNA(_xlfn.IFS(AND(U3698&gt;=25,U3698&lt;28),"26-27 days",AND(U3698&gt;27,U3698&lt;29),"28 to 29 days",U3698=30, "30 days"),"Not Needed")</f>
        <v>Not Needed</v>
      </c>
      <c r="X3698">
        <f t="shared" si="347"/>
        <v>2014</v>
      </c>
    </row>
    <row r="3699" spans="1:24" ht="4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 t="shared" si="348"/>
        <v>108</v>
      </c>
      <c r="R3699">
        <f t="shared" si="343"/>
        <v>72</v>
      </c>
      <c r="S3699" s="15">
        <f t="shared" si="344"/>
        <v>42479.465833333335</v>
      </c>
      <c r="T3699" s="15">
        <f t="shared" si="345"/>
        <v>42500.465833333335</v>
      </c>
      <c r="U3699">
        <f t="shared" si="346"/>
        <v>21</v>
      </c>
      <c r="V3699" t="str" cm="1">
        <f t="array" ref="V3699">_xlfn.IFS(U3699&lt;=10,"Less than 10 days",AND(U3699&gt;10,U3699&lt;=20),"11 to 20 days",AND(U3699&gt;20,U3699&lt;=25),"21 to 25 days",U3699&gt;=51,"Greater than 40 days",AND(U3699&gt;25,U3699&lt;=30),"26 to 30 days",AND(U3699&gt;30,U3699&lt;=40),"31 to 40 days",AND(U3699&gt;40,U3699&lt;=50),"41 to 50 days")</f>
        <v>21 to 25 days</v>
      </c>
      <c r="W3699" t="str" cm="1">
        <f t="array" ref="W3699">_xlfn.IFNA(_xlfn.IFS(AND(U3699&gt;=25,U3699&lt;28),"26-27 days",AND(U3699&gt;27,U3699&lt;29),"28 to 29 days",U3699=30, "30 days"),"Not Needed")</f>
        <v>Not Needed</v>
      </c>
      <c r="X3699">
        <f t="shared" si="347"/>
        <v>2016</v>
      </c>
    </row>
    <row r="3700" spans="1:24" ht="4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 t="shared" si="348"/>
        <v>111</v>
      </c>
      <c r="R3700">
        <f t="shared" si="343"/>
        <v>40.630000000000003</v>
      </c>
      <c r="S3700" s="15">
        <f t="shared" si="344"/>
        <v>42401.806562500002</v>
      </c>
      <c r="T3700" s="15">
        <f t="shared" si="345"/>
        <v>42431.806562500002</v>
      </c>
      <c r="U3700">
        <f t="shared" si="346"/>
        <v>30</v>
      </c>
      <c r="V3700" t="str" cm="1">
        <f t="array" ref="V3700">_xlfn.IFS(U3700&lt;=10,"Less than 10 days",AND(U3700&gt;10,U3700&lt;=20),"11 to 20 days",AND(U3700&gt;20,U3700&lt;=25),"21 to 25 days",U3700&gt;=51,"Greater than 40 days",AND(U3700&gt;25,U3700&lt;=30),"26 to 30 days",AND(U3700&gt;30,U3700&lt;=40),"31 to 40 days",AND(U3700&gt;40,U3700&lt;=50),"41 to 50 days")</f>
        <v>26 to 30 days</v>
      </c>
      <c r="W3700" t="str" cm="1">
        <f t="array" ref="W3700">_xlfn.IFNA(_xlfn.IFS(AND(U3700&gt;=25,U3700&lt;28),"26-27 days",AND(U3700&gt;27,U3700&lt;29),"28 to 29 days",U3700=30, "30 days"),"Not Needed")</f>
        <v>30 days</v>
      </c>
      <c r="X3700">
        <f t="shared" si="347"/>
        <v>2016</v>
      </c>
    </row>
    <row r="3701" spans="1:24" ht="58">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 t="shared" si="348"/>
        <v>101</v>
      </c>
      <c r="R3701">
        <f t="shared" si="343"/>
        <v>63</v>
      </c>
      <c r="S3701" s="15">
        <f t="shared" si="344"/>
        <v>41897.602037037039</v>
      </c>
      <c r="T3701" s="15">
        <f t="shared" si="345"/>
        <v>41927.602037037039</v>
      </c>
      <c r="U3701">
        <f t="shared" si="346"/>
        <v>30</v>
      </c>
      <c r="V3701" t="str" cm="1">
        <f t="array" ref="V3701">_xlfn.IFS(U3701&lt;=10,"Less than 10 days",AND(U3701&gt;10,U3701&lt;=20),"11 to 20 days",AND(U3701&gt;20,U3701&lt;=25),"21 to 25 days",U3701&gt;=51,"Greater than 40 days",AND(U3701&gt;25,U3701&lt;=30),"26 to 30 days",AND(U3701&gt;30,U3701&lt;=40),"31 to 40 days",AND(U3701&gt;40,U3701&lt;=50),"41 to 50 days")</f>
        <v>26 to 30 days</v>
      </c>
      <c r="W3701" t="str" cm="1">
        <f t="array" ref="W3701">_xlfn.IFNA(_xlfn.IFS(AND(U3701&gt;=25,U3701&lt;28),"26-27 days",AND(U3701&gt;27,U3701&lt;29),"28 to 29 days",U3701=30, "30 days"),"Not Needed")</f>
        <v>30 days</v>
      </c>
      <c r="X3701">
        <f t="shared" si="347"/>
        <v>2014</v>
      </c>
    </row>
    <row r="3702" spans="1:24" ht="29">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 t="shared" si="348"/>
        <v>121</v>
      </c>
      <c r="R3702">
        <f t="shared" si="343"/>
        <v>33.67</v>
      </c>
      <c r="S3702" s="15">
        <f t="shared" si="344"/>
        <v>41882.585648148146</v>
      </c>
      <c r="T3702" s="15">
        <f t="shared" si="345"/>
        <v>41912.666666666664</v>
      </c>
      <c r="U3702">
        <f t="shared" si="346"/>
        <v>30</v>
      </c>
      <c r="V3702" t="str" cm="1">
        <f t="array" ref="V3702">_xlfn.IFS(U3702&lt;=10,"Less than 10 days",AND(U3702&gt;10,U3702&lt;=20),"11 to 20 days",AND(U3702&gt;20,U3702&lt;=25),"21 to 25 days",U3702&gt;=51,"Greater than 40 days",AND(U3702&gt;25,U3702&lt;=30),"26 to 30 days",AND(U3702&gt;30,U3702&lt;=40),"31 to 40 days",AND(U3702&gt;40,U3702&lt;=50),"41 to 50 days")</f>
        <v>26 to 30 days</v>
      </c>
      <c r="W3702" t="str" cm="1">
        <f t="array" ref="W3702">_xlfn.IFNA(_xlfn.IFS(AND(U3702&gt;=25,U3702&lt;28),"26-27 days",AND(U3702&gt;27,U3702&lt;29),"28 to 29 days",U3702=30, "30 days"),"Not Needed")</f>
        <v>30 days</v>
      </c>
      <c r="X3702">
        <f t="shared" si="347"/>
        <v>2014</v>
      </c>
    </row>
    <row r="3703" spans="1:24" ht="4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 t="shared" si="348"/>
        <v>100</v>
      </c>
      <c r="R3703">
        <f t="shared" si="343"/>
        <v>38.590000000000003</v>
      </c>
      <c r="S3703" s="15">
        <f t="shared" si="344"/>
        <v>42129.541585648149</v>
      </c>
      <c r="T3703" s="15">
        <f t="shared" si="345"/>
        <v>42159.541585648149</v>
      </c>
      <c r="U3703">
        <f t="shared" si="346"/>
        <v>30</v>
      </c>
      <c r="V3703" t="str" cm="1">
        <f t="array" ref="V3703">_xlfn.IFS(U3703&lt;=10,"Less than 10 days",AND(U3703&gt;10,U3703&lt;=20),"11 to 20 days",AND(U3703&gt;20,U3703&lt;=25),"21 to 25 days",U3703&gt;=51,"Greater than 40 days",AND(U3703&gt;25,U3703&lt;=30),"26 to 30 days",AND(U3703&gt;30,U3703&lt;=40),"31 to 40 days",AND(U3703&gt;40,U3703&lt;=50),"41 to 50 days")</f>
        <v>26 to 30 days</v>
      </c>
      <c r="W3703" t="str" cm="1">
        <f t="array" ref="W3703">_xlfn.IFNA(_xlfn.IFS(AND(U3703&gt;=25,U3703&lt;28),"26-27 days",AND(U3703&gt;27,U3703&lt;29),"28 to 29 days",U3703=30, "30 days"),"Not Needed")</f>
        <v>30 days</v>
      </c>
      <c r="X3703">
        <f t="shared" si="347"/>
        <v>2015</v>
      </c>
    </row>
    <row r="3704" spans="1:24" ht="58">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 t="shared" si="348"/>
        <v>109</v>
      </c>
      <c r="R3704">
        <f t="shared" si="343"/>
        <v>155.94999999999999</v>
      </c>
      <c r="S3704" s="15">
        <f t="shared" si="344"/>
        <v>42524.53800925926</v>
      </c>
      <c r="T3704" s="15">
        <f t="shared" si="345"/>
        <v>42561.957638888889</v>
      </c>
      <c r="U3704">
        <f t="shared" si="346"/>
        <v>37</v>
      </c>
      <c r="V3704" t="str" cm="1">
        <f t="array" ref="V3704">_xlfn.IFS(U3704&lt;=10,"Less than 10 days",AND(U3704&gt;10,U3704&lt;=20),"11 to 20 days",AND(U3704&gt;20,U3704&lt;=25),"21 to 25 days",U3704&gt;=51,"Greater than 40 days",AND(U3704&gt;25,U3704&lt;=30),"26 to 30 days",AND(U3704&gt;30,U3704&lt;=40),"31 to 40 days",AND(U3704&gt;40,U3704&lt;=50),"41 to 50 days")</f>
        <v>31 to 40 days</v>
      </c>
      <c r="W3704" t="str" cm="1">
        <f t="array" ref="W3704">_xlfn.IFNA(_xlfn.IFS(AND(U3704&gt;=25,U3704&lt;28),"26-27 days",AND(U3704&gt;27,U3704&lt;29),"28 to 29 days",U3704=30, "30 days"),"Not Needed")</f>
        <v>Not Needed</v>
      </c>
      <c r="X3704">
        <f t="shared" si="347"/>
        <v>2016</v>
      </c>
    </row>
    <row r="3705" spans="1:24" ht="4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 t="shared" si="348"/>
        <v>123</v>
      </c>
      <c r="R3705">
        <f t="shared" si="343"/>
        <v>43.2</v>
      </c>
      <c r="S3705" s="15">
        <f t="shared" si="344"/>
        <v>42556.504490740743</v>
      </c>
      <c r="T3705" s="15">
        <f t="shared" si="345"/>
        <v>42595.290972222225</v>
      </c>
      <c r="U3705">
        <f t="shared" si="346"/>
        <v>39</v>
      </c>
      <c r="V3705" t="str" cm="1">
        <f t="array" ref="V3705">_xlfn.IFS(U3705&lt;=10,"Less than 10 days",AND(U3705&gt;10,U3705&lt;=20),"11 to 20 days",AND(U3705&gt;20,U3705&lt;=25),"21 to 25 days",U3705&gt;=51,"Greater than 40 days",AND(U3705&gt;25,U3705&lt;=30),"26 to 30 days",AND(U3705&gt;30,U3705&lt;=40),"31 to 40 days",AND(U3705&gt;40,U3705&lt;=50),"41 to 50 days")</f>
        <v>31 to 40 days</v>
      </c>
      <c r="W3705" t="str" cm="1">
        <f t="array" ref="W3705">_xlfn.IFNA(_xlfn.IFS(AND(U3705&gt;=25,U3705&lt;28),"26-27 days",AND(U3705&gt;27,U3705&lt;29),"28 to 29 days",U3705=30, "30 days"),"Not Needed")</f>
        <v>Not Needed</v>
      </c>
      <c r="X3705">
        <f t="shared" si="347"/>
        <v>2016</v>
      </c>
    </row>
    <row r="3706" spans="1:24" ht="4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 t="shared" si="348"/>
        <v>136</v>
      </c>
      <c r="R3706">
        <f t="shared" si="343"/>
        <v>15.15</v>
      </c>
      <c r="S3706" s="15">
        <f t="shared" si="344"/>
        <v>42461.689745370371</v>
      </c>
      <c r="T3706" s="15">
        <f t="shared" si="345"/>
        <v>42521.689745370371</v>
      </c>
      <c r="U3706">
        <f t="shared" si="346"/>
        <v>60</v>
      </c>
      <c r="V3706" t="str" cm="1">
        <f t="array" ref="V3706">_xlfn.IFS(U3706&lt;=10,"Less than 10 days",AND(U3706&gt;10,U3706&lt;=20),"11 to 20 days",AND(U3706&gt;20,U3706&lt;=25),"21 to 25 days",U3706&gt;=51,"Greater than 40 days",AND(U3706&gt;25,U3706&lt;=30),"26 to 30 days",AND(U3706&gt;30,U3706&lt;=40),"31 to 40 days",AND(U3706&gt;40,U3706&lt;=50),"41 to 50 days")</f>
        <v>Greater than 40 days</v>
      </c>
      <c r="W3706" t="str" cm="1">
        <f t="array" ref="W3706">_xlfn.IFNA(_xlfn.IFS(AND(U3706&gt;=25,U3706&lt;28),"26-27 days",AND(U3706&gt;27,U3706&lt;29),"28 to 29 days",U3706=30, "30 days"),"Not Needed")</f>
        <v>Not Needed</v>
      </c>
      <c r="X3706">
        <f t="shared" si="347"/>
        <v>2016</v>
      </c>
    </row>
    <row r="3707" spans="1:24" ht="4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 t="shared" si="348"/>
        <v>103</v>
      </c>
      <c r="R3707">
        <f t="shared" si="343"/>
        <v>83.57</v>
      </c>
      <c r="S3707" s="15">
        <f t="shared" si="344"/>
        <v>41792.542986111112</v>
      </c>
      <c r="T3707" s="15">
        <f t="shared" si="345"/>
        <v>41813.75</v>
      </c>
      <c r="U3707">
        <f t="shared" si="346"/>
        <v>21</v>
      </c>
      <c r="V3707" t="str" cm="1">
        <f t="array" ref="V3707">_xlfn.IFS(U3707&lt;=10,"Less than 10 days",AND(U3707&gt;10,U3707&lt;=20),"11 to 20 days",AND(U3707&gt;20,U3707&lt;=25),"21 to 25 days",U3707&gt;=51,"Greater than 40 days",AND(U3707&gt;25,U3707&lt;=30),"26 to 30 days",AND(U3707&gt;30,U3707&lt;=40),"31 to 40 days",AND(U3707&gt;40,U3707&lt;=50),"41 to 50 days")</f>
        <v>21 to 25 days</v>
      </c>
      <c r="W3707" t="str" cm="1">
        <f t="array" ref="W3707">_xlfn.IFNA(_xlfn.IFS(AND(U3707&gt;=25,U3707&lt;28),"26-27 days",AND(U3707&gt;27,U3707&lt;29),"28 to 29 days",U3707=30, "30 days"),"Not Needed")</f>
        <v>Not Needed</v>
      </c>
      <c r="X3707">
        <f t="shared" si="347"/>
        <v>2014</v>
      </c>
    </row>
    <row r="3708" spans="1:24" ht="4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 t="shared" si="348"/>
        <v>121</v>
      </c>
      <c r="R3708">
        <f t="shared" si="343"/>
        <v>140</v>
      </c>
      <c r="S3708" s="15">
        <f t="shared" si="344"/>
        <v>41879.913761574076</v>
      </c>
      <c r="T3708" s="15">
        <f t="shared" si="345"/>
        <v>41894.913761574076</v>
      </c>
      <c r="U3708">
        <f t="shared" si="346"/>
        <v>15</v>
      </c>
      <c r="V3708" t="str" cm="1">
        <f t="array" ref="V3708">_xlfn.IFS(U3708&lt;=10,"Less than 10 days",AND(U3708&gt;10,U3708&lt;=20),"11 to 20 days",AND(U3708&gt;20,U3708&lt;=25),"21 to 25 days",U3708&gt;=51,"Greater than 40 days",AND(U3708&gt;25,U3708&lt;=30),"26 to 30 days",AND(U3708&gt;30,U3708&lt;=40),"31 to 40 days",AND(U3708&gt;40,U3708&lt;=50),"41 to 50 days")</f>
        <v>11 to 20 days</v>
      </c>
      <c r="W3708" t="str" cm="1">
        <f t="array" ref="W3708">_xlfn.IFNA(_xlfn.IFS(AND(U3708&gt;=25,U3708&lt;28),"26-27 days",AND(U3708&gt;27,U3708&lt;29),"28 to 29 days",U3708=30, "30 days"),"Not Needed")</f>
        <v>Not Needed</v>
      </c>
      <c r="X3708">
        <f t="shared" si="347"/>
        <v>2014</v>
      </c>
    </row>
    <row r="3709" spans="1:24" ht="4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 t="shared" si="348"/>
        <v>186</v>
      </c>
      <c r="R3709">
        <f t="shared" si="343"/>
        <v>80.87</v>
      </c>
      <c r="S3709" s="15">
        <f t="shared" si="344"/>
        <v>42552.048356481479</v>
      </c>
      <c r="T3709" s="15">
        <f t="shared" si="345"/>
        <v>42573.226388888885</v>
      </c>
      <c r="U3709">
        <f t="shared" si="346"/>
        <v>21</v>
      </c>
      <c r="V3709" t="str" cm="1">
        <f t="array" ref="V3709">_xlfn.IFS(U3709&lt;=10,"Less than 10 days",AND(U3709&gt;10,U3709&lt;=20),"11 to 20 days",AND(U3709&gt;20,U3709&lt;=25),"21 to 25 days",U3709&gt;=51,"Greater than 40 days",AND(U3709&gt;25,U3709&lt;=30),"26 to 30 days",AND(U3709&gt;30,U3709&lt;=40),"31 to 40 days",AND(U3709&gt;40,U3709&lt;=50),"41 to 50 days")</f>
        <v>21 to 25 days</v>
      </c>
      <c r="W3709" t="str" cm="1">
        <f t="array" ref="W3709">_xlfn.IFNA(_xlfn.IFS(AND(U3709&gt;=25,U3709&lt;28),"26-27 days",AND(U3709&gt;27,U3709&lt;29),"28 to 29 days",U3709=30, "30 days"),"Not Needed")</f>
        <v>Not Needed</v>
      </c>
      <c r="X3709">
        <f t="shared" si="347"/>
        <v>2016</v>
      </c>
    </row>
    <row r="3710" spans="1:24" ht="58">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 t="shared" si="348"/>
        <v>300</v>
      </c>
      <c r="R3710">
        <f t="shared" si="343"/>
        <v>53.85</v>
      </c>
      <c r="S3710" s="15">
        <f t="shared" si="344"/>
        <v>41810.142199074071</v>
      </c>
      <c r="T3710" s="15">
        <f t="shared" si="345"/>
        <v>41824.142199074071</v>
      </c>
      <c r="U3710">
        <f t="shared" si="346"/>
        <v>14</v>
      </c>
      <c r="V3710" t="str" cm="1">
        <f t="array" ref="V3710">_xlfn.IFS(U3710&lt;=10,"Less than 10 days",AND(U3710&gt;10,U3710&lt;=20),"11 to 20 days",AND(U3710&gt;20,U3710&lt;=25),"21 to 25 days",U3710&gt;=51,"Greater than 40 days",AND(U3710&gt;25,U3710&lt;=30),"26 to 30 days",AND(U3710&gt;30,U3710&lt;=40),"31 to 40 days",AND(U3710&gt;40,U3710&lt;=50),"41 to 50 days")</f>
        <v>11 to 20 days</v>
      </c>
      <c r="W3710" t="str" cm="1">
        <f t="array" ref="W3710">_xlfn.IFNA(_xlfn.IFS(AND(U3710&gt;=25,U3710&lt;28),"26-27 days",AND(U3710&gt;27,U3710&lt;29),"28 to 29 days",U3710=30, "30 days"),"Not Needed")</f>
        <v>Not Needed</v>
      </c>
      <c r="X3710">
        <f t="shared" si="347"/>
        <v>2014</v>
      </c>
    </row>
    <row r="3711" spans="1:24" ht="4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 t="shared" si="348"/>
        <v>108</v>
      </c>
      <c r="R3711">
        <f t="shared" si="343"/>
        <v>30.93</v>
      </c>
      <c r="S3711" s="15">
        <f t="shared" si="344"/>
        <v>41785.707708333335</v>
      </c>
      <c r="T3711" s="15">
        <f t="shared" si="345"/>
        <v>41815.707708333335</v>
      </c>
      <c r="U3711">
        <f t="shared" si="346"/>
        <v>30</v>
      </c>
      <c r="V3711" t="str" cm="1">
        <f t="array" ref="V3711">_xlfn.IFS(U3711&lt;=10,"Less than 10 days",AND(U3711&gt;10,U3711&lt;=20),"11 to 20 days",AND(U3711&gt;20,U3711&lt;=25),"21 to 25 days",U3711&gt;=51,"Greater than 40 days",AND(U3711&gt;25,U3711&lt;=30),"26 to 30 days",AND(U3711&gt;30,U3711&lt;=40),"31 to 40 days",AND(U3711&gt;40,U3711&lt;=50),"41 to 50 days")</f>
        <v>26 to 30 days</v>
      </c>
      <c r="W3711" t="str" cm="1">
        <f t="array" ref="W3711">_xlfn.IFNA(_xlfn.IFS(AND(U3711&gt;=25,U3711&lt;28),"26-27 days",AND(U3711&gt;27,U3711&lt;29),"28 to 29 days",U3711=30, "30 days"),"Not Needed")</f>
        <v>30 days</v>
      </c>
      <c r="X3711">
        <f t="shared" si="347"/>
        <v>2014</v>
      </c>
    </row>
    <row r="3712" spans="1:24" ht="29">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 t="shared" si="348"/>
        <v>141</v>
      </c>
      <c r="R3712">
        <f t="shared" si="343"/>
        <v>67.959999999999994</v>
      </c>
      <c r="S3712" s="15">
        <f t="shared" si="344"/>
        <v>42072.576249999998</v>
      </c>
      <c r="T3712" s="15">
        <f t="shared" si="345"/>
        <v>42097.576249999998</v>
      </c>
      <c r="U3712">
        <f t="shared" si="346"/>
        <v>25</v>
      </c>
      <c r="V3712" t="str" cm="1">
        <f t="array" ref="V3712">_xlfn.IFS(U3712&lt;=10,"Less than 10 days",AND(U3712&gt;10,U3712&lt;=20),"11 to 20 days",AND(U3712&gt;20,U3712&lt;=25),"21 to 25 days",U3712&gt;=51,"Greater than 40 days",AND(U3712&gt;25,U3712&lt;=30),"26 to 30 days",AND(U3712&gt;30,U3712&lt;=40),"31 to 40 days",AND(U3712&gt;40,U3712&lt;=50),"41 to 50 days")</f>
        <v>21 to 25 days</v>
      </c>
      <c r="W3712" t="str" cm="1">
        <f t="array" ref="W3712">_xlfn.IFNA(_xlfn.IFS(AND(U3712&gt;=25,U3712&lt;28),"26-27 days",AND(U3712&gt;27,U3712&lt;29),"28 to 29 days",U3712=30, "30 days"),"Not Needed")</f>
        <v>26-27 days</v>
      </c>
      <c r="X3712">
        <f t="shared" si="347"/>
        <v>2015</v>
      </c>
    </row>
    <row r="3713" spans="1:24" ht="29">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 t="shared" si="348"/>
        <v>114</v>
      </c>
      <c r="R3713">
        <f t="shared" si="343"/>
        <v>27.14</v>
      </c>
      <c r="S3713" s="15">
        <f t="shared" si="344"/>
        <v>41779.724224537036</v>
      </c>
      <c r="T3713" s="15">
        <f t="shared" si="345"/>
        <v>41805.666666666664</v>
      </c>
      <c r="U3713">
        <f t="shared" si="346"/>
        <v>26</v>
      </c>
      <c r="V3713" t="str" cm="1">
        <f t="array" ref="V3713">_xlfn.IFS(U3713&lt;=10,"Less than 10 days",AND(U3713&gt;10,U3713&lt;=20),"11 to 20 days",AND(U3713&gt;20,U3713&lt;=25),"21 to 25 days",U3713&gt;=51,"Greater than 40 days",AND(U3713&gt;25,U3713&lt;=30),"26 to 30 days",AND(U3713&gt;30,U3713&lt;=40),"31 to 40 days",AND(U3713&gt;40,U3713&lt;=50),"41 to 50 days")</f>
        <v>26 to 30 days</v>
      </c>
      <c r="W3713" t="str" cm="1">
        <f t="array" ref="W3713">_xlfn.IFNA(_xlfn.IFS(AND(U3713&gt;=25,U3713&lt;28),"26-27 days",AND(U3713&gt;27,U3713&lt;29),"28 to 29 days",U3713=30, "30 days"),"Not Needed")</f>
        <v>26-27 days</v>
      </c>
      <c r="X3713">
        <f t="shared" si="347"/>
        <v>2014</v>
      </c>
    </row>
    <row r="3714" spans="1:24" ht="58">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 t="shared" si="348"/>
        <v>154</v>
      </c>
      <c r="R3714">
        <f t="shared" si="343"/>
        <v>110.87</v>
      </c>
      <c r="S3714" s="15">
        <f t="shared" si="344"/>
        <v>42134.172071759262</v>
      </c>
      <c r="T3714" s="15">
        <f t="shared" si="345"/>
        <v>42155.290972222225</v>
      </c>
      <c r="U3714">
        <f t="shared" si="346"/>
        <v>21</v>
      </c>
      <c r="V3714" t="str" cm="1">
        <f t="array" ref="V3714">_xlfn.IFS(U3714&lt;=10,"Less than 10 days",AND(U3714&gt;10,U3714&lt;=20),"11 to 20 days",AND(U3714&gt;20,U3714&lt;=25),"21 to 25 days",U3714&gt;=51,"Greater than 40 days",AND(U3714&gt;25,U3714&lt;=30),"26 to 30 days",AND(U3714&gt;30,U3714&lt;=40),"31 to 40 days",AND(U3714&gt;40,U3714&lt;=50),"41 to 50 days")</f>
        <v>21 to 25 days</v>
      </c>
      <c r="W3714" t="str" cm="1">
        <f t="array" ref="W3714">_xlfn.IFNA(_xlfn.IFS(AND(U3714&gt;=25,U3714&lt;28),"26-27 days",AND(U3714&gt;27,U3714&lt;29),"28 to 29 days",U3714=30, "30 days"),"Not Needed")</f>
        <v>Not Needed</v>
      </c>
      <c r="X3714">
        <f t="shared" si="347"/>
        <v>2015</v>
      </c>
    </row>
    <row r="3715" spans="1:24" ht="4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 t="shared" si="348"/>
        <v>102</v>
      </c>
      <c r="R3715">
        <f t="shared" ref="R3715:R3778" si="349">IFERROR(ROUND(E3715/L3715,2),0)</f>
        <v>106.84</v>
      </c>
      <c r="S3715" s="15">
        <f t="shared" ref="S3715:S3778" si="350">(((J3715/60)/60)/24)+DATE(1970,1,1)</f>
        <v>42505.738032407404</v>
      </c>
      <c r="T3715" s="15">
        <f t="shared" ref="T3715:T3778" si="351">(((I3715/60)/60)/24)+DATE(1970,1,1)</f>
        <v>42525.738032407404</v>
      </c>
      <c r="U3715">
        <f t="shared" ref="U3715:U3778" si="352">_xlfn.DAYS(T3715,S3715)</f>
        <v>20</v>
      </c>
      <c r="V3715" t="str" cm="1">
        <f t="array" ref="V3715">_xlfn.IFS(U3715&lt;=10,"Less than 10 days",AND(U3715&gt;10,U3715&lt;=20),"11 to 20 days",AND(U3715&gt;20,U3715&lt;=25),"21 to 25 days",U3715&gt;=51,"Greater than 40 days",AND(U3715&gt;25,U3715&lt;=30),"26 to 30 days",AND(U3715&gt;30,U3715&lt;=40),"31 to 40 days",AND(U3715&gt;40,U3715&lt;=50),"41 to 50 days")</f>
        <v>11 to 20 days</v>
      </c>
      <c r="W3715" t="str" cm="1">
        <f t="array" ref="W3715">_xlfn.IFNA(_xlfn.IFS(AND(U3715&gt;=25,U3715&lt;28),"26-27 days",AND(U3715&gt;27,U3715&lt;29),"28 to 29 days",U3715=30, "30 days"),"Not Needed")</f>
        <v>Not Needed</v>
      </c>
      <c r="X3715">
        <f t="shared" ref="X3715:X3778" si="353">YEAR(S3715)</f>
        <v>2016</v>
      </c>
    </row>
    <row r="3716" spans="1:24" ht="4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 t="shared" si="348"/>
        <v>102</v>
      </c>
      <c r="R3716">
        <f t="shared" si="349"/>
        <v>105.52</v>
      </c>
      <c r="S3716" s="15">
        <f t="shared" si="350"/>
        <v>42118.556331018524</v>
      </c>
      <c r="T3716" s="15">
        <f t="shared" si="351"/>
        <v>42150.165972222225</v>
      </c>
      <c r="U3716">
        <f t="shared" si="352"/>
        <v>32</v>
      </c>
      <c r="V3716" t="str" cm="1">
        <f t="array" ref="V3716">_xlfn.IFS(U3716&lt;=10,"Less than 10 days",AND(U3716&gt;10,U3716&lt;=20),"11 to 20 days",AND(U3716&gt;20,U3716&lt;=25),"21 to 25 days",U3716&gt;=51,"Greater than 40 days",AND(U3716&gt;25,U3716&lt;=30),"26 to 30 days",AND(U3716&gt;30,U3716&lt;=40),"31 to 40 days",AND(U3716&gt;40,U3716&lt;=50),"41 to 50 days")</f>
        <v>31 to 40 days</v>
      </c>
      <c r="W3716" t="str" cm="1">
        <f t="array" ref="W3716">_xlfn.IFNA(_xlfn.IFS(AND(U3716&gt;=25,U3716&lt;28),"26-27 days",AND(U3716&gt;27,U3716&lt;29),"28 to 29 days",U3716=30, "30 days"),"Not Needed")</f>
        <v>Not Needed</v>
      </c>
      <c r="X3716">
        <f t="shared" si="353"/>
        <v>2015</v>
      </c>
    </row>
    <row r="3717" spans="1:24" ht="4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 t="shared" si="348"/>
        <v>103</v>
      </c>
      <c r="R3717">
        <f t="shared" si="349"/>
        <v>132.96</v>
      </c>
      <c r="S3717" s="15">
        <f t="shared" si="350"/>
        <v>42036.995590277773</v>
      </c>
      <c r="T3717" s="15">
        <f t="shared" si="351"/>
        <v>42094.536111111112</v>
      </c>
      <c r="U3717">
        <f t="shared" si="352"/>
        <v>58</v>
      </c>
      <c r="V3717" t="str" cm="1">
        <f t="array" ref="V3717">_xlfn.IFS(U3717&lt;=10,"Less than 10 days",AND(U3717&gt;10,U3717&lt;=20),"11 to 20 days",AND(U3717&gt;20,U3717&lt;=25),"21 to 25 days",U3717&gt;=51,"Greater than 40 days",AND(U3717&gt;25,U3717&lt;=30),"26 to 30 days",AND(U3717&gt;30,U3717&lt;=40),"31 to 40 days",AND(U3717&gt;40,U3717&lt;=50),"41 to 50 days")</f>
        <v>Greater than 40 days</v>
      </c>
      <c r="W3717" t="str" cm="1">
        <f t="array" ref="W3717">_xlfn.IFNA(_xlfn.IFS(AND(U3717&gt;=25,U3717&lt;28),"26-27 days",AND(U3717&gt;27,U3717&lt;29),"28 to 29 days",U3717=30, "30 days"),"Not Needed")</f>
        <v>Not Needed</v>
      </c>
      <c r="X3717">
        <f t="shared" si="353"/>
        <v>2015</v>
      </c>
    </row>
    <row r="3718" spans="1:24" ht="4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 t="shared" si="348"/>
        <v>156</v>
      </c>
      <c r="R3718">
        <f t="shared" si="349"/>
        <v>51.92</v>
      </c>
      <c r="S3718" s="15">
        <f t="shared" si="350"/>
        <v>42360.887835648144</v>
      </c>
      <c r="T3718" s="15">
        <f t="shared" si="351"/>
        <v>42390.887835648144</v>
      </c>
      <c r="U3718">
        <f t="shared" si="352"/>
        <v>30</v>
      </c>
      <c r="V3718" t="str" cm="1">
        <f t="array" ref="V3718">_xlfn.IFS(U3718&lt;=10,"Less than 10 days",AND(U3718&gt;10,U3718&lt;=20),"11 to 20 days",AND(U3718&gt;20,U3718&lt;=25),"21 to 25 days",U3718&gt;=51,"Greater than 40 days",AND(U3718&gt;25,U3718&lt;=30),"26 to 30 days",AND(U3718&gt;30,U3718&lt;=40),"31 to 40 days",AND(U3718&gt;40,U3718&lt;=50),"41 to 50 days")</f>
        <v>26 to 30 days</v>
      </c>
      <c r="W3718" t="str" cm="1">
        <f t="array" ref="W3718">_xlfn.IFNA(_xlfn.IFS(AND(U3718&gt;=25,U3718&lt;28),"26-27 days",AND(U3718&gt;27,U3718&lt;29),"28 to 29 days",U3718=30, "30 days"),"Not Needed")</f>
        <v>30 days</v>
      </c>
      <c r="X3718">
        <f t="shared" si="353"/>
        <v>2015</v>
      </c>
    </row>
    <row r="3719" spans="1:24" ht="4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 t="shared" si="348"/>
        <v>101</v>
      </c>
      <c r="R3719">
        <f t="shared" si="349"/>
        <v>310</v>
      </c>
      <c r="S3719" s="15">
        <f t="shared" si="350"/>
        <v>42102.866307870368</v>
      </c>
      <c r="T3719" s="15">
        <f t="shared" si="351"/>
        <v>42133.866307870368</v>
      </c>
      <c r="U3719">
        <f t="shared" si="352"/>
        <v>31</v>
      </c>
      <c r="V3719" t="str" cm="1">
        <f t="array" ref="V3719">_xlfn.IFS(U3719&lt;=10,"Less than 10 days",AND(U3719&gt;10,U3719&lt;=20),"11 to 20 days",AND(U3719&gt;20,U3719&lt;=25),"21 to 25 days",U3719&gt;=51,"Greater than 40 days",AND(U3719&gt;25,U3719&lt;=30),"26 to 30 days",AND(U3719&gt;30,U3719&lt;=40),"31 to 40 days",AND(U3719&gt;40,U3719&lt;=50),"41 to 50 days")</f>
        <v>31 to 40 days</v>
      </c>
      <c r="W3719" t="str" cm="1">
        <f t="array" ref="W3719">_xlfn.IFNA(_xlfn.IFS(AND(U3719&gt;=25,U3719&lt;28),"26-27 days",AND(U3719&gt;27,U3719&lt;29),"28 to 29 days",U3719=30, "30 days"),"Not Needed")</f>
        <v>Not Needed</v>
      </c>
      <c r="X3719">
        <f t="shared" si="353"/>
        <v>2015</v>
      </c>
    </row>
    <row r="3720" spans="1:24" ht="4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 t="shared" si="348"/>
        <v>239</v>
      </c>
      <c r="R3720">
        <f t="shared" si="349"/>
        <v>26.02</v>
      </c>
      <c r="S3720" s="15">
        <f t="shared" si="350"/>
        <v>42032.716145833328</v>
      </c>
      <c r="T3720" s="15">
        <f t="shared" si="351"/>
        <v>42062.716145833328</v>
      </c>
      <c r="U3720">
        <f t="shared" si="352"/>
        <v>30</v>
      </c>
      <c r="V3720" t="str" cm="1">
        <f t="array" ref="V3720">_xlfn.IFS(U3720&lt;=10,"Less than 10 days",AND(U3720&gt;10,U3720&lt;=20),"11 to 20 days",AND(U3720&gt;20,U3720&lt;=25),"21 to 25 days",U3720&gt;=51,"Greater than 40 days",AND(U3720&gt;25,U3720&lt;=30),"26 to 30 days",AND(U3720&gt;30,U3720&lt;=40),"31 to 40 days",AND(U3720&gt;40,U3720&lt;=50),"41 to 50 days")</f>
        <v>26 to 30 days</v>
      </c>
      <c r="W3720" t="str" cm="1">
        <f t="array" ref="W3720">_xlfn.IFNA(_xlfn.IFS(AND(U3720&gt;=25,U3720&lt;28),"26-27 days",AND(U3720&gt;27,U3720&lt;29),"28 to 29 days",U3720=30, "30 days"),"Not Needed")</f>
        <v>30 days</v>
      </c>
      <c r="X3720">
        <f t="shared" si="353"/>
        <v>2015</v>
      </c>
    </row>
    <row r="3721" spans="1:24" ht="29">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 t="shared" si="348"/>
        <v>210</v>
      </c>
      <c r="R3721">
        <f t="shared" si="349"/>
        <v>105</v>
      </c>
      <c r="S3721" s="15">
        <f t="shared" si="350"/>
        <v>42147.729930555557</v>
      </c>
      <c r="T3721" s="15">
        <f t="shared" si="351"/>
        <v>42177.729930555557</v>
      </c>
      <c r="U3721">
        <f t="shared" si="352"/>
        <v>30</v>
      </c>
      <c r="V3721" t="str" cm="1">
        <f t="array" ref="V3721">_xlfn.IFS(U3721&lt;=10,"Less than 10 days",AND(U3721&gt;10,U3721&lt;=20),"11 to 20 days",AND(U3721&gt;20,U3721&lt;=25),"21 to 25 days",U3721&gt;=51,"Greater than 40 days",AND(U3721&gt;25,U3721&lt;=30),"26 to 30 days",AND(U3721&gt;30,U3721&lt;=40),"31 to 40 days",AND(U3721&gt;40,U3721&lt;=50),"41 to 50 days")</f>
        <v>26 to 30 days</v>
      </c>
      <c r="W3721" t="str" cm="1">
        <f t="array" ref="W3721">_xlfn.IFNA(_xlfn.IFS(AND(U3721&gt;=25,U3721&lt;28),"26-27 days",AND(U3721&gt;27,U3721&lt;29),"28 to 29 days",U3721=30, "30 days"),"Not Needed")</f>
        <v>30 days</v>
      </c>
      <c r="X3721">
        <f t="shared" si="353"/>
        <v>2015</v>
      </c>
    </row>
    <row r="3722" spans="1:24" ht="29">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 t="shared" si="348"/>
        <v>105</v>
      </c>
      <c r="R3722">
        <f t="shared" si="349"/>
        <v>86.23</v>
      </c>
      <c r="S3722" s="15">
        <f t="shared" si="350"/>
        <v>42165.993125000001</v>
      </c>
      <c r="T3722" s="15">
        <f t="shared" si="351"/>
        <v>42187.993125000001</v>
      </c>
      <c r="U3722">
        <f t="shared" si="352"/>
        <v>22</v>
      </c>
      <c r="V3722" t="str" cm="1">
        <f t="array" ref="V3722">_xlfn.IFS(U3722&lt;=10,"Less than 10 days",AND(U3722&gt;10,U3722&lt;=20),"11 to 20 days",AND(U3722&gt;20,U3722&lt;=25),"21 to 25 days",U3722&gt;=51,"Greater than 40 days",AND(U3722&gt;25,U3722&lt;=30),"26 to 30 days",AND(U3722&gt;30,U3722&lt;=40),"31 to 40 days",AND(U3722&gt;40,U3722&lt;=50),"41 to 50 days")</f>
        <v>21 to 25 days</v>
      </c>
      <c r="W3722" t="str" cm="1">
        <f t="array" ref="W3722">_xlfn.IFNA(_xlfn.IFS(AND(U3722&gt;=25,U3722&lt;28),"26-27 days",AND(U3722&gt;27,U3722&lt;29),"28 to 29 days",U3722=30, "30 days"),"Not Needed")</f>
        <v>Not Needed</v>
      </c>
      <c r="X3722">
        <f t="shared" si="353"/>
        <v>2015</v>
      </c>
    </row>
    <row r="3723" spans="1:24" ht="58">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 t="shared" si="348"/>
        <v>101</v>
      </c>
      <c r="R3723">
        <f t="shared" si="349"/>
        <v>114.55</v>
      </c>
      <c r="S3723" s="15">
        <f t="shared" si="350"/>
        <v>41927.936157407406</v>
      </c>
      <c r="T3723" s="15">
        <f t="shared" si="351"/>
        <v>41948.977824074071</v>
      </c>
      <c r="U3723">
        <f t="shared" si="352"/>
        <v>21</v>
      </c>
      <c r="V3723" t="str" cm="1">
        <f t="array" ref="V3723">_xlfn.IFS(U3723&lt;=10,"Less than 10 days",AND(U3723&gt;10,U3723&lt;=20),"11 to 20 days",AND(U3723&gt;20,U3723&lt;=25),"21 to 25 days",U3723&gt;=51,"Greater than 40 days",AND(U3723&gt;25,U3723&lt;=30),"26 to 30 days",AND(U3723&gt;30,U3723&lt;=40),"31 to 40 days",AND(U3723&gt;40,U3723&lt;=50),"41 to 50 days")</f>
        <v>21 to 25 days</v>
      </c>
      <c r="W3723" t="str" cm="1">
        <f t="array" ref="W3723">_xlfn.IFNA(_xlfn.IFS(AND(U3723&gt;=25,U3723&lt;28),"26-27 days",AND(U3723&gt;27,U3723&lt;29),"28 to 29 days",U3723=30, "30 days"),"Not Needed")</f>
        <v>Not Needed</v>
      </c>
      <c r="X3723">
        <f t="shared" si="353"/>
        <v>2014</v>
      </c>
    </row>
    <row r="3724" spans="1:24" ht="58">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 t="shared" si="348"/>
        <v>111</v>
      </c>
      <c r="R3724">
        <f t="shared" si="349"/>
        <v>47.66</v>
      </c>
      <c r="S3724" s="15">
        <f t="shared" si="350"/>
        <v>42381.671840277777</v>
      </c>
      <c r="T3724" s="15">
        <f t="shared" si="351"/>
        <v>42411.957638888889</v>
      </c>
      <c r="U3724">
        <f t="shared" si="352"/>
        <v>30</v>
      </c>
      <c r="V3724" t="str" cm="1">
        <f t="array" ref="V3724">_xlfn.IFS(U3724&lt;=10,"Less than 10 days",AND(U3724&gt;10,U3724&lt;=20),"11 to 20 days",AND(U3724&gt;20,U3724&lt;=25),"21 to 25 days",U3724&gt;=51,"Greater than 40 days",AND(U3724&gt;25,U3724&lt;=30),"26 to 30 days",AND(U3724&gt;30,U3724&lt;=40),"31 to 40 days",AND(U3724&gt;40,U3724&lt;=50),"41 to 50 days")</f>
        <v>26 to 30 days</v>
      </c>
      <c r="W3724" t="str" cm="1">
        <f t="array" ref="W3724">_xlfn.IFNA(_xlfn.IFS(AND(U3724&gt;=25,U3724&lt;28),"26-27 days",AND(U3724&gt;27,U3724&lt;29),"28 to 29 days",U3724=30, "30 days"),"Not Needed")</f>
        <v>30 days</v>
      </c>
      <c r="X3724">
        <f t="shared" si="353"/>
        <v>2016</v>
      </c>
    </row>
    <row r="3725" spans="1:24" ht="29">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 t="shared" ref="Q3725:Q3788" si="354">ROUND(E3725/D3725*100,0)</f>
        <v>102</v>
      </c>
      <c r="R3725">
        <f t="shared" si="349"/>
        <v>72.89</v>
      </c>
      <c r="S3725" s="15">
        <f t="shared" si="350"/>
        <v>41943.753032407411</v>
      </c>
      <c r="T3725" s="15">
        <f t="shared" si="351"/>
        <v>41973.794699074075</v>
      </c>
      <c r="U3725">
        <f t="shared" si="352"/>
        <v>30</v>
      </c>
      <c r="V3725" t="str" cm="1">
        <f t="array" ref="V3725">_xlfn.IFS(U3725&lt;=10,"Less than 10 days",AND(U3725&gt;10,U3725&lt;=20),"11 to 20 days",AND(U3725&gt;20,U3725&lt;=25),"21 to 25 days",U3725&gt;=51,"Greater than 40 days",AND(U3725&gt;25,U3725&lt;=30),"26 to 30 days",AND(U3725&gt;30,U3725&lt;=40),"31 to 40 days",AND(U3725&gt;40,U3725&lt;=50),"41 to 50 days")</f>
        <v>26 to 30 days</v>
      </c>
      <c r="W3725" t="str" cm="1">
        <f t="array" ref="W3725">_xlfn.IFNA(_xlfn.IFS(AND(U3725&gt;=25,U3725&lt;28),"26-27 days",AND(U3725&gt;27,U3725&lt;29),"28 to 29 days",U3725=30, "30 days"),"Not Needed")</f>
        <v>30 days</v>
      </c>
      <c r="X3725">
        <f t="shared" si="353"/>
        <v>2014</v>
      </c>
    </row>
    <row r="3726" spans="1:24" ht="4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 t="shared" si="354"/>
        <v>103</v>
      </c>
      <c r="R3726">
        <f t="shared" si="349"/>
        <v>49.55</v>
      </c>
      <c r="S3726" s="15">
        <f t="shared" si="350"/>
        <v>42465.491435185191</v>
      </c>
      <c r="T3726" s="15">
        <f t="shared" si="351"/>
        <v>42494.958333333328</v>
      </c>
      <c r="U3726">
        <f t="shared" si="352"/>
        <v>29</v>
      </c>
      <c r="V3726" t="str" cm="1">
        <f t="array" ref="V3726">_xlfn.IFS(U3726&lt;=10,"Less than 10 days",AND(U3726&gt;10,U3726&lt;=20),"11 to 20 days",AND(U3726&gt;20,U3726&lt;=25),"21 to 25 days",U3726&gt;=51,"Greater than 40 days",AND(U3726&gt;25,U3726&lt;=30),"26 to 30 days",AND(U3726&gt;30,U3726&lt;=40),"31 to 40 days",AND(U3726&gt;40,U3726&lt;=50),"41 to 50 days")</f>
        <v>26 to 30 days</v>
      </c>
      <c r="W3726" t="str" cm="1">
        <f t="array" ref="W3726">_xlfn.IFNA(_xlfn.IFS(AND(U3726&gt;=25,U3726&lt;28),"26-27 days",AND(U3726&gt;27,U3726&lt;29),"28 to 29 days",U3726=30, "30 days"),"Not Needed")</f>
        <v>Not Needed</v>
      </c>
      <c r="X3726">
        <f t="shared" si="353"/>
        <v>2016</v>
      </c>
    </row>
    <row r="3727" spans="1:24" ht="4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 t="shared" si="354"/>
        <v>127</v>
      </c>
      <c r="R3727">
        <f t="shared" si="349"/>
        <v>25.4</v>
      </c>
      <c r="S3727" s="15">
        <f t="shared" si="350"/>
        <v>42401.945219907408</v>
      </c>
      <c r="T3727" s="15">
        <f t="shared" si="351"/>
        <v>42418.895833333328</v>
      </c>
      <c r="U3727">
        <f t="shared" si="352"/>
        <v>17</v>
      </c>
      <c r="V3727" t="str" cm="1">
        <f t="array" ref="V3727">_xlfn.IFS(U3727&lt;=10,"Less than 10 days",AND(U3727&gt;10,U3727&lt;=20),"11 to 20 days",AND(U3727&gt;20,U3727&lt;=25),"21 to 25 days",U3727&gt;=51,"Greater than 40 days",AND(U3727&gt;25,U3727&lt;=30),"26 to 30 days",AND(U3727&gt;30,U3727&lt;=40),"31 to 40 days",AND(U3727&gt;40,U3727&lt;=50),"41 to 50 days")</f>
        <v>11 to 20 days</v>
      </c>
      <c r="W3727" t="str" cm="1">
        <f t="array" ref="W3727">_xlfn.IFNA(_xlfn.IFS(AND(U3727&gt;=25,U3727&lt;28),"26-27 days",AND(U3727&gt;27,U3727&lt;29),"28 to 29 days",U3727=30, "30 days"),"Not Needed")</f>
        <v>Not Needed</v>
      </c>
      <c r="X3727">
        <f t="shared" si="353"/>
        <v>2016</v>
      </c>
    </row>
    <row r="3728" spans="1:24" ht="4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 t="shared" si="354"/>
        <v>339</v>
      </c>
      <c r="R3728">
        <f t="shared" si="349"/>
        <v>62.59</v>
      </c>
      <c r="S3728" s="15">
        <f t="shared" si="350"/>
        <v>42462.140868055561</v>
      </c>
      <c r="T3728" s="15">
        <f t="shared" si="351"/>
        <v>42489.875</v>
      </c>
      <c r="U3728">
        <f t="shared" si="352"/>
        <v>27</v>
      </c>
      <c r="V3728" t="str" cm="1">
        <f t="array" ref="V3728">_xlfn.IFS(U3728&lt;=10,"Less than 10 days",AND(U3728&gt;10,U3728&lt;=20),"11 to 20 days",AND(U3728&gt;20,U3728&lt;=25),"21 to 25 days",U3728&gt;=51,"Greater than 40 days",AND(U3728&gt;25,U3728&lt;=30),"26 to 30 days",AND(U3728&gt;30,U3728&lt;=40),"31 to 40 days",AND(U3728&gt;40,U3728&lt;=50),"41 to 50 days")</f>
        <v>26 to 30 days</v>
      </c>
      <c r="W3728" t="str" cm="1">
        <f t="array" ref="W3728">_xlfn.IFNA(_xlfn.IFS(AND(U3728&gt;=25,U3728&lt;28),"26-27 days",AND(U3728&gt;27,U3728&lt;29),"28 to 29 days",U3728=30, "30 days"),"Not Needed")</f>
        <v>26-27 days</v>
      </c>
      <c r="X3728">
        <f t="shared" si="353"/>
        <v>2016</v>
      </c>
    </row>
    <row r="3729" spans="1:24" ht="4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 t="shared" si="354"/>
        <v>101</v>
      </c>
      <c r="R3729">
        <f t="shared" si="349"/>
        <v>61.06</v>
      </c>
      <c r="S3729" s="15">
        <f t="shared" si="350"/>
        <v>42632.348310185189</v>
      </c>
      <c r="T3729" s="15">
        <f t="shared" si="351"/>
        <v>42663.204861111109</v>
      </c>
      <c r="U3729">
        <f t="shared" si="352"/>
        <v>31</v>
      </c>
      <c r="V3729" t="str" cm="1">
        <f t="array" ref="V3729">_xlfn.IFS(U3729&lt;=10,"Less than 10 days",AND(U3729&gt;10,U3729&lt;=20),"11 to 20 days",AND(U3729&gt;20,U3729&lt;=25),"21 to 25 days",U3729&gt;=51,"Greater than 40 days",AND(U3729&gt;25,U3729&lt;=30),"26 to 30 days",AND(U3729&gt;30,U3729&lt;=40),"31 to 40 days",AND(U3729&gt;40,U3729&lt;=50),"41 to 50 days")</f>
        <v>31 to 40 days</v>
      </c>
      <c r="W3729" t="str" cm="1">
        <f t="array" ref="W3729">_xlfn.IFNA(_xlfn.IFS(AND(U3729&gt;=25,U3729&lt;28),"26-27 days",AND(U3729&gt;27,U3729&lt;29),"28 to 29 days",U3729=30, "30 days"),"Not Needed")</f>
        <v>Not Needed</v>
      </c>
      <c r="X3729">
        <f t="shared" si="353"/>
        <v>2016</v>
      </c>
    </row>
    <row r="3730" spans="1:24" ht="4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 t="shared" si="354"/>
        <v>9</v>
      </c>
      <c r="R3730">
        <f t="shared" si="349"/>
        <v>60.06</v>
      </c>
      <c r="S3730" s="15">
        <f t="shared" si="350"/>
        <v>42205.171018518522</v>
      </c>
      <c r="T3730" s="15">
        <f t="shared" si="351"/>
        <v>42235.171018518522</v>
      </c>
      <c r="U3730">
        <f t="shared" si="352"/>
        <v>30</v>
      </c>
      <c r="V3730" t="str" cm="1">
        <f t="array" ref="V3730">_xlfn.IFS(U3730&lt;=10,"Less than 10 days",AND(U3730&gt;10,U3730&lt;=20),"11 to 20 days",AND(U3730&gt;20,U3730&lt;=25),"21 to 25 days",U3730&gt;=51,"Greater than 40 days",AND(U3730&gt;25,U3730&lt;=30),"26 to 30 days",AND(U3730&gt;30,U3730&lt;=40),"31 to 40 days",AND(U3730&gt;40,U3730&lt;=50),"41 to 50 days")</f>
        <v>26 to 30 days</v>
      </c>
      <c r="W3730" t="str" cm="1">
        <f t="array" ref="W3730">_xlfn.IFNA(_xlfn.IFS(AND(U3730&gt;=25,U3730&lt;28),"26-27 days",AND(U3730&gt;27,U3730&lt;29),"28 to 29 days",U3730=30, "30 days"),"Not Needed")</f>
        <v>30 days</v>
      </c>
      <c r="X3730">
        <f t="shared" si="353"/>
        <v>2015</v>
      </c>
    </row>
    <row r="3731" spans="1:24" ht="58">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 t="shared" si="354"/>
        <v>7</v>
      </c>
      <c r="R3731">
        <f t="shared" si="349"/>
        <v>72.400000000000006</v>
      </c>
      <c r="S3731" s="15">
        <f t="shared" si="350"/>
        <v>42041.205000000002</v>
      </c>
      <c r="T3731" s="15">
        <f t="shared" si="351"/>
        <v>42086.16333333333</v>
      </c>
      <c r="U3731">
        <f t="shared" si="352"/>
        <v>45</v>
      </c>
      <c r="V3731" t="str" cm="1">
        <f t="array" ref="V3731">_xlfn.IFS(U3731&lt;=10,"Less than 10 days",AND(U3731&gt;10,U3731&lt;=20),"11 to 20 days",AND(U3731&gt;20,U3731&lt;=25),"21 to 25 days",U3731&gt;=51,"Greater than 40 days",AND(U3731&gt;25,U3731&lt;=30),"26 to 30 days",AND(U3731&gt;30,U3731&lt;=40),"31 to 40 days",AND(U3731&gt;40,U3731&lt;=50),"41 to 50 days")</f>
        <v>41 to 50 days</v>
      </c>
      <c r="W3731" t="str" cm="1">
        <f t="array" ref="W3731">_xlfn.IFNA(_xlfn.IFS(AND(U3731&gt;=25,U3731&lt;28),"26-27 days",AND(U3731&gt;27,U3731&lt;29),"28 to 29 days",U3731=30, "30 days"),"Not Needed")</f>
        <v>Not Needed</v>
      </c>
      <c r="X3731">
        <f t="shared" si="353"/>
        <v>2015</v>
      </c>
    </row>
    <row r="3732" spans="1:24" ht="4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 t="shared" si="354"/>
        <v>10</v>
      </c>
      <c r="R3732">
        <f t="shared" si="349"/>
        <v>100</v>
      </c>
      <c r="S3732" s="15">
        <f t="shared" si="350"/>
        <v>42203.677766203706</v>
      </c>
      <c r="T3732" s="15">
        <f t="shared" si="351"/>
        <v>42233.677766203706</v>
      </c>
      <c r="U3732">
        <f t="shared" si="352"/>
        <v>30</v>
      </c>
      <c r="V3732" t="str" cm="1">
        <f t="array" ref="V3732">_xlfn.IFS(U3732&lt;=10,"Less than 10 days",AND(U3732&gt;10,U3732&lt;=20),"11 to 20 days",AND(U3732&gt;20,U3732&lt;=25),"21 to 25 days",U3732&gt;=51,"Greater than 40 days",AND(U3732&gt;25,U3732&lt;=30),"26 to 30 days",AND(U3732&gt;30,U3732&lt;=40),"31 to 40 days",AND(U3732&gt;40,U3732&lt;=50),"41 to 50 days")</f>
        <v>26 to 30 days</v>
      </c>
      <c r="W3732" t="str" cm="1">
        <f t="array" ref="W3732">_xlfn.IFNA(_xlfn.IFS(AND(U3732&gt;=25,U3732&lt;28),"26-27 days",AND(U3732&gt;27,U3732&lt;29),"28 to 29 days",U3732=30, "30 days"),"Not Needed")</f>
        <v>30 days</v>
      </c>
      <c r="X3732">
        <f t="shared" si="353"/>
        <v>2015</v>
      </c>
    </row>
    <row r="3733" spans="1:24" ht="4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 t="shared" si="354"/>
        <v>11</v>
      </c>
      <c r="R3733">
        <f t="shared" si="349"/>
        <v>51.67</v>
      </c>
      <c r="S3733" s="15">
        <f t="shared" si="350"/>
        <v>41983.752847222218</v>
      </c>
      <c r="T3733" s="15">
        <f t="shared" si="351"/>
        <v>42014.140972222223</v>
      </c>
      <c r="U3733">
        <f t="shared" si="352"/>
        <v>31</v>
      </c>
      <c r="V3733" t="str" cm="1">
        <f t="array" ref="V3733">_xlfn.IFS(U3733&lt;=10,"Less than 10 days",AND(U3733&gt;10,U3733&lt;=20),"11 to 20 days",AND(U3733&gt;20,U3733&lt;=25),"21 to 25 days",U3733&gt;=51,"Greater than 40 days",AND(U3733&gt;25,U3733&lt;=30),"26 to 30 days",AND(U3733&gt;30,U3733&lt;=40),"31 to 40 days",AND(U3733&gt;40,U3733&lt;=50),"41 to 50 days")</f>
        <v>31 to 40 days</v>
      </c>
      <c r="W3733" t="str" cm="1">
        <f t="array" ref="W3733">_xlfn.IFNA(_xlfn.IFS(AND(U3733&gt;=25,U3733&lt;28),"26-27 days",AND(U3733&gt;27,U3733&lt;29),"28 to 29 days",U3733=30, "30 days"),"Not Needed")</f>
        <v>Not Needed</v>
      </c>
      <c r="X3733">
        <f t="shared" si="353"/>
        <v>2014</v>
      </c>
    </row>
    <row r="3734" spans="1:24" ht="4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 t="shared" si="354"/>
        <v>15</v>
      </c>
      <c r="R3734">
        <f t="shared" si="349"/>
        <v>32.75</v>
      </c>
      <c r="S3734" s="15">
        <f t="shared" si="350"/>
        <v>41968.677465277782</v>
      </c>
      <c r="T3734" s="15">
        <f t="shared" si="351"/>
        <v>42028.5</v>
      </c>
      <c r="U3734">
        <f t="shared" si="352"/>
        <v>60</v>
      </c>
      <c r="V3734" t="str" cm="1">
        <f t="array" ref="V3734">_xlfn.IFS(U3734&lt;=10,"Less than 10 days",AND(U3734&gt;10,U3734&lt;=20),"11 to 20 days",AND(U3734&gt;20,U3734&lt;=25),"21 to 25 days",U3734&gt;=51,"Greater than 40 days",AND(U3734&gt;25,U3734&lt;=30),"26 to 30 days",AND(U3734&gt;30,U3734&lt;=40),"31 to 40 days",AND(U3734&gt;40,U3734&lt;=50),"41 to 50 days")</f>
        <v>Greater than 40 days</v>
      </c>
      <c r="W3734" t="str" cm="1">
        <f t="array" ref="W3734">_xlfn.IFNA(_xlfn.IFS(AND(U3734&gt;=25,U3734&lt;28),"26-27 days",AND(U3734&gt;27,U3734&lt;29),"28 to 29 days",U3734=30, "30 days"),"Not Needed")</f>
        <v>Not Needed</v>
      </c>
      <c r="X3734">
        <f t="shared" si="353"/>
        <v>2014</v>
      </c>
    </row>
    <row r="3735" spans="1:24" ht="4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 t="shared" si="354"/>
        <v>0</v>
      </c>
      <c r="R3735">
        <f t="shared" si="349"/>
        <v>0</v>
      </c>
      <c r="S3735" s="15">
        <f t="shared" si="350"/>
        <v>42103.024398148147</v>
      </c>
      <c r="T3735" s="15">
        <f t="shared" si="351"/>
        <v>42112.9375</v>
      </c>
      <c r="U3735">
        <f t="shared" si="352"/>
        <v>9</v>
      </c>
      <c r="V3735" t="str" cm="1">
        <f t="array" ref="V3735">_xlfn.IFS(U3735&lt;=10,"Less than 10 days",AND(U3735&gt;10,U3735&lt;=20),"11 to 20 days",AND(U3735&gt;20,U3735&lt;=25),"21 to 25 days",U3735&gt;=51,"Greater than 40 days",AND(U3735&gt;25,U3735&lt;=30),"26 to 30 days",AND(U3735&gt;30,U3735&lt;=40),"31 to 40 days",AND(U3735&gt;40,U3735&lt;=50),"41 to 50 days")</f>
        <v>Less than 10 days</v>
      </c>
      <c r="W3735" t="str" cm="1">
        <f t="array" ref="W3735">_xlfn.IFNA(_xlfn.IFS(AND(U3735&gt;=25,U3735&lt;28),"26-27 days",AND(U3735&gt;27,U3735&lt;29),"28 to 29 days",U3735=30, "30 days"),"Not Needed")</f>
        <v>Not Needed</v>
      </c>
      <c r="X3735">
        <f t="shared" si="353"/>
        <v>2015</v>
      </c>
    </row>
    <row r="3736" spans="1:24" ht="58">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 t="shared" si="354"/>
        <v>28</v>
      </c>
      <c r="R3736">
        <f t="shared" si="349"/>
        <v>61</v>
      </c>
      <c r="S3736" s="15">
        <f t="shared" si="350"/>
        <v>42089.901574074072</v>
      </c>
      <c r="T3736" s="15">
        <f t="shared" si="351"/>
        <v>42149.901574074072</v>
      </c>
      <c r="U3736">
        <f t="shared" si="352"/>
        <v>60</v>
      </c>
      <c r="V3736" t="str" cm="1">
        <f t="array" ref="V3736">_xlfn.IFS(U3736&lt;=10,"Less than 10 days",AND(U3736&gt;10,U3736&lt;=20),"11 to 20 days",AND(U3736&gt;20,U3736&lt;=25),"21 to 25 days",U3736&gt;=51,"Greater than 40 days",AND(U3736&gt;25,U3736&lt;=30),"26 to 30 days",AND(U3736&gt;30,U3736&lt;=40),"31 to 40 days",AND(U3736&gt;40,U3736&lt;=50),"41 to 50 days")</f>
        <v>Greater than 40 days</v>
      </c>
      <c r="W3736" t="str" cm="1">
        <f t="array" ref="W3736">_xlfn.IFNA(_xlfn.IFS(AND(U3736&gt;=25,U3736&lt;28),"26-27 days",AND(U3736&gt;27,U3736&lt;29),"28 to 29 days",U3736=30, "30 days"),"Not Needed")</f>
        <v>Not Needed</v>
      </c>
      <c r="X3736">
        <f t="shared" si="353"/>
        <v>2015</v>
      </c>
    </row>
    <row r="3737" spans="1:24" ht="29">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 t="shared" si="354"/>
        <v>13</v>
      </c>
      <c r="R3737">
        <f t="shared" si="349"/>
        <v>10</v>
      </c>
      <c r="S3737" s="15">
        <f t="shared" si="350"/>
        <v>42122.693159722221</v>
      </c>
      <c r="T3737" s="15">
        <f t="shared" si="351"/>
        <v>42152.693159722221</v>
      </c>
      <c r="U3737">
        <f t="shared" si="352"/>
        <v>30</v>
      </c>
      <c r="V3737" t="str" cm="1">
        <f t="array" ref="V3737">_xlfn.IFS(U3737&lt;=10,"Less than 10 days",AND(U3737&gt;10,U3737&lt;=20),"11 to 20 days",AND(U3737&gt;20,U3737&lt;=25),"21 to 25 days",U3737&gt;=51,"Greater than 40 days",AND(U3737&gt;25,U3737&lt;=30),"26 to 30 days",AND(U3737&gt;30,U3737&lt;=40),"31 to 40 days",AND(U3737&gt;40,U3737&lt;=50),"41 to 50 days")</f>
        <v>26 to 30 days</v>
      </c>
      <c r="W3737" t="str" cm="1">
        <f t="array" ref="W3737">_xlfn.IFNA(_xlfn.IFS(AND(U3737&gt;=25,U3737&lt;28),"26-27 days",AND(U3737&gt;27,U3737&lt;29),"28 to 29 days",U3737=30, "30 days"),"Not Needed")</f>
        <v>30 days</v>
      </c>
      <c r="X3737">
        <f t="shared" si="353"/>
        <v>2015</v>
      </c>
    </row>
    <row r="3738" spans="1:24" ht="4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 t="shared" si="354"/>
        <v>1</v>
      </c>
      <c r="R3738">
        <f t="shared" si="349"/>
        <v>10</v>
      </c>
      <c r="S3738" s="15">
        <f t="shared" si="350"/>
        <v>42048.711724537032</v>
      </c>
      <c r="T3738" s="15">
        <f t="shared" si="351"/>
        <v>42086.75</v>
      </c>
      <c r="U3738">
        <f t="shared" si="352"/>
        <v>38</v>
      </c>
      <c r="V3738" t="str" cm="1">
        <f t="array" ref="V3738">_xlfn.IFS(U3738&lt;=10,"Less than 10 days",AND(U3738&gt;10,U3738&lt;=20),"11 to 20 days",AND(U3738&gt;20,U3738&lt;=25),"21 to 25 days",U3738&gt;=51,"Greater than 40 days",AND(U3738&gt;25,U3738&lt;=30),"26 to 30 days",AND(U3738&gt;30,U3738&lt;=40),"31 to 40 days",AND(U3738&gt;40,U3738&lt;=50),"41 to 50 days")</f>
        <v>31 to 40 days</v>
      </c>
      <c r="W3738" t="str" cm="1">
        <f t="array" ref="W3738">_xlfn.IFNA(_xlfn.IFS(AND(U3738&gt;=25,U3738&lt;28),"26-27 days",AND(U3738&gt;27,U3738&lt;29),"28 to 29 days",U3738=30, "30 days"),"Not Needed")</f>
        <v>Not Needed</v>
      </c>
      <c r="X3738">
        <f t="shared" si="353"/>
        <v>2015</v>
      </c>
    </row>
    <row r="3739" spans="1:24" ht="4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 t="shared" si="354"/>
        <v>21</v>
      </c>
      <c r="R3739">
        <f t="shared" si="349"/>
        <v>37.5</v>
      </c>
      <c r="S3739" s="15">
        <f t="shared" si="350"/>
        <v>42297.691006944442</v>
      </c>
      <c r="T3739" s="15">
        <f t="shared" si="351"/>
        <v>42320.290972222225</v>
      </c>
      <c r="U3739">
        <f t="shared" si="352"/>
        <v>23</v>
      </c>
      <c r="V3739" t="str" cm="1">
        <f t="array" ref="V3739">_xlfn.IFS(U3739&lt;=10,"Less than 10 days",AND(U3739&gt;10,U3739&lt;=20),"11 to 20 days",AND(U3739&gt;20,U3739&lt;=25),"21 to 25 days",U3739&gt;=51,"Greater than 40 days",AND(U3739&gt;25,U3739&lt;=30),"26 to 30 days",AND(U3739&gt;30,U3739&lt;=40),"31 to 40 days",AND(U3739&gt;40,U3739&lt;=50),"41 to 50 days")</f>
        <v>21 to 25 days</v>
      </c>
      <c r="W3739" t="str" cm="1">
        <f t="array" ref="W3739">_xlfn.IFNA(_xlfn.IFS(AND(U3739&gt;=25,U3739&lt;28),"26-27 days",AND(U3739&gt;27,U3739&lt;29),"28 to 29 days",U3739=30, "30 days"),"Not Needed")</f>
        <v>Not Needed</v>
      </c>
      <c r="X3739">
        <f t="shared" si="353"/>
        <v>2015</v>
      </c>
    </row>
    <row r="3740" spans="1:24" ht="4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 t="shared" si="354"/>
        <v>18</v>
      </c>
      <c r="R3740">
        <f t="shared" si="349"/>
        <v>45</v>
      </c>
      <c r="S3740" s="15">
        <f t="shared" si="350"/>
        <v>41813.938715277778</v>
      </c>
      <c r="T3740" s="15">
        <f t="shared" si="351"/>
        <v>41835.916666666664</v>
      </c>
      <c r="U3740">
        <f t="shared" si="352"/>
        <v>22</v>
      </c>
      <c r="V3740" t="str" cm="1">
        <f t="array" ref="V3740">_xlfn.IFS(U3740&lt;=10,"Less than 10 days",AND(U3740&gt;10,U3740&lt;=20),"11 to 20 days",AND(U3740&gt;20,U3740&lt;=25),"21 to 25 days",U3740&gt;=51,"Greater than 40 days",AND(U3740&gt;25,U3740&lt;=30),"26 to 30 days",AND(U3740&gt;30,U3740&lt;=40),"31 to 40 days",AND(U3740&gt;40,U3740&lt;=50),"41 to 50 days")</f>
        <v>21 to 25 days</v>
      </c>
      <c r="W3740" t="str" cm="1">
        <f t="array" ref="W3740">_xlfn.IFNA(_xlfn.IFS(AND(U3740&gt;=25,U3740&lt;28),"26-27 days",AND(U3740&gt;27,U3740&lt;29),"28 to 29 days",U3740=30, "30 days"),"Not Needed")</f>
        <v>Not Needed</v>
      </c>
      <c r="X3740">
        <f t="shared" si="353"/>
        <v>2014</v>
      </c>
    </row>
    <row r="3741" spans="1:24" ht="4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 t="shared" si="354"/>
        <v>20</v>
      </c>
      <c r="R3741">
        <f t="shared" si="349"/>
        <v>100.63</v>
      </c>
      <c r="S3741" s="15">
        <f t="shared" si="350"/>
        <v>42548.449861111112</v>
      </c>
      <c r="T3741" s="15">
        <f t="shared" si="351"/>
        <v>42568.449861111112</v>
      </c>
      <c r="U3741">
        <f t="shared" si="352"/>
        <v>20</v>
      </c>
      <c r="V3741" t="str" cm="1">
        <f t="array" ref="V3741">_xlfn.IFS(U3741&lt;=10,"Less than 10 days",AND(U3741&gt;10,U3741&lt;=20),"11 to 20 days",AND(U3741&gt;20,U3741&lt;=25),"21 to 25 days",U3741&gt;=51,"Greater than 40 days",AND(U3741&gt;25,U3741&lt;=30),"26 to 30 days",AND(U3741&gt;30,U3741&lt;=40),"31 to 40 days",AND(U3741&gt;40,U3741&lt;=50),"41 to 50 days")</f>
        <v>11 to 20 days</v>
      </c>
      <c r="W3741" t="str" cm="1">
        <f t="array" ref="W3741">_xlfn.IFNA(_xlfn.IFS(AND(U3741&gt;=25,U3741&lt;28),"26-27 days",AND(U3741&gt;27,U3741&lt;29),"28 to 29 days",U3741=30, "30 days"),"Not Needed")</f>
        <v>Not Needed</v>
      </c>
      <c r="X3741">
        <f t="shared" si="353"/>
        <v>2016</v>
      </c>
    </row>
    <row r="3742" spans="1:24" ht="4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 t="shared" si="354"/>
        <v>18</v>
      </c>
      <c r="R3742">
        <f t="shared" si="349"/>
        <v>25.57</v>
      </c>
      <c r="S3742" s="15">
        <f t="shared" si="350"/>
        <v>41833.089756944442</v>
      </c>
      <c r="T3742" s="15">
        <f t="shared" si="351"/>
        <v>41863.079143518517</v>
      </c>
      <c r="U3742">
        <f t="shared" si="352"/>
        <v>30</v>
      </c>
      <c r="V3742" t="str" cm="1">
        <f t="array" ref="V3742">_xlfn.IFS(U3742&lt;=10,"Less than 10 days",AND(U3742&gt;10,U3742&lt;=20),"11 to 20 days",AND(U3742&gt;20,U3742&lt;=25),"21 to 25 days",U3742&gt;=51,"Greater than 40 days",AND(U3742&gt;25,U3742&lt;=30),"26 to 30 days",AND(U3742&gt;30,U3742&lt;=40),"31 to 40 days",AND(U3742&gt;40,U3742&lt;=50),"41 to 50 days")</f>
        <v>26 to 30 days</v>
      </c>
      <c r="W3742" t="str" cm="1">
        <f t="array" ref="W3742">_xlfn.IFNA(_xlfn.IFS(AND(U3742&gt;=25,U3742&lt;28),"26-27 days",AND(U3742&gt;27,U3742&lt;29),"28 to 29 days",U3742=30, "30 days"),"Not Needed")</f>
        <v>30 days</v>
      </c>
      <c r="X3742">
        <f t="shared" si="353"/>
        <v>2014</v>
      </c>
    </row>
    <row r="3743" spans="1:24" ht="4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 t="shared" si="354"/>
        <v>0</v>
      </c>
      <c r="R3743">
        <f t="shared" si="349"/>
        <v>0</v>
      </c>
      <c r="S3743" s="15">
        <f t="shared" si="350"/>
        <v>42325.920717592591</v>
      </c>
      <c r="T3743" s="15">
        <f t="shared" si="351"/>
        <v>42355.920717592591</v>
      </c>
      <c r="U3743">
        <f t="shared" si="352"/>
        <v>30</v>
      </c>
      <c r="V3743" t="str" cm="1">
        <f t="array" ref="V3743">_xlfn.IFS(U3743&lt;=10,"Less than 10 days",AND(U3743&gt;10,U3743&lt;=20),"11 to 20 days",AND(U3743&gt;20,U3743&lt;=25),"21 to 25 days",U3743&gt;=51,"Greater than 40 days",AND(U3743&gt;25,U3743&lt;=30),"26 to 30 days",AND(U3743&gt;30,U3743&lt;=40),"31 to 40 days",AND(U3743&gt;40,U3743&lt;=50),"41 to 50 days")</f>
        <v>26 to 30 days</v>
      </c>
      <c r="W3743" t="str" cm="1">
        <f t="array" ref="W3743">_xlfn.IFNA(_xlfn.IFS(AND(U3743&gt;=25,U3743&lt;28),"26-27 days",AND(U3743&gt;27,U3743&lt;29),"28 to 29 days",U3743=30, "30 days"),"Not Needed")</f>
        <v>30 days</v>
      </c>
      <c r="X3743">
        <f t="shared" si="353"/>
        <v>2015</v>
      </c>
    </row>
    <row r="3744" spans="1:24" ht="4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 t="shared" si="354"/>
        <v>2</v>
      </c>
      <c r="R3744">
        <f t="shared" si="349"/>
        <v>25</v>
      </c>
      <c r="S3744" s="15">
        <f t="shared" si="350"/>
        <v>41858.214629629627</v>
      </c>
      <c r="T3744" s="15">
        <f t="shared" si="351"/>
        <v>41888.214629629627</v>
      </c>
      <c r="U3744">
        <f t="shared" si="352"/>
        <v>30</v>
      </c>
      <c r="V3744" t="str" cm="1">
        <f t="array" ref="V3744">_xlfn.IFS(U3744&lt;=10,"Less than 10 days",AND(U3744&gt;10,U3744&lt;=20),"11 to 20 days",AND(U3744&gt;20,U3744&lt;=25),"21 to 25 days",U3744&gt;=51,"Greater than 40 days",AND(U3744&gt;25,U3744&lt;=30),"26 to 30 days",AND(U3744&gt;30,U3744&lt;=40),"31 to 40 days",AND(U3744&gt;40,U3744&lt;=50),"41 to 50 days")</f>
        <v>26 to 30 days</v>
      </c>
      <c r="W3744" t="str" cm="1">
        <f t="array" ref="W3744">_xlfn.IFNA(_xlfn.IFS(AND(U3744&gt;=25,U3744&lt;28),"26-27 days",AND(U3744&gt;27,U3744&lt;29),"28 to 29 days",U3744=30, "30 days"),"Not Needed")</f>
        <v>30 days</v>
      </c>
      <c r="X3744">
        <f t="shared" si="353"/>
        <v>2014</v>
      </c>
    </row>
    <row r="3745" spans="1:24" ht="29">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 t="shared" si="354"/>
        <v>0</v>
      </c>
      <c r="R3745">
        <f t="shared" si="349"/>
        <v>0</v>
      </c>
      <c r="S3745" s="15">
        <f t="shared" si="350"/>
        <v>41793.710231481484</v>
      </c>
      <c r="T3745" s="15">
        <f t="shared" si="351"/>
        <v>41823.710231481484</v>
      </c>
      <c r="U3745">
        <f t="shared" si="352"/>
        <v>30</v>
      </c>
      <c r="V3745" t="str" cm="1">
        <f t="array" ref="V3745">_xlfn.IFS(U3745&lt;=10,"Less than 10 days",AND(U3745&gt;10,U3745&lt;=20),"11 to 20 days",AND(U3745&gt;20,U3745&lt;=25),"21 to 25 days",U3745&gt;=51,"Greater than 40 days",AND(U3745&gt;25,U3745&lt;=30),"26 to 30 days",AND(U3745&gt;30,U3745&lt;=40),"31 to 40 days",AND(U3745&gt;40,U3745&lt;=50),"41 to 50 days")</f>
        <v>26 to 30 days</v>
      </c>
      <c r="W3745" t="str" cm="1">
        <f t="array" ref="W3745">_xlfn.IFNA(_xlfn.IFS(AND(U3745&gt;=25,U3745&lt;28),"26-27 days",AND(U3745&gt;27,U3745&lt;29),"28 to 29 days",U3745=30, "30 days"),"Not Needed")</f>
        <v>30 days</v>
      </c>
      <c r="X3745">
        <f t="shared" si="353"/>
        <v>2014</v>
      </c>
    </row>
    <row r="3746" spans="1:24" ht="58">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 t="shared" si="354"/>
        <v>0</v>
      </c>
      <c r="R3746">
        <f t="shared" si="349"/>
        <v>0</v>
      </c>
      <c r="S3746" s="15">
        <f t="shared" si="350"/>
        <v>41793.814259259263</v>
      </c>
      <c r="T3746" s="15">
        <f t="shared" si="351"/>
        <v>41825.165972222225</v>
      </c>
      <c r="U3746">
        <f t="shared" si="352"/>
        <v>32</v>
      </c>
      <c r="V3746" t="str" cm="1">
        <f t="array" ref="V3746">_xlfn.IFS(U3746&lt;=10,"Less than 10 days",AND(U3746&gt;10,U3746&lt;=20),"11 to 20 days",AND(U3746&gt;20,U3746&lt;=25),"21 to 25 days",U3746&gt;=51,"Greater than 40 days",AND(U3746&gt;25,U3746&lt;=30),"26 to 30 days",AND(U3746&gt;30,U3746&lt;=40),"31 to 40 days",AND(U3746&gt;40,U3746&lt;=50),"41 to 50 days")</f>
        <v>31 to 40 days</v>
      </c>
      <c r="W3746" t="str" cm="1">
        <f t="array" ref="W3746">_xlfn.IFNA(_xlfn.IFS(AND(U3746&gt;=25,U3746&lt;28),"26-27 days",AND(U3746&gt;27,U3746&lt;29),"28 to 29 days",U3746=30, "30 days"),"Not Needed")</f>
        <v>Not Needed</v>
      </c>
      <c r="X3746">
        <f t="shared" si="353"/>
        <v>2014</v>
      </c>
    </row>
    <row r="3747" spans="1:24" ht="4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 t="shared" si="354"/>
        <v>10</v>
      </c>
      <c r="R3747">
        <f t="shared" si="349"/>
        <v>10</v>
      </c>
      <c r="S3747" s="15">
        <f t="shared" si="350"/>
        <v>41831.697939814818</v>
      </c>
      <c r="T3747" s="15">
        <f t="shared" si="351"/>
        <v>41861.697939814818</v>
      </c>
      <c r="U3747">
        <f t="shared" si="352"/>
        <v>30</v>
      </c>
      <c r="V3747" t="str" cm="1">
        <f t="array" ref="V3747">_xlfn.IFS(U3747&lt;=10,"Less than 10 days",AND(U3747&gt;10,U3747&lt;=20),"11 to 20 days",AND(U3747&gt;20,U3747&lt;=25),"21 to 25 days",U3747&gt;=51,"Greater than 40 days",AND(U3747&gt;25,U3747&lt;=30),"26 to 30 days",AND(U3747&gt;30,U3747&lt;=40),"31 to 40 days",AND(U3747&gt;40,U3747&lt;=50),"41 to 50 days")</f>
        <v>26 to 30 days</v>
      </c>
      <c r="W3747" t="str" cm="1">
        <f t="array" ref="W3747">_xlfn.IFNA(_xlfn.IFS(AND(U3747&gt;=25,U3747&lt;28),"26-27 days",AND(U3747&gt;27,U3747&lt;29),"28 to 29 days",U3747=30, "30 days"),"Not Needed")</f>
        <v>30 days</v>
      </c>
      <c r="X3747">
        <f t="shared" si="353"/>
        <v>2014</v>
      </c>
    </row>
    <row r="3748" spans="1:24" ht="29">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 t="shared" si="354"/>
        <v>2</v>
      </c>
      <c r="R3748">
        <f t="shared" si="349"/>
        <v>202</v>
      </c>
      <c r="S3748" s="15">
        <f t="shared" si="350"/>
        <v>42621.389340277776</v>
      </c>
      <c r="T3748" s="15">
        <f t="shared" si="351"/>
        <v>42651.389340277776</v>
      </c>
      <c r="U3748">
        <f t="shared" si="352"/>
        <v>30</v>
      </c>
      <c r="V3748" t="str" cm="1">
        <f t="array" ref="V3748">_xlfn.IFS(U3748&lt;=10,"Less than 10 days",AND(U3748&gt;10,U3748&lt;=20),"11 to 20 days",AND(U3748&gt;20,U3748&lt;=25),"21 to 25 days",U3748&gt;=51,"Greater than 40 days",AND(U3748&gt;25,U3748&lt;=30),"26 to 30 days",AND(U3748&gt;30,U3748&lt;=40),"31 to 40 days",AND(U3748&gt;40,U3748&lt;=50),"41 to 50 days")</f>
        <v>26 to 30 days</v>
      </c>
      <c r="W3748" t="str" cm="1">
        <f t="array" ref="W3748">_xlfn.IFNA(_xlfn.IFS(AND(U3748&gt;=25,U3748&lt;28),"26-27 days",AND(U3748&gt;27,U3748&lt;29),"28 to 29 days",U3748=30, "30 days"),"Not Needed")</f>
        <v>30 days</v>
      </c>
      <c r="X3748">
        <f t="shared" si="353"/>
        <v>2016</v>
      </c>
    </row>
    <row r="3749" spans="1:24" ht="29">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 t="shared" si="354"/>
        <v>1</v>
      </c>
      <c r="R3749">
        <f t="shared" si="349"/>
        <v>25</v>
      </c>
      <c r="S3749" s="15">
        <f t="shared" si="350"/>
        <v>42164.299722222218</v>
      </c>
      <c r="T3749" s="15">
        <f t="shared" si="351"/>
        <v>42190.957638888889</v>
      </c>
      <c r="U3749">
        <f t="shared" si="352"/>
        <v>26</v>
      </c>
      <c r="V3749" t="str" cm="1">
        <f t="array" ref="V3749">_xlfn.IFS(U3749&lt;=10,"Less than 10 days",AND(U3749&gt;10,U3749&lt;=20),"11 to 20 days",AND(U3749&gt;20,U3749&lt;=25),"21 to 25 days",U3749&gt;=51,"Greater than 40 days",AND(U3749&gt;25,U3749&lt;=30),"26 to 30 days",AND(U3749&gt;30,U3749&lt;=40),"31 to 40 days",AND(U3749&gt;40,U3749&lt;=50),"41 to 50 days")</f>
        <v>26 to 30 days</v>
      </c>
      <c r="W3749" t="str" cm="1">
        <f t="array" ref="W3749">_xlfn.IFNA(_xlfn.IFS(AND(U3749&gt;=25,U3749&lt;28),"26-27 days",AND(U3749&gt;27,U3749&lt;29),"28 to 29 days",U3749=30, "30 days"),"Not Needed")</f>
        <v>26-27 days</v>
      </c>
      <c r="X3749">
        <f t="shared" si="353"/>
        <v>2015</v>
      </c>
    </row>
    <row r="3750" spans="1:24" ht="4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 t="shared" si="354"/>
        <v>104</v>
      </c>
      <c r="R3750">
        <f t="shared" si="349"/>
        <v>99.54</v>
      </c>
      <c r="S3750" s="15">
        <f t="shared" si="350"/>
        <v>42395.706435185188</v>
      </c>
      <c r="T3750" s="15">
        <f t="shared" si="351"/>
        <v>42416.249305555553</v>
      </c>
      <c r="U3750">
        <f t="shared" si="352"/>
        <v>21</v>
      </c>
      <c r="V3750" t="str" cm="1">
        <f t="array" ref="V3750">_xlfn.IFS(U3750&lt;=10,"Less than 10 days",AND(U3750&gt;10,U3750&lt;=20),"11 to 20 days",AND(U3750&gt;20,U3750&lt;=25),"21 to 25 days",U3750&gt;=51,"Greater than 40 days",AND(U3750&gt;25,U3750&lt;=30),"26 to 30 days",AND(U3750&gt;30,U3750&lt;=40),"31 to 40 days",AND(U3750&gt;40,U3750&lt;=50),"41 to 50 days")</f>
        <v>21 to 25 days</v>
      </c>
      <c r="W3750" t="str" cm="1">
        <f t="array" ref="W3750">_xlfn.IFNA(_xlfn.IFS(AND(U3750&gt;=25,U3750&lt;28),"26-27 days",AND(U3750&gt;27,U3750&lt;29),"28 to 29 days",U3750=30, "30 days"),"Not Needed")</f>
        <v>Not Needed</v>
      </c>
      <c r="X3750">
        <f t="shared" si="353"/>
        <v>2016</v>
      </c>
    </row>
    <row r="3751" spans="1:24" ht="4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 t="shared" si="354"/>
        <v>105</v>
      </c>
      <c r="R3751">
        <f t="shared" si="349"/>
        <v>75</v>
      </c>
      <c r="S3751" s="15">
        <f t="shared" si="350"/>
        <v>42458.127175925925</v>
      </c>
      <c r="T3751" s="15">
        <f t="shared" si="351"/>
        <v>42489.165972222225</v>
      </c>
      <c r="U3751">
        <f t="shared" si="352"/>
        <v>31</v>
      </c>
      <c r="V3751" t="str" cm="1">
        <f t="array" ref="V3751">_xlfn.IFS(U3751&lt;=10,"Less than 10 days",AND(U3751&gt;10,U3751&lt;=20),"11 to 20 days",AND(U3751&gt;20,U3751&lt;=25),"21 to 25 days",U3751&gt;=51,"Greater than 40 days",AND(U3751&gt;25,U3751&lt;=30),"26 to 30 days",AND(U3751&gt;30,U3751&lt;=40),"31 to 40 days",AND(U3751&gt;40,U3751&lt;=50),"41 to 50 days")</f>
        <v>31 to 40 days</v>
      </c>
      <c r="W3751" t="str" cm="1">
        <f t="array" ref="W3751">_xlfn.IFNA(_xlfn.IFS(AND(U3751&gt;=25,U3751&lt;28),"26-27 days",AND(U3751&gt;27,U3751&lt;29),"28 to 29 days",U3751=30, "30 days"),"Not Needed")</f>
        <v>Not Needed</v>
      </c>
      <c r="X3751">
        <f t="shared" si="353"/>
        <v>2016</v>
      </c>
    </row>
    <row r="3752" spans="1:24" ht="87">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 t="shared" si="354"/>
        <v>100</v>
      </c>
      <c r="R3752">
        <f t="shared" si="349"/>
        <v>215.25</v>
      </c>
      <c r="S3752" s="15">
        <f t="shared" si="350"/>
        <v>42016.981574074074</v>
      </c>
      <c r="T3752" s="15">
        <f t="shared" si="351"/>
        <v>42045.332638888889</v>
      </c>
      <c r="U3752">
        <f t="shared" si="352"/>
        <v>29</v>
      </c>
      <c r="V3752" t="str" cm="1">
        <f t="array" ref="V3752">_xlfn.IFS(U3752&lt;=10,"Less than 10 days",AND(U3752&gt;10,U3752&lt;=20),"11 to 20 days",AND(U3752&gt;20,U3752&lt;=25),"21 to 25 days",U3752&gt;=51,"Greater than 40 days",AND(U3752&gt;25,U3752&lt;=30),"26 to 30 days",AND(U3752&gt;30,U3752&lt;=40),"31 to 40 days",AND(U3752&gt;40,U3752&lt;=50),"41 to 50 days")</f>
        <v>26 to 30 days</v>
      </c>
      <c r="W3752" t="str" cm="1">
        <f t="array" ref="W3752">_xlfn.IFNA(_xlfn.IFS(AND(U3752&gt;=25,U3752&lt;28),"26-27 days",AND(U3752&gt;27,U3752&lt;29),"28 to 29 days",U3752=30, "30 days"),"Not Needed")</f>
        <v>Not Needed</v>
      </c>
      <c r="X3752">
        <f t="shared" si="353"/>
        <v>2015</v>
      </c>
    </row>
    <row r="3753" spans="1:24" ht="4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 t="shared" si="354"/>
        <v>133</v>
      </c>
      <c r="R3753">
        <f t="shared" si="349"/>
        <v>120.55</v>
      </c>
      <c r="S3753" s="15">
        <f t="shared" si="350"/>
        <v>42403.035567129627</v>
      </c>
      <c r="T3753" s="15">
        <f t="shared" si="351"/>
        <v>42462.993900462956</v>
      </c>
      <c r="U3753">
        <f t="shared" si="352"/>
        <v>59</v>
      </c>
      <c r="V3753" t="str" cm="1">
        <f t="array" ref="V3753">_xlfn.IFS(U3753&lt;=10,"Less than 10 days",AND(U3753&gt;10,U3753&lt;=20),"11 to 20 days",AND(U3753&gt;20,U3753&lt;=25),"21 to 25 days",U3753&gt;=51,"Greater than 40 days",AND(U3753&gt;25,U3753&lt;=30),"26 to 30 days",AND(U3753&gt;30,U3753&lt;=40),"31 to 40 days",AND(U3753&gt;40,U3753&lt;=50),"41 to 50 days")</f>
        <v>Greater than 40 days</v>
      </c>
      <c r="W3753" t="str" cm="1">
        <f t="array" ref="W3753">_xlfn.IFNA(_xlfn.IFS(AND(U3753&gt;=25,U3753&lt;28),"26-27 days",AND(U3753&gt;27,U3753&lt;29),"28 to 29 days",U3753=30, "30 days"),"Not Needed")</f>
        <v>Not Needed</v>
      </c>
      <c r="X3753">
        <f t="shared" si="353"/>
        <v>2016</v>
      </c>
    </row>
    <row r="3754" spans="1:24" ht="58">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 t="shared" si="354"/>
        <v>113</v>
      </c>
      <c r="R3754">
        <f t="shared" si="349"/>
        <v>37.67</v>
      </c>
      <c r="S3754" s="15">
        <f t="shared" si="350"/>
        <v>42619.802488425921</v>
      </c>
      <c r="T3754" s="15">
        <f t="shared" si="351"/>
        <v>42659.875</v>
      </c>
      <c r="U3754">
        <f t="shared" si="352"/>
        <v>40</v>
      </c>
      <c r="V3754" t="str" cm="1">
        <f t="array" ref="V3754">_xlfn.IFS(U3754&lt;=10,"Less than 10 days",AND(U3754&gt;10,U3754&lt;=20),"11 to 20 days",AND(U3754&gt;20,U3754&lt;=25),"21 to 25 days",U3754&gt;=51,"Greater than 40 days",AND(U3754&gt;25,U3754&lt;=30),"26 to 30 days",AND(U3754&gt;30,U3754&lt;=40),"31 to 40 days",AND(U3754&gt;40,U3754&lt;=50),"41 to 50 days")</f>
        <v>31 to 40 days</v>
      </c>
      <c r="W3754" t="str" cm="1">
        <f t="array" ref="W3754">_xlfn.IFNA(_xlfn.IFS(AND(U3754&gt;=25,U3754&lt;28),"26-27 days",AND(U3754&gt;27,U3754&lt;29),"28 to 29 days",U3754=30, "30 days"),"Not Needed")</f>
        <v>Not Needed</v>
      </c>
      <c r="X3754">
        <f t="shared" si="353"/>
        <v>2016</v>
      </c>
    </row>
    <row r="3755" spans="1:24" ht="4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 t="shared" si="354"/>
        <v>103</v>
      </c>
      <c r="R3755">
        <f t="shared" si="349"/>
        <v>172.23</v>
      </c>
      <c r="S3755" s="15">
        <f t="shared" si="350"/>
        <v>42128.824074074073</v>
      </c>
      <c r="T3755" s="15">
        <f t="shared" si="351"/>
        <v>42158</v>
      </c>
      <c r="U3755">
        <f t="shared" si="352"/>
        <v>30</v>
      </c>
      <c r="V3755" t="str" cm="1">
        <f t="array" ref="V3755">_xlfn.IFS(U3755&lt;=10,"Less than 10 days",AND(U3755&gt;10,U3755&lt;=20),"11 to 20 days",AND(U3755&gt;20,U3755&lt;=25),"21 to 25 days",U3755&gt;=51,"Greater than 40 days",AND(U3755&gt;25,U3755&lt;=30),"26 to 30 days",AND(U3755&gt;30,U3755&lt;=40),"31 to 40 days",AND(U3755&gt;40,U3755&lt;=50),"41 to 50 days")</f>
        <v>26 to 30 days</v>
      </c>
      <c r="W3755" t="str" cm="1">
        <f t="array" ref="W3755">_xlfn.IFNA(_xlfn.IFS(AND(U3755&gt;=25,U3755&lt;28),"26-27 days",AND(U3755&gt;27,U3755&lt;29),"28 to 29 days",U3755=30, "30 days"),"Not Needed")</f>
        <v>30 days</v>
      </c>
      <c r="X3755">
        <f t="shared" si="353"/>
        <v>2015</v>
      </c>
    </row>
    <row r="3756" spans="1:24" ht="4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 t="shared" si="354"/>
        <v>120</v>
      </c>
      <c r="R3756">
        <f t="shared" si="349"/>
        <v>111.11</v>
      </c>
      <c r="S3756" s="15">
        <f t="shared" si="350"/>
        <v>41808.881215277775</v>
      </c>
      <c r="T3756" s="15">
        <f t="shared" si="351"/>
        <v>41846.207638888889</v>
      </c>
      <c r="U3756">
        <f t="shared" si="352"/>
        <v>38</v>
      </c>
      <c r="V3756" t="str" cm="1">
        <f t="array" ref="V3756">_xlfn.IFS(U3756&lt;=10,"Less than 10 days",AND(U3756&gt;10,U3756&lt;=20),"11 to 20 days",AND(U3756&gt;20,U3756&lt;=25),"21 to 25 days",U3756&gt;=51,"Greater than 40 days",AND(U3756&gt;25,U3756&lt;=30),"26 to 30 days",AND(U3756&gt;30,U3756&lt;=40),"31 to 40 days",AND(U3756&gt;40,U3756&lt;=50),"41 to 50 days")</f>
        <v>31 to 40 days</v>
      </c>
      <c r="W3756" t="str" cm="1">
        <f t="array" ref="W3756">_xlfn.IFNA(_xlfn.IFS(AND(U3756&gt;=25,U3756&lt;28),"26-27 days",AND(U3756&gt;27,U3756&lt;29),"28 to 29 days",U3756=30, "30 days"),"Not Needed")</f>
        <v>Not Needed</v>
      </c>
      <c r="X3756">
        <f t="shared" si="353"/>
        <v>2014</v>
      </c>
    </row>
    <row r="3757" spans="1:24" ht="4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 t="shared" si="354"/>
        <v>130</v>
      </c>
      <c r="R3757">
        <f t="shared" si="349"/>
        <v>25.46</v>
      </c>
      <c r="S3757" s="15">
        <f t="shared" si="350"/>
        <v>42445.866979166662</v>
      </c>
      <c r="T3757" s="15">
        <f t="shared" si="351"/>
        <v>42475.866979166662</v>
      </c>
      <c r="U3757">
        <f t="shared" si="352"/>
        <v>30</v>
      </c>
      <c r="V3757" t="str" cm="1">
        <f t="array" ref="V3757">_xlfn.IFS(U3757&lt;=10,"Less than 10 days",AND(U3757&gt;10,U3757&lt;=20),"11 to 20 days",AND(U3757&gt;20,U3757&lt;=25),"21 to 25 days",U3757&gt;=51,"Greater than 40 days",AND(U3757&gt;25,U3757&lt;=30),"26 to 30 days",AND(U3757&gt;30,U3757&lt;=40),"31 to 40 days",AND(U3757&gt;40,U3757&lt;=50),"41 to 50 days")</f>
        <v>26 to 30 days</v>
      </c>
      <c r="W3757" t="str" cm="1">
        <f t="array" ref="W3757">_xlfn.IFNA(_xlfn.IFS(AND(U3757&gt;=25,U3757&lt;28),"26-27 days",AND(U3757&gt;27,U3757&lt;29),"28 to 29 days",U3757=30, "30 days"),"Not Needed")</f>
        <v>30 days</v>
      </c>
      <c r="X3757">
        <f t="shared" si="353"/>
        <v>2016</v>
      </c>
    </row>
    <row r="3758" spans="1:24" ht="4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 t="shared" si="354"/>
        <v>101</v>
      </c>
      <c r="R3758">
        <f t="shared" si="349"/>
        <v>267.64999999999998</v>
      </c>
      <c r="S3758" s="15">
        <f t="shared" si="350"/>
        <v>41771.814791666664</v>
      </c>
      <c r="T3758" s="15">
        <f t="shared" si="351"/>
        <v>41801.814791666664</v>
      </c>
      <c r="U3758">
        <f t="shared" si="352"/>
        <v>30</v>
      </c>
      <c r="V3758" t="str" cm="1">
        <f t="array" ref="V3758">_xlfn.IFS(U3758&lt;=10,"Less than 10 days",AND(U3758&gt;10,U3758&lt;=20),"11 to 20 days",AND(U3758&gt;20,U3758&lt;=25),"21 to 25 days",U3758&gt;=51,"Greater than 40 days",AND(U3758&gt;25,U3758&lt;=30),"26 to 30 days",AND(U3758&gt;30,U3758&lt;=40),"31 to 40 days",AND(U3758&gt;40,U3758&lt;=50),"41 to 50 days")</f>
        <v>26 to 30 days</v>
      </c>
      <c r="W3758" t="str" cm="1">
        <f t="array" ref="W3758">_xlfn.IFNA(_xlfn.IFS(AND(U3758&gt;=25,U3758&lt;28),"26-27 days",AND(U3758&gt;27,U3758&lt;29),"28 to 29 days",U3758=30, "30 days"),"Not Needed")</f>
        <v>30 days</v>
      </c>
      <c r="X3758">
        <f t="shared" si="353"/>
        <v>2014</v>
      </c>
    </row>
    <row r="3759" spans="1:24" ht="4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 t="shared" si="354"/>
        <v>109</v>
      </c>
      <c r="R3759">
        <f t="shared" si="349"/>
        <v>75.959999999999994</v>
      </c>
      <c r="S3759" s="15">
        <f t="shared" si="350"/>
        <v>41954.850868055553</v>
      </c>
      <c r="T3759" s="15">
        <f t="shared" si="351"/>
        <v>41974.850868055553</v>
      </c>
      <c r="U3759">
        <f t="shared" si="352"/>
        <v>20</v>
      </c>
      <c r="V3759" t="str" cm="1">
        <f t="array" ref="V3759">_xlfn.IFS(U3759&lt;=10,"Less than 10 days",AND(U3759&gt;10,U3759&lt;=20),"11 to 20 days",AND(U3759&gt;20,U3759&lt;=25),"21 to 25 days",U3759&gt;=51,"Greater than 40 days",AND(U3759&gt;25,U3759&lt;=30),"26 to 30 days",AND(U3759&gt;30,U3759&lt;=40),"31 to 40 days",AND(U3759&gt;40,U3759&lt;=50),"41 to 50 days")</f>
        <v>11 to 20 days</v>
      </c>
      <c r="W3759" t="str" cm="1">
        <f t="array" ref="W3759">_xlfn.IFNA(_xlfn.IFS(AND(U3759&gt;=25,U3759&lt;28),"26-27 days",AND(U3759&gt;27,U3759&lt;29),"28 to 29 days",U3759=30, "30 days"),"Not Needed")</f>
        <v>Not Needed</v>
      </c>
      <c r="X3759">
        <f t="shared" si="353"/>
        <v>2014</v>
      </c>
    </row>
    <row r="3760" spans="1:24" ht="29">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 t="shared" si="354"/>
        <v>102</v>
      </c>
      <c r="R3760">
        <f t="shared" si="349"/>
        <v>59.04</v>
      </c>
      <c r="S3760" s="15">
        <f t="shared" si="350"/>
        <v>41747.471504629626</v>
      </c>
      <c r="T3760" s="15">
        <f t="shared" si="351"/>
        <v>41778.208333333336</v>
      </c>
      <c r="U3760">
        <f t="shared" si="352"/>
        <v>31</v>
      </c>
      <c r="V3760" t="str" cm="1">
        <f t="array" ref="V3760">_xlfn.IFS(U3760&lt;=10,"Less than 10 days",AND(U3760&gt;10,U3760&lt;=20),"11 to 20 days",AND(U3760&gt;20,U3760&lt;=25),"21 to 25 days",U3760&gt;=51,"Greater than 40 days",AND(U3760&gt;25,U3760&lt;=30),"26 to 30 days",AND(U3760&gt;30,U3760&lt;=40),"31 to 40 days",AND(U3760&gt;40,U3760&lt;=50),"41 to 50 days")</f>
        <v>31 to 40 days</v>
      </c>
      <c r="W3760" t="str" cm="1">
        <f t="array" ref="W3760">_xlfn.IFNA(_xlfn.IFS(AND(U3760&gt;=25,U3760&lt;28),"26-27 days",AND(U3760&gt;27,U3760&lt;29),"28 to 29 days",U3760=30, "30 days"),"Not Needed")</f>
        <v>Not Needed</v>
      </c>
      <c r="X3760">
        <f t="shared" si="353"/>
        <v>2014</v>
      </c>
    </row>
    <row r="3761" spans="1:24" ht="29">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 t="shared" si="354"/>
        <v>110</v>
      </c>
      <c r="R3761">
        <f t="shared" si="349"/>
        <v>50.11</v>
      </c>
      <c r="S3761" s="15">
        <f t="shared" si="350"/>
        <v>42182.108252314814</v>
      </c>
      <c r="T3761" s="15">
        <f t="shared" si="351"/>
        <v>42242.108252314814</v>
      </c>
      <c r="U3761">
        <f t="shared" si="352"/>
        <v>60</v>
      </c>
      <c r="V3761" t="str" cm="1">
        <f t="array" ref="V3761">_xlfn.IFS(U3761&lt;=10,"Less than 10 days",AND(U3761&gt;10,U3761&lt;=20),"11 to 20 days",AND(U3761&gt;20,U3761&lt;=25),"21 to 25 days",U3761&gt;=51,"Greater than 40 days",AND(U3761&gt;25,U3761&lt;=30),"26 to 30 days",AND(U3761&gt;30,U3761&lt;=40),"31 to 40 days",AND(U3761&gt;40,U3761&lt;=50),"41 to 50 days")</f>
        <v>Greater than 40 days</v>
      </c>
      <c r="W3761" t="str" cm="1">
        <f t="array" ref="W3761">_xlfn.IFNA(_xlfn.IFS(AND(U3761&gt;=25,U3761&lt;28),"26-27 days",AND(U3761&gt;27,U3761&lt;29),"28 to 29 days",U3761=30, "30 days"),"Not Needed")</f>
        <v>Not Needed</v>
      </c>
      <c r="X3761">
        <f t="shared" si="353"/>
        <v>2015</v>
      </c>
    </row>
    <row r="3762" spans="1:24" ht="4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 t="shared" si="354"/>
        <v>101</v>
      </c>
      <c r="R3762">
        <f t="shared" si="349"/>
        <v>55.5</v>
      </c>
      <c r="S3762" s="15">
        <f t="shared" si="350"/>
        <v>41739.525300925925</v>
      </c>
      <c r="T3762" s="15">
        <f t="shared" si="351"/>
        <v>41764.525300925925</v>
      </c>
      <c r="U3762">
        <f t="shared" si="352"/>
        <v>25</v>
      </c>
      <c r="V3762" t="str" cm="1">
        <f t="array" ref="V3762">_xlfn.IFS(U3762&lt;=10,"Less than 10 days",AND(U3762&gt;10,U3762&lt;=20),"11 to 20 days",AND(U3762&gt;20,U3762&lt;=25),"21 to 25 days",U3762&gt;=51,"Greater than 40 days",AND(U3762&gt;25,U3762&lt;=30),"26 to 30 days",AND(U3762&gt;30,U3762&lt;=40),"31 to 40 days",AND(U3762&gt;40,U3762&lt;=50),"41 to 50 days")</f>
        <v>21 to 25 days</v>
      </c>
      <c r="W3762" t="str" cm="1">
        <f t="array" ref="W3762">_xlfn.IFNA(_xlfn.IFS(AND(U3762&gt;=25,U3762&lt;28),"26-27 days",AND(U3762&gt;27,U3762&lt;29),"28 to 29 days",U3762=30, "30 days"),"Not Needed")</f>
        <v>26-27 days</v>
      </c>
      <c r="X3762">
        <f t="shared" si="353"/>
        <v>2014</v>
      </c>
    </row>
    <row r="3763" spans="1:24" ht="58">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 t="shared" si="354"/>
        <v>100</v>
      </c>
      <c r="R3763">
        <f t="shared" si="349"/>
        <v>166.67</v>
      </c>
      <c r="S3763" s="15">
        <f t="shared" si="350"/>
        <v>42173.466863425929</v>
      </c>
      <c r="T3763" s="15">
        <f t="shared" si="351"/>
        <v>42226.958333333328</v>
      </c>
      <c r="U3763">
        <f t="shared" si="352"/>
        <v>53</v>
      </c>
      <c r="V3763" t="str" cm="1">
        <f t="array" ref="V3763">_xlfn.IFS(U3763&lt;=10,"Less than 10 days",AND(U3763&gt;10,U3763&lt;=20),"11 to 20 days",AND(U3763&gt;20,U3763&lt;=25),"21 to 25 days",U3763&gt;=51,"Greater than 40 days",AND(U3763&gt;25,U3763&lt;=30),"26 to 30 days",AND(U3763&gt;30,U3763&lt;=40),"31 to 40 days",AND(U3763&gt;40,U3763&lt;=50),"41 to 50 days")</f>
        <v>Greater than 40 days</v>
      </c>
      <c r="W3763" t="str" cm="1">
        <f t="array" ref="W3763">_xlfn.IFNA(_xlfn.IFS(AND(U3763&gt;=25,U3763&lt;28),"26-27 days",AND(U3763&gt;27,U3763&lt;29),"28 to 29 days",U3763=30, "30 days"),"Not Needed")</f>
        <v>Not Needed</v>
      </c>
      <c r="X3763">
        <f t="shared" si="353"/>
        <v>2015</v>
      </c>
    </row>
    <row r="3764" spans="1:24" ht="4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 t="shared" si="354"/>
        <v>106</v>
      </c>
      <c r="R3764">
        <f t="shared" si="349"/>
        <v>47.43</v>
      </c>
      <c r="S3764" s="15">
        <f t="shared" si="350"/>
        <v>42193.813530092593</v>
      </c>
      <c r="T3764" s="15">
        <f t="shared" si="351"/>
        <v>42218.813530092593</v>
      </c>
      <c r="U3764">
        <f t="shared" si="352"/>
        <v>25</v>
      </c>
      <c r="V3764" t="str" cm="1">
        <f t="array" ref="V3764">_xlfn.IFS(U3764&lt;=10,"Less than 10 days",AND(U3764&gt;10,U3764&lt;=20),"11 to 20 days",AND(U3764&gt;20,U3764&lt;=25),"21 to 25 days",U3764&gt;=51,"Greater than 40 days",AND(U3764&gt;25,U3764&lt;=30),"26 to 30 days",AND(U3764&gt;30,U3764&lt;=40),"31 to 40 days",AND(U3764&gt;40,U3764&lt;=50),"41 to 50 days")</f>
        <v>21 to 25 days</v>
      </c>
      <c r="W3764" t="str" cm="1">
        <f t="array" ref="W3764">_xlfn.IFNA(_xlfn.IFS(AND(U3764&gt;=25,U3764&lt;28),"26-27 days",AND(U3764&gt;27,U3764&lt;29),"28 to 29 days",U3764=30, "30 days"),"Not Needed")</f>
        <v>26-27 days</v>
      </c>
      <c r="X3764">
        <f t="shared" si="353"/>
        <v>2015</v>
      </c>
    </row>
    <row r="3765" spans="1:24" ht="29">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 t="shared" si="354"/>
        <v>100</v>
      </c>
      <c r="R3765">
        <f t="shared" si="349"/>
        <v>64.94</v>
      </c>
      <c r="S3765" s="15">
        <f t="shared" si="350"/>
        <v>42065.750300925924</v>
      </c>
      <c r="T3765" s="15">
        <f t="shared" si="351"/>
        <v>42095.708634259259</v>
      </c>
      <c r="U3765">
        <f t="shared" si="352"/>
        <v>30</v>
      </c>
      <c r="V3765" t="str" cm="1">
        <f t="array" ref="V3765">_xlfn.IFS(U3765&lt;=10,"Less than 10 days",AND(U3765&gt;10,U3765&lt;=20),"11 to 20 days",AND(U3765&gt;20,U3765&lt;=25),"21 to 25 days",U3765&gt;=51,"Greater than 40 days",AND(U3765&gt;25,U3765&lt;=30),"26 to 30 days",AND(U3765&gt;30,U3765&lt;=40),"31 to 40 days",AND(U3765&gt;40,U3765&lt;=50),"41 to 50 days")</f>
        <v>26 to 30 days</v>
      </c>
      <c r="W3765" t="str" cm="1">
        <f t="array" ref="W3765">_xlfn.IFNA(_xlfn.IFS(AND(U3765&gt;=25,U3765&lt;28),"26-27 days",AND(U3765&gt;27,U3765&lt;29),"28 to 29 days",U3765=30, "30 days"),"Not Needed")</f>
        <v>30 days</v>
      </c>
      <c r="X3765">
        <f t="shared" si="353"/>
        <v>2015</v>
      </c>
    </row>
    <row r="3766" spans="1:24" ht="4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 t="shared" si="354"/>
        <v>100</v>
      </c>
      <c r="R3766">
        <f t="shared" si="349"/>
        <v>55.56</v>
      </c>
      <c r="S3766" s="15">
        <f t="shared" si="350"/>
        <v>42499.842962962968</v>
      </c>
      <c r="T3766" s="15">
        <f t="shared" si="351"/>
        <v>42519.024999999994</v>
      </c>
      <c r="U3766">
        <f t="shared" si="352"/>
        <v>20</v>
      </c>
      <c r="V3766" t="str" cm="1">
        <f t="array" ref="V3766">_xlfn.IFS(U3766&lt;=10,"Less than 10 days",AND(U3766&gt;10,U3766&lt;=20),"11 to 20 days",AND(U3766&gt;20,U3766&lt;=25),"21 to 25 days",U3766&gt;=51,"Greater than 40 days",AND(U3766&gt;25,U3766&lt;=30),"26 to 30 days",AND(U3766&gt;30,U3766&lt;=40),"31 to 40 days",AND(U3766&gt;40,U3766&lt;=50),"41 to 50 days")</f>
        <v>11 to 20 days</v>
      </c>
      <c r="W3766" t="str" cm="1">
        <f t="array" ref="W3766">_xlfn.IFNA(_xlfn.IFS(AND(U3766&gt;=25,U3766&lt;28),"26-27 days",AND(U3766&gt;27,U3766&lt;29),"28 to 29 days",U3766=30, "30 days"),"Not Needed")</f>
        <v>Not Needed</v>
      </c>
      <c r="X3766">
        <f t="shared" si="353"/>
        <v>2016</v>
      </c>
    </row>
    <row r="3767" spans="1:24" ht="4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 t="shared" si="354"/>
        <v>113</v>
      </c>
      <c r="R3767">
        <f t="shared" si="349"/>
        <v>74.22</v>
      </c>
      <c r="S3767" s="15">
        <f t="shared" si="350"/>
        <v>41820.776412037041</v>
      </c>
      <c r="T3767" s="15">
        <f t="shared" si="351"/>
        <v>41850.776412037041</v>
      </c>
      <c r="U3767">
        <f t="shared" si="352"/>
        <v>30</v>
      </c>
      <c r="V3767" t="str" cm="1">
        <f t="array" ref="V3767">_xlfn.IFS(U3767&lt;=10,"Less than 10 days",AND(U3767&gt;10,U3767&lt;=20),"11 to 20 days",AND(U3767&gt;20,U3767&lt;=25),"21 to 25 days",U3767&gt;=51,"Greater than 40 days",AND(U3767&gt;25,U3767&lt;=30),"26 to 30 days",AND(U3767&gt;30,U3767&lt;=40),"31 to 40 days",AND(U3767&gt;40,U3767&lt;=50),"41 to 50 days")</f>
        <v>26 to 30 days</v>
      </c>
      <c r="W3767" t="str" cm="1">
        <f t="array" ref="W3767">_xlfn.IFNA(_xlfn.IFS(AND(U3767&gt;=25,U3767&lt;28),"26-27 days",AND(U3767&gt;27,U3767&lt;29),"28 to 29 days",U3767=30, "30 days"),"Not Needed")</f>
        <v>30 days</v>
      </c>
      <c r="X3767">
        <f t="shared" si="353"/>
        <v>2014</v>
      </c>
    </row>
    <row r="3768" spans="1:24" ht="4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 t="shared" si="354"/>
        <v>103</v>
      </c>
      <c r="R3768">
        <f t="shared" si="349"/>
        <v>106.93</v>
      </c>
      <c r="S3768" s="15">
        <f t="shared" si="350"/>
        <v>41788.167187500003</v>
      </c>
      <c r="T3768" s="15">
        <f t="shared" si="351"/>
        <v>41823.167187500003</v>
      </c>
      <c r="U3768">
        <f t="shared" si="352"/>
        <v>35</v>
      </c>
      <c r="V3768" t="str" cm="1">
        <f t="array" ref="V3768">_xlfn.IFS(U3768&lt;=10,"Less than 10 days",AND(U3768&gt;10,U3768&lt;=20),"11 to 20 days",AND(U3768&gt;20,U3768&lt;=25),"21 to 25 days",U3768&gt;=51,"Greater than 40 days",AND(U3768&gt;25,U3768&lt;=30),"26 to 30 days",AND(U3768&gt;30,U3768&lt;=40),"31 to 40 days",AND(U3768&gt;40,U3768&lt;=50),"41 to 50 days")</f>
        <v>31 to 40 days</v>
      </c>
      <c r="W3768" t="str" cm="1">
        <f t="array" ref="W3768">_xlfn.IFNA(_xlfn.IFS(AND(U3768&gt;=25,U3768&lt;28),"26-27 days",AND(U3768&gt;27,U3768&lt;29),"28 to 29 days",U3768=30, "30 days"),"Not Needed")</f>
        <v>Not Needed</v>
      </c>
      <c r="X3768">
        <f t="shared" si="353"/>
        <v>2014</v>
      </c>
    </row>
    <row r="3769" spans="1:24" ht="4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 t="shared" si="354"/>
        <v>117</v>
      </c>
      <c r="R3769">
        <f t="shared" si="349"/>
        <v>41.7</v>
      </c>
      <c r="S3769" s="15">
        <f t="shared" si="350"/>
        <v>42050.019641203704</v>
      </c>
      <c r="T3769" s="15">
        <f t="shared" si="351"/>
        <v>42064.207638888889</v>
      </c>
      <c r="U3769">
        <f t="shared" si="352"/>
        <v>14</v>
      </c>
      <c r="V3769" t="str" cm="1">
        <f t="array" ref="V3769">_xlfn.IFS(U3769&lt;=10,"Less than 10 days",AND(U3769&gt;10,U3769&lt;=20),"11 to 20 days",AND(U3769&gt;20,U3769&lt;=25),"21 to 25 days",U3769&gt;=51,"Greater than 40 days",AND(U3769&gt;25,U3769&lt;=30),"26 to 30 days",AND(U3769&gt;30,U3769&lt;=40),"31 to 40 days",AND(U3769&gt;40,U3769&lt;=50),"41 to 50 days")</f>
        <v>11 to 20 days</v>
      </c>
      <c r="W3769" t="str" cm="1">
        <f t="array" ref="W3769">_xlfn.IFNA(_xlfn.IFS(AND(U3769&gt;=25,U3769&lt;28),"26-27 days",AND(U3769&gt;27,U3769&lt;29),"28 to 29 days",U3769=30, "30 days"),"Not Needed")</f>
        <v>Not Needed</v>
      </c>
      <c r="X3769">
        <f t="shared" si="353"/>
        <v>2015</v>
      </c>
    </row>
    <row r="3770" spans="1:24" ht="4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 t="shared" si="354"/>
        <v>108</v>
      </c>
      <c r="R3770">
        <f t="shared" si="349"/>
        <v>74.239999999999995</v>
      </c>
      <c r="S3770" s="15">
        <f t="shared" si="350"/>
        <v>41772.727893518517</v>
      </c>
      <c r="T3770" s="15">
        <f t="shared" si="351"/>
        <v>41802.727893518517</v>
      </c>
      <c r="U3770">
        <f t="shared" si="352"/>
        <v>30</v>
      </c>
      <c r="V3770" t="str" cm="1">
        <f t="array" ref="V3770">_xlfn.IFS(U3770&lt;=10,"Less than 10 days",AND(U3770&gt;10,U3770&lt;=20),"11 to 20 days",AND(U3770&gt;20,U3770&lt;=25),"21 to 25 days",U3770&gt;=51,"Greater than 40 days",AND(U3770&gt;25,U3770&lt;=30),"26 to 30 days",AND(U3770&gt;30,U3770&lt;=40),"31 to 40 days",AND(U3770&gt;40,U3770&lt;=50),"41 to 50 days")</f>
        <v>26 to 30 days</v>
      </c>
      <c r="W3770" t="str" cm="1">
        <f t="array" ref="W3770">_xlfn.IFNA(_xlfn.IFS(AND(U3770&gt;=25,U3770&lt;28),"26-27 days",AND(U3770&gt;27,U3770&lt;29),"28 to 29 days",U3770=30, "30 days"),"Not Needed")</f>
        <v>30 days</v>
      </c>
      <c r="X3770">
        <f t="shared" si="353"/>
        <v>2014</v>
      </c>
    </row>
    <row r="3771" spans="1:24" ht="4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 t="shared" si="354"/>
        <v>100</v>
      </c>
      <c r="R3771">
        <f t="shared" si="349"/>
        <v>73.33</v>
      </c>
      <c r="S3771" s="15">
        <f t="shared" si="350"/>
        <v>42445.598136574074</v>
      </c>
      <c r="T3771" s="15">
        <f t="shared" si="351"/>
        <v>42475.598136574074</v>
      </c>
      <c r="U3771">
        <f t="shared" si="352"/>
        <v>30</v>
      </c>
      <c r="V3771" t="str" cm="1">
        <f t="array" ref="V3771">_xlfn.IFS(U3771&lt;=10,"Less than 10 days",AND(U3771&gt;10,U3771&lt;=20),"11 to 20 days",AND(U3771&gt;20,U3771&lt;=25),"21 to 25 days",U3771&gt;=51,"Greater than 40 days",AND(U3771&gt;25,U3771&lt;=30),"26 to 30 days",AND(U3771&gt;30,U3771&lt;=40),"31 to 40 days",AND(U3771&gt;40,U3771&lt;=50),"41 to 50 days")</f>
        <v>26 to 30 days</v>
      </c>
      <c r="W3771" t="str" cm="1">
        <f t="array" ref="W3771">_xlfn.IFNA(_xlfn.IFS(AND(U3771&gt;=25,U3771&lt;28),"26-27 days",AND(U3771&gt;27,U3771&lt;29),"28 to 29 days",U3771=30, "30 days"),"Not Needed")</f>
        <v>30 days</v>
      </c>
      <c r="X3771">
        <f t="shared" si="353"/>
        <v>2016</v>
      </c>
    </row>
    <row r="3772" spans="1:24" ht="4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 t="shared" si="354"/>
        <v>100</v>
      </c>
      <c r="R3772">
        <f t="shared" si="349"/>
        <v>100</v>
      </c>
      <c r="S3772" s="15">
        <f t="shared" si="350"/>
        <v>42138.930671296301</v>
      </c>
      <c r="T3772" s="15">
        <f t="shared" si="351"/>
        <v>42168.930671296301</v>
      </c>
      <c r="U3772">
        <f t="shared" si="352"/>
        <v>30</v>
      </c>
      <c r="V3772" t="str" cm="1">
        <f t="array" ref="V3772">_xlfn.IFS(U3772&lt;=10,"Less than 10 days",AND(U3772&gt;10,U3772&lt;=20),"11 to 20 days",AND(U3772&gt;20,U3772&lt;=25),"21 to 25 days",U3772&gt;=51,"Greater than 40 days",AND(U3772&gt;25,U3772&lt;=30),"26 to 30 days",AND(U3772&gt;30,U3772&lt;=40),"31 to 40 days",AND(U3772&gt;40,U3772&lt;=50),"41 to 50 days")</f>
        <v>26 to 30 days</v>
      </c>
      <c r="W3772" t="str" cm="1">
        <f t="array" ref="W3772">_xlfn.IFNA(_xlfn.IFS(AND(U3772&gt;=25,U3772&lt;28),"26-27 days",AND(U3772&gt;27,U3772&lt;29),"28 to 29 days",U3772=30, "30 days"),"Not Needed")</f>
        <v>30 days</v>
      </c>
      <c r="X3772">
        <f t="shared" si="353"/>
        <v>2015</v>
      </c>
    </row>
    <row r="3773" spans="1:24" ht="29">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 t="shared" si="354"/>
        <v>146</v>
      </c>
      <c r="R3773">
        <f t="shared" si="349"/>
        <v>38.42</v>
      </c>
      <c r="S3773" s="15">
        <f t="shared" si="350"/>
        <v>42493.857083333336</v>
      </c>
      <c r="T3773" s="15">
        <f t="shared" si="351"/>
        <v>42508</v>
      </c>
      <c r="U3773">
        <f t="shared" si="352"/>
        <v>15</v>
      </c>
      <c r="V3773" t="str" cm="1">
        <f t="array" ref="V3773">_xlfn.IFS(U3773&lt;=10,"Less than 10 days",AND(U3773&gt;10,U3773&lt;=20),"11 to 20 days",AND(U3773&gt;20,U3773&lt;=25),"21 to 25 days",U3773&gt;=51,"Greater than 40 days",AND(U3773&gt;25,U3773&lt;=30),"26 to 30 days",AND(U3773&gt;30,U3773&lt;=40),"31 to 40 days",AND(U3773&gt;40,U3773&lt;=50),"41 to 50 days")</f>
        <v>11 to 20 days</v>
      </c>
      <c r="W3773" t="str" cm="1">
        <f t="array" ref="W3773">_xlfn.IFNA(_xlfn.IFS(AND(U3773&gt;=25,U3773&lt;28),"26-27 days",AND(U3773&gt;27,U3773&lt;29),"28 to 29 days",U3773=30, "30 days"),"Not Needed")</f>
        <v>Not Needed</v>
      </c>
      <c r="X3773">
        <f t="shared" si="353"/>
        <v>2016</v>
      </c>
    </row>
    <row r="3774" spans="1:24" ht="4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 t="shared" si="354"/>
        <v>110</v>
      </c>
      <c r="R3774">
        <f t="shared" si="349"/>
        <v>166.97</v>
      </c>
      <c r="S3774" s="15">
        <f t="shared" si="350"/>
        <v>42682.616967592592</v>
      </c>
      <c r="T3774" s="15">
        <f t="shared" si="351"/>
        <v>42703.25</v>
      </c>
      <c r="U3774">
        <f t="shared" si="352"/>
        <v>21</v>
      </c>
      <c r="V3774" t="str" cm="1">
        <f t="array" ref="V3774">_xlfn.IFS(U3774&lt;=10,"Less than 10 days",AND(U3774&gt;10,U3774&lt;=20),"11 to 20 days",AND(U3774&gt;20,U3774&lt;=25),"21 to 25 days",U3774&gt;=51,"Greater than 40 days",AND(U3774&gt;25,U3774&lt;=30),"26 to 30 days",AND(U3774&gt;30,U3774&lt;=40),"31 to 40 days",AND(U3774&gt;40,U3774&lt;=50),"41 to 50 days")</f>
        <v>21 to 25 days</v>
      </c>
      <c r="W3774" t="str" cm="1">
        <f t="array" ref="W3774">_xlfn.IFNA(_xlfn.IFS(AND(U3774&gt;=25,U3774&lt;28),"26-27 days",AND(U3774&gt;27,U3774&lt;29),"28 to 29 days",U3774=30, "30 days"),"Not Needed")</f>
        <v>Not Needed</v>
      </c>
      <c r="X3774">
        <f t="shared" si="353"/>
        <v>2016</v>
      </c>
    </row>
    <row r="3775" spans="1:24" ht="29">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 t="shared" si="354"/>
        <v>108</v>
      </c>
      <c r="R3775">
        <f t="shared" si="349"/>
        <v>94.91</v>
      </c>
      <c r="S3775" s="15">
        <f t="shared" si="350"/>
        <v>42656.005173611105</v>
      </c>
      <c r="T3775" s="15">
        <f t="shared" si="351"/>
        <v>42689.088888888888</v>
      </c>
      <c r="U3775">
        <f t="shared" si="352"/>
        <v>33</v>
      </c>
      <c r="V3775" t="str" cm="1">
        <f t="array" ref="V3775">_xlfn.IFS(U3775&lt;=10,"Less than 10 days",AND(U3775&gt;10,U3775&lt;=20),"11 to 20 days",AND(U3775&gt;20,U3775&lt;=25),"21 to 25 days",U3775&gt;=51,"Greater than 40 days",AND(U3775&gt;25,U3775&lt;=30),"26 to 30 days",AND(U3775&gt;30,U3775&lt;=40),"31 to 40 days",AND(U3775&gt;40,U3775&lt;=50),"41 to 50 days")</f>
        <v>31 to 40 days</v>
      </c>
      <c r="W3775" t="str" cm="1">
        <f t="array" ref="W3775">_xlfn.IFNA(_xlfn.IFS(AND(U3775&gt;=25,U3775&lt;28),"26-27 days",AND(U3775&gt;27,U3775&lt;29),"28 to 29 days",U3775=30, "30 days"),"Not Needed")</f>
        <v>Not Needed</v>
      </c>
      <c r="X3775">
        <f t="shared" si="353"/>
        <v>2016</v>
      </c>
    </row>
    <row r="3776" spans="1:24" ht="58">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 t="shared" si="354"/>
        <v>100</v>
      </c>
      <c r="R3776">
        <f t="shared" si="349"/>
        <v>100</v>
      </c>
      <c r="S3776" s="15">
        <f t="shared" si="350"/>
        <v>42087.792303240742</v>
      </c>
      <c r="T3776" s="15">
        <f t="shared" si="351"/>
        <v>42103.792303240742</v>
      </c>
      <c r="U3776">
        <f t="shared" si="352"/>
        <v>16</v>
      </c>
      <c r="V3776" t="str" cm="1">
        <f t="array" ref="V3776">_xlfn.IFS(U3776&lt;=10,"Less than 10 days",AND(U3776&gt;10,U3776&lt;=20),"11 to 20 days",AND(U3776&gt;20,U3776&lt;=25),"21 to 25 days",U3776&gt;=51,"Greater than 40 days",AND(U3776&gt;25,U3776&lt;=30),"26 to 30 days",AND(U3776&gt;30,U3776&lt;=40),"31 to 40 days",AND(U3776&gt;40,U3776&lt;=50),"41 to 50 days")</f>
        <v>11 to 20 days</v>
      </c>
      <c r="W3776" t="str" cm="1">
        <f t="array" ref="W3776">_xlfn.IFNA(_xlfn.IFS(AND(U3776&gt;=25,U3776&lt;28),"26-27 days",AND(U3776&gt;27,U3776&lt;29),"28 to 29 days",U3776=30, "30 days"),"Not Needed")</f>
        <v>Not Needed</v>
      </c>
      <c r="X3776">
        <f t="shared" si="353"/>
        <v>2015</v>
      </c>
    </row>
    <row r="3777" spans="1:24" ht="4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 t="shared" si="354"/>
        <v>100</v>
      </c>
      <c r="R3777">
        <f t="shared" si="349"/>
        <v>143.21</v>
      </c>
      <c r="S3777" s="15">
        <f t="shared" si="350"/>
        <v>42075.942627314813</v>
      </c>
      <c r="T3777" s="15">
        <f t="shared" si="351"/>
        <v>42103.166666666672</v>
      </c>
      <c r="U3777">
        <f t="shared" si="352"/>
        <v>28</v>
      </c>
      <c r="V3777" t="str" cm="1">
        <f t="array" ref="V3777">_xlfn.IFS(U3777&lt;=10,"Less than 10 days",AND(U3777&gt;10,U3777&lt;=20),"11 to 20 days",AND(U3777&gt;20,U3777&lt;=25),"21 to 25 days",U3777&gt;=51,"Greater than 40 days",AND(U3777&gt;25,U3777&lt;=30),"26 to 30 days",AND(U3777&gt;30,U3777&lt;=40),"31 to 40 days",AND(U3777&gt;40,U3777&lt;=50),"41 to 50 days")</f>
        <v>26 to 30 days</v>
      </c>
      <c r="W3777" t="str" cm="1">
        <f t="array" ref="W3777">_xlfn.IFNA(_xlfn.IFS(AND(U3777&gt;=25,U3777&lt;28),"26-27 days",AND(U3777&gt;27,U3777&lt;29),"28 to 29 days",U3777=30, "30 days"),"Not Needed")</f>
        <v>28 to 29 days</v>
      </c>
      <c r="X3777">
        <f t="shared" si="353"/>
        <v>2015</v>
      </c>
    </row>
    <row r="3778" spans="1:24" ht="58">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 t="shared" si="354"/>
        <v>107</v>
      </c>
      <c r="R3778">
        <f t="shared" si="349"/>
        <v>90.82</v>
      </c>
      <c r="S3778" s="15">
        <f t="shared" si="350"/>
        <v>41814.367800925924</v>
      </c>
      <c r="T3778" s="15">
        <f t="shared" si="351"/>
        <v>41852.041666666664</v>
      </c>
      <c r="U3778">
        <f t="shared" si="352"/>
        <v>38</v>
      </c>
      <c r="V3778" t="str" cm="1">
        <f t="array" ref="V3778">_xlfn.IFS(U3778&lt;=10,"Less than 10 days",AND(U3778&gt;10,U3778&lt;=20),"11 to 20 days",AND(U3778&gt;20,U3778&lt;=25),"21 to 25 days",U3778&gt;=51,"Greater than 40 days",AND(U3778&gt;25,U3778&lt;=30),"26 to 30 days",AND(U3778&gt;30,U3778&lt;=40),"31 to 40 days",AND(U3778&gt;40,U3778&lt;=50),"41 to 50 days")</f>
        <v>31 to 40 days</v>
      </c>
      <c r="W3778" t="str" cm="1">
        <f t="array" ref="W3778">_xlfn.IFNA(_xlfn.IFS(AND(U3778&gt;=25,U3778&lt;28),"26-27 days",AND(U3778&gt;27,U3778&lt;29),"28 to 29 days",U3778=30, "30 days"),"Not Needed")</f>
        <v>Not Needed</v>
      </c>
      <c r="X3778">
        <f t="shared" si="353"/>
        <v>2014</v>
      </c>
    </row>
    <row r="3779" spans="1:24" ht="4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 t="shared" si="354"/>
        <v>143</v>
      </c>
      <c r="R3779">
        <f t="shared" ref="R3779:R3842" si="355">IFERROR(ROUND(E3779/L3779,2),0)</f>
        <v>48.54</v>
      </c>
      <c r="S3779" s="15">
        <f t="shared" ref="S3779:S3842" si="356">(((J3779/60)/60)/24)+DATE(1970,1,1)</f>
        <v>41887.111354166671</v>
      </c>
      <c r="T3779" s="15">
        <f t="shared" ref="T3779:T3842" si="357">(((I3779/60)/60)/24)+DATE(1970,1,1)</f>
        <v>41909.166666666664</v>
      </c>
      <c r="U3779">
        <f t="shared" ref="U3779:U3842" si="358">_xlfn.DAYS(T3779,S3779)</f>
        <v>22</v>
      </c>
      <c r="V3779" t="str" cm="1">
        <f t="array" ref="V3779">_xlfn.IFS(U3779&lt;=10,"Less than 10 days",AND(U3779&gt;10,U3779&lt;=20),"11 to 20 days",AND(U3779&gt;20,U3779&lt;=25),"21 to 25 days",U3779&gt;=51,"Greater than 40 days",AND(U3779&gt;25,U3779&lt;=30),"26 to 30 days",AND(U3779&gt;30,U3779&lt;=40),"31 to 40 days",AND(U3779&gt;40,U3779&lt;=50),"41 to 50 days")</f>
        <v>21 to 25 days</v>
      </c>
      <c r="W3779" t="str" cm="1">
        <f t="array" ref="W3779">_xlfn.IFNA(_xlfn.IFS(AND(U3779&gt;=25,U3779&lt;28),"26-27 days",AND(U3779&gt;27,U3779&lt;29),"28 to 29 days",U3779=30, "30 days"),"Not Needed")</f>
        <v>Not Needed</v>
      </c>
      <c r="X3779">
        <f t="shared" ref="X3779:X3842" si="359">YEAR(S3779)</f>
        <v>2014</v>
      </c>
    </row>
    <row r="3780" spans="1:24" ht="29">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 t="shared" si="354"/>
        <v>105</v>
      </c>
      <c r="R3780">
        <f t="shared" si="355"/>
        <v>70.03</v>
      </c>
      <c r="S3780" s="15">
        <f t="shared" si="356"/>
        <v>41989.819212962961</v>
      </c>
      <c r="T3780" s="15">
        <f t="shared" si="357"/>
        <v>42049.819212962961</v>
      </c>
      <c r="U3780">
        <f t="shared" si="358"/>
        <v>60</v>
      </c>
      <c r="V3780" t="str" cm="1">
        <f t="array" ref="V3780">_xlfn.IFS(U3780&lt;=10,"Less than 10 days",AND(U3780&gt;10,U3780&lt;=20),"11 to 20 days",AND(U3780&gt;20,U3780&lt;=25),"21 to 25 days",U3780&gt;=51,"Greater than 40 days",AND(U3780&gt;25,U3780&lt;=30),"26 to 30 days",AND(U3780&gt;30,U3780&lt;=40),"31 to 40 days",AND(U3780&gt;40,U3780&lt;=50),"41 to 50 days")</f>
        <v>Greater than 40 days</v>
      </c>
      <c r="W3780" t="str" cm="1">
        <f t="array" ref="W3780">_xlfn.IFNA(_xlfn.IFS(AND(U3780&gt;=25,U3780&lt;28),"26-27 days",AND(U3780&gt;27,U3780&lt;29),"28 to 29 days",U3780=30, "30 days"),"Not Needed")</f>
        <v>Not Needed</v>
      </c>
      <c r="X3780">
        <f t="shared" si="359"/>
        <v>2014</v>
      </c>
    </row>
    <row r="3781" spans="1:24" ht="29">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 t="shared" si="354"/>
        <v>104</v>
      </c>
      <c r="R3781">
        <f t="shared" si="355"/>
        <v>135.63</v>
      </c>
      <c r="S3781" s="15">
        <f t="shared" si="356"/>
        <v>42425.735416666663</v>
      </c>
      <c r="T3781" s="15">
        <f t="shared" si="357"/>
        <v>42455.693750000006</v>
      </c>
      <c r="U3781">
        <f t="shared" si="358"/>
        <v>30</v>
      </c>
      <c r="V3781" t="str" cm="1">
        <f t="array" ref="V3781">_xlfn.IFS(U3781&lt;=10,"Less than 10 days",AND(U3781&gt;10,U3781&lt;=20),"11 to 20 days",AND(U3781&gt;20,U3781&lt;=25),"21 to 25 days",U3781&gt;=51,"Greater than 40 days",AND(U3781&gt;25,U3781&lt;=30),"26 to 30 days",AND(U3781&gt;30,U3781&lt;=40),"31 to 40 days",AND(U3781&gt;40,U3781&lt;=50),"41 to 50 days")</f>
        <v>26 to 30 days</v>
      </c>
      <c r="W3781" t="str" cm="1">
        <f t="array" ref="W3781">_xlfn.IFNA(_xlfn.IFS(AND(U3781&gt;=25,U3781&lt;28),"26-27 days",AND(U3781&gt;27,U3781&lt;29),"28 to 29 days",U3781=30, "30 days"),"Not Needed")</f>
        <v>30 days</v>
      </c>
      <c r="X3781">
        <f t="shared" si="359"/>
        <v>2016</v>
      </c>
    </row>
    <row r="3782" spans="1:24" ht="4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 t="shared" si="354"/>
        <v>120</v>
      </c>
      <c r="R3782">
        <f t="shared" si="355"/>
        <v>100</v>
      </c>
      <c r="S3782" s="15">
        <f t="shared" si="356"/>
        <v>42166.219733796301</v>
      </c>
      <c r="T3782" s="15">
        <f t="shared" si="357"/>
        <v>42198.837499999994</v>
      </c>
      <c r="U3782">
        <f t="shared" si="358"/>
        <v>32</v>
      </c>
      <c r="V3782" t="str" cm="1">
        <f t="array" ref="V3782">_xlfn.IFS(U3782&lt;=10,"Less than 10 days",AND(U3782&gt;10,U3782&lt;=20),"11 to 20 days",AND(U3782&gt;20,U3782&lt;=25),"21 to 25 days",U3782&gt;=51,"Greater than 40 days",AND(U3782&gt;25,U3782&lt;=30),"26 to 30 days",AND(U3782&gt;30,U3782&lt;=40),"31 to 40 days",AND(U3782&gt;40,U3782&lt;=50),"41 to 50 days")</f>
        <v>31 to 40 days</v>
      </c>
      <c r="W3782" t="str" cm="1">
        <f t="array" ref="W3782">_xlfn.IFNA(_xlfn.IFS(AND(U3782&gt;=25,U3782&lt;28),"26-27 days",AND(U3782&gt;27,U3782&lt;29),"28 to 29 days",U3782=30, "30 days"),"Not Needed")</f>
        <v>Not Needed</v>
      </c>
      <c r="X3782">
        <f t="shared" si="359"/>
        <v>2015</v>
      </c>
    </row>
    <row r="3783" spans="1:24" ht="58">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 t="shared" si="354"/>
        <v>110</v>
      </c>
      <c r="R3783">
        <f t="shared" si="355"/>
        <v>94.9</v>
      </c>
      <c r="S3783" s="15">
        <f t="shared" si="356"/>
        <v>41865.882928240739</v>
      </c>
      <c r="T3783" s="15">
        <f t="shared" si="357"/>
        <v>41890.882928240739</v>
      </c>
      <c r="U3783">
        <f t="shared" si="358"/>
        <v>25</v>
      </c>
      <c r="V3783" t="str" cm="1">
        <f t="array" ref="V3783">_xlfn.IFS(U3783&lt;=10,"Less than 10 days",AND(U3783&gt;10,U3783&lt;=20),"11 to 20 days",AND(U3783&gt;20,U3783&lt;=25),"21 to 25 days",U3783&gt;=51,"Greater than 40 days",AND(U3783&gt;25,U3783&lt;=30),"26 to 30 days",AND(U3783&gt;30,U3783&lt;=40),"31 to 40 days",AND(U3783&gt;40,U3783&lt;=50),"41 to 50 days")</f>
        <v>21 to 25 days</v>
      </c>
      <c r="W3783" t="str" cm="1">
        <f t="array" ref="W3783">_xlfn.IFNA(_xlfn.IFS(AND(U3783&gt;=25,U3783&lt;28),"26-27 days",AND(U3783&gt;27,U3783&lt;29),"28 to 29 days",U3783=30, "30 days"),"Not Needed")</f>
        <v>26-27 days</v>
      </c>
      <c r="X3783">
        <f t="shared" si="359"/>
        <v>2014</v>
      </c>
    </row>
    <row r="3784" spans="1:24" ht="4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 t="shared" si="354"/>
        <v>102</v>
      </c>
      <c r="R3784">
        <f t="shared" si="355"/>
        <v>75.37</v>
      </c>
      <c r="S3784" s="15">
        <f t="shared" si="356"/>
        <v>42546.862233796302</v>
      </c>
      <c r="T3784" s="15">
        <f t="shared" si="357"/>
        <v>42575.958333333328</v>
      </c>
      <c r="U3784">
        <f t="shared" si="358"/>
        <v>29</v>
      </c>
      <c r="V3784" t="str" cm="1">
        <f t="array" ref="V3784">_xlfn.IFS(U3784&lt;=10,"Less than 10 days",AND(U3784&gt;10,U3784&lt;=20),"11 to 20 days",AND(U3784&gt;20,U3784&lt;=25),"21 to 25 days",U3784&gt;=51,"Greater than 40 days",AND(U3784&gt;25,U3784&lt;=30),"26 to 30 days",AND(U3784&gt;30,U3784&lt;=40),"31 to 40 days",AND(U3784&gt;40,U3784&lt;=50),"41 to 50 days")</f>
        <v>26 to 30 days</v>
      </c>
      <c r="W3784" t="str" cm="1">
        <f t="array" ref="W3784">_xlfn.IFNA(_xlfn.IFS(AND(U3784&gt;=25,U3784&lt;28),"26-27 days",AND(U3784&gt;27,U3784&lt;29),"28 to 29 days",U3784=30, "30 days"),"Not Needed")</f>
        <v>Not Needed</v>
      </c>
      <c r="X3784">
        <f t="shared" si="359"/>
        <v>2016</v>
      </c>
    </row>
    <row r="3785" spans="1:24" ht="4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 t="shared" si="354"/>
        <v>129</v>
      </c>
      <c r="R3785">
        <f t="shared" si="355"/>
        <v>64.459999999999994</v>
      </c>
      <c r="S3785" s="15">
        <f t="shared" si="356"/>
        <v>42420.140277777777</v>
      </c>
      <c r="T3785" s="15">
        <f t="shared" si="357"/>
        <v>42444.666666666672</v>
      </c>
      <c r="U3785">
        <f t="shared" si="358"/>
        <v>24</v>
      </c>
      <c r="V3785" t="str" cm="1">
        <f t="array" ref="V3785">_xlfn.IFS(U3785&lt;=10,"Less than 10 days",AND(U3785&gt;10,U3785&lt;=20),"11 to 20 days",AND(U3785&gt;20,U3785&lt;=25),"21 to 25 days",U3785&gt;=51,"Greater than 40 days",AND(U3785&gt;25,U3785&lt;=30),"26 to 30 days",AND(U3785&gt;30,U3785&lt;=40),"31 to 40 days",AND(U3785&gt;40,U3785&lt;=50),"41 to 50 days")</f>
        <v>21 to 25 days</v>
      </c>
      <c r="W3785" t="str" cm="1">
        <f t="array" ref="W3785">_xlfn.IFNA(_xlfn.IFS(AND(U3785&gt;=25,U3785&lt;28),"26-27 days",AND(U3785&gt;27,U3785&lt;29),"28 to 29 days",U3785=30, "30 days"),"Not Needed")</f>
        <v>Not Needed</v>
      </c>
      <c r="X3785">
        <f t="shared" si="359"/>
        <v>2016</v>
      </c>
    </row>
    <row r="3786" spans="1:24" ht="4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 t="shared" si="354"/>
        <v>115</v>
      </c>
      <c r="R3786">
        <f t="shared" si="355"/>
        <v>115</v>
      </c>
      <c r="S3786" s="15">
        <f t="shared" si="356"/>
        <v>42531.980694444443</v>
      </c>
      <c r="T3786" s="15">
        <f t="shared" si="357"/>
        <v>42561.980694444443</v>
      </c>
      <c r="U3786">
        <f t="shared" si="358"/>
        <v>30</v>
      </c>
      <c r="V3786" t="str" cm="1">
        <f t="array" ref="V3786">_xlfn.IFS(U3786&lt;=10,"Less than 10 days",AND(U3786&gt;10,U3786&lt;=20),"11 to 20 days",AND(U3786&gt;20,U3786&lt;=25),"21 to 25 days",U3786&gt;=51,"Greater than 40 days",AND(U3786&gt;25,U3786&lt;=30),"26 to 30 days",AND(U3786&gt;30,U3786&lt;=40),"31 to 40 days",AND(U3786&gt;40,U3786&lt;=50),"41 to 50 days")</f>
        <v>26 to 30 days</v>
      </c>
      <c r="W3786" t="str" cm="1">
        <f t="array" ref="W3786">_xlfn.IFNA(_xlfn.IFS(AND(U3786&gt;=25,U3786&lt;28),"26-27 days",AND(U3786&gt;27,U3786&lt;29),"28 to 29 days",U3786=30, "30 days"),"Not Needed")</f>
        <v>30 days</v>
      </c>
      <c r="X3786">
        <f t="shared" si="359"/>
        <v>2016</v>
      </c>
    </row>
    <row r="3787" spans="1:24" ht="4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 t="shared" si="354"/>
        <v>151</v>
      </c>
      <c r="R3787">
        <f t="shared" si="355"/>
        <v>100.5</v>
      </c>
      <c r="S3787" s="15">
        <f t="shared" si="356"/>
        <v>42548.63853009259</v>
      </c>
      <c r="T3787" s="15">
        <f t="shared" si="357"/>
        <v>42584.418749999997</v>
      </c>
      <c r="U3787">
        <f t="shared" si="358"/>
        <v>36</v>
      </c>
      <c r="V3787" t="str" cm="1">
        <f t="array" ref="V3787">_xlfn.IFS(U3787&lt;=10,"Less than 10 days",AND(U3787&gt;10,U3787&lt;=20),"11 to 20 days",AND(U3787&gt;20,U3787&lt;=25),"21 to 25 days",U3787&gt;=51,"Greater than 40 days",AND(U3787&gt;25,U3787&lt;=30),"26 to 30 days",AND(U3787&gt;30,U3787&lt;=40),"31 to 40 days",AND(U3787&gt;40,U3787&lt;=50),"41 to 50 days")</f>
        <v>31 to 40 days</v>
      </c>
      <c r="W3787" t="str" cm="1">
        <f t="array" ref="W3787">_xlfn.IFNA(_xlfn.IFS(AND(U3787&gt;=25,U3787&lt;28),"26-27 days",AND(U3787&gt;27,U3787&lt;29),"28 to 29 days",U3787=30, "30 days"),"Not Needed")</f>
        <v>Not Needed</v>
      </c>
      <c r="X3787">
        <f t="shared" si="359"/>
        <v>2016</v>
      </c>
    </row>
    <row r="3788" spans="1:24" ht="4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 t="shared" si="354"/>
        <v>111</v>
      </c>
      <c r="R3788">
        <f t="shared" si="355"/>
        <v>93.77</v>
      </c>
      <c r="S3788" s="15">
        <f t="shared" si="356"/>
        <v>42487.037905092591</v>
      </c>
      <c r="T3788" s="15">
        <f t="shared" si="357"/>
        <v>42517.037905092591</v>
      </c>
      <c r="U3788">
        <f t="shared" si="358"/>
        <v>30</v>
      </c>
      <c r="V3788" t="str" cm="1">
        <f t="array" ref="V3788">_xlfn.IFS(U3788&lt;=10,"Less than 10 days",AND(U3788&gt;10,U3788&lt;=20),"11 to 20 days",AND(U3788&gt;20,U3788&lt;=25),"21 to 25 days",U3788&gt;=51,"Greater than 40 days",AND(U3788&gt;25,U3788&lt;=30),"26 to 30 days",AND(U3788&gt;30,U3788&lt;=40),"31 to 40 days",AND(U3788&gt;40,U3788&lt;=50),"41 to 50 days")</f>
        <v>26 to 30 days</v>
      </c>
      <c r="W3788" t="str" cm="1">
        <f t="array" ref="W3788">_xlfn.IFNA(_xlfn.IFS(AND(U3788&gt;=25,U3788&lt;28),"26-27 days",AND(U3788&gt;27,U3788&lt;29),"28 to 29 days",U3788=30, "30 days"),"Not Needed")</f>
        <v>30 days</v>
      </c>
      <c r="X3788">
        <f t="shared" si="359"/>
        <v>2016</v>
      </c>
    </row>
    <row r="3789" spans="1:24" ht="4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 t="shared" ref="Q3789:Q3852" si="360">ROUND(E3789/D3789*100,0)</f>
        <v>100</v>
      </c>
      <c r="R3789">
        <f t="shared" si="355"/>
        <v>35.1</v>
      </c>
      <c r="S3789" s="15">
        <f t="shared" si="356"/>
        <v>42167.534791666665</v>
      </c>
      <c r="T3789" s="15">
        <f t="shared" si="357"/>
        <v>42196.165972222225</v>
      </c>
      <c r="U3789">
        <f t="shared" si="358"/>
        <v>29</v>
      </c>
      <c r="V3789" t="str" cm="1">
        <f t="array" ref="V3789">_xlfn.IFS(U3789&lt;=10,"Less than 10 days",AND(U3789&gt;10,U3789&lt;=20),"11 to 20 days",AND(U3789&gt;20,U3789&lt;=25),"21 to 25 days",U3789&gt;=51,"Greater than 40 days",AND(U3789&gt;25,U3789&lt;=30),"26 to 30 days",AND(U3789&gt;30,U3789&lt;=40),"31 to 40 days",AND(U3789&gt;40,U3789&lt;=50),"41 to 50 days")</f>
        <v>26 to 30 days</v>
      </c>
      <c r="W3789" t="str" cm="1">
        <f t="array" ref="W3789">_xlfn.IFNA(_xlfn.IFS(AND(U3789&gt;=25,U3789&lt;28),"26-27 days",AND(U3789&gt;27,U3789&lt;29),"28 to 29 days",U3789=30, "30 days"),"Not Needed")</f>
        <v>Not Needed</v>
      </c>
      <c r="X3789">
        <f t="shared" si="359"/>
        <v>2015</v>
      </c>
    </row>
    <row r="3790" spans="1:24" ht="7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 t="shared" si="360"/>
        <v>1</v>
      </c>
      <c r="R3790">
        <f t="shared" si="355"/>
        <v>500</v>
      </c>
      <c r="S3790" s="15">
        <f t="shared" si="356"/>
        <v>42333.695821759262</v>
      </c>
      <c r="T3790" s="15">
        <f t="shared" si="357"/>
        <v>42361.679166666669</v>
      </c>
      <c r="U3790">
        <f t="shared" si="358"/>
        <v>28</v>
      </c>
      <c r="V3790" t="str" cm="1">
        <f t="array" ref="V3790">_xlfn.IFS(U3790&lt;=10,"Less than 10 days",AND(U3790&gt;10,U3790&lt;=20),"11 to 20 days",AND(U3790&gt;20,U3790&lt;=25),"21 to 25 days",U3790&gt;=51,"Greater than 40 days",AND(U3790&gt;25,U3790&lt;=30),"26 to 30 days",AND(U3790&gt;30,U3790&lt;=40),"31 to 40 days",AND(U3790&gt;40,U3790&lt;=50),"41 to 50 days")</f>
        <v>26 to 30 days</v>
      </c>
      <c r="W3790" t="str" cm="1">
        <f t="array" ref="W3790">_xlfn.IFNA(_xlfn.IFS(AND(U3790&gt;=25,U3790&lt;28),"26-27 days",AND(U3790&gt;27,U3790&lt;29),"28 to 29 days",U3790=30, "30 days"),"Not Needed")</f>
        <v>28 to 29 days</v>
      </c>
      <c r="X3790">
        <f t="shared" si="359"/>
        <v>2015</v>
      </c>
    </row>
    <row r="3791" spans="1:24" ht="4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 t="shared" si="360"/>
        <v>3</v>
      </c>
      <c r="R3791">
        <f t="shared" si="355"/>
        <v>29</v>
      </c>
      <c r="S3791" s="15">
        <f t="shared" si="356"/>
        <v>42138.798819444448</v>
      </c>
      <c r="T3791" s="15">
        <f t="shared" si="357"/>
        <v>42170.798819444448</v>
      </c>
      <c r="U3791">
        <f t="shared" si="358"/>
        <v>32</v>
      </c>
      <c r="V3791" t="str" cm="1">
        <f t="array" ref="V3791">_xlfn.IFS(U3791&lt;=10,"Less than 10 days",AND(U3791&gt;10,U3791&lt;=20),"11 to 20 days",AND(U3791&gt;20,U3791&lt;=25),"21 to 25 days",U3791&gt;=51,"Greater than 40 days",AND(U3791&gt;25,U3791&lt;=30),"26 to 30 days",AND(U3791&gt;30,U3791&lt;=40),"31 to 40 days",AND(U3791&gt;40,U3791&lt;=50),"41 to 50 days")</f>
        <v>31 to 40 days</v>
      </c>
      <c r="W3791" t="str" cm="1">
        <f t="array" ref="W3791">_xlfn.IFNA(_xlfn.IFS(AND(U3791&gt;=25,U3791&lt;28),"26-27 days",AND(U3791&gt;27,U3791&lt;29),"28 to 29 days",U3791=30, "30 days"),"Not Needed")</f>
        <v>Not Needed</v>
      </c>
      <c r="X3791">
        <f t="shared" si="359"/>
        <v>2015</v>
      </c>
    </row>
    <row r="3792" spans="1:24" ht="4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 t="shared" si="360"/>
        <v>0</v>
      </c>
      <c r="R3792">
        <f t="shared" si="355"/>
        <v>0</v>
      </c>
      <c r="S3792" s="15">
        <f t="shared" si="356"/>
        <v>42666.666932870372</v>
      </c>
      <c r="T3792" s="15">
        <f t="shared" si="357"/>
        <v>42696.708599537036</v>
      </c>
      <c r="U3792">
        <f t="shared" si="358"/>
        <v>30</v>
      </c>
      <c r="V3792" t="str" cm="1">
        <f t="array" ref="V3792">_xlfn.IFS(U3792&lt;=10,"Less than 10 days",AND(U3792&gt;10,U3792&lt;=20),"11 to 20 days",AND(U3792&gt;20,U3792&lt;=25),"21 to 25 days",U3792&gt;=51,"Greater than 40 days",AND(U3792&gt;25,U3792&lt;=30),"26 to 30 days",AND(U3792&gt;30,U3792&lt;=40),"31 to 40 days",AND(U3792&gt;40,U3792&lt;=50),"41 to 50 days")</f>
        <v>26 to 30 days</v>
      </c>
      <c r="W3792" t="str" cm="1">
        <f t="array" ref="W3792">_xlfn.IFNA(_xlfn.IFS(AND(U3792&gt;=25,U3792&lt;28),"26-27 days",AND(U3792&gt;27,U3792&lt;29),"28 to 29 days",U3792=30, "30 days"),"Not Needed")</f>
        <v>30 days</v>
      </c>
      <c r="X3792">
        <f t="shared" si="359"/>
        <v>2016</v>
      </c>
    </row>
    <row r="3793" spans="1:24" ht="29">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 t="shared" si="360"/>
        <v>0</v>
      </c>
      <c r="R3793">
        <f t="shared" si="355"/>
        <v>0</v>
      </c>
      <c r="S3793" s="15">
        <f t="shared" si="356"/>
        <v>41766.692037037035</v>
      </c>
      <c r="T3793" s="15">
        <f t="shared" si="357"/>
        <v>41826.692037037035</v>
      </c>
      <c r="U3793">
        <f t="shared" si="358"/>
        <v>60</v>
      </c>
      <c r="V3793" t="str" cm="1">
        <f t="array" ref="V3793">_xlfn.IFS(U3793&lt;=10,"Less than 10 days",AND(U3793&gt;10,U3793&lt;=20),"11 to 20 days",AND(U3793&gt;20,U3793&lt;=25),"21 to 25 days",U3793&gt;=51,"Greater than 40 days",AND(U3793&gt;25,U3793&lt;=30),"26 to 30 days",AND(U3793&gt;30,U3793&lt;=40),"31 to 40 days",AND(U3793&gt;40,U3793&lt;=50),"41 to 50 days")</f>
        <v>Greater than 40 days</v>
      </c>
      <c r="W3793" t="str" cm="1">
        <f t="array" ref="W3793">_xlfn.IFNA(_xlfn.IFS(AND(U3793&gt;=25,U3793&lt;28),"26-27 days",AND(U3793&gt;27,U3793&lt;29),"28 to 29 days",U3793=30, "30 days"),"Not Needed")</f>
        <v>Not Needed</v>
      </c>
      <c r="X3793">
        <f t="shared" si="359"/>
        <v>2014</v>
      </c>
    </row>
    <row r="3794" spans="1:24" ht="29">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 t="shared" si="360"/>
        <v>0</v>
      </c>
      <c r="R3794">
        <f t="shared" si="355"/>
        <v>17.5</v>
      </c>
      <c r="S3794" s="15">
        <f t="shared" si="356"/>
        <v>42170.447013888886</v>
      </c>
      <c r="T3794" s="15">
        <f t="shared" si="357"/>
        <v>42200.447013888886</v>
      </c>
      <c r="U3794">
        <f t="shared" si="358"/>
        <v>30</v>
      </c>
      <c r="V3794" t="str" cm="1">
        <f t="array" ref="V3794">_xlfn.IFS(U3794&lt;=10,"Less than 10 days",AND(U3794&gt;10,U3794&lt;=20),"11 to 20 days",AND(U3794&gt;20,U3794&lt;=25),"21 to 25 days",U3794&gt;=51,"Greater than 40 days",AND(U3794&gt;25,U3794&lt;=30),"26 to 30 days",AND(U3794&gt;30,U3794&lt;=40),"31 to 40 days",AND(U3794&gt;40,U3794&lt;=50),"41 to 50 days")</f>
        <v>26 to 30 days</v>
      </c>
      <c r="W3794" t="str" cm="1">
        <f t="array" ref="W3794">_xlfn.IFNA(_xlfn.IFS(AND(U3794&gt;=25,U3794&lt;28),"26-27 days",AND(U3794&gt;27,U3794&lt;29),"28 to 29 days",U3794=30, "30 days"),"Not Needed")</f>
        <v>30 days</v>
      </c>
      <c r="X3794">
        <f t="shared" si="359"/>
        <v>2015</v>
      </c>
    </row>
    <row r="3795" spans="1:24" ht="4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 t="shared" si="360"/>
        <v>60</v>
      </c>
      <c r="R3795">
        <f t="shared" si="355"/>
        <v>174</v>
      </c>
      <c r="S3795" s="15">
        <f t="shared" si="356"/>
        <v>41968.938993055555</v>
      </c>
      <c r="T3795" s="15">
        <f t="shared" si="357"/>
        <v>41989.938993055555</v>
      </c>
      <c r="U3795">
        <f t="shared" si="358"/>
        <v>21</v>
      </c>
      <c r="V3795" t="str" cm="1">
        <f t="array" ref="V3795">_xlfn.IFS(U3795&lt;=10,"Less than 10 days",AND(U3795&gt;10,U3795&lt;=20),"11 to 20 days",AND(U3795&gt;20,U3795&lt;=25),"21 to 25 days",U3795&gt;=51,"Greater than 40 days",AND(U3795&gt;25,U3795&lt;=30),"26 to 30 days",AND(U3795&gt;30,U3795&lt;=40),"31 to 40 days",AND(U3795&gt;40,U3795&lt;=50),"41 to 50 days")</f>
        <v>21 to 25 days</v>
      </c>
      <c r="W3795" t="str" cm="1">
        <f t="array" ref="W3795">_xlfn.IFNA(_xlfn.IFS(AND(U3795&gt;=25,U3795&lt;28),"26-27 days",AND(U3795&gt;27,U3795&lt;29),"28 to 29 days",U3795=30, "30 days"),"Not Needed")</f>
        <v>Not Needed</v>
      </c>
      <c r="X3795">
        <f t="shared" si="359"/>
        <v>2014</v>
      </c>
    </row>
    <row r="3796" spans="1:24" ht="58">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 t="shared" si="360"/>
        <v>1</v>
      </c>
      <c r="R3796">
        <f t="shared" si="355"/>
        <v>50</v>
      </c>
      <c r="S3796" s="15">
        <f t="shared" si="356"/>
        <v>42132.58048611111</v>
      </c>
      <c r="T3796" s="15">
        <f t="shared" si="357"/>
        <v>42162.58048611111</v>
      </c>
      <c r="U3796">
        <f t="shared" si="358"/>
        <v>30</v>
      </c>
      <c r="V3796" t="str" cm="1">
        <f t="array" ref="V3796">_xlfn.IFS(U3796&lt;=10,"Less than 10 days",AND(U3796&gt;10,U3796&lt;=20),"11 to 20 days",AND(U3796&gt;20,U3796&lt;=25),"21 to 25 days",U3796&gt;=51,"Greater than 40 days",AND(U3796&gt;25,U3796&lt;=30),"26 to 30 days",AND(U3796&gt;30,U3796&lt;=40),"31 to 40 days",AND(U3796&gt;40,U3796&lt;=50),"41 to 50 days")</f>
        <v>26 to 30 days</v>
      </c>
      <c r="W3796" t="str" cm="1">
        <f t="array" ref="W3796">_xlfn.IFNA(_xlfn.IFS(AND(U3796&gt;=25,U3796&lt;28),"26-27 days",AND(U3796&gt;27,U3796&lt;29),"28 to 29 days",U3796=30, "30 days"),"Not Needed")</f>
        <v>30 days</v>
      </c>
      <c r="X3796">
        <f t="shared" si="359"/>
        <v>2015</v>
      </c>
    </row>
    <row r="3797" spans="1:24" ht="4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 t="shared" si="360"/>
        <v>2</v>
      </c>
      <c r="R3797">
        <f t="shared" si="355"/>
        <v>5</v>
      </c>
      <c r="S3797" s="15">
        <f t="shared" si="356"/>
        <v>42201.436226851853</v>
      </c>
      <c r="T3797" s="15">
        <f t="shared" si="357"/>
        <v>42244.9375</v>
      </c>
      <c r="U3797">
        <f t="shared" si="358"/>
        <v>43</v>
      </c>
      <c r="V3797" t="str" cm="1">
        <f t="array" ref="V3797">_xlfn.IFS(U3797&lt;=10,"Less than 10 days",AND(U3797&gt;10,U3797&lt;=20),"11 to 20 days",AND(U3797&gt;20,U3797&lt;=25),"21 to 25 days",U3797&gt;=51,"Greater than 40 days",AND(U3797&gt;25,U3797&lt;=30),"26 to 30 days",AND(U3797&gt;30,U3797&lt;=40),"31 to 40 days",AND(U3797&gt;40,U3797&lt;=50),"41 to 50 days")</f>
        <v>41 to 50 days</v>
      </c>
      <c r="W3797" t="str" cm="1">
        <f t="array" ref="W3797">_xlfn.IFNA(_xlfn.IFS(AND(U3797&gt;=25,U3797&lt;28),"26-27 days",AND(U3797&gt;27,U3797&lt;29),"28 to 29 days",U3797=30, "30 days"),"Not Needed")</f>
        <v>Not Needed</v>
      </c>
      <c r="X3797">
        <f t="shared" si="359"/>
        <v>2015</v>
      </c>
    </row>
    <row r="3798" spans="1:24" ht="4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 t="shared" si="360"/>
        <v>0</v>
      </c>
      <c r="R3798">
        <f t="shared" si="355"/>
        <v>1</v>
      </c>
      <c r="S3798" s="15">
        <f t="shared" si="356"/>
        <v>42689.029583333337</v>
      </c>
      <c r="T3798" s="15">
        <f t="shared" si="357"/>
        <v>42749.029583333337</v>
      </c>
      <c r="U3798">
        <f t="shared" si="358"/>
        <v>60</v>
      </c>
      <c r="V3798" t="str" cm="1">
        <f t="array" ref="V3798">_xlfn.IFS(U3798&lt;=10,"Less than 10 days",AND(U3798&gt;10,U3798&lt;=20),"11 to 20 days",AND(U3798&gt;20,U3798&lt;=25),"21 to 25 days",U3798&gt;=51,"Greater than 40 days",AND(U3798&gt;25,U3798&lt;=30),"26 to 30 days",AND(U3798&gt;30,U3798&lt;=40),"31 to 40 days",AND(U3798&gt;40,U3798&lt;=50),"41 to 50 days")</f>
        <v>Greater than 40 days</v>
      </c>
      <c r="W3798" t="str" cm="1">
        <f t="array" ref="W3798">_xlfn.IFNA(_xlfn.IFS(AND(U3798&gt;=25,U3798&lt;28),"26-27 days",AND(U3798&gt;27,U3798&lt;29),"28 to 29 days",U3798=30, "30 days"),"Not Needed")</f>
        <v>Not Needed</v>
      </c>
      <c r="X3798">
        <f t="shared" si="359"/>
        <v>2016</v>
      </c>
    </row>
    <row r="3799" spans="1:24" ht="58">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 t="shared" si="360"/>
        <v>90</v>
      </c>
      <c r="R3799">
        <f t="shared" si="355"/>
        <v>145.41</v>
      </c>
      <c r="S3799" s="15">
        <f t="shared" si="356"/>
        <v>42084.881539351853</v>
      </c>
      <c r="T3799" s="15">
        <f t="shared" si="357"/>
        <v>42114.881539351853</v>
      </c>
      <c r="U3799">
        <f t="shared" si="358"/>
        <v>30</v>
      </c>
      <c r="V3799" t="str" cm="1">
        <f t="array" ref="V3799">_xlfn.IFS(U3799&lt;=10,"Less than 10 days",AND(U3799&gt;10,U3799&lt;=20),"11 to 20 days",AND(U3799&gt;20,U3799&lt;=25),"21 to 25 days",U3799&gt;=51,"Greater than 40 days",AND(U3799&gt;25,U3799&lt;=30),"26 to 30 days",AND(U3799&gt;30,U3799&lt;=40),"31 to 40 days",AND(U3799&gt;40,U3799&lt;=50),"41 to 50 days")</f>
        <v>26 to 30 days</v>
      </c>
      <c r="W3799" t="str" cm="1">
        <f t="array" ref="W3799">_xlfn.IFNA(_xlfn.IFS(AND(U3799&gt;=25,U3799&lt;28),"26-27 days",AND(U3799&gt;27,U3799&lt;29),"28 to 29 days",U3799=30, "30 days"),"Not Needed")</f>
        <v>30 days</v>
      </c>
      <c r="X3799">
        <f t="shared" si="359"/>
        <v>2015</v>
      </c>
    </row>
    <row r="3800" spans="1:24" ht="4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 t="shared" si="360"/>
        <v>1</v>
      </c>
      <c r="R3800">
        <f t="shared" si="355"/>
        <v>205</v>
      </c>
      <c r="S3800" s="15">
        <f t="shared" si="356"/>
        <v>41831.722777777781</v>
      </c>
      <c r="T3800" s="15">
        <f t="shared" si="357"/>
        <v>41861.722777777781</v>
      </c>
      <c r="U3800">
        <f t="shared" si="358"/>
        <v>30</v>
      </c>
      <c r="V3800" t="str" cm="1">
        <f t="array" ref="V3800">_xlfn.IFS(U3800&lt;=10,"Less than 10 days",AND(U3800&gt;10,U3800&lt;=20),"11 to 20 days",AND(U3800&gt;20,U3800&lt;=25),"21 to 25 days",U3800&gt;=51,"Greater than 40 days",AND(U3800&gt;25,U3800&lt;=30),"26 to 30 days",AND(U3800&gt;30,U3800&lt;=40),"31 to 40 days",AND(U3800&gt;40,U3800&lt;=50),"41 to 50 days")</f>
        <v>26 to 30 days</v>
      </c>
      <c r="W3800" t="str" cm="1">
        <f t="array" ref="W3800">_xlfn.IFNA(_xlfn.IFS(AND(U3800&gt;=25,U3800&lt;28),"26-27 days",AND(U3800&gt;27,U3800&lt;29),"28 to 29 days",U3800=30, "30 days"),"Not Needed")</f>
        <v>30 days</v>
      </c>
      <c r="X3800">
        <f t="shared" si="359"/>
        <v>2014</v>
      </c>
    </row>
    <row r="3801" spans="1:24" ht="4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 t="shared" si="360"/>
        <v>4</v>
      </c>
      <c r="R3801">
        <f t="shared" si="355"/>
        <v>100.5</v>
      </c>
      <c r="S3801" s="15">
        <f t="shared" si="356"/>
        <v>42410.93105324074</v>
      </c>
      <c r="T3801" s="15">
        <f t="shared" si="357"/>
        <v>42440.93105324074</v>
      </c>
      <c r="U3801">
        <f t="shared" si="358"/>
        <v>30</v>
      </c>
      <c r="V3801" t="str" cm="1">
        <f t="array" ref="V3801">_xlfn.IFS(U3801&lt;=10,"Less than 10 days",AND(U3801&gt;10,U3801&lt;=20),"11 to 20 days",AND(U3801&gt;20,U3801&lt;=25),"21 to 25 days",U3801&gt;=51,"Greater than 40 days",AND(U3801&gt;25,U3801&lt;=30),"26 to 30 days",AND(U3801&gt;30,U3801&lt;=40),"31 to 40 days",AND(U3801&gt;40,U3801&lt;=50),"41 to 50 days")</f>
        <v>26 to 30 days</v>
      </c>
      <c r="W3801" t="str" cm="1">
        <f t="array" ref="W3801">_xlfn.IFNA(_xlfn.IFS(AND(U3801&gt;=25,U3801&lt;28),"26-27 days",AND(U3801&gt;27,U3801&lt;29),"28 to 29 days",U3801=30, "30 days"),"Not Needed")</f>
        <v>30 days</v>
      </c>
      <c r="X3801">
        <f t="shared" si="359"/>
        <v>2016</v>
      </c>
    </row>
    <row r="3802" spans="1:24" ht="4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 t="shared" si="360"/>
        <v>4</v>
      </c>
      <c r="R3802">
        <f t="shared" si="355"/>
        <v>55.06</v>
      </c>
      <c r="S3802" s="15">
        <f t="shared" si="356"/>
        <v>41982.737071759257</v>
      </c>
      <c r="T3802" s="15">
        <f t="shared" si="357"/>
        <v>42015.207638888889</v>
      </c>
      <c r="U3802">
        <f t="shared" si="358"/>
        <v>33</v>
      </c>
      <c r="V3802" t="str" cm="1">
        <f t="array" ref="V3802">_xlfn.IFS(U3802&lt;=10,"Less than 10 days",AND(U3802&gt;10,U3802&lt;=20),"11 to 20 days",AND(U3802&gt;20,U3802&lt;=25),"21 to 25 days",U3802&gt;=51,"Greater than 40 days",AND(U3802&gt;25,U3802&lt;=30),"26 to 30 days",AND(U3802&gt;30,U3802&lt;=40),"31 to 40 days",AND(U3802&gt;40,U3802&lt;=50),"41 to 50 days")</f>
        <v>31 to 40 days</v>
      </c>
      <c r="W3802" t="str" cm="1">
        <f t="array" ref="W3802">_xlfn.IFNA(_xlfn.IFS(AND(U3802&gt;=25,U3802&lt;28),"26-27 days",AND(U3802&gt;27,U3802&lt;29),"28 to 29 days",U3802=30, "30 days"),"Not Needed")</f>
        <v>Not Needed</v>
      </c>
      <c r="X3802">
        <f t="shared" si="359"/>
        <v>2014</v>
      </c>
    </row>
    <row r="3803" spans="1:24" ht="4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 t="shared" si="360"/>
        <v>9</v>
      </c>
      <c r="R3803">
        <f t="shared" si="355"/>
        <v>47.33</v>
      </c>
      <c r="S3803" s="15">
        <f t="shared" si="356"/>
        <v>41975.676111111112</v>
      </c>
      <c r="T3803" s="15">
        <f t="shared" si="357"/>
        <v>42006.676111111112</v>
      </c>
      <c r="U3803">
        <f t="shared" si="358"/>
        <v>31</v>
      </c>
      <c r="V3803" t="str" cm="1">
        <f t="array" ref="V3803">_xlfn.IFS(U3803&lt;=10,"Less than 10 days",AND(U3803&gt;10,U3803&lt;=20),"11 to 20 days",AND(U3803&gt;20,U3803&lt;=25),"21 to 25 days",U3803&gt;=51,"Greater than 40 days",AND(U3803&gt;25,U3803&lt;=30),"26 to 30 days",AND(U3803&gt;30,U3803&lt;=40),"31 to 40 days",AND(U3803&gt;40,U3803&lt;=50),"41 to 50 days")</f>
        <v>31 to 40 days</v>
      </c>
      <c r="W3803" t="str" cm="1">
        <f t="array" ref="W3803">_xlfn.IFNA(_xlfn.IFS(AND(U3803&gt;=25,U3803&lt;28),"26-27 days",AND(U3803&gt;27,U3803&lt;29),"28 to 29 days",U3803=30, "30 days"),"Not Needed")</f>
        <v>Not Needed</v>
      </c>
      <c r="X3803">
        <f t="shared" si="359"/>
        <v>2014</v>
      </c>
    </row>
    <row r="3804" spans="1:24" ht="4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 t="shared" si="360"/>
        <v>0</v>
      </c>
      <c r="R3804">
        <f t="shared" si="355"/>
        <v>0</v>
      </c>
      <c r="S3804" s="15">
        <f t="shared" si="356"/>
        <v>42269.126226851848</v>
      </c>
      <c r="T3804" s="15">
        <f t="shared" si="357"/>
        <v>42299.126226851848</v>
      </c>
      <c r="U3804">
        <f t="shared" si="358"/>
        <v>30</v>
      </c>
      <c r="V3804" t="str" cm="1">
        <f t="array" ref="V3804">_xlfn.IFS(U3804&lt;=10,"Less than 10 days",AND(U3804&gt;10,U3804&lt;=20),"11 to 20 days",AND(U3804&gt;20,U3804&lt;=25),"21 to 25 days",U3804&gt;=51,"Greater than 40 days",AND(U3804&gt;25,U3804&lt;=30),"26 to 30 days",AND(U3804&gt;30,U3804&lt;=40),"31 to 40 days",AND(U3804&gt;40,U3804&lt;=50),"41 to 50 days")</f>
        <v>26 to 30 days</v>
      </c>
      <c r="W3804" t="str" cm="1">
        <f t="array" ref="W3804">_xlfn.IFNA(_xlfn.IFS(AND(U3804&gt;=25,U3804&lt;28),"26-27 days",AND(U3804&gt;27,U3804&lt;29),"28 to 29 days",U3804=30, "30 days"),"Not Needed")</f>
        <v>30 days</v>
      </c>
      <c r="X3804">
        <f t="shared" si="359"/>
        <v>2015</v>
      </c>
    </row>
    <row r="3805" spans="1:24" ht="29">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 t="shared" si="360"/>
        <v>20</v>
      </c>
      <c r="R3805">
        <f t="shared" si="355"/>
        <v>58.95</v>
      </c>
      <c r="S3805" s="15">
        <f t="shared" si="356"/>
        <v>42403.971851851849</v>
      </c>
      <c r="T3805" s="15">
        <f t="shared" si="357"/>
        <v>42433.971851851849</v>
      </c>
      <c r="U3805">
        <f t="shared" si="358"/>
        <v>30</v>
      </c>
      <c r="V3805" t="str" cm="1">
        <f t="array" ref="V3805">_xlfn.IFS(U3805&lt;=10,"Less than 10 days",AND(U3805&gt;10,U3805&lt;=20),"11 to 20 days",AND(U3805&gt;20,U3805&lt;=25),"21 to 25 days",U3805&gt;=51,"Greater than 40 days",AND(U3805&gt;25,U3805&lt;=30),"26 to 30 days",AND(U3805&gt;30,U3805&lt;=40),"31 to 40 days",AND(U3805&gt;40,U3805&lt;=50),"41 to 50 days")</f>
        <v>26 to 30 days</v>
      </c>
      <c r="W3805" t="str" cm="1">
        <f t="array" ref="W3805">_xlfn.IFNA(_xlfn.IFS(AND(U3805&gt;=25,U3805&lt;28),"26-27 days",AND(U3805&gt;27,U3805&lt;29),"28 to 29 days",U3805=30, "30 days"),"Not Needed")</f>
        <v>30 days</v>
      </c>
      <c r="X3805">
        <f t="shared" si="359"/>
        <v>2016</v>
      </c>
    </row>
    <row r="3806" spans="1:24" ht="4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 t="shared" si="360"/>
        <v>0</v>
      </c>
      <c r="R3806">
        <f t="shared" si="355"/>
        <v>0</v>
      </c>
      <c r="S3806" s="15">
        <f t="shared" si="356"/>
        <v>42527.00953703704</v>
      </c>
      <c r="T3806" s="15">
        <f t="shared" si="357"/>
        <v>42582.291666666672</v>
      </c>
      <c r="U3806">
        <f t="shared" si="358"/>
        <v>55</v>
      </c>
      <c r="V3806" t="str" cm="1">
        <f t="array" ref="V3806">_xlfn.IFS(U3806&lt;=10,"Less than 10 days",AND(U3806&gt;10,U3806&lt;=20),"11 to 20 days",AND(U3806&gt;20,U3806&lt;=25),"21 to 25 days",U3806&gt;=51,"Greater than 40 days",AND(U3806&gt;25,U3806&lt;=30),"26 to 30 days",AND(U3806&gt;30,U3806&lt;=40),"31 to 40 days",AND(U3806&gt;40,U3806&lt;=50),"41 to 50 days")</f>
        <v>Greater than 40 days</v>
      </c>
      <c r="W3806" t="str" cm="1">
        <f t="array" ref="W3806">_xlfn.IFNA(_xlfn.IFS(AND(U3806&gt;=25,U3806&lt;28),"26-27 days",AND(U3806&gt;27,U3806&lt;29),"28 to 29 days",U3806=30, "30 days"),"Not Needed")</f>
        <v>Not Needed</v>
      </c>
      <c r="X3806">
        <f t="shared" si="359"/>
        <v>2016</v>
      </c>
    </row>
    <row r="3807" spans="1:24" ht="4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 t="shared" si="360"/>
        <v>0</v>
      </c>
      <c r="R3807">
        <f t="shared" si="355"/>
        <v>1.5</v>
      </c>
      <c r="S3807" s="15">
        <f t="shared" si="356"/>
        <v>41849.887037037035</v>
      </c>
      <c r="T3807" s="15">
        <f t="shared" si="357"/>
        <v>41909.887037037035</v>
      </c>
      <c r="U3807">
        <f t="shared" si="358"/>
        <v>60</v>
      </c>
      <c r="V3807" t="str" cm="1">
        <f t="array" ref="V3807">_xlfn.IFS(U3807&lt;=10,"Less than 10 days",AND(U3807&gt;10,U3807&lt;=20),"11 to 20 days",AND(U3807&gt;20,U3807&lt;=25),"21 to 25 days",U3807&gt;=51,"Greater than 40 days",AND(U3807&gt;25,U3807&lt;=30),"26 to 30 days",AND(U3807&gt;30,U3807&lt;=40),"31 to 40 days",AND(U3807&gt;40,U3807&lt;=50),"41 to 50 days")</f>
        <v>Greater than 40 days</v>
      </c>
      <c r="W3807" t="str" cm="1">
        <f t="array" ref="W3807">_xlfn.IFNA(_xlfn.IFS(AND(U3807&gt;=25,U3807&lt;28),"26-27 days",AND(U3807&gt;27,U3807&lt;29),"28 to 29 days",U3807=30, "30 days"),"Not Needed")</f>
        <v>Not Needed</v>
      </c>
      <c r="X3807">
        <f t="shared" si="359"/>
        <v>2014</v>
      </c>
    </row>
    <row r="3808" spans="1:24" ht="58">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 t="shared" si="360"/>
        <v>0</v>
      </c>
      <c r="R3808">
        <f t="shared" si="355"/>
        <v>5</v>
      </c>
      <c r="S3808" s="15">
        <f t="shared" si="356"/>
        <v>41799.259039351848</v>
      </c>
      <c r="T3808" s="15">
        <f t="shared" si="357"/>
        <v>41819.259039351848</v>
      </c>
      <c r="U3808">
        <f t="shared" si="358"/>
        <v>20</v>
      </c>
      <c r="V3808" t="str" cm="1">
        <f t="array" ref="V3808">_xlfn.IFS(U3808&lt;=10,"Less than 10 days",AND(U3808&gt;10,U3808&lt;=20),"11 to 20 days",AND(U3808&gt;20,U3808&lt;=25),"21 to 25 days",U3808&gt;=51,"Greater than 40 days",AND(U3808&gt;25,U3808&lt;=30),"26 to 30 days",AND(U3808&gt;30,U3808&lt;=40),"31 to 40 days",AND(U3808&gt;40,U3808&lt;=50),"41 to 50 days")</f>
        <v>11 to 20 days</v>
      </c>
      <c r="W3808" t="str" cm="1">
        <f t="array" ref="W3808">_xlfn.IFNA(_xlfn.IFS(AND(U3808&gt;=25,U3808&lt;28),"26-27 days",AND(U3808&gt;27,U3808&lt;29),"28 to 29 days",U3808=30, "30 days"),"Not Needed")</f>
        <v>Not Needed</v>
      </c>
      <c r="X3808">
        <f t="shared" si="359"/>
        <v>2014</v>
      </c>
    </row>
    <row r="3809" spans="1:24" ht="4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 t="shared" si="360"/>
        <v>30</v>
      </c>
      <c r="R3809">
        <f t="shared" si="355"/>
        <v>50.56</v>
      </c>
      <c r="S3809" s="15">
        <f t="shared" si="356"/>
        <v>42090.909016203703</v>
      </c>
      <c r="T3809" s="15">
        <f t="shared" si="357"/>
        <v>42097.909016203703</v>
      </c>
      <c r="U3809">
        <f t="shared" si="358"/>
        <v>7</v>
      </c>
      <c r="V3809" t="str" cm="1">
        <f t="array" ref="V3809">_xlfn.IFS(U3809&lt;=10,"Less than 10 days",AND(U3809&gt;10,U3809&lt;=20),"11 to 20 days",AND(U3809&gt;20,U3809&lt;=25),"21 to 25 days",U3809&gt;=51,"Greater than 40 days",AND(U3809&gt;25,U3809&lt;=30),"26 to 30 days",AND(U3809&gt;30,U3809&lt;=40),"31 to 40 days",AND(U3809&gt;40,U3809&lt;=50),"41 to 50 days")</f>
        <v>Less than 10 days</v>
      </c>
      <c r="W3809" t="str" cm="1">
        <f t="array" ref="W3809">_xlfn.IFNA(_xlfn.IFS(AND(U3809&gt;=25,U3809&lt;28),"26-27 days",AND(U3809&gt;27,U3809&lt;29),"28 to 29 days",U3809=30, "30 days"),"Not Needed")</f>
        <v>Not Needed</v>
      </c>
      <c r="X3809">
        <f t="shared" si="359"/>
        <v>2015</v>
      </c>
    </row>
    <row r="3810" spans="1:24" ht="4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 t="shared" si="360"/>
        <v>100</v>
      </c>
      <c r="R3810">
        <f t="shared" si="355"/>
        <v>41.67</v>
      </c>
      <c r="S3810" s="15">
        <f t="shared" si="356"/>
        <v>42059.453923611116</v>
      </c>
      <c r="T3810" s="15">
        <f t="shared" si="357"/>
        <v>42119.412256944444</v>
      </c>
      <c r="U3810">
        <f t="shared" si="358"/>
        <v>60</v>
      </c>
      <c r="V3810" t="str" cm="1">
        <f t="array" ref="V3810">_xlfn.IFS(U3810&lt;=10,"Less than 10 days",AND(U3810&gt;10,U3810&lt;=20),"11 to 20 days",AND(U3810&gt;20,U3810&lt;=25),"21 to 25 days",U3810&gt;=51,"Greater than 40 days",AND(U3810&gt;25,U3810&lt;=30),"26 to 30 days",AND(U3810&gt;30,U3810&lt;=40),"31 to 40 days",AND(U3810&gt;40,U3810&lt;=50),"41 to 50 days")</f>
        <v>Greater than 40 days</v>
      </c>
      <c r="W3810" t="str" cm="1">
        <f t="array" ref="W3810">_xlfn.IFNA(_xlfn.IFS(AND(U3810&gt;=25,U3810&lt;28),"26-27 days",AND(U3810&gt;27,U3810&lt;29),"28 to 29 days",U3810=30, "30 days"),"Not Needed")</f>
        <v>Not Needed</v>
      </c>
      <c r="X3810">
        <f t="shared" si="359"/>
        <v>2015</v>
      </c>
    </row>
    <row r="3811" spans="1:24" ht="58">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 t="shared" si="360"/>
        <v>101</v>
      </c>
      <c r="R3811">
        <f t="shared" si="355"/>
        <v>53.29</v>
      </c>
      <c r="S3811" s="15">
        <f t="shared" si="356"/>
        <v>41800.526701388888</v>
      </c>
      <c r="T3811" s="15">
        <f t="shared" si="357"/>
        <v>41850.958333333336</v>
      </c>
      <c r="U3811">
        <f t="shared" si="358"/>
        <v>50</v>
      </c>
      <c r="V3811" t="str" cm="1">
        <f t="array" ref="V3811">_xlfn.IFS(U3811&lt;=10,"Less than 10 days",AND(U3811&gt;10,U3811&lt;=20),"11 to 20 days",AND(U3811&gt;20,U3811&lt;=25),"21 to 25 days",U3811&gt;=51,"Greater than 40 days",AND(U3811&gt;25,U3811&lt;=30),"26 to 30 days",AND(U3811&gt;30,U3811&lt;=40),"31 to 40 days",AND(U3811&gt;40,U3811&lt;=50),"41 to 50 days")</f>
        <v>41 to 50 days</v>
      </c>
      <c r="W3811" t="str" cm="1">
        <f t="array" ref="W3811">_xlfn.IFNA(_xlfn.IFS(AND(U3811&gt;=25,U3811&lt;28),"26-27 days",AND(U3811&gt;27,U3811&lt;29),"28 to 29 days",U3811=30, "30 days"),"Not Needed")</f>
        <v>Not Needed</v>
      </c>
      <c r="X3811">
        <f t="shared" si="359"/>
        <v>2014</v>
      </c>
    </row>
    <row r="3812" spans="1:24" ht="4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 t="shared" si="360"/>
        <v>122</v>
      </c>
      <c r="R3812">
        <f t="shared" si="355"/>
        <v>70.23</v>
      </c>
      <c r="S3812" s="15">
        <f t="shared" si="356"/>
        <v>42054.849050925928</v>
      </c>
      <c r="T3812" s="15">
        <f t="shared" si="357"/>
        <v>42084.807384259257</v>
      </c>
      <c r="U3812">
        <f t="shared" si="358"/>
        <v>30</v>
      </c>
      <c r="V3812" t="str" cm="1">
        <f t="array" ref="V3812">_xlfn.IFS(U3812&lt;=10,"Less than 10 days",AND(U3812&gt;10,U3812&lt;=20),"11 to 20 days",AND(U3812&gt;20,U3812&lt;=25),"21 to 25 days",U3812&gt;=51,"Greater than 40 days",AND(U3812&gt;25,U3812&lt;=30),"26 to 30 days",AND(U3812&gt;30,U3812&lt;=40),"31 to 40 days",AND(U3812&gt;40,U3812&lt;=50),"41 to 50 days")</f>
        <v>26 to 30 days</v>
      </c>
      <c r="W3812" t="str" cm="1">
        <f t="array" ref="W3812">_xlfn.IFNA(_xlfn.IFS(AND(U3812&gt;=25,U3812&lt;28),"26-27 days",AND(U3812&gt;27,U3812&lt;29),"28 to 29 days",U3812=30, "30 days"),"Not Needed")</f>
        <v>30 days</v>
      </c>
      <c r="X3812">
        <f t="shared" si="359"/>
        <v>2015</v>
      </c>
    </row>
    <row r="3813" spans="1:24" ht="4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 t="shared" si="360"/>
        <v>330</v>
      </c>
      <c r="R3813">
        <f t="shared" si="355"/>
        <v>43.42</v>
      </c>
      <c r="S3813" s="15">
        <f t="shared" si="356"/>
        <v>42487.62700231481</v>
      </c>
      <c r="T3813" s="15">
        <f t="shared" si="357"/>
        <v>42521.458333333328</v>
      </c>
      <c r="U3813">
        <f t="shared" si="358"/>
        <v>34</v>
      </c>
      <c r="V3813" t="str" cm="1">
        <f t="array" ref="V3813">_xlfn.IFS(U3813&lt;=10,"Less than 10 days",AND(U3813&gt;10,U3813&lt;=20),"11 to 20 days",AND(U3813&gt;20,U3813&lt;=25),"21 to 25 days",U3813&gt;=51,"Greater than 40 days",AND(U3813&gt;25,U3813&lt;=30),"26 to 30 days",AND(U3813&gt;30,U3813&lt;=40),"31 to 40 days",AND(U3813&gt;40,U3813&lt;=50),"41 to 50 days")</f>
        <v>31 to 40 days</v>
      </c>
      <c r="W3813" t="str" cm="1">
        <f t="array" ref="W3813">_xlfn.IFNA(_xlfn.IFS(AND(U3813&gt;=25,U3813&lt;28),"26-27 days",AND(U3813&gt;27,U3813&lt;29),"28 to 29 days",U3813=30, "30 days"),"Not Needed")</f>
        <v>Not Needed</v>
      </c>
      <c r="X3813">
        <f t="shared" si="359"/>
        <v>2016</v>
      </c>
    </row>
    <row r="3814" spans="1:24" ht="4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 t="shared" si="360"/>
        <v>110</v>
      </c>
      <c r="R3814">
        <f t="shared" si="355"/>
        <v>199.18</v>
      </c>
      <c r="S3814" s="15">
        <f t="shared" si="356"/>
        <v>42109.751250000001</v>
      </c>
      <c r="T3814" s="15">
        <f t="shared" si="357"/>
        <v>42156.165972222225</v>
      </c>
      <c r="U3814">
        <f t="shared" si="358"/>
        <v>47</v>
      </c>
      <c r="V3814" t="str" cm="1">
        <f t="array" ref="V3814">_xlfn.IFS(U3814&lt;=10,"Less than 10 days",AND(U3814&gt;10,U3814&lt;=20),"11 to 20 days",AND(U3814&gt;20,U3814&lt;=25),"21 to 25 days",U3814&gt;=51,"Greater than 40 days",AND(U3814&gt;25,U3814&lt;=30),"26 to 30 days",AND(U3814&gt;30,U3814&lt;=40),"31 to 40 days",AND(U3814&gt;40,U3814&lt;=50),"41 to 50 days")</f>
        <v>41 to 50 days</v>
      </c>
      <c r="W3814" t="str" cm="1">
        <f t="array" ref="W3814">_xlfn.IFNA(_xlfn.IFS(AND(U3814&gt;=25,U3814&lt;28),"26-27 days",AND(U3814&gt;27,U3814&lt;29),"28 to 29 days",U3814=30, "30 days"),"Not Needed")</f>
        <v>Not Needed</v>
      </c>
      <c r="X3814">
        <f t="shared" si="359"/>
        <v>2015</v>
      </c>
    </row>
    <row r="3815" spans="1:24" ht="58">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 t="shared" si="360"/>
        <v>101</v>
      </c>
      <c r="R3815">
        <f t="shared" si="355"/>
        <v>78.52</v>
      </c>
      <c r="S3815" s="15">
        <f t="shared" si="356"/>
        <v>42497.275706018518</v>
      </c>
      <c r="T3815" s="15">
        <f t="shared" si="357"/>
        <v>42535.904861111107</v>
      </c>
      <c r="U3815">
        <f t="shared" si="358"/>
        <v>38</v>
      </c>
      <c r="V3815" t="str" cm="1">
        <f t="array" ref="V3815">_xlfn.IFS(U3815&lt;=10,"Less than 10 days",AND(U3815&gt;10,U3815&lt;=20),"11 to 20 days",AND(U3815&gt;20,U3815&lt;=25),"21 to 25 days",U3815&gt;=51,"Greater than 40 days",AND(U3815&gt;25,U3815&lt;=30),"26 to 30 days",AND(U3815&gt;30,U3815&lt;=40),"31 to 40 days",AND(U3815&gt;40,U3815&lt;=50),"41 to 50 days")</f>
        <v>31 to 40 days</v>
      </c>
      <c r="W3815" t="str" cm="1">
        <f t="array" ref="W3815">_xlfn.IFNA(_xlfn.IFS(AND(U3815&gt;=25,U3815&lt;28),"26-27 days",AND(U3815&gt;27,U3815&lt;29),"28 to 29 days",U3815=30, "30 days"),"Not Needed")</f>
        <v>Not Needed</v>
      </c>
      <c r="X3815">
        <f t="shared" si="359"/>
        <v>2016</v>
      </c>
    </row>
    <row r="3816" spans="1:24" ht="4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 t="shared" si="360"/>
        <v>140</v>
      </c>
      <c r="R3816">
        <f t="shared" si="355"/>
        <v>61.82</v>
      </c>
      <c r="S3816" s="15">
        <f t="shared" si="356"/>
        <v>42058.904074074075</v>
      </c>
      <c r="T3816" s="15">
        <f t="shared" si="357"/>
        <v>42095.165972222225</v>
      </c>
      <c r="U3816">
        <f t="shared" si="358"/>
        <v>37</v>
      </c>
      <c r="V3816" t="str" cm="1">
        <f t="array" ref="V3816">_xlfn.IFS(U3816&lt;=10,"Less than 10 days",AND(U3816&gt;10,U3816&lt;=20),"11 to 20 days",AND(U3816&gt;20,U3816&lt;=25),"21 to 25 days",U3816&gt;=51,"Greater than 40 days",AND(U3816&gt;25,U3816&lt;=30),"26 to 30 days",AND(U3816&gt;30,U3816&lt;=40),"31 to 40 days",AND(U3816&gt;40,U3816&lt;=50),"41 to 50 days")</f>
        <v>31 to 40 days</v>
      </c>
      <c r="W3816" t="str" cm="1">
        <f t="array" ref="W3816">_xlfn.IFNA(_xlfn.IFS(AND(U3816&gt;=25,U3816&lt;28),"26-27 days",AND(U3816&gt;27,U3816&lt;29),"28 to 29 days",U3816=30, "30 days"),"Not Needed")</f>
        <v>Not Needed</v>
      </c>
      <c r="X3816">
        <f t="shared" si="359"/>
        <v>2015</v>
      </c>
    </row>
    <row r="3817" spans="1:24" ht="29">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 t="shared" si="360"/>
        <v>100</v>
      </c>
      <c r="R3817">
        <f t="shared" si="355"/>
        <v>50</v>
      </c>
      <c r="S3817" s="15">
        <f t="shared" si="356"/>
        <v>42207.259918981479</v>
      </c>
      <c r="T3817" s="15">
        <f t="shared" si="357"/>
        <v>42236.958333333328</v>
      </c>
      <c r="U3817">
        <f t="shared" si="358"/>
        <v>29</v>
      </c>
      <c r="V3817" t="str" cm="1">
        <f t="array" ref="V3817">_xlfn.IFS(U3817&lt;=10,"Less than 10 days",AND(U3817&gt;10,U3817&lt;=20),"11 to 20 days",AND(U3817&gt;20,U3817&lt;=25),"21 to 25 days",U3817&gt;=51,"Greater than 40 days",AND(U3817&gt;25,U3817&lt;=30),"26 to 30 days",AND(U3817&gt;30,U3817&lt;=40),"31 to 40 days",AND(U3817&gt;40,U3817&lt;=50),"41 to 50 days")</f>
        <v>26 to 30 days</v>
      </c>
      <c r="W3817" t="str" cm="1">
        <f t="array" ref="W3817">_xlfn.IFNA(_xlfn.IFS(AND(U3817&gt;=25,U3817&lt;28),"26-27 days",AND(U3817&gt;27,U3817&lt;29),"28 to 29 days",U3817=30, "30 days"),"Not Needed")</f>
        <v>Not Needed</v>
      </c>
      <c r="X3817">
        <f t="shared" si="359"/>
        <v>2015</v>
      </c>
    </row>
    <row r="3818" spans="1:24" ht="58">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 t="shared" si="360"/>
        <v>119</v>
      </c>
      <c r="R3818">
        <f t="shared" si="355"/>
        <v>48.34</v>
      </c>
      <c r="S3818" s="15">
        <f t="shared" si="356"/>
        <v>41807.690081018518</v>
      </c>
      <c r="T3818" s="15">
        <f t="shared" si="357"/>
        <v>41837.690081018518</v>
      </c>
      <c r="U3818">
        <f t="shared" si="358"/>
        <v>30</v>
      </c>
      <c r="V3818" t="str" cm="1">
        <f t="array" ref="V3818">_xlfn.IFS(U3818&lt;=10,"Less than 10 days",AND(U3818&gt;10,U3818&lt;=20),"11 to 20 days",AND(U3818&gt;20,U3818&lt;=25),"21 to 25 days",U3818&gt;=51,"Greater than 40 days",AND(U3818&gt;25,U3818&lt;=30),"26 to 30 days",AND(U3818&gt;30,U3818&lt;=40),"31 to 40 days",AND(U3818&gt;40,U3818&lt;=50),"41 to 50 days")</f>
        <v>26 to 30 days</v>
      </c>
      <c r="W3818" t="str" cm="1">
        <f t="array" ref="W3818">_xlfn.IFNA(_xlfn.IFS(AND(U3818&gt;=25,U3818&lt;28),"26-27 days",AND(U3818&gt;27,U3818&lt;29),"28 to 29 days",U3818=30, "30 days"),"Not Needed")</f>
        <v>30 days</v>
      </c>
      <c r="X3818">
        <f t="shared" si="359"/>
        <v>2014</v>
      </c>
    </row>
    <row r="3819" spans="1:24" ht="4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 t="shared" si="360"/>
        <v>107</v>
      </c>
      <c r="R3819">
        <f t="shared" si="355"/>
        <v>107.25</v>
      </c>
      <c r="S3819" s="15">
        <f t="shared" si="356"/>
        <v>42284.69694444444</v>
      </c>
      <c r="T3819" s="15">
        <f t="shared" si="357"/>
        <v>42301.165972222225</v>
      </c>
      <c r="U3819">
        <f t="shared" si="358"/>
        <v>17</v>
      </c>
      <c r="V3819" t="str" cm="1">
        <f t="array" ref="V3819">_xlfn.IFS(U3819&lt;=10,"Less than 10 days",AND(U3819&gt;10,U3819&lt;=20),"11 to 20 days",AND(U3819&gt;20,U3819&lt;=25),"21 to 25 days",U3819&gt;=51,"Greater than 40 days",AND(U3819&gt;25,U3819&lt;=30),"26 to 30 days",AND(U3819&gt;30,U3819&lt;=40),"31 to 40 days",AND(U3819&gt;40,U3819&lt;=50),"41 to 50 days")</f>
        <v>11 to 20 days</v>
      </c>
      <c r="W3819" t="str" cm="1">
        <f t="array" ref="W3819">_xlfn.IFNA(_xlfn.IFS(AND(U3819&gt;=25,U3819&lt;28),"26-27 days",AND(U3819&gt;27,U3819&lt;29),"28 to 29 days",U3819=30, "30 days"),"Not Needed")</f>
        <v>Not Needed</v>
      </c>
      <c r="X3819">
        <f t="shared" si="359"/>
        <v>2015</v>
      </c>
    </row>
    <row r="3820" spans="1:24" ht="4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 t="shared" si="360"/>
        <v>228</v>
      </c>
      <c r="R3820">
        <f t="shared" si="355"/>
        <v>57</v>
      </c>
      <c r="S3820" s="15">
        <f t="shared" si="356"/>
        <v>42045.84238425926</v>
      </c>
      <c r="T3820" s="15">
        <f t="shared" si="357"/>
        <v>42075.800717592589</v>
      </c>
      <c r="U3820">
        <f t="shared" si="358"/>
        <v>30</v>
      </c>
      <c r="V3820" t="str" cm="1">
        <f t="array" ref="V3820">_xlfn.IFS(U3820&lt;=10,"Less than 10 days",AND(U3820&gt;10,U3820&lt;=20),"11 to 20 days",AND(U3820&gt;20,U3820&lt;=25),"21 to 25 days",U3820&gt;=51,"Greater than 40 days",AND(U3820&gt;25,U3820&lt;=30),"26 to 30 days",AND(U3820&gt;30,U3820&lt;=40),"31 to 40 days",AND(U3820&gt;40,U3820&lt;=50),"41 to 50 days")</f>
        <v>26 to 30 days</v>
      </c>
      <c r="W3820" t="str" cm="1">
        <f t="array" ref="W3820">_xlfn.IFNA(_xlfn.IFS(AND(U3820&gt;=25,U3820&lt;28),"26-27 days",AND(U3820&gt;27,U3820&lt;29),"28 to 29 days",U3820=30, "30 days"),"Not Needed")</f>
        <v>30 days</v>
      </c>
      <c r="X3820">
        <f t="shared" si="359"/>
        <v>2015</v>
      </c>
    </row>
    <row r="3821" spans="1:24" ht="4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 t="shared" si="360"/>
        <v>106</v>
      </c>
      <c r="R3821">
        <f t="shared" si="355"/>
        <v>40.92</v>
      </c>
      <c r="S3821" s="15">
        <f t="shared" si="356"/>
        <v>42184.209537037037</v>
      </c>
      <c r="T3821" s="15">
        <f t="shared" si="357"/>
        <v>42202.876388888893</v>
      </c>
      <c r="U3821">
        <f t="shared" si="358"/>
        <v>18</v>
      </c>
      <c r="V3821" t="str" cm="1">
        <f t="array" ref="V3821">_xlfn.IFS(U3821&lt;=10,"Less than 10 days",AND(U3821&gt;10,U3821&lt;=20),"11 to 20 days",AND(U3821&gt;20,U3821&lt;=25),"21 to 25 days",U3821&gt;=51,"Greater than 40 days",AND(U3821&gt;25,U3821&lt;=30),"26 to 30 days",AND(U3821&gt;30,U3821&lt;=40),"31 to 40 days",AND(U3821&gt;40,U3821&lt;=50),"41 to 50 days")</f>
        <v>11 to 20 days</v>
      </c>
      <c r="W3821" t="str" cm="1">
        <f t="array" ref="W3821">_xlfn.IFNA(_xlfn.IFS(AND(U3821&gt;=25,U3821&lt;28),"26-27 days",AND(U3821&gt;27,U3821&lt;29),"28 to 29 days",U3821=30, "30 days"),"Not Needed")</f>
        <v>Not Needed</v>
      </c>
      <c r="X3821">
        <f t="shared" si="359"/>
        <v>2015</v>
      </c>
    </row>
    <row r="3822" spans="1:24" ht="4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 t="shared" si="360"/>
        <v>143</v>
      </c>
      <c r="R3822">
        <f t="shared" si="355"/>
        <v>21.5</v>
      </c>
      <c r="S3822" s="15">
        <f t="shared" si="356"/>
        <v>42160.651817129634</v>
      </c>
      <c r="T3822" s="15">
        <f t="shared" si="357"/>
        <v>42190.651817129634</v>
      </c>
      <c r="U3822">
        <f t="shared" si="358"/>
        <v>30</v>
      </c>
      <c r="V3822" t="str" cm="1">
        <f t="array" ref="V3822">_xlfn.IFS(U3822&lt;=10,"Less than 10 days",AND(U3822&gt;10,U3822&lt;=20),"11 to 20 days",AND(U3822&gt;20,U3822&lt;=25),"21 to 25 days",U3822&gt;=51,"Greater than 40 days",AND(U3822&gt;25,U3822&lt;=30),"26 to 30 days",AND(U3822&gt;30,U3822&lt;=40),"31 to 40 days",AND(U3822&gt;40,U3822&lt;=50),"41 to 50 days")</f>
        <v>26 to 30 days</v>
      </c>
      <c r="W3822" t="str" cm="1">
        <f t="array" ref="W3822">_xlfn.IFNA(_xlfn.IFS(AND(U3822&gt;=25,U3822&lt;28),"26-27 days",AND(U3822&gt;27,U3822&lt;29),"28 to 29 days",U3822=30, "30 days"),"Not Needed")</f>
        <v>30 days</v>
      </c>
      <c r="X3822">
        <f t="shared" si="359"/>
        <v>2015</v>
      </c>
    </row>
    <row r="3823" spans="1:24" ht="4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 t="shared" si="360"/>
        <v>105</v>
      </c>
      <c r="R3823">
        <f t="shared" si="355"/>
        <v>79.540000000000006</v>
      </c>
      <c r="S3823" s="15">
        <f t="shared" si="356"/>
        <v>42341.180636574078</v>
      </c>
      <c r="T3823" s="15">
        <f t="shared" si="357"/>
        <v>42373.180636574078</v>
      </c>
      <c r="U3823">
        <f t="shared" si="358"/>
        <v>32</v>
      </c>
      <c r="V3823" t="str" cm="1">
        <f t="array" ref="V3823">_xlfn.IFS(U3823&lt;=10,"Less than 10 days",AND(U3823&gt;10,U3823&lt;=20),"11 to 20 days",AND(U3823&gt;20,U3823&lt;=25),"21 to 25 days",U3823&gt;=51,"Greater than 40 days",AND(U3823&gt;25,U3823&lt;=30),"26 to 30 days",AND(U3823&gt;30,U3823&lt;=40),"31 to 40 days",AND(U3823&gt;40,U3823&lt;=50),"41 to 50 days")</f>
        <v>31 to 40 days</v>
      </c>
      <c r="W3823" t="str" cm="1">
        <f t="array" ref="W3823">_xlfn.IFNA(_xlfn.IFS(AND(U3823&gt;=25,U3823&lt;28),"26-27 days",AND(U3823&gt;27,U3823&lt;29),"28 to 29 days",U3823=30, "30 days"),"Not Needed")</f>
        <v>Not Needed</v>
      </c>
      <c r="X3823">
        <f t="shared" si="359"/>
        <v>2015</v>
      </c>
    </row>
    <row r="3824" spans="1:24" ht="58">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 t="shared" si="360"/>
        <v>110</v>
      </c>
      <c r="R3824">
        <f t="shared" si="355"/>
        <v>72.38</v>
      </c>
      <c r="S3824" s="15">
        <f t="shared" si="356"/>
        <v>42329.838159722218</v>
      </c>
      <c r="T3824" s="15">
        <f t="shared" si="357"/>
        <v>42388.957638888889</v>
      </c>
      <c r="U3824">
        <f t="shared" si="358"/>
        <v>59</v>
      </c>
      <c r="V3824" t="str" cm="1">
        <f t="array" ref="V3824">_xlfn.IFS(U3824&lt;=10,"Less than 10 days",AND(U3824&gt;10,U3824&lt;=20),"11 to 20 days",AND(U3824&gt;20,U3824&lt;=25),"21 to 25 days",U3824&gt;=51,"Greater than 40 days",AND(U3824&gt;25,U3824&lt;=30),"26 to 30 days",AND(U3824&gt;30,U3824&lt;=40),"31 to 40 days",AND(U3824&gt;40,U3824&lt;=50),"41 to 50 days")</f>
        <v>Greater than 40 days</v>
      </c>
      <c r="W3824" t="str" cm="1">
        <f t="array" ref="W3824">_xlfn.IFNA(_xlfn.IFS(AND(U3824&gt;=25,U3824&lt;28),"26-27 days",AND(U3824&gt;27,U3824&lt;29),"28 to 29 days",U3824=30, "30 days"),"Not Needed")</f>
        <v>Not Needed</v>
      </c>
      <c r="X3824">
        <f t="shared" si="359"/>
        <v>2015</v>
      </c>
    </row>
    <row r="3825" spans="1:24" ht="4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 t="shared" si="360"/>
        <v>106</v>
      </c>
      <c r="R3825">
        <f t="shared" si="355"/>
        <v>64.63</v>
      </c>
      <c r="S3825" s="15">
        <f t="shared" si="356"/>
        <v>42170.910231481481</v>
      </c>
      <c r="T3825" s="15">
        <f t="shared" si="357"/>
        <v>42205.165972222225</v>
      </c>
      <c r="U3825">
        <f t="shared" si="358"/>
        <v>35</v>
      </c>
      <c r="V3825" t="str" cm="1">
        <f t="array" ref="V3825">_xlfn.IFS(U3825&lt;=10,"Less than 10 days",AND(U3825&gt;10,U3825&lt;=20),"11 to 20 days",AND(U3825&gt;20,U3825&lt;=25),"21 to 25 days",U3825&gt;=51,"Greater than 40 days",AND(U3825&gt;25,U3825&lt;=30),"26 to 30 days",AND(U3825&gt;30,U3825&lt;=40),"31 to 40 days",AND(U3825&gt;40,U3825&lt;=50),"41 to 50 days")</f>
        <v>31 to 40 days</v>
      </c>
      <c r="W3825" t="str" cm="1">
        <f t="array" ref="W3825">_xlfn.IFNA(_xlfn.IFS(AND(U3825&gt;=25,U3825&lt;28),"26-27 days",AND(U3825&gt;27,U3825&lt;29),"28 to 29 days",U3825=30, "30 days"),"Not Needed")</f>
        <v>Not Needed</v>
      </c>
      <c r="X3825">
        <f t="shared" si="359"/>
        <v>2015</v>
      </c>
    </row>
    <row r="3826" spans="1:24" ht="4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 t="shared" si="360"/>
        <v>108</v>
      </c>
      <c r="R3826">
        <f t="shared" si="355"/>
        <v>38.57</v>
      </c>
      <c r="S3826" s="15">
        <f t="shared" si="356"/>
        <v>42571.626192129625</v>
      </c>
      <c r="T3826" s="15">
        <f t="shared" si="357"/>
        <v>42583.570138888885</v>
      </c>
      <c r="U3826">
        <f t="shared" si="358"/>
        <v>12</v>
      </c>
      <c r="V3826" t="str" cm="1">
        <f t="array" ref="V3826">_xlfn.IFS(U3826&lt;=10,"Less than 10 days",AND(U3826&gt;10,U3826&lt;=20),"11 to 20 days",AND(U3826&gt;20,U3826&lt;=25),"21 to 25 days",U3826&gt;=51,"Greater than 40 days",AND(U3826&gt;25,U3826&lt;=30),"26 to 30 days",AND(U3826&gt;30,U3826&lt;=40),"31 to 40 days",AND(U3826&gt;40,U3826&lt;=50),"41 to 50 days")</f>
        <v>11 to 20 days</v>
      </c>
      <c r="W3826" t="str" cm="1">
        <f t="array" ref="W3826">_xlfn.IFNA(_xlfn.IFS(AND(U3826&gt;=25,U3826&lt;28),"26-27 days",AND(U3826&gt;27,U3826&lt;29),"28 to 29 days",U3826=30, "30 days"),"Not Needed")</f>
        <v>Not Needed</v>
      </c>
      <c r="X3826">
        <f t="shared" si="359"/>
        <v>2016</v>
      </c>
    </row>
    <row r="3827" spans="1:24" ht="4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 t="shared" si="360"/>
        <v>105</v>
      </c>
      <c r="R3827">
        <f t="shared" si="355"/>
        <v>107.57</v>
      </c>
      <c r="S3827" s="15">
        <f t="shared" si="356"/>
        <v>42151.069606481484</v>
      </c>
      <c r="T3827" s="15">
        <f t="shared" si="357"/>
        <v>42172.069606481484</v>
      </c>
      <c r="U3827">
        <f t="shared" si="358"/>
        <v>21</v>
      </c>
      <c r="V3827" t="str" cm="1">
        <f t="array" ref="V3827">_xlfn.IFS(U3827&lt;=10,"Less than 10 days",AND(U3827&gt;10,U3827&lt;=20),"11 to 20 days",AND(U3827&gt;20,U3827&lt;=25),"21 to 25 days",U3827&gt;=51,"Greater than 40 days",AND(U3827&gt;25,U3827&lt;=30),"26 to 30 days",AND(U3827&gt;30,U3827&lt;=40),"31 to 40 days",AND(U3827&gt;40,U3827&lt;=50),"41 to 50 days")</f>
        <v>21 to 25 days</v>
      </c>
      <c r="W3827" t="str" cm="1">
        <f t="array" ref="W3827">_xlfn.IFNA(_xlfn.IFS(AND(U3827&gt;=25,U3827&lt;28),"26-27 days",AND(U3827&gt;27,U3827&lt;29),"28 to 29 days",U3827=30, "30 days"),"Not Needed")</f>
        <v>Not Needed</v>
      </c>
      <c r="X3827">
        <f t="shared" si="359"/>
        <v>2015</v>
      </c>
    </row>
    <row r="3828" spans="1:24" ht="4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 t="shared" si="360"/>
        <v>119</v>
      </c>
      <c r="R3828">
        <f t="shared" si="355"/>
        <v>27.5</v>
      </c>
      <c r="S3828" s="15">
        <f t="shared" si="356"/>
        <v>42101.423541666663</v>
      </c>
      <c r="T3828" s="15">
        <f t="shared" si="357"/>
        <v>42131.423541666663</v>
      </c>
      <c r="U3828">
        <f t="shared" si="358"/>
        <v>30</v>
      </c>
      <c r="V3828" t="str" cm="1">
        <f t="array" ref="V3828">_xlfn.IFS(U3828&lt;=10,"Less than 10 days",AND(U3828&gt;10,U3828&lt;=20),"11 to 20 days",AND(U3828&gt;20,U3828&lt;=25),"21 to 25 days",U3828&gt;=51,"Greater than 40 days",AND(U3828&gt;25,U3828&lt;=30),"26 to 30 days",AND(U3828&gt;30,U3828&lt;=40),"31 to 40 days",AND(U3828&gt;40,U3828&lt;=50),"41 to 50 days")</f>
        <v>26 to 30 days</v>
      </c>
      <c r="W3828" t="str" cm="1">
        <f t="array" ref="W3828">_xlfn.IFNA(_xlfn.IFS(AND(U3828&gt;=25,U3828&lt;28),"26-27 days",AND(U3828&gt;27,U3828&lt;29),"28 to 29 days",U3828=30, "30 days"),"Not Needed")</f>
        <v>30 days</v>
      </c>
      <c r="X3828">
        <f t="shared" si="359"/>
        <v>2015</v>
      </c>
    </row>
    <row r="3829" spans="1:24" ht="58">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 t="shared" si="360"/>
        <v>153</v>
      </c>
      <c r="R3829">
        <f t="shared" si="355"/>
        <v>70.459999999999994</v>
      </c>
      <c r="S3829" s="15">
        <f t="shared" si="356"/>
        <v>42034.928252314814</v>
      </c>
      <c r="T3829" s="15">
        <f t="shared" si="357"/>
        <v>42090</v>
      </c>
      <c r="U3829">
        <f t="shared" si="358"/>
        <v>56</v>
      </c>
      <c r="V3829" t="str" cm="1">
        <f t="array" ref="V3829">_xlfn.IFS(U3829&lt;=10,"Less than 10 days",AND(U3829&gt;10,U3829&lt;=20),"11 to 20 days",AND(U3829&gt;20,U3829&lt;=25),"21 to 25 days",U3829&gt;=51,"Greater than 40 days",AND(U3829&gt;25,U3829&lt;=30),"26 to 30 days",AND(U3829&gt;30,U3829&lt;=40),"31 to 40 days",AND(U3829&gt;40,U3829&lt;=50),"41 to 50 days")</f>
        <v>Greater than 40 days</v>
      </c>
      <c r="W3829" t="str" cm="1">
        <f t="array" ref="W3829">_xlfn.IFNA(_xlfn.IFS(AND(U3829&gt;=25,U3829&lt;28),"26-27 days",AND(U3829&gt;27,U3829&lt;29),"28 to 29 days",U3829=30, "30 days"),"Not Needed")</f>
        <v>Not Needed</v>
      </c>
      <c r="X3829">
        <f t="shared" si="359"/>
        <v>2015</v>
      </c>
    </row>
    <row r="3830" spans="1:24" ht="4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 t="shared" si="360"/>
        <v>100</v>
      </c>
      <c r="R3830">
        <f t="shared" si="355"/>
        <v>178.57</v>
      </c>
      <c r="S3830" s="15">
        <f t="shared" si="356"/>
        <v>41944.527627314819</v>
      </c>
      <c r="T3830" s="15">
        <f t="shared" si="357"/>
        <v>42004.569293981483</v>
      </c>
      <c r="U3830">
        <f t="shared" si="358"/>
        <v>60</v>
      </c>
      <c r="V3830" t="str" cm="1">
        <f t="array" ref="V3830">_xlfn.IFS(U3830&lt;=10,"Less than 10 days",AND(U3830&gt;10,U3830&lt;=20),"11 to 20 days",AND(U3830&gt;20,U3830&lt;=25),"21 to 25 days",U3830&gt;=51,"Greater than 40 days",AND(U3830&gt;25,U3830&lt;=30),"26 to 30 days",AND(U3830&gt;30,U3830&lt;=40),"31 to 40 days",AND(U3830&gt;40,U3830&lt;=50),"41 to 50 days")</f>
        <v>Greater than 40 days</v>
      </c>
      <c r="W3830" t="str" cm="1">
        <f t="array" ref="W3830">_xlfn.IFNA(_xlfn.IFS(AND(U3830&gt;=25,U3830&lt;28),"26-27 days",AND(U3830&gt;27,U3830&lt;29),"28 to 29 days",U3830=30, "30 days"),"Not Needed")</f>
        <v>Not Needed</v>
      </c>
      <c r="X3830">
        <f t="shared" si="359"/>
        <v>2014</v>
      </c>
    </row>
    <row r="3831" spans="1:24" ht="4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 t="shared" si="360"/>
        <v>100</v>
      </c>
      <c r="R3831">
        <f t="shared" si="355"/>
        <v>62.63</v>
      </c>
      <c r="S3831" s="15">
        <f t="shared" si="356"/>
        <v>42593.865405092598</v>
      </c>
      <c r="T3831" s="15">
        <f t="shared" si="357"/>
        <v>42613.865405092598</v>
      </c>
      <c r="U3831">
        <f t="shared" si="358"/>
        <v>20</v>
      </c>
      <c r="V3831" t="str" cm="1">
        <f t="array" ref="V3831">_xlfn.IFS(U3831&lt;=10,"Less than 10 days",AND(U3831&gt;10,U3831&lt;=20),"11 to 20 days",AND(U3831&gt;20,U3831&lt;=25),"21 to 25 days",U3831&gt;=51,"Greater than 40 days",AND(U3831&gt;25,U3831&lt;=30),"26 to 30 days",AND(U3831&gt;30,U3831&lt;=40),"31 to 40 days",AND(U3831&gt;40,U3831&lt;=50),"41 to 50 days")</f>
        <v>11 to 20 days</v>
      </c>
      <c r="W3831" t="str" cm="1">
        <f t="array" ref="W3831">_xlfn.IFNA(_xlfn.IFS(AND(U3831&gt;=25,U3831&lt;28),"26-27 days",AND(U3831&gt;27,U3831&lt;29),"28 to 29 days",U3831=30, "30 days"),"Not Needed")</f>
        <v>Not Needed</v>
      </c>
      <c r="X3831">
        <f t="shared" si="359"/>
        <v>2016</v>
      </c>
    </row>
    <row r="3832" spans="1:24" ht="4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 t="shared" si="360"/>
        <v>225</v>
      </c>
      <c r="R3832">
        <f t="shared" si="355"/>
        <v>75</v>
      </c>
      <c r="S3832" s="15">
        <f t="shared" si="356"/>
        <v>42503.740868055553</v>
      </c>
      <c r="T3832" s="15">
        <f t="shared" si="357"/>
        <v>42517.740868055553</v>
      </c>
      <c r="U3832">
        <f t="shared" si="358"/>
        <v>14</v>
      </c>
      <c r="V3832" t="str" cm="1">
        <f t="array" ref="V3832">_xlfn.IFS(U3832&lt;=10,"Less than 10 days",AND(U3832&gt;10,U3832&lt;=20),"11 to 20 days",AND(U3832&gt;20,U3832&lt;=25),"21 to 25 days",U3832&gt;=51,"Greater than 40 days",AND(U3832&gt;25,U3832&lt;=30),"26 to 30 days",AND(U3832&gt;30,U3832&lt;=40),"31 to 40 days",AND(U3832&gt;40,U3832&lt;=50),"41 to 50 days")</f>
        <v>11 to 20 days</v>
      </c>
      <c r="W3832" t="str" cm="1">
        <f t="array" ref="W3832">_xlfn.IFNA(_xlfn.IFS(AND(U3832&gt;=25,U3832&lt;28),"26-27 days",AND(U3832&gt;27,U3832&lt;29),"28 to 29 days",U3832=30, "30 days"),"Not Needed")</f>
        <v>Not Needed</v>
      </c>
      <c r="X3832">
        <f t="shared" si="359"/>
        <v>2016</v>
      </c>
    </row>
    <row r="3833" spans="1:24" ht="58">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 t="shared" si="360"/>
        <v>106</v>
      </c>
      <c r="R3833">
        <f t="shared" si="355"/>
        <v>58.9</v>
      </c>
      <c r="S3833" s="15">
        <f t="shared" si="356"/>
        <v>41927.848900462966</v>
      </c>
      <c r="T3833" s="15">
        <f t="shared" si="357"/>
        <v>41948.890567129631</v>
      </c>
      <c r="U3833">
        <f t="shared" si="358"/>
        <v>21</v>
      </c>
      <c r="V3833" t="str" cm="1">
        <f t="array" ref="V3833">_xlfn.IFS(U3833&lt;=10,"Less than 10 days",AND(U3833&gt;10,U3833&lt;=20),"11 to 20 days",AND(U3833&gt;20,U3833&lt;=25),"21 to 25 days",U3833&gt;=51,"Greater than 40 days",AND(U3833&gt;25,U3833&lt;=30),"26 to 30 days",AND(U3833&gt;30,U3833&lt;=40),"31 to 40 days",AND(U3833&gt;40,U3833&lt;=50),"41 to 50 days")</f>
        <v>21 to 25 days</v>
      </c>
      <c r="W3833" t="str" cm="1">
        <f t="array" ref="W3833">_xlfn.IFNA(_xlfn.IFS(AND(U3833&gt;=25,U3833&lt;28),"26-27 days",AND(U3833&gt;27,U3833&lt;29),"28 to 29 days",U3833=30, "30 days"),"Not Needed")</f>
        <v>Not Needed</v>
      </c>
      <c r="X3833">
        <f t="shared" si="359"/>
        <v>2014</v>
      </c>
    </row>
    <row r="3834" spans="1:24" ht="4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 t="shared" si="360"/>
        <v>105</v>
      </c>
      <c r="R3834">
        <f t="shared" si="355"/>
        <v>139.56</v>
      </c>
      <c r="S3834" s="15">
        <f t="shared" si="356"/>
        <v>42375.114988425921</v>
      </c>
      <c r="T3834" s="15">
        <f t="shared" si="357"/>
        <v>42420.114988425921</v>
      </c>
      <c r="U3834">
        <f t="shared" si="358"/>
        <v>45</v>
      </c>
      <c r="V3834" t="str" cm="1">
        <f t="array" ref="V3834">_xlfn.IFS(U3834&lt;=10,"Less than 10 days",AND(U3834&gt;10,U3834&lt;=20),"11 to 20 days",AND(U3834&gt;20,U3834&lt;=25),"21 to 25 days",U3834&gt;=51,"Greater than 40 days",AND(U3834&gt;25,U3834&lt;=30),"26 to 30 days",AND(U3834&gt;30,U3834&lt;=40),"31 to 40 days",AND(U3834&gt;40,U3834&lt;=50),"41 to 50 days")</f>
        <v>41 to 50 days</v>
      </c>
      <c r="W3834" t="str" cm="1">
        <f t="array" ref="W3834">_xlfn.IFNA(_xlfn.IFS(AND(U3834&gt;=25,U3834&lt;28),"26-27 days",AND(U3834&gt;27,U3834&lt;29),"28 to 29 days",U3834=30, "30 days"),"Not Needed")</f>
        <v>Not Needed</v>
      </c>
      <c r="X3834">
        <f t="shared" si="359"/>
        <v>2016</v>
      </c>
    </row>
    <row r="3835" spans="1:24" ht="58">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 t="shared" si="360"/>
        <v>117</v>
      </c>
      <c r="R3835">
        <f t="shared" si="355"/>
        <v>70</v>
      </c>
      <c r="S3835" s="15">
        <f t="shared" si="356"/>
        <v>41963.872361111105</v>
      </c>
      <c r="T3835" s="15">
        <f t="shared" si="357"/>
        <v>41974.797916666663</v>
      </c>
      <c r="U3835">
        <f t="shared" si="358"/>
        <v>11</v>
      </c>
      <c r="V3835" t="str" cm="1">
        <f t="array" ref="V3835">_xlfn.IFS(U3835&lt;=10,"Less than 10 days",AND(U3835&gt;10,U3835&lt;=20),"11 to 20 days",AND(U3835&gt;20,U3835&lt;=25),"21 to 25 days",U3835&gt;=51,"Greater than 40 days",AND(U3835&gt;25,U3835&lt;=30),"26 to 30 days",AND(U3835&gt;30,U3835&lt;=40),"31 to 40 days",AND(U3835&gt;40,U3835&lt;=50),"41 to 50 days")</f>
        <v>11 to 20 days</v>
      </c>
      <c r="W3835" t="str" cm="1">
        <f t="array" ref="W3835">_xlfn.IFNA(_xlfn.IFS(AND(U3835&gt;=25,U3835&lt;28),"26-27 days",AND(U3835&gt;27,U3835&lt;29),"28 to 29 days",U3835=30, "30 days"),"Not Needed")</f>
        <v>Not Needed</v>
      </c>
      <c r="X3835">
        <f t="shared" si="359"/>
        <v>2014</v>
      </c>
    </row>
    <row r="3836" spans="1:24" ht="58">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 t="shared" si="360"/>
        <v>109</v>
      </c>
      <c r="R3836">
        <f t="shared" si="355"/>
        <v>57.39</v>
      </c>
      <c r="S3836" s="15">
        <f t="shared" si="356"/>
        <v>42143.445219907408</v>
      </c>
      <c r="T3836" s="15">
        <f t="shared" si="357"/>
        <v>42173.445219907408</v>
      </c>
      <c r="U3836">
        <f t="shared" si="358"/>
        <v>30</v>
      </c>
      <c r="V3836" t="str" cm="1">
        <f t="array" ref="V3836">_xlfn.IFS(U3836&lt;=10,"Less than 10 days",AND(U3836&gt;10,U3836&lt;=20),"11 to 20 days",AND(U3836&gt;20,U3836&lt;=25),"21 to 25 days",U3836&gt;=51,"Greater than 40 days",AND(U3836&gt;25,U3836&lt;=30),"26 to 30 days",AND(U3836&gt;30,U3836&lt;=40),"31 to 40 days",AND(U3836&gt;40,U3836&lt;=50),"41 to 50 days")</f>
        <v>26 to 30 days</v>
      </c>
      <c r="W3836" t="str" cm="1">
        <f t="array" ref="W3836">_xlfn.IFNA(_xlfn.IFS(AND(U3836&gt;=25,U3836&lt;28),"26-27 days",AND(U3836&gt;27,U3836&lt;29),"28 to 29 days",U3836=30, "30 days"),"Not Needed")</f>
        <v>30 days</v>
      </c>
      <c r="X3836">
        <f t="shared" si="359"/>
        <v>2015</v>
      </c>
    </row>
    <row r="3837" spans="1:24" ht="4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 t="shared" si="360"/>
        <v>160</v>
      </c>
      <c r="R3837">
        <f t="shared" si="355"/>
        <v>40</v>
      </c>
      <c r="S3837" s="15">
        <f t="shared" si="356"/>
        <v>42460.94222222222</v>
      </c>
      <c r="T3837" s="15">
        <f t="shared" si="357"/>
        <v>42481.94222222222</v>
      </c>
      <c r="U3837">
        <f t="shared" si="358"/>
        <v>21</v>
      </c>
      <c r="V3837" t="str" cm="1">
        <f t="array" ref="V3837">_xlfn.IFS(U3837&lt;=10,"Less than 10 days",AND(U3837&gt;10,U3837&lt;=20),"11 to 20 days",AND(U3837&gt;20,U3837&lt;=25),"21 to 25 days",U3837&gt;=51,"Greater than 40 days",AND(U3837&gt;25,U3837&lt;=30),"26 to 30 days",AND(U3837&gt;30,U3837&lt;=40),"31 to 40 days",AND(U3837&gt;40,U3837&lt;=50),"41 to 50 days")</f>
        <v>21 to 25 days</v>
      </c>
      <c r="W3837" t="str" cm="1">
        <f t="array" ref="W3837">_xlfn.IFNA(_xlfn.IFS(AND(U3837&gt;=25,U3837&lt;28),"26-27 days",AND(U3837&gt;27,U3837&lt;29),"28 to 29 days",U3837=30, "30 days"),"Not Needed")</f>
        <v>Not Needed</v>
      </c>
      <c r="X3837">
        <f t="shared" si="359"/>
        <v>2016</v>
      </c>
    </row>
    <row r="3838" spans="1:24" ht="4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 t="shared" si="360"/>
        <v>113</v>
      </c>
      <c r="R3838">
        <f t="shared" si="355"/>
        <v>64.290000000000006</v>
      </c>
      <c r="S3838" s="15">
        <f t="shared" si="356"/>
        <v>42553.926527777774</v>
      </c>
      <c r="T3838" s="15">
        <f t="shared" si="357"/>
        <v>42585.172916666663</v>
      </c>
      <c r="U3838">
        <f t="shared" si="358"/>
        <v>32</v>
      </c>
      <c r="V3838" t="str" cm="1">
        <f t="array" ref="V3838">_xlfn.IFS(U3838&lt;=10,"Less than 10 days",AND(U3838&gt;10,U3838&lt;=20),"11 to 20 days",AND(U3838&gt;20,U3838&lt;=25),"21 to 25 days",U3838&gt;=51,"Greater than 40 days",AND(U3838&gt;25,U3838&lt;=30),"26 to 30 days",AND(U3838&gt;30,U3838&lt;=40),"31 to 40 days",AND(U3838&gt;40,U3838&lt;=50),"41 to 50 days")</f>
        <v>31 to 40 days</v>
      </c>
      <c r="W3838" t="str" cm="1">
        <f t="array" ref="W3838">_xlfn.IFNA(_xlfn.IFS(AND(U3838&gt;=25,U3838&lt;28),"26-27 days",AND(U3838&gt;27,U3838&lt;29),"28 to 29 days",U3838=30, "30 days"),"Not Needed")</f>
        <v>Not Needed</v>
      </c>
      <c r="X3838">
        <f t="shared" si="359"/>
        <v>2016</v>
      </c>
    </row>
    <row r="3839" spans="1:24" ht="29">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 t="shared" si="360"/>
        <v>102</v>
      </c>
      <c r="R3839">
        <f t="shared" si="355"/>
        <v>120.12</v>
      </c>
      <c r="S3839" s="15">
        <f t="shared" si="356"/>
        <v>42152.765717592592</v>
      </c>
      <c r="T3839" s="15">
        <f t="shared" si="357"/>
        <v>42188.765717592592</v>
      </c>
      <c r="U3839">
        <f t="shared" si="358"/>
        <v>36</v>
      </c>
      <c r="V3839" t="str" cm="1">
        <f t="array" ref="V3839">_xlfn.IFS(U3839&lt;=10,"Less than 10 days",AND(U3839&gt;10,U3839&lt;=20),"11 to 20 days",AND(U3839&gt;20,U3839&lt;=25),"21 to 25 days",U3839&gt;=51,"Greater than 40 days",AND(U3839&gt;25,U3839&lt;=30),"26 to 30 days",AND(U3839&gt;30,U3839&lt;=40),"31 to 40 days",AND(U3839&gt;40,U3839&lt;=50),"41 to 50 days")</f>
        <v>31 to 40 days</v>
      </c>
      <c r="W3839" t="str" cm="1">
        <f t="array" ref="W3839">_xlfn.IFNA(_xlfn.IFS(AND(U3839&gt;=25,U3839&lt;28),"26-27 days",AND(U3839&gt;27,U3839&lt;29),"28 to 29 days",U3839=30, "30 days"),"Not Needed")</f>
        <v>Not Needed</v>
      </c>
      <c r="X3839">
        <f t="shared" si="359"/>
        <v>2015</v>
      </c>
    </row>
    <row r="3840" spans="1:24" ht="58">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 t="shared" si="360"/>
        <v>101</v>
      </c>
      <c r="R3840">
        <f t="shared" si="355"/>
        <v>1008.24</v>
      </c>
      <c r="S3840" s="15">
        <f t="shared" si="356"/>
        <v>42116.710752314815</v>
      </c>
      <c r="T3840" s="15">
        <f t="shared" si="357"/>
        <v>42146.710752314815</v>
      </c>
      <c r="U3840">
        <f t="shared" si="358"/>
        <v>30</v>
      </c>
      <c r="V3840" t="str" cm="1">
        <f t="array" ref="V3840">_xlfn.IFS(U3840&lt;=10,"Less than 10 days",AND(U3840&gt;10,U3840&lt;=20),"11 to 20 days",AND(U3840&gt;20,U3840&lt;=25),"21 to 25 days",U3840&gt;=51,"Greater than 40 days",AND(U3840&gt;25,U3840&lt;=30),"26 to 30 days",AND(U3840&gt;30,U3840&lt;=40),"31 to 40 days",AND(U3840&gt;40,U3840&lt;=50),"41 to 50 days")</f>
        <v>26 to 30 days</v>
      </c>
      <c r="W3840" t="str" cm="1">
        <f t="array" ref="W3840">_xlfn.IFNA(_xlfn.IFS(AND(U3840&gt;=25,U3840&lt;28),"26-27 days",AND(U3840&gt;27,U3840&lt;29),"28 to 29 days",U3840=30, "30 days"),"Not Needed")</f>
        <v>30 days</v>
      </c>
      <c r="X3840">
        <f t="shared" si="359"/>
        <v>2015</v>
      </c>
    </row>
    <row r="3841" spans="1:24" ht="4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 t="shared" si="360"/>
        <v>101</v>
      </c>
      <c r="R3841">
        <f t="shared" si="355"/>
        <v>63.28</v>
      </c>
      <c r="S3841" s="15">
        <f t="shared" si="356"/>
        <v>42155.142638888887</v>
      </c>
      <c r="T3841" s="15">
        <f t="shared" si="357"/>
        <v>42215.142638888887</v>
      </c>
      <c r="U3841">
        <f t="shared" si="358"/>
        <v>60</v>
      </c>
      <c r="V3841" t="str" cm="1">
        <f t="array" ref="V3841">_xlfn.IFS(U3841&lt;=10,"Less than 10 days",AND(U3841&gt;10,U3841&lt;=20),"11 to 20 days",AND(U3841&gt;20,U3841&lt;=25),"21 to 25 days",U3841&gt;=51,"Greater than 40 days",AND(U3841&gt;25,U3841&lt;=30),"26 to 30 days",AND(U3841&gt;30,U3841&lt;=40),"31 to 40 days",AND(U3841&gt;40,U3841&lt;=50),"41 to 50 days")</f>
        <v>Greater than 40 days</v>
      </c>
      <c r="W3841" t="str" cm="1">
        <f t="array" ref="W3841">_xlfn.IFNA(_xlfn.IFS(AND(U3841&gt;=25,U3841&lt;28),"26-27 days",AND(U3841&gt;27,U3841&lt;29),"28 to 29 days",U3841=30, "30 days"),"Not Needed")</f>
        <v>Not Needed</v>
      </c>
      <c r="X3841">
        <f t="shared" si="359"/>
        <v>2015</v>
      </c>
    </row>
    <row r="3842" spans="1:24" ht="4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 t="shared" si="360"/>
        <v>6500</v>
      </c>
      <c r="R3842">
        <f t="shared" si="355"/>
        <v>21.67</v>
      </c>
      <c r="S3842" s="15">
        <f t="shared" si="356"/>
        <v>42432.701724537037</v>
      </c>
      <c r="T3842" s="15">
        <f t="shared" si="357"/>
        <v>42457.660057870366</v>
      </c>
      <c r="U3842">
        <f t="shared" si="358"/>
        <v>25</v>
      </c>
      <c r="V3842" t="str" cm="1">
        <f t="array" ref="V3842">_xlfn.IFS(U3842&lt;=10,"Less than 10 days",AND(U3842&gt;10,U3842&lt;=20),"11 to 20 days",AND(U3842&gt;20,U3842&lt;=25),"21 to 25 days",U3842&gt;=51,"Greater than 40 days",AND(U3842&gt;25,U3842&lt;=30),"26 to 30 days",AND(U3842&gt;30,U3842&lt;=40),"31 to 40 days",AND(U3842&gt;40,U3842&lt;=50),"41 to 50 days")</f>
        <v>21 to 25 days</v>
      </c>
      <c r="W3842" t="str" cm="1">
        <f t="array" ref="W3842">_xlfn.IFNA(_xlfn.IFS(AND(U3842&gt;=25,U3842&lt;28),"26-27 days",AND(U3842&gt;27,U3842&lt;29),"28 to 29 days",U3842=30, "30 days"),"Not Needed")</f>
        <v>26-27 days</v>
      </c>
      <c r="X3842">
        <f t="shared" si="359"/>
        <v>2016</v>
      </c>
    </row>
    <row r="3843" spans="1:24" ht="4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 t="shared" si="360"/>
        <v>9</v>
      </c>
      <c r="R3843">
        <f t="shared" ref="R3843:R3906" si="361">IFERROR(ROUND(E3843/L3843,2),0)</f>
        <v>25.65</v>
      </c>
      <c r="S3843" s="15">
        <f t="shared" ref="S3843:S3906" si="362">(((J3843/60)/60)/24)+DATE(1970,1,1)</f>
        <v>41780.785729166666</v>
      </c>
      <c r="T3843" s="15">
        <f t="shared" ref="T3843:T3906" si="363">(((I3843/60)/60)/24)+DATE(1970,1,1)</f>
        <v>41840.785729166666</v>
      </c>
      <c r="U3843">
        <f t="shared" ref="U3843:U3906" si="364">_xlfn.DAYS(T3843,S3843)</f>
        <v>60</v>
      </c>
      <c r="V3843" t="str" cm="1">
        <f t="array" ref="V3843">_xlfn.IFS(U3843&lt;=10,"Less than 10 days",AND(U3843&gt;10,U3843&lt;=20),"11 to 20 days",AND(U3843&gt;20,U3843&lt;=25),"21 to 25 days",U3843&gt;=51,"Greater than 40 days",AND(U3843&gt;25,U3843&lt;=30),"26 to 30 days",AND(U3843&gt;30,U3843&lt;=40),"31 to 40 days",AND(U3843&gt;40,U3843&lt;=50),"41 to 50 days")</f>
        <v>Greater than 40 days</v>
      </c>
      <c r="W3843" t="str" cm="1">
        <f t="array" ref="W3843">_xlfn.IFNA(_xlfn.IFS(AND(U3843&gt;=25,U3843&lt;28),"26-27 days",AND(U3843&gt;27,U3843&lt;29),"28 to 29 days",U3843=30, "30 days"),"Not Needed")</f>
        <v>Not Needed</v>
      </c>
      <c r="X3843">
        <f t="shared" ref="X3843:X3906" si="365">YEAR(S3843)</f>
        <v>2014</v>
      </c>
    </row>
    <row r="3844" spans="1:24" ht="4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 t="shared" si="360"/>
        <v>22</v>
      </c>
      <c r="R3844">
        <f t="shared" si="361"/>
        <v>47.7</v>
      </c>
      <c r="S3844" s="15">
        <f t="shared" si="362"/>
        <v>41740.493657407409</v>
      </c>
      <c r="T3844" s="15">
        <f t="shared" si="363"/>
        <v>41770.493657407409</v>
      </c>
      <c r="U3844">
        <f t="shared" si="364"/>
        <v>30</v>
      </c>
      <c r="V3844" t="str" cm="1">
        <f t="array" ref="V3844">_xlfn.IFS(U3844&lt;=10,"Less than 10 days",AND(U3844&gt;10,U3844&lt;=20),"11 to 20 days",AND(U3844&gt;20,U3844&lt;=25),"21 to 25 days",U3844&gt;=51,"Greater than 40 days",AND(U3844&gt;25,U3844&lt;=30),"26 to 30 days",AND(U3844&gt;30,U3844&lt;=40),"31 to 40 days",AND(U3844&gt;40,U3844&lt;=50),"41 to 50 days")</f>
        <v>26 to 30 days</v>
      </c>
      <c r="W3844" t="str" cm="1">
        <f t="array" ref="W3844">_xlfn.IFNA(_xlfn.IFS(AND(U3844&gt;=25,U3844&lt;28),"26-27 days",AND(U3844&gt;27,U3844&lt;29),"28 to 29 days",U3844=30, "30 days"),"Not Needed")</f>
        <v>30 days</v>
      </c>
      <c r="X3844">
        <f t="shared" si="365"/>
        <v>2014</v>
      </c>
    </row>
    <row r="3845" spans="1:24" ht="4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 t="shared" si="360"/>
        <v>21</v>
      </c>
      <c r="R3845">
        <f t="shared" si="361"/>
        <v>56.05</v>
      </c>
      <c r="S3845" s="15">
        <f t="shared" si="362"/>
        <v>41766.072500000002</v>
      </c>
      <c r="T3845" s="15">
        <f t="shared" si="363"/>
        <v>41791.072500000002</v>
      </c>
      <c r="U3845">
        <f t="shared" si="364"/>
        <v>25</v>
      </c>
      <c r="V3845" t="str" cm="1">
        <f t="array" ref="V3845">_xlfn.IFS(U3845&lt;=10,"Less than 10 days",AND(U3845&gt;10,U3845&lt;=20),"11 to 20 days",AND(U3845&gt;20,U3845&lt;=25),"21 to 25 days",U3845&gt;=51,"Greater than 40 days",AND(U3845&gt;25,U3845&lt;=30),"26 to 30 days",AND(U3845&gt;30,U3845&lt;=40),"31 to 40 days",AND(U3845&gt;40,U3845&lt;=50),"41 to 50 days")</f>
        <v>21 to 25 days</v>
      </c>
      <c r="W3845" t="str" cm="1">
        <f t="array" ref="W3845">_xlfn.IFNA(_xlfn.IFS(AND(U3845&gt;=25,U3845&lt;28),"26-27 days",AND(U3845&gt;27,U3845&lt;29),"28 to 29 days",U3845=30, "30 days"),"Not Needed")</f>
        <v>26-27 days</v>
      </c>
      <c r="X3845">
        <f t="shared" si="365"/>
        <v>2014</v>
      </c>
    </row>
    <row r="3846" spans="1:24" ht="4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 t="shared" si="360"/>
        <v>41</v>
      </c>
      <c r="R3846">
        <f t="shared" si="361"/>
        <v>81.319999999999993</v>
      </c>
      <c r="S3846" s="15">
        <f t="shared" si="362"/>
        <v>41766.617291666669</v>
      </c>
      <c r="T3846" s="15">
        <f t="shared" si="363"/>
        <v>41793.290972222225</v>
      </c>
      <c r="U3846">
        <f t="shared" si="364"/>
        <v>27</v>
      </c>
      <c r="V3846" t="str" cm="1">
        <f t="array" ref="V3846">_xlfn.IFS(U3846&lt;=10,"Less than 10 days",AND(U3846&gt;10,U3846&lt;=20),"11 to 20 days",AND(U3846&gt;20,U3846&lt;=25),"21 to 25 days",U3846&gt;=51,"Greater than 40 days",AND(U3846&gt;25,U3846&lt;=30),"26 to 30 days",AND(U3846&gt;30,U3846&lt;=40),"31 to 40 days",AND(U3846&gt;40,U3846&lt;=50),"41 to 50 days")</f>
        <v>26 to 30 days</v>
      </c>
      <c r="W3846" t="str" cm="1">
        <f t="array" ref="W3846">_xlfn.IFNA(_xlfn.IFS(AND(U3846&gt;=25,U3846&lt;28),"26-27 days",AND(U3846&gt;27,U3846&lt;29),"28 to 29 days",U3846=30, "30 days"),"Not Needed")</f>
        <v>26-27 days</v>
      </c>
      <c r="X3846">
        <f t="shared" si="365"/>
        <v>2014</v>
      </c>
    </row>
    <row r="3847" spans="1:24" ht="58">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 t="shared" si="360"/>
        <v>2</v>
      </c>
      <c r="R3847">
        <f t="shared" si="361"/>
        <v>70.17</v>
      </c>
      <c r="S3847" s="15">
        <f t="shared" si="362"/>
        <v>42248.627013888887</v>
      </c>
      <c r="T3847" s="15">
        <f t="shared" si="363"/>
        <v>42278.627013888887</v>
      </c>
      <c r="U3847">
        <f t="shared" si="364"/>
        <v>30</v>
      </c>
      <c r="V3847" t="str" cm="1">
        <f t="array" ref="V3847">_xlfn.IFS(U3847&lt;=10,"Less than 10 days",AND(U3847&gt;10,U3847&lt;=20),"11 to 20 days",AND(U3847&gt;20,U3847&lt;=25),"21 to 25 days",U3847&gt;=51,"Greater than 40 days",AND(U3847&gt;25,U3847&lt;=30),"26 to 30 days",AND(U3847&gt;30,U3847&lt;=40),"31 to 40 days",AND(U3847&gt;40,U3847&lt;=50),"41 to 50 days")</f>
        <v>26 to 30 days</v>
      </c>
      <c r="W3847" t="str" cm="1">
        <f t="array" ref="W3847">_xlfn.IFNA(_xlfn.IFS(AND(U3847&gt;=25,U3847&lt;28),"26-27 days",AND(U3847&gt;27,U3847&lt;29),"28 to 29 days",U3847=30, "30 days"),"Not Needed")</f>
        <v>30 days</v>
      </c>
      <c r="X3847">
        <f t="shared" si="365"/>
        <v>2015</v>
      </c>
    </row>
    <row r="3848" spans="1:24" ht="4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 t="shared" si="360"/>
        <v>3</v>
      </c>
      <c r="R3848">
        <f t="shared" si="361"/>
        <v>23.63</v>
      </c>
      <c r="S3848" s="15">
        <f t="shared" si="362"/>
        <v>41885.221550925926</v>
      </c>
      <c r="T3848" s="15">
        <f t="shared" si="363"/>
        <v>41916.290972222225</v>
      </c>
      <c r="U3848">
        <f t="shared" si="364"/>
        <v>31</v>
      </c>
      <c r="V3848" t="str" cm="1">
        <f t="array" ref="V3848">_xlfn.IFS(U3848&lt;=10,"Less than 10 days",AND(U3848&gt;10,U3848&lt;=20),"11 to 20 days",AND(U3848&gt;20,U3848&lt;=25),"21 to 25 days",U3848&gt;=51,"Greater than 40 days",AND(U3848&gt;25,U3848&lt;=30),"26 to 30 days",AND(U3848&gt;30,U3848&lt;=40),"31 to 40 days",AND(U3848&gt;40,U3848&lt;=50),"41 to 50 days")</f>
        <v>31 to 40 days</v>
      </c>
      <c r="W3848" t="str" cm="1">
        <f t="array" ref="W3848">_xlfn.IFNA(_xlfn.IFS(AND(U3848&gt;=25,U3848&lt;28),"26-27 days",AND(U3848&gt;27,U3848&lt;29),"28 to 29 days",U3848=30, "30 days"),"Not Needed")</f>
        <v>Not Needed</v>
      </c>
      <c r="X3848">
        <f t="shared" si="365"/>
        <v>2014</v>
      </c>
    </row>
    <row r="3849" spans="1:24" ht="4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 t="shared" si="360"/>
        <v>16</v>
      </c>
      <c r="R3849">
        <f t="shared" si="361"/>
        <v>188.56</v>
      </c>
      <c r="S3849" s="15">
        <f t="shared" si="362"/>
        <v>42159.224432870367</v>
      </c>
      <c r="T3849" s="15">
        <f t="shared" si="363"/>
        <v>42204.224432870367</v>
      </c>
      <c r="U3849">
        <f t="shared" si="364"/>
        <v>45</v>
      </c>
      <c r="V3849" t="str" cm="1">
        <f t="array" ref="V3849">_xlfn.IFS(U3849&lt;=10,"Less than 10 days",AND(U3849&gt;10,U3849&lt;=20),"11 to 20 days",AND(U3849&gt;20,U3849&lt;=25),"21 to 25 days",U3849&gt;=51,"Greater than 40 days",AND(U3849&gt;25,U3849&lt;=30),"26 to 30 days",AND(U3849&gt;30,U3849&lt;=40),"31 to 40 days",AND(U3849&gt;40,U3849&lt;=50),"41 to 50 days")</f>
        <v>41 to 50 days</v>
      </c>
      <c r="W3849" t="str" cm="1">
        <f t="array" ref="W3849">_xlfn.IFNA(_xlfn.IFS(AND(U3849&gt;=25,U3849&lt;28),"26-27 days",AND(U3849&gt;27,U3849&lt;29),"28 to 29 days",U3849=30, "30 days"),"Not Needed")</f>
        <v>Not Needed</v>
      </c>
      <c r="X3849">
        <f t="shared" si="365"/>
        <v>2015</v>
      </c>
    </row>
    <row r="3850" spans="1:24" ht="4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 t="shared" si="360"/>
        <v>16</v>
      </c>
      <c r="R3850">
        <f t="shared" si="361"/>
        <v>49.51</v>
      </c>
      <c r="S3850" s="15">
        <f t="shared" si="362"/>
        <v>42265.817002314812</v>
      </c>
      <c r="T3850" s="15">
        <f t="shared" si="363"/>
        <v>42295.817002314812</v>
      </c>
      <c r="U3850">
        <f t="shared" si="364"/>
        <v>30</v>
      </c>
      <c r="V3850" t="str" cm="1">
        <f t="array" ref="V3850">_xlfn.IFS(U3850&lt;=10,"Less than 10 days",AND(U3850&gt;10,U3850&lt;=20),"11 to 20 days",AND(U3850&gt;20,U3850&lt;=25),"21 to 25 days",U3850&gt;=51,"Greater than 40 days",AND(U3850&gt;25,U3850&lt;=30),"26 to 30 days",AND(U3850&gt;30,U3850&lt;=40),"31 to 40 days",AND(U3850&gt;40,U3850&lt;=50),"41 to 50 days")</f>
        <v>26 to 30 days</v>
      </c>
      <c r="W3850" t="str" cm="1">
        <f t="array" ref="W3850">_xlfn.IFNA(_xlfn.IFS(AND(U3850&gt;=25,U3850&lt;28),"26-27 days",AND(U3850&gt;27,U3850&lt;29),"28 to 29 days",U3850=30, "30 days"),"Not Needed")</f>
        <v>30 days</v>
      </c>
      <c r="X3850">
        <f t="shared" si="365"/>
        <v>2015</v>
      </c>
    </row>
    <row r="3851" spans="1:24" ht="58">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 t="shared" si="360"/>
        <v>7</v>
      </c>
      <c r="R3851">
        <f t="shared" si="361"/>
        <v>75.459999999999994</v>
      </c>
      <c r="S3851" s="15">
        <f t="shared" si="362"/>
        <v>42136.767175925925</v>
      </c>
      <c r="T3851" s="15">
        <f t="shared" si="363"/>
        <v>42166.767175925925</v>
      </c>
      <c r="U3851">
        <f t="shared" si="364"/>
        <v>30</v>
      </c>
      <c r="V3851" t="str" cm="1">
        <f t="array" ref="V3851">_xlfn.IFS(U3851&lt;=10,"Less than 10 days",AND(U3851&gt;10,U3851&lt;=20),"11 to 20 days",AND(U3851&gt;20,U3851&lt;=25),"21 to 25 days",U3851&gt;=51,"Greater than 40 days",AND(U3851&gt;25,U3851&lt;=30),"26 to 30 days",AND(U3851&gt;30,U3851&lt;=40),"31 to 40 days",AND(U3851&gt;40,U3851&lt;=50),"41 to 50 days")</f>
        <v>26 to 30 days</v>
      </c>
      <c r="W3851" t="str" cm="1">
        <f t="array" ref="W3851">_xlfn.IFNA(_xlfn.IFS(AND(U3851&gt;=25,U3851&lt;28),"26-27 days",AND(U3851&gt;27,U3851&lt;29),"28 to 29 days",U3851=30, "30 days"),"Not Needed")</f>
        <v>30 days</v>
      </c>
      <c r="X3851">
        <f t="shared" si="365"/>
        <v>2015</v>
      </c>
    </row>
    <row r="3852" spans="1:24" ht="29">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 t="shared" si="360"/>
        <v>4</v>
      </c>
      <c r="R3852">
        <f t="shared" si="361"/>
        <v>9.5</v>
      </c>
      <c r="S3852" s="15">
        <f t="shared" si="362"/>
        <v>41975.124340277776</v>
      </c>
      <c r="T3852" s="15">
        <f t="shared" si="363"/>
        <v>42005.124340277776</v>
      </c>
      <c r="U3852">
        <f t="shared" si="364"/>
        <v>30</v>
      </c>
      <c r="V3852" t="str" cm="1">
        <f t="array" ref="V3852">_xlfn.IFS(U3852&lt;=10,"Less than 10 days",AND(U3852&gt;10,U3852&lt;=20),"11 to 20 days",AND(U3852&gt;20,U3852&lt;=25),"21 to 25 days",U3852&gt;=51,"Greater than 40 days",AND(U3852&gt;25,U3852&lt;=30),"26 to 30 days",AND(U3852&gt;30,U3852&lt;=40),"31 to 40 days",AND(U3852&gt;40,U3852&lt;=50),"41 to 50 days")</f>
        <v>26 to 30 days</v>
      </c>
      <c r="W3852" t="str" cm="1">
        <f t="array" ref="W3852">_xlfn.IFNA(_xlfn.IFS(AND(U3852&gt;=25,U3852&lt;28),"26-27 days",AND(U3852&gt;27,U3852&lt;29),"28 to 29 days",U3852=30, "30 days"),"Not Needed")</f>
        <v>30 days</v>
      </c>
      <c r="X3852">
        <f t="shared" si="365"/>
        <v>2014</v>
      </c>
    </row>
    <row r="3853" spans="1:24" ht="4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 t="shared" ref="Q3853:Q3916" si="366">ROUND(E3853/D3853*100,0)</f>
        <v>34</v>
      </c>
      <c r="R3853">
        <f t="shared" si="361"/>
        <v>35.5</v>
      </c>
      <c r="S3853" s="15">
        <f t="shared" si="362"/>
        <v>42172.439571759256</v>
      </c>
      <c r="T3853" s="15">
        <f t="shared" si="363"/>
        <v>42202.439571759256</v>
      </c>
      <c r="U3853">
        <f t="shared" si="364"/>
        <v>30</v>
      </c>
      <c r="V3853" t="str" cm="1">
        <f t="array" ref="V3853">_xlfn.IFS(U3853&lt;=10,"Less than 10 days",AND(U3853&gt;10,U3853&lt;=20),"11 to 20 days",AND(U3853&gt;20,U3853&lt;=25),"21 to 25 days",U3853&gt;=51,"Greater than 40 days",AND(U3853&gt;25,U3853&lt;=30),"26 to 30 days",AND(U3853&gt;30,U3853&lt;=40),"31 to 40 days",AND(U3853&gt;40,U3853&lt;=50),"41 to 50 days")</f>
        <v>26 to 30 days</v>
      </c>
      <c r="W3853" t="str" cm="1">
        <f t="array" ref="W3853">_xlfn.IFNA(_xlfn.IFS(AND(U3853&gt;=25,U3853&lt;28),"26-27 days",AND(U3853&gt;27,U3853&lt;29),"28 to 29 days",U3853=30, "30 days"),"Not Needed")</f>
        <v>30 days</v>
      </c>
      <c r="X3853">
        <f t="shared" si="365"/>
        <v>2015</v>
      </c>
    </row>
    <row r="3854" spans="1:24" ht="4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 t="shared" si="366"/>
        <v>0</v>
      </c>
      <c r="R3854">
        <f t="shared" si="361"/>
        <v>10</v>
      </c>
      <c r="S3854" s="15">
        <f t="shared" si="362"/>
        <v>42065.190694444449</v>
      </c>
      <c r="T3854" s="15">
        <f t="shared" si="363"/>
        <v>42090.149027777778</v>
      </c>
      <c r="U3854">
        <f t="shared" si="364"/>
        <v>25</v>
      </c>
      <c r="V3854" t="str" cm="1">
        <f t="array" ref="V3854">_xlfn.IFS(U3854&lt;=10,"Less than 10 days",AND(U3854&gt;10,U3854&lt;=20),"11 to 20 days",AND(U3854&gt;20,U3854&lt;=25),"21 to 25 days",U3854&gt;=51,"Greater than 40 days",AND(U3854&gt;25,U3854&lt;=30),"26 to 30 days",AND(U3854&gt;30,U3854&lt;=40),"31 to 40 days",AND(U3854&gt;40,U3854&lt;=50),"41 to 50 days")</f>
        <v>21 to 25 days</v>
      </c>
      <c r="W3854" t="str" cm="1">
        <f t="array" ref="W3854">_xlfn.IFNA(_xlfn.IFS(AND(U3854&gt;=25,U3854&lt;28),"26-27 days",AND(U3854&gt;27,U3854&lt;29),"28 to 29 days",U3854=30, "30 days"),"Not Needed")</f>
        <v>26-27 days</v>
      </c>
      <c r="X3854">
        <f t="shared" si="365"/>
        <v>2015</v>
      </c>
    </row>
    <row r="3855" spans="1:24" ht="4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 t="shared" si="366"/>
        <v>0</v>
      </c>
      <c r="R3855">
        <f t="shared" si="361"/>
        <v>13</v>
      </c>
      <c r="S3855" s="15">
        <f t="shared" si="362"/>
        <v>41848.84002314815</v>
      </c>
      <c r="T3855" s="15">
        <f t="shared" si="363"/>
        <v>41883.84002314815</v>
      </c>
      <c r="U3855">
        <f t="shared" si="364"/>
        <v>35</v>
      </c>
      <c r="V3855" t="str" cm="1">
        <f t="array" ref="V3855">_xlfn.IFS(U3855&lt;=10,"Less than 10 days",AND(U3855&gt;10,U3855&lt;=20),"11 to 20 days",AND(U3855&gt;20,U3855&lt;=25),"21 to 25 days",U3855&gt;=51,"Greater than 40 days",AND(U3855&gt;25,U3855&lt;=30),"26 to 30 days",AND(U3855&gt;30,U3855&lt;=40),"31 to 40 days",AND(U3855&gt;40,U3855&lt;=50),"41 to 50 days")</f>
        <v>31 to 40 days</v>
      </c>
      <c r="W3855" t="str" cm="1">
        <f t="array" ref="W3855">_xlfn.IFNA(_xlfn.IFS(AND(U3855&gt;=25,U3855&lt;28),"26-27 days",AND(U3855&gt;27,U3855&lt;29),"28 to 29 days",U3855=30, "30 days"),"Not Needed")</f>
        <v>Not Needed</v>
      </c>
      <c r="X3855">
        <f t="shared" si="365"/>
        <v>2014</v>
      </c>
    </row>
    <row r="3856" spans="1:24" ht="29">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 t="shared" si="366"/>
        <v>16</v>
      </c>
      <c r="R3856">
        <f t="shared" si="361"/>
        <v>89.4</v>
      </c>
      <c r="S3856" s="15">
        <f t="shared" si="362"/>
        <v>42103.884930555556</v>
      </c>
      <c r="T3856" s="15">
        <f t="shared" si="363"/>
        <v>42133.884930555556</v>
      </c>
      <c r="U3856">
        <f t="shared" si="364"/>
        <v>30</v>
      </c>
      <c r="V3856" t="str" cm="1">
        <f t="array" ref="V3856">_xlfn.IFS(U3856&lt;=10,"Less than 10 days",AND(U3856&gt;10,U3856&lt;=20),"11 to 20 days",AND(U3856&gt;20,U3856&lt;=25),"21 to 25 days",U3856&gt;=51,"Greater than 40 days",AND(U3856&gt;25,U3856&lt;=30),"26 to 30 days",AND(U3856&gt;30,U3856&lt;=40),"31 to 40 days",AND(U3856&gt;40,U3856&lt;=50),"41 to 50 days")</f>
        <v>26 to 30 days</v>
      </c>
      <c r="W3856" t="str" cm="1">
        <f t="array" ref="W3856">_xlfn.IFNA(_xlfn.IFS(AND(U3856&gt;=25,U3856&lt;28),"26-27 days",AND(U3856&gt;27,U3856&lt;29),"28 to 29 days",U3856=30, "30 days"),"Not Needed")</f>
        <v>30 days</v>
      </c>
      <c r="X3856">
        <f t="shared" si="365"/>
        <v>2015</v>
      </c>
    </row>
    <row r="3857" spans="1:24" ht="58">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 t="shared" si="366"/>
        <v>3</v>
      </c>
      <c r="R3857">
        <f t="shared" si="361"/>
        <v>25</v>
      </c>
      <c r="S3857" s="15">
        <f t="shared" si="362"/>
        <v>42059.970729166671</v>
      </c>
      <c r="T3857" s="15">
        <f t="shared" si="363"/>
        <v>42089.929062499999</v>
      </c>
      <c r="U3857">
        <f t="shared" si="364"/>
        <v>30</v>
      </c>
      <c r="V3857" t="str" cm="1">
        <f t="array" ref="V3857">_xlfn.IFS(U3857&lt;=10,"Less than 10 days",AND(U3857&gt;10,U3857&lt;=20),"11 to 20 days",AND(U3857&gt;20,U3857&lt;=25),"21 to 25 days",U3857&gt;=51,"Greater than 40 days",AND(U3857&gt;25,U3857&lt;=30),"26 to 30 days",AND(U3857&gt;30,U3857&lt;=40),"31 to 40 days",AND(U3857&gt;40,U3857&lt;=50),"41 to 50 days")</f>
        <v>26 to 30 days</v>
      </c>
      <c r="W3857" t="str" cm="1">
        <f t="array" ref="W3857">_xlfn.IFNA(_xlfn.IFS(AND(U3857&gt;=25,U3857&lt;28),"26-27 days",AND(U3857&gt;27,U3857&lt;29),"28 to 29 days",U3857=30, "30 days"),"Not Needed")</f>
        <v>30 days</v>
      </c>
      <c r="X3857">
        <f t="shared" si="365"/>
        <v>2015</v>
      </c>
    </row>
    <row r="3858" spans="1:24" ht="58">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 t="shared" si="366"/>
        <v>0</v>
      </c>
      <c r="R3858">
        <f t="shared" si="361"/>
        <v>1</v>
      </c>
      <c r="S3858" s="15">
        <f t="shared" si="362"/>
        <v>42041.743090277778</v>
      </c>
      <c r="T3858" s="15">
        <f t="shared" si="363"/>
        <v>42071.701423611114</v>
      </c>
      <c r="U3858">
        <f t="shared" si="364"/>
        <v>30</v>
      </c>
      <c r="V3858" t="str" cm="1">
        <f t="array" ref="V3858">_xlfn.IFS(U3858&lt;=10,"Less than 10 days",AND(U3858&gt;10,U3858&lt;=20),"11 to 20 days",AND(U3858&gt;20,U3858&lt;=25),"21 to 25 days",U3858&gt;=51,"Greater than 40 days",AND(U3858&gt;25,U3858&lt;=30),"26 to 30 days",AND(U3858&gt;30,U3858&lt;=40),"31 to 40 days",AND(U3858&gt;40,U3858&lt;=50),"41 to 50 days")</f>
        <v>26 to 30 days</v>
      </c>
      <c r="W3858" t="str" cm="1">
        <f t="array" ref="W3858">_xlfn.IFNA(_xlfn.IFS(AND(U3858&gt;=25,U3858&lt;28),"26-27 days",AND(U3858&gt;27,U3858&lt;29),"28 to 29 days",U3858=30, "30 days"),"Not Needed")</f>
        <v>30 days</v>
      </c>
      <c r="X3858">
        <f t="shared" si="365"/>
        <v>2015</v>
      </c>
    </row>
    <row r="3859" spans="1:24" ht="4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 t="shared" si="366"/>
        <v>5</v>
      </c>
      <c r="R3859">
        <f t="shared" si="361"/>
        <v>65</v>
      </c>
      <c r="S3859" s="15">
        <f t="shared" si="362"/>
        <v>41829.73715277778</v>
      </c>
      <c r="T3859" s="15">
        <f t="shared" si="363"/>
        <v>41852.716666666667</v>
      </c>
      <c r="U3859">
        <f t="shared" si="364"/>
        <v>23</v>
      </c>
      <c r="V3859" t="str" cm="1">
        <f t="array" ref="V3859">_xlfn.IFS(U3859&lt;=10,"Less than 10 days",AND(U3859&gt;10,U3859&lt;=20),"11 to 20 days",AND(U3859&gt;20,U3859&lt;=25),"21 to 25 days",U3859&gt;=51,"Greater than 40 days",AND(U3859&gt;25,U3859&lt;=30),"26 to 30 days",AND(U3859&gt;30,U3859&lt;=40),"31 to 40 days",AND(U3859&gt;40,U3859&lt;=50),"41 to 50 days")</f>
        <v>21 to 25 days</v>
      </c>
      <c r="W3859" t="str" cm="1">
        <f t="array" ref="W3859">_xlfn.IFNA(_xlfn.IFS(AND(U3859&gt;=25,U3859&lt;28),"26-27 days",AND(U3859&gt;27,U3859&lt;29),"28 to 29 days",U3859=30, "30 days"),"Not Needed")</f>
        <v>Not Needed</v>
      </c>
      <c r="X3859">
        <f t="shared" si="365"/>
        <v>2014</v>
      </c>
    </row>
    <row r="3860" spans="1:24" ht="58">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 t="shared" si="366"/>
        <v>2</v>
      </c>
      <c r="R3860">
        <f t="shared" si="361"/>
        <v>10</v>
      </c>
      <c r="S3860" s="15">
        <f t="shared" si="362"/>
        <v>42128.431064814817</v>
      </c>
      <c r="T3860" s="15">
        <f t="shared" si="363"/>
        <v>42146.875</v>
      </c>
      <c r="U3860">
        <f t="shared" si="364"/>
        <v>18</v>
      </c>
      <c r="V3860" t="str" cm="1">
        <f t="array" ref="V3860">_xlfn.IFS(U3860&lt;=10,"Less than 10 days",AND(U3860&gt;10,U3860&lt;=20),"11 to 20 days",AND(U3860&gt;20,U3860&lt;=25),"21 to 25 days",U3860&gt;=51,"Greater than 40 days",AND(U3860&gt;25,U3860&lt;=30),"26 to 30 days",AND(U3860&gt;30,U3860&lt;=40),"31 to 40 days",AND(U3860&gt;40,U3860&lt;=50),"41 to 50 days")</f>
        <v>11 to 20 days</v>
      </c>
      <c r="W3860" t="str" cm="1">
        <f t="array" ref="W3860">_xlfn.IFNA(_xlfn.IFS(AND(U3860&gt;=25,U3860&lt;28),"26-27 days",AND(U3860&gt;27,U3860&lt;29),"28 to 29 days",U3860=30, "30 days"),"Not Needed")</f>
        <v>Not Needed</v>
      </c>
      <c r="X3860">
        <f t="shared" si="365"/>
        <v>2015</v>
      </c>
    </row>
    <row r="3861" spans="1:24" ht="4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 t="shared" si="366"/>
        <v>0</v>
      </c>
      <c r="R3861">
        <f t="shared" si="361"/>
        <v>1</v>
      </c>
      <c r="S3861" s="15">
        <f t="shared" si="362"/>
        <v>41789.893599537041</v>
      </c>
      <c r="T3861" s="15">
        <f t="shared" si="363"/>
        <v>41815.875</v>
      </c>
      <c r="U3861">
        <f t="shared" si="364"/>
        <v>26</v>
      </c>
      <c r="V3861" t="str" cm="1">
        <f t="array" ref="V3861">_xlfn.IFS(U3861&lt;=10,"Less than 10 days",AND(U3861&gt;10,U3861&lt;=20),"11 to 20 days",AND(U3861&gt;20,U3861&lt;=25),"21 to 25 days",U3861&gt;=51,"Greater than 40 days",AND(U3861&gt;25,U3861&lt;=30),"26 to 30 days",AND(U3861&gt;30,U3861&lt;=40),"31 to 40 days",AND(U3861&gt;40,U3861&lt;=50),"41 to 50 days")</f>
        <v>26 to 30 days</v>
      </c>
      <c r="W3861" t="str" cm="1">
        <f t="array" ref="W3861">_xlfn.IFNA(_xlfn.IFS(AND(U3861&gt;=25,U3861&lt;28),"26-27 days",AND(U3861&gt;27,U3861&lt;29),"28 to 29 days",U3861=30, "30 days"),"Not Needed")</f>
        <v>26-27 days</v>
      </c>
      <c r="X3861">
        <f t="shared" si="365"/>
        <v>2014</v>
      </c>
    </row>
    <row r="3862" spans="1:24" ht="58">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 t="shared" si="366"/>
        <v>18</v>
      </c>
      <c r="R3862">
        <f t="shared" si="361"/>
        <v>81.540000000000006</v>
      </c>
      <c r="S3862" s="15">
        <f t="shared" si="362"/>
        <v>41833.660995370366</v>
      </c>
      <c r="T3862" s="15">
        <f t="shared" si="363"/>
        <v>41863.660995370366</v>
      </c>
      <c r="U3862">
        <f t="shared" si="364"/>
        <v>30</v>
      </c>
      <c r="V3862" t="str" cm="1">
        <f t="array" ref="V3862">_xlfn.IFS(U3862&lt;=10,"Less than 10 days",AND(U3862&gt;10,U3862&lt;=20),"11 to 20 days",AND(U3862&gt;20,U3862&lt;=25),"21 to 25 days",U3862&gt;=51,"Greater than 40 days",AND(U3862&gt;25,U3862&lt;=30),"26 to 30 days",AND(U3862&gt;30,U3862&lt;=40),"31 to 40 days",AND(U3862&gt;40,U3862&lt;=50),"41 to 50 days")</f>
        <v>26 to 30 days</v>
      </c>
      <c r="W3862" t="str" cm="1">
        <f t="array" ref="W3862">_xlfn.IFNA(_xlfn.IFS(AND(U3862&gt;=25,U3862&lt;28),"26-27 days",AND(U3862&gt;27,U3862&lt;29),"28 to 29 days",U3862=30, "30 days"),"Not Needed")</f>
        <v>30 days</v>
      </c>
      <c r="X3862">
        <f t="shared" si="365"/>
        <v>2014</v>
      </c>
    </row>
    <row r="3863" spans="1:24">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 t="shared" si="366"/>
        <v>5</v>
      </c>
      <c r="R3863">
        <f t="shared" si="361"/>
        <v>100</v>
      </c>
      <c r="S3863" s="15">
        <f t="shared" si="362"/>
        <v>41914.590011574073</v>
      </c>
      <c r="T3863" s="15">
        <f t="shared" si="363"/>
        <v>41955.907638888893</v>
      </c>
      <c r="U3863">
        <f t="shared" si="364"/>
        <v>41</v>
      </c>
      <c r="V3863" t="str" cm="1">
        <f t="array" ref="V3863">_xlfn.IFS(U3863&lt;=10,"Less than 10 days",AND(U3863&gt;10,U3863&lt;=20),"11 to 20 days",AND(U3863&gt;20,U3863&lt;=25),"21 to 25 days",U3863&gt;=51,"Greater than 40 days",AND(U3863&gt;25,U3863&lt;=30),"26 to 30 days",AND(U3863&gt;30,U3863&lt;=40),"31 to 40 days",AND(U3863&gt;40,U3863&lt;=50),"41 to 50 days")</f>
        <v>41 to 50 days</v>
      </c>
      <c r="W3863" t="str" cm="1">
        <f t="array" ref="W3863">_xlfn.IFNA(_xlfn.IFS(AND(U3863&gt;=25,U3863&lt;28),"26-27 days",AND(U3863&gt;27,U3863&lt;29),"28 to 29 days",U3863=30, "30 days"),"Not Needed")</f>
        <v>Not Needed</v>
      </c>
      <c r="X3863">
        <f t="shared" si="365"/>
        <v>2014</v>
      </c>
    </row>
    <row r="3864" spans="1:24" ht="29">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 t="shared" si="366"/>
        <v>0</v>
      </c>
      <c r="R3864">
        <f t="shared" si="361"/>
        <v>1</v>
      </c>
      <c r="S3864" s="15">
        <f t="shared" si="362"/>
        <v>42611.261064814811</v>
      </c>
      <c r="T3864" s="15">
        <f t="shared" si="363"/>
        <v>42625.707638888889</v>
      </c>
      <c r="U3864">
        <f t="shared" si="364"/>
        <v>14</v>
      </c>
      <c r="V3864" t="str" cm="1">
        <f t="array" ref="V3864">_xlfn.IFS(U3864&lt;=10,"Less than 10 days",AND(U3864&gt;10,U3864&lt;=20),"11 to 20 days",AND(U3864&gt;20,U3864&lt;=25),"21 to 25 days",U3864&gt;=51,"Greater than 40 days",AND(U3864&gt;25,U3864&lt;=30),"26 to 30 days",AND(U3864&gt;30,U3864&lt;=40),"31 to 40 days",AND(U3864&gt;40,U3864&lt;=50),"41 to 50 days")</f>
        <v>11 to 20 days</v>
      </c>
      <c r="W3864" t="str" cm="1">
        <f t="array" ref="W3864">_xlfn.IFNA(_xlfn.IFS(AND(U3864&gt;=25,U3864&lt;28),"26-27 days",AND(U3864&gt;27,U3864&lt;29),"28 to 29 days",U3864=30, "30 days"),"Not Needed")</f>
        <v>Not Needed</v>
      </c>
      <c r="X3864">
        <f t="shared" si="365"/>
        <v>2016</v>
      </c>
    </row>
    <row r="3865" spans="1:24" ht="4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 t="shared" si="366"/>
        <v>0</v>
      </c>
      <c r="R3865">
        <f t="shared" si="361"/>
        <v>0</v>
      </c>
      <c r="S3865" s="15">
        <f t="shared" si="362"/>
        <v>42253.633159722223</v>
      </c>
      <c r="T3865" s="15">
        <f t="shared" si="363"/>
        <v>42313.674826388888</v>
      </c>
      <c r="U3865">
        <f t="shared" si="364"/>
        <v>60</v>
      </c>
      <c r="V3865" t="str" cm="1">
        <f t="array" ref="V3865">_xlfn.IFS(U3865&lt;=10,"Less than 10 days",AND(U3865&gt;10,U3865&lt;=20),"11 to 20 days",AND(U3865&gt;20,U3865&lt;=25),"21 to 25 days",U3865&gt;=51,"Greater than 40 days",AND(U3865&gt;25,U3865&lt;=30),"26 to 30 days",AND(U3865&gt;30,U3865&lt;=40),"31 to 40 days",AND(U3865&gt;40,U3865&lt;=50),"41 to 50 days")</f>
        <v>Greater than 40 days</v>
      </c>
      <c r="W3865" t="str" cm="1">
        <f t="array" ref="W3865">_xlfn.IFNA(_xlfn.IFS(AND(U3865&gt;=25,U3865&lt;28),"26-27 days",AND(U3865&gt;27,U3865&lt;29),"28 to 29 days",U3865=30, "30 days"),"Not Needed")</f>
        <v>Not Needed</v>
      </c>
      <c r="X3865">
        <f t="shared" si="365"/>
        <v>2015</v>
      </c>
    </row>
    <row r="3866" spans="1:24" ht="58">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 t="shared" si="366"/>
        <v>1</v>
      </c>
      <c r="R3866">
        <f t="shared" si="361"/>
        <v>20</v>
      </c>
      <c r="S3866" s="15">
        <f t="shared" si="362"/>
        <v>42295.891828703709</v>
      </c>
      <c r="T3866" s="15">
        <f t="shared" si="363"/>
        <v>42325.933495370366</v>
      </c>
      <c r="U3866">
        <f t="shared" si="364"/>
        <v>30</v>
      </c>
      <c r="V3866" t="str" cm="1">
        <f t="array" ref="V3866">_xlfn.IFS(U3866&lt;=10,"Less than 10 days",AND(U3866&gt;10,U3866&lt;=20),"11 to 20 days",AND(U3866&gt;20,U3866&lt;=25),"21 to 25 days",U3866&gt;=51,"Greater than 40 days",AND(U3866&gt;25,U3866&lt;=30),"26 to 30 days",AND(U3866&gt;30,U3866&lt;=40),"31 to 40 days",AND(U3866&gt;40,U3866&lt;=50),"41 to 50 days")</f>
        <v>26 to 30 days</v>
      </c>
      <c r="W3866" t="str" cm="1">
        <f t="array" ref="W3866">_xlfn.IFNA(_xlfn.IFS(AND(U3866&gt;=25,U3866&lt;28),"26-27 days",AND(U3866&gt;27,U3866&lt;29),"28 to 29 days",U3866=30, "30 days"),"Not Needed")</f>
        <v>30 days</v>
      </c>
      <c r="X3866">
        <f t="shared" si="365"/>
        <v>2015</v>
      </c>
    </row>
    <row r="3867" spans="1:24" ht="4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 t="shared" si="366"/>
        <v>27</v>
      </c>
      <c r="R3867">
        <f t="shared" si="361"/>
        <v>46.43</v>
      </c>
      <c r="S3867" s="15">
        <f t="shared" si="362"/>
        <v>41841.651597222226</v>
      </c>
      <c r="T3867" s="15">
        <f t="shared" si="363"/>
        <v>41881.229166666664</v>
      </c>
      <c r="U3867">
        <f t="shared" si="364"/>
        <v>40</v>
      </c>
      <c r="V3867" t="str" cm="1">
        <f t="array" ref="V3867">_xlfn.IFS(U3867&lt;=10,"Less than 10 days",AND(U3867&gt;10,U3867&lt;=20),"11 to 20 days",AND(U3867&gt;20,U3867&lt;=25),"21 to 25 days",U3867&gt;=51,"Greater than 40 days",AND(U3867&gt;25,U3867&lt;=30),"26 to 30 days",AND(U3867&gt;30,U3867&lt;=40),"31 to 40 days",AND(U3867&gt;40,U3867&lt;=50),"41 to 50 days")</f>
        <v>31 to 40 days</v>
      </c>
      <c r="W3867" t="str" cm="1">
        <f t="array" ref="W3867">_xlfn.IFNA(_xlfn.IFS(AND(U3867&gt;=25,U3867&lt;28),"26-27 days",AND(U3867&gt;27,U3867&lt;29),"28 to 29 days",U3867=30, "30 days"),"Not Needed")</f>
        <v>Not Needed</v>
      </c>
      <c r="X3867">
        <f t="shared" si="365"/>
        <v>2014</v>
      </c>
    </row>
    <row r="3868" spans="1:24" ht="29">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 t="shared" si="366"/>
        <v>1</v>
      </c>
      <c r="R3868">
        <f t="shared" si="361"/>
        <v>5.5</v>
      </c>
      <c r="S3868" s="15">
        <f t="shared" si="362"/>
        <v>42402.947002314817</v>
      </c>
      <c r="T3868" s="15">
        <f t="shared" si="363"/>
        <v>42452.145138888889</v>
      </c>
      <c r="U3868">
        <f t="shared" si="364"/>
        <v>50</v>
      </c>
      <c r="V3868" t="str" cm="1">
        <f t="array" ref="V3868">_xlfn.IFS(U3868&lt;=10,"Less than 10 days",AND(U3868&gt;10,U3868&lt;=20),"11 to 20 days",AND(U3868&gt;20,U3868&lt;=25),"21 to 25 days",U3868&gt;=51,"Greater than 40 days",AND(U3868&gt;25,U3868&lt;=30),"26 to 30 days",AND(U3868&gt;30,U3868&lt;=40),"31 to 40 days",AND(U3868&gt;40,U3868&lt;=50),"41 to 50 days")</f>
        <v>41 to 50 days</v>
      </c>
      <c r="W3868" t="str" cm="1">
        <f t="array" ref="W3868">_xlfn.IFNA(_xlfn.IFS(AND(U3868&gt;=25,U3868&lt;28),"26-27 days",AND(U3868&gt;27,U3868&lt;29),"28 to 29 days",U3868=30, "30 days"),"Not Needed")</f>
        <v>Not Needed</v>
      </c>
      <c r="X3868">
        <f t="shared" si="365"/>
        <v>2016</v>
      </c>
    </row>
    <row r="3869" spans="1:24" ht="4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 t="shared" si="366"/>
        <v>13</v>
      </c>
      <c r="R3869">
        <f t="shared" si="361"/>
        <v>50.2</v>
      </c>
      <c r="S3869" s="15">
        <f t="shared" si="362"/>
        <v>42509.814108796301</v>
      </c>
      <c r="T3869" s="15">
        <f t="shared" si="363"/>
        <v>42539.814108796301</v>
      </c>
      <c r="U3869">
        <f t="shared" si="364"/>
        <v>30</v>
      </c>
      <c r="V3869" t="str" cm="1">
        <f t="array" ref="V3869">_xlfn.IFS(U3869&lt;=10,"Less than 10 days",AND(U3869&gt;10,U3869&lt;=20),"11 to 20 days",AND(U3869&gt;20,U3869&lt;=25),"21 to 25 days",U3869&gt;=51,"Greater than 40 days",AND(U3869&gt;25,U3869&lt;=30),"26 to 30 days",AND(U3869&gt;30,U3869&lt;=40),"31 to 40 days",AND(U3869&gt;40,U3869&lt;=50),"41 to 50 days")</f>
        <v>26 to 30 days</v>
      </c>
      <c r="W3869" t="str" cm="1">
        <f t="array" ref="W3869">_xlfn.IFNA(_xlfn.IFS(AND(U3869&gt;=25,U3869&lt;28),"26-27 days",AND(U3869&gt;27,U3869&lt;29),"28 to 29 days",U3869=30, "30 days"),"Not Needed")</f>
        <v>30 days</v>
      </c>
      <c r="X3869">
        <f t="shared" si="365"/>
        <v>2016</v>
      </c>
    </row>
    <row r="3870" spans="1:24">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 t="shared" si="366"/>
        <v>0</v>
      </c>
      <c r="R3870">
        <f t="shared" si="361"/>
        <v>10</v>
      </c>
      <c r="S3870" s="15">
        <f t="shared" si="362"/>
        <v>41865.659780092588</v>
      </c>
      <c r="T3870" s="15">
        <f t="shared" si="363"/>
        <v>41890.659780092588</v>
      </c>
      <c r="U3870">
        <f t="shared" si="364"/>
        <v>25</v>
      </c>
      <c r="V3870" t="str" cm="1">
        <f t="array" ref="V3870">_xlfn.IFS(U3870&lt;=10,"Less than 10 days",AND(U3870&gt;10,U3870&lt;=20),"11 to 20 days",AND(U3870&gt;20,U3870&lt;=25),"21 to 25 days",U3870&gt;=51,"Greater than 40 days",AND(U3870&gt;25,U3870&lt;=30),"26 to 30 days",AND(U3870&gt;30,U3870&lt;=40),"31 to 40 days",AND(U3870&gt;40,U3870&lt;=50),"41 to 50 days")</f>
        <v>21 to 25 days</v>
      </c>
      <c r="W3870" t="str" cm="1">
        <f t="array" ref="W3870">_xlfn.IFNA(_xlfn.IFS(AND(U3870&gt;=25,U3870&lt;28),"26-27 days",AND(U3870&gt;27,U3870&lt;29),"28 to 29 days",U3870=30, "30 days"),"Not Needed")</f>
        <v>26-27 days</v>
      </c>
      <c r="X3870">
        <f t="shared" si="365"/>
        <v>2014</v>
      </c>
    </row>
    <row r="3871" spans="1:24" ht="29">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 t="shared" si="366"/>
        <v>3</v>
      </c>
      <c r="R3871">
        <f t="shared" si="361"/>
        <v>30.13</v>
      </c>
      <c r="S3871" s="15">
        <f t="shared" si="362"/>
        <v>42047.724444444444</v>
      </c>
      <c r="T3871" s="15">
        <f t="shared" si="363"/>
        <v>42077.132638888885</v>
      </c>
      <c r="U3871">
        <f t="shared" si="364"/>
        <v>30</v>
      </c>
      <c r="V3871" t="str" cm="1">
        <f t="array" ref="V3871">_xlfn.IFS(U3871&lt;=10,"Less than 10 days",AND(U3871&gt;10,U3871&lt;=20),"11 to 20 days",AND(U3871&gt;20,U3871&lt;=25),"21 to 25 days",U3871&gt;=51,"Greater than 40 days",AND(U3871&gt;25,U3871&lt;=30),"26 to 30 days",AND(U3871&gt;30,U3871&lt;=40),"31 to 40 days",AND(U3871&gt;40,U3871&lt;=50),"41 to 50 days")</f>
        <v>26 to 30 days</v>
      </c>
      <c r="W3871" t="str" cm="1">
        <f t="array" ref="W3871">_xlfn.IFNA(_xlfn.IFS(AND(U3871&gt;=25,U3871&lt;28),"26-27 days",AND(U3871&gt;27,U3871&lt;29),"28 to 29 days",U3871=30, "30 days"),"Not Needed")</f>
        <v>30 days</v>
      </c>
      <c r="X3871">
        <f t="shared" si="365"/>
        <v>2015</v>
      </c>
    </row>
    <row r="3872" spans="1:24" ht="58">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 t="shared" si="366"/>
        <v>15</v>
      </c>
      <c r="R3872">
        <f t="shared" si="361"/>
        <v>150</v>
      </c>
      <c r="S3872" s="15">
        <f t="shared" si="362"/>
        <v>41793.17219907407</v>
      </c>
      <c r="T3872" s="15">
        <f t="shared" si="363"/>
        <v>41823.17219907407</v>
      </c>
      <c r="U3872">
        <f t="shared" si="364"/>
        <v>30</v>
      </c>
      <c r="V3872" t="str" cm="1">
        <f t="array" ref="V3872">_xlfn.IFS(U3872&lt;=10,"Less than 10 days",AND(U3872&gt;10,U3872&lt;=20),"11 to 20 days",AND(U3872&gt;20,U3872&lt;=25),"21 to 25 days",U3872&gt;=51,"Greater than 40 days",AND(U3872&gt;25,U3872&lt;=30),"26 to 30 days",AND(U3872&gt;30,U3872&lt;=40),"31 to 40 days",AND(U3872&gt;40,U3872&lt;=50),"41 to 50 days")</f>
        <v>26 to 30 days</v>
      </c>
      <c r="W3872" t="str" cm="1">
        <f t="array" ref="W3872">_xlfn.IFNA(_xlfn.IFS(AND(U3872&gt;=25,U3872&lt;28),"26-27 days",AND(U3872&gt;27,U3872&lt;29),"28 to 29 days",U3872=30, "30 days"),"Not Needed")</f>
        <v>30 days</v>
      </c>
      <c r="X3872">
        <f t="shared" si="365"/>
        <v>2014</v>
      </c>
    </row>
    <row r="3873" spans="1:24" ht="29">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 t="shared" si="366"/>
        <v>3</v>
      </c>
      <c r="R3873">
        <f t="shared" si="361"/>
        <v>13.33</v>
      </c>
      <c r="S3873" s="15">
        <f t="shared" si="362"/>
        <v>42763.780671296292</v>
      </c>
      <c r="T3873" s="15">
        <f t="shared" si="363"/>
        <v>42823.739004629635</v>
      </c>
      <c r="U3873">
        <f t="shared" si="364"/>
        <v>60</v>
      </c>
      <c r="V3873" t="str" cm="1">
        <f t="array" ref="V3873">_xlfn.IFS(U3873&lt;=10,"Less than 10 days",AND(U3873&gt;10,U3873&lt;=20),"11 to 20 days",AND(U3873&gt;20,U3873&lt;=25),"21 to 25 days",U3873&gt;=51,"Greater than 40 days",AND(U3873&gt;25,U3873&lt;=30),"26 to 30 days",AND(U3873&gt;30,U3873&lt;=40),"31 to 40 days",AND(U3873&gt;40,U3873&lt;=50),"41 to 50 days")</f>
        <v>Greater than 40 days</v>
      </c>
      <c r="W3873" t="str" cm="1">
        <f t="array" ref="W3873">_xlfn.IFNA(_xlfn.IFS(AND(U3873&gt;=25,U3873&lt;28),"26-27 days",AND(U3873&gt;27,U3873&lt;29),"28 to 29 days",U3873=30, "30 days"),"Not Needed")</f>
        <v>Not Needed</v>
      </c>
      <c r="X3873">
        <f t="shared" si="365"/>
        <v>2017</v>
      </c>
    </row>
    <row r="3874" spans="1:24" ht="4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 t="shared" si="366"/>
        <v>0</v>
      </c>
      <c r="R3874">
        <f t="shared" si="361"/>
        <v>0</v>
      </c>
      <c r="S3874" s="15">
        <f t="shared" si="362"/>
        <v>42180.145787037036</v>
      </c>
      <c r="T3874" s="15">
        <f t="shared" si="363"/>
        <v>42230.145787037036</v>
      </c>
      <c r="U3874">
        <f t="shared" si="364"/>
        <v>50</v>
      </c>
      <c r="V3874" t="str" cm="1">
        <f t="array" ref="V3874">_xlfn.IFS(U3874&lt;=10,"Less than 10 days",AND(U3874&gt;10,U3874&lt;=20),"11 to 20 days",AND(U3874&gt;20,U3874&lt;=25),"21 to 25 days",U3874&gt;=51,"Greater than 40 days",AND(U3874&gt;25,U3874&lt;=30),"26 to 30 days",AND(U3874&gt;30,U3874&lt;=40),"31 to 40 days",AND(U3874&gt;40,U3874&lt;=50),"41 to 50 days")</f>
        <v>41 to 50 days</v>
      </c>
      <c r="W3874" t="str" cm="1">
        <f t="array" ref="W3874">_xlfn.IFNA(_xlfn.IFS(AND(U3874&gt;=25,U3874&lt;28),"26-27 days",AND(U3874&gt;27,U3874&lt;29),"28 to 29 days",U3874=30, "30 days"),"Not Needed")</f>
        <v>Not Needed</v>
      </c>
      <c r="X3874">
        <f t="shared" si="365"/>
        <v>2015</v>
      </c>
    </row>
    <row r="3875" spans="1:24" ht="4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 t="shared" si="366"/>
        <v>0</v>
      </c>
      <c r="R3875">
        <f t="shared" si="361"/>
        <v>0</v>
      </c>
      <c r="S3875" s="15">
        <f t="shared" si="362"/>
        <v>42255.696006944447</v>
      </c>
      <c r="T3875" s="15">
        <f t="shared" si="363"/>
        <v>42285.696006944447</v>
      </c>
      <c r="U3875">
        <f t="shared" si="364"/>
        <v>30</v>
      </c>
      <c r="V3875" t="str" cm="1">
        <f t="array" ref="V3875">_xlfn.IFS(U3875&lt;=10,"Less than 10 days",AND(U3875&gt;10,U3875&lt;=20),"11 to 20 days",AND(U3875&gt;20,U3875&lt;=25),"21 to 25 days",U3875&gt;=51,"Greater than 40 days",AND(U3875&gt;25,U3875&lt;=30),"26 to 30 days",AND(U3875&gt;30,U3875&lt;=40),"31 to 40 days",AND(U3875&gt;40,U3875&lt;=50),"41 to 50 days")</f>
        <v>26 to 30 days</v>
      </c>
      <c r="W3875" t="str" cm="1">
        <f t="array" ref="W3875">_xlfn.IFNA(_xlfn.IFS(AND(U3875&gt;=25,U3875&lt;28),"26-27 days",AND(U3875&gt;27,U3875&lt;29),"28 to 29 days",U3875=30, "30 days"),"Not Needed")</f>
        <v>30 days</v>
      </c>
      <c r="X3875">
        <f t="shared" si="365"/>
        <v>2015</v>
      </c>
    </row>
    <row r="3876" spans="1:24" ht="58">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 t="shared" si="366"/>
        <v>0</v>
      </c>
      <c r="R3876">
        <f t="shared" si="361"/>
        <v>0</v>
      </c>
      <c r="S3876" s="15">
        <f t="shared" si="362"/>
        <v>42007.016458333332</v>
      </c>
      <c r="T3876" s="15">
        <f t="shared" si="363"/>
        <v>42028.041666666672</v>
      </c>
      <c r="U3876">
        <f t="shared" si="364"/>
        <v>21</v>
      </c>
      <c r="V3876" t="str" cm="1">
        <f t="array" ref="V3876">_xlfn.IFS(U3876&lt;=10,"Less than 10 days",AND(U3876&gt;10,U3876&lt;=20),"11 to 20 days",AND(U3876&gt;20,U3876&lt;=25),"21 to 25 days",U3876&gt;=51,"Greater than 40 days",AND(U3876&gt;25,U3876&lt;=30),"26 to 30 days",AND(U3876&gt;30,U3876&lt;=40),"31 to 40 days",AND(U3876&gt;40,U3876&lt;=50),"41 to 50 days")</f>
        <v>21 to 25 days</v>
      </c>
      <c r="W3876" t="str" cm="1">
        <f t="array" ref="W3876">_xlfn.IFNA(_xlfn.IFS(AND(U3876&gt;=25,U3876&lt;28),"26-27 days",AND(U3876&gt;27,U3876&lt;29),"28 to 29 days",U3876=30, "30 days"),"Not Needed")</f>
        <v>Not Needed</v>
      </c>
      <c r="X3876">
        <f t="shared" si="365"/>
        <v>2015</v>
      </c>
    </row>
    <row r="3877" spans="1:24" ht="4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 t="shared" si="366"/>
        <v>0</v>
      </c>
      <c r="R3877">
        <f t="shared" si="361"/>
        <v>0</v>
      </c>
      <c r="S3877" s="15">
        <f t="shared" si="362"/>
        <v>42615.346817129626</v>
      </c>
      <c r="T3877" s="15">
        <f t="shared" si="363"/>
        <v>42616.416666666672</v>
      </c>
      <c r="U3877">
        <f t="shared" si="364"/>
        <v>1</v>
      </c>
      <c r="V3877" t="str" cm="1">
        <f t="array" ref="V3877">_xlfn.IFS(U3877&lt;=10,"Less than 10 days",AND(U3877&gt;10,U3877&lt;=20),"11 to 20 days",AND(U3877&gt;20,U3877&lt;=25),"21 to 25 days",U3877&gt;=51,"Greater than 40 days",AND(U3877&gt;25,U3877&lt;=30),"26 to 30 days",AND(U3877&gt;30,U3877&lt;=40),"31 to 40 days",AND(U3877&gt;40,U3877&lt;=50),"41 to 50 days")</f>
        <v>Less than 10 days</v>
      </c>
      <c r="W3877" t="str" cm="1">
        <f t="array" ref="W3877">_xlfn.IFNA(_xlfn.IFS(AND(U3877&gt;=25,U3877&lt;28),"26-27 days",AND(U3877&gt;27,U3877&lt;29),"28 to 29 days",U3877=30, "30 days"),"Not Needed")</f>
        <v>Not Needed</v>
      </c>
      <c r="X3877">
        <f t="shared" si="365"/>
        <v>2016</v>
      </c>
    </row>
    <row r="3878" spans="1:24" ht="58">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 t="shared" si="366"/>
        <v>53</v>
      </c>
      <c r="R3878">
        <f t="shared" si="361"/>
        <v>44.76</v>
      </c>
      <c r="S3878" s="15">
        <f t="shared" si="362"/>
        <v>42372.624166666668</v>
      </c>
      <c r="T3878" s="15">
        <f t="shared" si="363"/>
        <v>42402.624166666668</v>
      </c>
      <c r="U3878">
        <f t="shared" si="364"/>
        <v>30</v>
      </c>
      <c r="V3878" t="str" cm="1">
        <f t="array" ref="V3878">_xlfn.IFS(U3878&lt;=10,"Less than 10 days",AND(U3878&gt;10,U3878&lt;=20),"11 to 20 days",AND(U3878&gt;20,U3878&lt;=25),"21 to 25 days",U3878&gt;=51,"Greater than 40 days",AND(U3878&gt;25,U3878&lt;=30),"26 to 30 days",AND(U3878&gt;30,U3878&lt;=40),"31 to 40 days",AND(U3878&gt;40,U3878&lt;=50),"41 to 50 days")</f>
        <v>26 to 30 days</v>
      </c>
      <c r="W3878" t="str" cm="1">
        <f t="array" ref="W3878">_xlfn.IFNA(_xlfn.IFS(AND(U3878&gt;=25,U3878&lt;28),"26-27 days",AND(U3878&gt;27,U3878&lt;29),"28 to 29 days",U3878=30, "30 days"),"Not Needed")</f>
        <v>30 days</v>
      </c>
      <c r="X3878">
        <f t="shared" si="365"/>
        <v>2016</v>
      </c>
    </row>
    <row r="3879" spans="1:24" ht="4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 t="shared" si="366"/>
        <v>5</v>
      </c>
      <c r="R3879">
        <f t="shared" si="361"/>
        <v>88.64</v>
      </c>
      <c r="S3879" s="15">
        <f t="shared" si="362"/>
        <v>42682.67768518519</v>
      </c>
      <c r="T3879" s="15">
        <f t="shared" si="363"/>
        <v>42712.67768518519</v>
      </c>
      <c r="U3879">
        <f t="shared" si="364"/>
        <v>30</v>
      </c>
      <c r="V3879" t="str" cm="1">
        <f t="array" ref="V3879">_xlfn.IFS(U3879&lt;=10,"Less than 10 days",AND(U3879&gt;10,U3879&lt;=20),"11 to 20 days",AND(U3879&gt;20,U3879&lt;=25),"21 to 25 days",U3879&gt;=51,"Greater than 40 days",AND(U3879&gt;25,U3879&lt;=30),"26 to 30 days",AND(U3879&gt;30,U3879&lt;=40),"31 to 40 days",AND(U3879&gt;40,U3879&lt;=50),"41 to 50 days")</f>
        <v>26 to 30 days</v>
      </c>
      <c r="W3879" t="str" cm="1">
        <f t="array" ref="W3879">_xlfn.IFNA(_xlfn.IFS(AND(U3879&gt;=25,U3879&lt;28),"26-27 days",AND(U3879&gt;27,U3879&lt;29),"28 to 29 days",U3879=30, "30 days"),"Not Needed")</f>
        <v>30 days</v>
      </c>
      <c r="X3879">
        <f t="shared" si="365"/>
        <v>2016</v>
      </c>
    </row>
    <row r="3880" spans="1:24" ht="4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 t="shared" si="366"/>
        <v>0</v>
      </c>
      <c r="R3880">
        <f t="shared" si="361"/>
        <v>10</v>
      </c>
      <c r="S3880" s="15">
        <f t="shared" si="362"/>
        <v>42154.818819444445</v>
      </c>
      <c r="T3880" s="15">
        <f t="shared" si="363"/>
        <v>42185.165972222225</v>
      </c>
      <c r="U3880">
        <f t="shared" si="364"/>
        <v>31</v>
      </c>
      <c r="V3880" t="str" cm="1">
        <f t="array" ref="V3880">_xlfn.IFS(U3880&lt;=10,"Less than 10 days",AND(U3880&gt;10,U3880&lt;=20),"11 to 20 days",AND(U3880&gt;20,U3880&lt;=25),"21 to 25 days",U3880&gt;=51,"Greater than 40 days",AND(U3880&gt;25,U3880&lt;=30),"26 to 30 days",AND(U3880&gt;30,U3880&lt;=40),"31 to 40 days",AND(U3880&gt;40,U3880&lt;=50),"41 to 50 days")</f>
        <v>31 to 40 days</v>
      </c>
      <c r="W3880" t="str" cm="1">
        <f t="array" ref="W3880">_xlfn.IFNA(_xlfn.IFS(AND(U3880&gt;=25,U3880&lt;28),"26-27 days",AND(U3880&gt;27,U3880&lt;29),"28 to 29 days",U3880=30, "30 days"),"Not Needed")</f>
        <v>Not Needed</v>
      </c>
      <c r="X3880">
        <f t="shared" si="365"/>
        <v>2015</v>
      </c>
    </row>
    <row r="3881" spans="1:24" ht="4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 t="shared" si="366"/>
        <v>0</v>
      </c>
      <c r="R3881">
        <f t="shared" si="361"/>
        <v>0</v>
      </c>
      <c r="S3881" s="15">
        <f t="shared" si="362"/>
        <v>41999.861064814817</v>
      </c>
      <c r="T3881" s="15">
        <f t="shared" si="363"/>
        <v>42029.861064814817</v>
      </c>
      <c r="U3881">
        <f t="shared" si="364"/>
        <v>30</v>
      </c>
      <c r="V3881" t="str" cm="1">
        <f t="array" ref="V3881">_xlfn.IFS(U3881&lt;=10,"Less than 10 days",AND(U3881&gt;10,U3881&lt;=20),"11 to 20 days",AND(U3881&gt;20,U3881&lt;=25),"21 to 25 days",U3881&gt;=51,"Greater than 40 days",AND(U3881&gt;25,U3881&lt;=30),"26 to 30 days",AND(U3881&gt;30,U3881&lt;=40),"31 to 40 days",AND(U3881&gt;40,U3881&lt;=50),"41 to 50 days")</f>
        <v>26 to 30 days</v>
      </c>
      <c r="W3881" t="str" cm="1">
        <f t="array" ref="W3881">_xlfn.IFNA(_xlfn.IFS(AND(U3881&gt;=25,U3881&lt;28),"26-27 days",AND(U3881&gt;27,U3881&lt;29),"28 to 29 days",U3881=30, "30 days"),"Not Needed")</f>
        <v>30 days</v>
      </c>
      <c r="X3881">
        <f t="shared" si="365"/>
        <v>2014</v>
      </c>
    </row>
    <row r="3882" spans="1:24" ht="4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 t="shared" si="366"/>
        <v>13</v>
      </c>
      <c r="R3882">
        <f t="shared" si="361"/>
        <v>57.65</v>
      </c>
      <c r="S3882" s="15">
        <f t="shared" si="362"/>
        <v>41815.815046296295</v>
      </c>
      <c r="T3882" s="15">
        <f t="shared" si="363"/>
        <v>41850.958333333336</v>
      </c>
      <c r="U3882">
        <f t="shared" si="364"/>
        <v>35</v>
      </c>
      <c r="V3882" t="str" cm="1">
        <f t="array" ref="V3882">_xlfn.IFS(U3882&lt;=10,"Less than 10 days",AND(U3882&gt;10,U3882&lt;=20),"11 to 20 days",AND(U3882&gt;20,U3882&lt;=25),"21 to 25 days",U3882&gt;=51,"Greater than 40 days",AND(U3882&gt;25,U3882&lt;=30),"26 to 30 days",AND(U3882&gt;30,U3882&lt;=40),"31 to 40 days",AND(U3882&gt;40,U3882&lt;=50),"41 to 50 days")</f>
        <v>31 to 40 days</v>
      </c>
      <c r="W3882" t="str" cm="1">
        <f t="array" ref="W3882">_xlfn.IFNA(_xlfn.IFS(AND(U3882&gt;=25,U3882&lt;28),"26-27 days",AND(U3882&gt;27,U3882&lt;29),"28 to 29 days",U3882=30, "30 days"),"Not Needed")</f>
        <v>Not Needed</v>
      </c>
      <c r="X3882">
        <f t="shared" si="365"/>
        <v>2014</v>
      </c>
    </row>
    <row r="3883" spans="1:24" ht="29">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 t="shared" si="366"/>
        <v>5</v>
      </c>
      <c r="R3883">
        <f t="shared" si="361"/>
        <v>25</v>
      </c>
      <c r="S3883" s="15">
        <f t="shared" si="362"/>
        <v>42756.018506944441</v>
      </c>
      <c r="T3883" s="15">
        <f t="shared" si="363"/>
        <v>42786.018506944441</v>
      </c>
      <c r="U3883">
        <f t="shared" si="364"/>
        <v>30</v>
      </c>
      <c r="V3883" t="str" cm="1">
        <f t="array" ref="V3883">_xlfn.IFS(U3883&lt;=10,"Less than 10 days",AND(U3883&gt;10,U3883&lt;=20),"11 to 20 days",AND(U3883&gt;20,U3883&lt;=25),"21 to 25 days",U3883&gt;=51,"Greater than 40 days",AND(U3883&gt;25,U3883&lt;=30),"26 to 30 days",AND(U3883&gt;30,U3883&lt;=40),"31 to 40 days",AND(U3883&gt;40,U3883&lt;=50),"41 to 50 days")</f>
        <v>26 to 30 days</v>
      </c>
      <c r="W3883" t="str" cm="1">
        <f t="array" ref="W3883">_xlfn.IFNA(_xlfn.IFS(AND(U3883&gt;=25,U3883&lt;28),"26-27 days",AND(U3883&gt;27,U3883&lt;29),"28 to 29 days",U3883=30, "30 days"),"Not Needed")</f>
        <v>30 days</v>
      </c>
      <c r="X3883">
        <f t="shared" si="365"/>
        <v>2017</v>
      </c>
    </row>
    <row r="3884" spans="1:24" ht="4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 t="shared" si="366"/>
        <v>0</v>
      </c>
      <c r="R3884">
        <f t="shared" si="361"/>
        <v>0</v>
      </c>
      <c r="S3884" s="15">
        <f t="shared" si="362"/>
        <v>42373.983449074076</v>
      </c>
      <c r="T3884" s="15">
        <f t="shared" si="363"/>
        <v>42400.960416666669</v>
      </c>
      <c r="U3884">
        <f t="shared" si="364"/>
        <v>27</v>
      </c>
      <c r="V3884" t="str" cm="1">
        <f t="array" ref="V3884">_xlfn.IFS(U3884&lt;=10,"Less than 10 days",AND(U3884&gt;10,U3884&lt;=20),"11 to 20 days",AND(U3884&gt;20,U3884&lt;=25),"21 to 25 days",U3884&gt;=51,"Greater than 40 days",AND(U3884&gt;25,U3884&lt;=30),"26 to 30 days",AND(U3884&gt;30,U3884&lt;=40),"31 to 40 days",AND(U3884&gt;40,U3884&lt;=50),"41 to 50 days")</f>
        <v>26 to 30 days</v>
      </c>
      <c r="W3884" t="str" cm="1">
        <f t="array" ref="W3884">_xlfn.IFNA(_xlfn.IFS(AND(U3884&gt;=25,U3884&lt;28),"26-27 days",AND(U3884&gt;27,U3884&lt;29),"28 to 29 days",U3884=30, "30 days"),"Not Needed")</f>
        <v>26-27 days</v>
      </c>
      <c r="X3884">
        <f t="shared" si="365"/>
        <v>2016</v>
      </c>
    </row>
    <row r="3885" spans="1:24" ht="58">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 t="shared" si="366"/>
        <v>0</v>
      </c>
      <c r="R3885">
        <f t="shared" si="361"/>
        <v>0</v>
      </c>
      <c r="S3885" s="15">
        <f t="shared" si="362"/>
        <v>41854.602650462963</v>
      </c>
      <c r="T3885" s="15">
        <f t="shared" si="363"/>
        <v>41884.602650462963</v>
      </c>
      <c r="U3885">
        <f t="shared" si="364"/>
        <v>30</v>
      </c>
      <c r="V3885" t="str" cm="1">
        <f t="array" ref="V3885">_xlfn.IFS(U3885&lt;=10,"Less than 10 days",AND(U3885&gt;10,U3885&lt;=20),"11 to 20 days",AND(U3885&gt;20,U3885&lt;=25),"21 to 25 days",U3885&gt;=51,"Greater than 40 days",AND(U3885&gt;25,U3885&lt;=30),"26 to 30 days",AND(U3885&gt;30,U3885&lt;=40),"31 to 40 days",AND(U3885&gt;40,U3885&lt;=50),"41 to 50 days")</f>
        <v>26 to 30 days</v>
      </c>
      <c r="W3885" t="str" cm="1">
        <f t="array" ref="W3885">_xlfn.IFNA(_xlfn.IFS(AND(U3885&gt;=25,U3885&lt;28),"26-27 days",AND(U3885&gt;27,U3885&lt;29),"28 to 29 days",U3885=30, "30 days"),"Not Needed")</f>
        <v>30 days</v>
      </c>
      <c r="X3885">
        <f t="shared" si="365"/>
        <v>2014</v>
      </c>
    </row>
    <row r="3886" spans="1:24" ht="4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 t="shared" si="366"/>
        <v>0</v>
      </c>
      <c r="R3886">
        <f t="shared" si="361"/>
        <v>0</v>
      </c>
      <c r="S3886" s="15">
        <f t="shared" si="362"/>
        <v>42065.791574074072</v>
      </c>
      <c r="T3886" s="15">
        <f t="shared" si="363"/>
        <v>42090.749907407408</v>
      </c>
      <c r="U3886">
        <f t="shared" si="364"/>
        <v>25</v>
      </c>
      <c r="V3886" t="str" cm="1">
        <f t="array" ref="V3886">_xlfn.IFS(U3886&lt;=10,"Less than 10 days",AND(U3886&gt;10,U3886&lt;=20),"11 to 20 days",AND(U3886&gt;20,U3886&lt;=25),"21 to 25 days",U3886&gt;=51,"Greater than 40 days",AND(U3886&gt;25,U3886&lt;=30),"26 to 30 days",AND(U3886&gt;30,U3886&lt;=40),"31 to 40 days",AND(U3886&gt;40,U3886&lt;=50),"41 to 50 days")</f>
        <v>21 to 25 days</v>
      </c>
      <c r="W3886" t="str" cm="1">
        <f t="array" ref="W3886">_xlfn.IFNA(_xlfn.IFS(AND(U3886&gt;=25,U3886&lt;28),"26-27 days",AND(U3886&gt;27,U3886&lt;29),"28 to 29 days",U3886=30, "30 days"),"Not Needed")</f>
        <v>26-27 days</v>
      </c>
      <c r="X3886">
        <f t="shared" si="365"/>
        <v>2015</v>
      </c>
    </row>
    <row r="3887" spans="1:24" ht="4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 t="shared" si="366"/>
        <v>0</v>
      </c>
      <c r="R3887">
        <f t="shared" si="361"/>
        <v>0</v>
      </c>
      <c r="S3887" s="15">
        <f t="shared" si="362"/>
        <v>42469.951284722221</v>
      </c>
      <c r="T3887" s="15">
        <f t="shared" si="363"/>
        <v>42499.951284722221</v>
      </c>
      <c r="U3887">
        <f t="shared" si="364"/>
        <v>30</v>
      </c>
      <c r="V3887" t="str" cm="1">
        <f t="array" ref="V3887">_xlfn.IFS(U3887&lt;=10,"Less than 10 days",AND(U3887&gt;10,U3887&lt;=20),"11 to 20 days",AND(U3887&gt;20,U3887&lt;=25),"21 to 25 days",U3887&gt;=51,"Greater than 40 days",AND(U3887&gt;25,U3887&lt;=30),"26 to 30 days",AND(U3887&gt;30,U3887&lt;=40),"31 to 40 days",AND(U3887&gt;40,U3887&lt;=50),"41 to 50 days")</f>
        <v>26 to 30 days</v>
      </c>
      <c r="W3887" t="str" cm="1">
        <f t="array" ref="W3887">_xlfn.IFNA(_xlfn.IFS(AND(U3887&gt;=25,U3887&lt;28),"26-27 days",AND(U3887&gt;27,U3887&lt;29),"28 to 29 days",U3887=30, "30 days"),"Not Needed")</f>
        <v>30 days</v>
      </c>
      <c r="X3887">
        <f t="shared" si="365"/>
        <v>2016</v>
      </c>
    </row>
    <row r="3888" spans="1:24">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 t="shared" si="366"/>
        <v>0</v>
      </c>
      <c r="R3888">
        <f t="shared" si="361"/>
        <v>0</v>
      </c>
      <c r="S3888" s="15">
        <f t="shared" si="362"/>
        <v>41954.228032407409</v>
      </c>
      <c r="T3888" s="15">
        <f t="shared" si="363"/>
        <v>41984.228032407409</v>
      </c>
      <c r="U3888">
        <f t="shared" si="364"/>
        <v>30</v>
      </c>
      <c r="V3888" t="str" cm="1">
        <f t="array" ref="V3888">_xlfn.IFS(U3888&lt;=10,"Less than 10 days",AND(U3888&gt;10,U3888&lt;=20),"11 to 20 days",AND(U3888&gt;20,U3888&lt;=25),"21 to 25 days",U3888&gt;=51,"Greater than 40 days",AND(U3888&gt;25,U3888&lt;=30),"26 to 30 days",AND(U3888&gt;30,U3888&lt;=40),"31 to 40 days",AND(U3888&gt;40,U3888&lt;=50),"41 to 50 days")</f>
        <v>26 to 30 days</v>
      </c>
      <c r="W3888" t="str" cm="1">
        <f t="array" ref="W3888">_xlfn.IFNA(_xlfn.IFS(AND(U3888&gt;=25,U3888&lt;28),"26-27 days",AND(U3888&gt;27,U3888&lt;29),"28 to 29 days",U3888=30, "30 days"),"Not Needed")</f>
        <v>30 days</v>
      </c>
      <c r="X3888">
        <f t="shared" si="365"/>
        <v>2014</v>
      </c>
    </row>
    <row r="3889" spans="1:24" ht="4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 t="shared" si="366"/>
        <v>2</v>
      </c>
      <c r="R3889">
        <f t="shared" si="361"/>
        <v>17.5</v>
      </c>
      <c r="S3889" s="15">
        <f t="shared" si="362"/>
        <v>42079.857974537037</v>
      </c>
      <c r="T3889" s="15">
        <f t="shared" si="363"/>
        <v>42125.916666666672</v>
      </c>
      <c r="U3889">
        <f t="shared" si="364"/>
        <v>46</v>
      </c>
      <c r="V3889" t="str" cm="1">
        <f t="array" ref="V3889">_xlfn.IFS(U3889&lt;=10,"Less than 10 days",AND(U3889&gt;10,U3889&lt;=20),"11 to 20 days",AND(U3889&gt;20,U3889&lt;=25),"21 to 25 days",U3889&gt;=51,"Greater than 40 days",AND(U3889&gt;25,U3889&lt;=30),"26 to 30 days",AND(U3889&gt;30,U3889&lt;=40),"31 to 40 days",AND(U3889&gt;40,U3889&lt;=50),"41 to 50 days")</f>
        <v>41 to 50 days</v>
      </c>
      <c r="W3889" t="str" cm="1">
        <f t="array" ref="W3889">_xlfn.IFNA(_xlfn.IFS(AND(U3889&gt;=25,U3889&lt;28),"26-27 days",AND(U3889&gt;27,U3889&lt;29),"28 to 29 days",U3889=30, "30 days"),"Not Needed")</f>
        <v>Not Needed</v>
      </c>
      <c r="X3889">
        <f t="shared" si="365"/>
        <v>2015</v>
      </c>
    </row>
    <row r="3890" spans="1:24" ht="58">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 t="shared" si="366"/>
        <v>27</v>
      </c>
      <c r="R3890">
        <f t="shared" si="361"/>
        <v>38.71</v>
      </c>
      <c r="S3890" s="15">
        <f t="shared" si="362"/>
        <v>42762.545810185184</v>
      </c>
      <c r="T3890" s="15">
        <f t="shared" si="363"/>
        <v>42792.545810185184</v>
      </c>
      <c r="U3890">
        <f t="shared" si="364"/>
        <v>30</v>
      </c>
      <c r="V3890" t="str" cm="1">
        <f t="array" ref="V3890">_xlfn.IFS(U3890&lt;=10,"Less than 10 days",AND(U3890&gt;10,U3890&lt;=20),"11 to 20 days",AND(U3890&gt;20,U3890&lt;=25),"21 to 25 days",U3890&gt;=51,"Greater than 40 days",AND(U3890&gt;25,U3890&lt;=30),"26 to 30 days",AND(U3890&gt;30,U3890&lt;=40),"31 to 40 days",AND(U3890&gt;40,U3890&lt;=50),"41 to 50 days")</f>
        <v>26 to 30 days</v>
      </c>
      <c r="W3890" t="str" cm="1">
        <f t="array" ref="W3890">_xlfn.IFNA(_xlfn.IFS(AND(U3890&gt;=25,U3890&lt;28),"26-27 days",AND(U3890&gt;27,U3890&lt;29),"28 to 29 days",U3890=30, "30 days"),"Not Needed")</f>
        <v>30 days</v>
      </c>
      <c r="X3890">
        <f t="shared" si="365"/>
        <v>2017</v>
      </c>
    </row>
    <row r="3891" spans="1:24" ht="4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 t="shared" si="366"/>
        <v>1</v>
      </c>
      <c r="R3891">
        <f t="shared" si="361"/>
        <v>13.11</v>
      </c>
      <c r="S3891" s="15">
        <f t="shared" si="362"/>
        <v>41977.004976851851</v>
      </c>
      <c r="T3891" s="15">
        <f t="shared" si="363"/>
        <v>42008.976388888885</v>
      </c>
      <c r="U3891">
        <f t="shared" si="364"/>
        <v>31</v>
      </c>
      <c r="V3891" t="str" cm="1">
        <f t="array" ref="V3891">_xlfn.IFS(U3891&lt;=10,"Less than 10 days",AND(U3891&gt;10,U3891&lt;=20),"11 to 20 days",AND(U3891&gt;20,U3891&lt;=25),"21 to 25 days",U3891&gt;=51,"Greater than 40 days",AND(U3891&gt;25,U3891&lt;=30),"26 to 30 days",AND(U3891&gt;30,U3891&lt;=40),"31 to 40 days",AND(U3891&gt;40,U3891&lt;=50),"41 to 50 days")</f>
        <v>31 to 40 days</v>
      </c>
      <c r="W3891" t="str" cm="1">
        <f t="array" ref="W3891">_xlfn.IFNA(_xlfn.IFS(AND(U3891&gt;=25,U3891&lt;28),"26-27 days",AND(U3891&gt;27,U3891&lt;29),"28 to 29 days",U3891=30, "30 days"),"Not Needed")</f>
        <v>Not Needed</v>
      </c>
      <c r="X3891">
        <f t="shared" si="365"/>
        <v>2014</v>
      </c>
    </row>
    <row r="3892" spans="1:24" ht="4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 t="shared" si="366"/>
        <v>17</v>
      </c>
      <c r="R3892">
        <f t="shared" si="361"/>
        <v>315.5</v>
      </c>
      <c r="S3892" s="15">
        <f t="shared" si="362"/>
        <v>42171.758611111116</v>
      </c>
      <c r="T3892" s="15">
        <f t="shared" si="363"/>
        <v>42231.758611111116</v>
      </c>
      <c r="U3892">
        <f t="shared" si="364"/>
        <v>60</v>
      </c>
      <c r="V3892" t="str" cm="1">
        <f t="array" ref="V3892">_xlfn.IFS(U3892&lt;=10,"Less than 10 days",AND(U3892&gt;10,U3892&lt;=20),"11 to 20 days",AND(U3892&gt;20,U3892&lt;=25),"21 to 25 days",U3892&gt;=51,"Greater than 40 days",AND(U3892&gt;25,U3892&lt;=30),"26 to 30 days",AND(U3892&gt;30,U3892&lt;=40),"31 to 40 days",AND(U3892&gt;40,U3892&lt;=50),"41 to 50 days")</f>
        <v>Greater than 40 days</v>
      </c>
      <c r="W3892" t="str" cm="1">
        <f t="array" ref="W3892">_xlfn.IFNA(_xlfn.IFS(AND(U3892&gt;=25,U3892&lt;28),"26-27 days",AND(U3892&gt;27,U3892&lt;29),"28 to 29 days",U3892=30, "30 days"),"Not Needed")</f>
        <v>Not Needed</v>
      </c>
      <c r="X3892">
        <f t="shared" si="365"/>
        <v>2015</v>
      </c>
    </row>
    <row r="3893" spans="1:24" ht="29">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 t="shared" si="366"/>
        <v>33</v>
      </c>
      <c r="R3893">
        <f t="shared" si="361"/>
        <v>37.14</v>
      </c>
      <c r="S3893" s="15">
        <f t="shared" si="362"/>
        <v>42056.1324537037</v>
      </c>
      <c r="T3893" s="15">
        <f t="shared" si="363"/>
        <v>42086.207638888889</v>
      </c>
      <c r="U3893">
        <f t="shared" si="364"/>
        <v>30</v>
      </c>
      <c r="V3893" t="str" cm="1">
        <f t="array" ref="V3893">_xlfn.IFS(U3893&lt;=10,"Less than 10 days",AND(U3893&gt;10,U3893&lt;=20),"11 to 20 days",AND(U3893&gt;20,U3893&lt;=25),"21 to 25 days",U3893&gt;=51,"Greater than 40 days",AND(U3893&gt;25,U3893&lt;=30),"26 to 30 days",AND(U3893&gt;30,U3893&lt;=40),"31 to 40 days",AND(U3893&gt;40,U3893&lt;=50),"41 to 50 days")</f>
        <v>26 to 30 days</v>
      </c>
      <c r="W3893" t="str" cm="1">
        <f t="array" ref="W3893">_xlfn.IFNA(_xlfn.IFS(AND(U3893&gt;=25,U3893&lt;28),"26-27 days",AND(U3893&gt;27,U3893&lt;29),"28 to 29 days",U3893=30, "30 days"),"Not Needed")</f>
        <v>30 days</v>
      </c>
      <c r="X3893">
        <f t="shared" si="365"/>
        <v>2015</v>
      </c>
    </row>
    <row r="3894" spans="1:24" ht="58">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 t="shared" si="366"/>
        <v>0</v>
      </c>
      <c r="R3894">
        <f t="shared" si="361"/>
        <v>0</v>
      </c>
      <c r="S3894" s="15">
        <f t="shared" si="362"/>
        <v>41867.652280092596</v>
      </c>
      <c r="T3894" s="15">
        <f t="shared" si="363"/>
        <v>41875.291666666664</v>
      </c>
      <c r="U3894">
        <f t="shared" si="364"/>
        <v>8</v>
      </c>
      <c r="V3894" t="str" cm="1">
        <f t="array" ref="V3894">_xlfn.IFS(U3894&lt;=10,"Less than 10 days",AND(U3894&gt;10,U3894&lt;=20),"11 to 20 days",AND(U3894&gt;20,U3894&lt;=25),"21 to 25 days",U3894&gt;=51,"Greater than 40 days",AND(U3894&gt;25,U3894&lt;=30),"26 to 30 days",AND(U3894&gt;30,U3894&lt;=40),"31 to 40 days",AND(U3894&gt;40,U3894&lt;=50),"41 to 50 days")</f>
        <v>Less than 10 days</v>
      </c>
      <c r="W3894" t="str" cm="1">
        <f t="array" ref="W3894">_xlfn.IFNA(_xlfn.IFS(AND(U3894&gt;=25,U3894&lt;28),"26-27 days",AND(U3894&gt;27,U3894&lt;29),"28 to 29 days",U3894=30, "30 days"),"Not Needed")</f>
        <v>Not Needed</v>
      </c>
      <c r="X3894">
        <f t="shared" si="365"/>
        <v>2014</v>
      </c>
    </row>
    <row r="3895" spans="1:24" ht="58">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 t="shared" si="366"/>
        <v>22</v>
      </c>
      <c r="R3895">
        <f t="shared" si="361"/>
        <v>128.27000000000001</v>
      </c>
      <c r="S3895" s="15">
        <f t="shared" si="362"/>
        <v>41779.657870370371</v>
      </c>
      <c r="T3895" s="15">
        <f t="shared" si="363"/>
        <v>41821.25</v>
      </c>
      <c r="U3895">
        <f t="shared" si="364"/>
        <v>42</v>
      </c>
      <c r="V3895" t="str" cm="1">
        <f t="array" ref="V3895">_xlfn.IFS(U3895&lt;=10,"Less than 10 days",AND(U3895&gt;10,U3895&lt;=20),"11 to 20 days",AND(U3895&gt;20,U3895&lt;=25),"21 to 25 days",U3895&gt;=51,"Greater than 40 days",AND(U3895&gt;25,U3895&lt;=30),"26 to 30 days",AND(U3895&gt;30,U3895&lt;=40),"31 to 40 days",AND(U3895&gt;40,U3895&lt;=50),"41 to 50 days")</f>
        <v>41 to 50 days</v>
      </c>
      <c r="W3895" t="str" cm="1">
        <f t="array" ref="W3895">_xlfn.IFNA(_xlfn.IFS(AND(U3895&gt;=25,U3895&lt;28),"26-27 days",AND(U3895&gt;27,U3895&lt;29),"28 to 29 days",U3895=30, "30 days"),"Not Needed")</f>
        <v>Not Needed</v>
      </c>
      <c r="X3895">
        <f t="shared" si="365"/>
        <v>2014</v>
      </c>
    </row>
    <row r="3896" spans="1:24" ht="58">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 t="shared" si="366"/>
        <v>3</v>
      </c>
      <c r="R3896">
        <f t="shared" si="361"/>
        <v>47.27</v>
      </c>
      <c r="S3896" s="15">
        <f t="shared" si="362"/>
        <v>42679.958472222221</v>
      </c>
      <c r="T3896" s="15">
        <f t="shared" si="363"/>
        <v>42710.207638888889</v>
      </c>
      <c r="U3896">
        <f t="shared" si="364"/>
        <v>31</v>
      </c>
      <c r="V3896" t="str" cm="1">
        <f t="array" ref="V3896">_xlfn.IFS(U3896&lt;=10,"Less than 10 days",AND(U3896&gt;10,U3896&lt;=20),"11 to 20 days",AND(U3896&gt;20,U3896&lt;=25),"21 to 25 days",U3896&gt;=51,"Greater than 40 days",AND(U3896&gt;25,U3896&lt;=30),"26 to 30 days",AND(U3896&gt;30,U3896&lt;=40),"31 to 40 days",AND(U3896&gt;40,U3896&lt;=50),"41 to 50 days")</f>
        <v>31 to 40 days</v>
      </c>
      <c r="W3896" t="str" cm="1">
        <f t="array" ref="W3896">_xlfn.IFNA(_xlfn.IFS(AND(U3896&gt;=25,U3896&lt;28),"26-27 days",AND(U3896&gt;27,U3896&lt;29),"28 to 29 days",U3896=30, "30 days"),"Not Needed")</f>
        <v>Not Needed</v>
      </c>
      <c r="X3896">
        <f t="shared" si="365"/>
        <v>2016</v>
      </c>
    </row>
    <row r="3897" spans="1:24" ht="58">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 t="shared" si="366"/>
        <v>5</v>
      </c>
      <c r="R3897">
        <f t="shared" si="361"/>
        <v>50</v>
      </c>
      <c r="S3897" s="15">
        <f t="shared" si="362"/>
        <v>42032.250208333338</v>
      </c>
      <c r="T3897" s="15">
        <f t="shared" si="363"/>
        <v>42063.250208333338</v>
      </c>
      <c r="U3897">
        <f t="shared" si="364"/>
        <v>31</v>
      </c>
      <c r="V3897" t="str" cm="1">
        <f t="array" ref="V3897">_xlfn.IFS(U3897&lt;=10,"Less than 10 days",AND(U3897&gt;10,U3897&lt;=20),"11 to 20 days",AND(U3897&gt;20,U3897&lt;=25),"21 to 25 days",U3897&gt;=51,"Greater than 40 days",AND(U3897&gt;25,U3897&lt;=30),"26 to 30 days",AND(U3897&gt;30,U3897&lt;=40),"31 to 40 days",AND(U3897&gt;40,U3897&lt;=50),"41 to 50 days")</f>
        <v>31 to 40 days</v>
      </c>
      <c r="W3897" t="str" cm="1">
        <f t="array" ref="W3897">_xlfn.IFNA(_xlfn.IFS(AND(U3897&gt;=25,U3897&lt;28),"26-27 days",AND(U3897&gt;27,U3897&lt;29),"28 to 29 days",U3897=30, "30 days"),"Not Needed")</f>
        <v>Not Needed</v>
      </c>
      <c r="X3897">
        <f t="shared" si="365"/>
        <v>2015</v>
      </c>
    </row>
    <row r="3898" spans="1:24" ht="4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 t="shared" si="366"/>
        <v>11</v>
      </c>
      <c r="R3898">
        <f t="shared" si="361"/>
        <v>42.5</v>
      </c>
      <c r="S3898" s="15">
        <f t="shared" si="362"/>
        <v>41793.191875000004</v>
      </c>
      <c r="T3898" s="15">
        <f t="shared" si="363"/>
        <v>41807.191875000004</v>
      </c>
      <c r="U3898">
        <f t="shared" si="364"/>
        <v>14</v>
      </c>
      <c r="V3898" t="str" cm="1">
        <f t="array" ref="V3898">_xlfn.IFS(U3898&lt;=10,"Less than 10 days",AND(U3898&gt;10,U3898&lt;=20),"11 to 20 days",AND(U3898&gt;20,U3898&lt;=25),"21 to 25 days",U3898&gt;=51,"Greater than 40 days",AND(U3898&gt;25,U3898&lt;=30),"26 to 30 days",AND(U3898&gt;30,U3898&lt;=40),"31 to 40 days",AND(U3898&gt;40,U3898&lt;=50),"41 to 50 days")</f>
        <v>11 to 20 days</v>
      </c>
      <c r="W3898" t="str" cm="1">
        <f t="array" ref="W3898">_xlfn.IFNA(_xlfn.IFS(AND(U3898&gt;=25,U3898&lt;28),"26-27 days",AND(U3898&gt;27,U3898&lt;29),"28 to 29 days",U3898=30, "30 days"),"Not Needed")</f>
        <v>Not Needed</v>
      </c>
      <c r="X3898">
        <f t="shared" si="365"/>
        <v>2014</v>
      </c>
    </row>
    <row r="3899" spans="1:24" ht="4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 t="shared" si="366"/>
        <v>18</v>
      </c>
      <c r="R3899">
        <f t="shared" si="361"/>
        <v>44</v>
      </c>
      <c r="S3899" s="15">
        <f t="shared" si="362"/>
        <v>41982.87364583333</v>
      </c>
      <c r="T3899" s="15">
        <f t="shared" si="363"/>
        <v>42012.87364583333</v>
      </c>
      <c r="U3899">
        <f t="shared" si="364"/>
        <v>30</v>
      </c>
      <c r="V3899" t="str" cm="1">
        <f t="array" ref="V3899">_xlfn.IFS(U3899&lt;=10,"Less than 10 days",AND(U3899&gt;10,U3899&lt;=20),"11 to 20 days",AND(U3899&gt;20,U3899&lt;=25),"21 to 25 days",U3899&gt;=51,"Greater than 40 days",AND(U3899&gt;25,U3899&lt;=30),"26 to 30 days",AND(U3899&gt;30,U3899&lt;=40),"31 to 40 days",AND(U3899&gt;40,U3899&lt;=50),"41 to 50 days")</f>
        <v>26 to 30 days</v>
      </c>
      <c r="W3899" t="str" cm="1">
        <f t="array" ref="W3899">_xlfn.IFNA(_xlfn.IFS(AND(U3899&gt;=25,U3899&lt;28),"26-27 days",AND(U3899&gt;27,U3899&lt;29),"28 to 29 days",U3899=30, "30 days"),"Not Needed")</f>
        <v>30 days</v>
      </c>
      <c r="X3899">
        <f t="shared" si="365"/>
        <v>2014</v>
      </c>
    </row>
    <row r="3900" spans="1:24" ht="58">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 t="shared" si="366"/>
        <v>33</v>
      </c>
      <c r="R3900">
        <f t="shared" si="361"/>
        <v>50.88</v>
      </c>
      <c r="S3900" s="15">
        <f t="shared" si="362"/>
        <v>42193.482291666667</v>
      </c>
      <c r="T3900" s="15">
        <f t="shared" si="363"/>
        <v>42233.666666666672</v>
      </c>
      <c r="U3900">
        <f t="shared" si="364"/>
        <v>40</v>
      </c>
      <c r="V3900" t="str" cm="1">
        <f t="array" ref="V3900">_xlfn.IFS(U3900&lt;=10,"Less than 10 days",AND(U3900&gt;10,U3900&lt;=20),"11 to 20 days",AND(U3900&gt;20,U3900&lt;=25),"21 to 25 days",U3900&gt;=51,"Greater than 40 days",AND(U3900&gt;25,U3900&lt;=30),"26 to 30 days",AND(U3900&gt;30,U3900&lt;=40),"31 to 40 days",AND(U3900&gt;40,U3900&lt;=50),"41 to 50 days")</f>
        <v>31 to 40 days</v>
      </c>
      <c r="W3900" t="str" cm="1">
        <f t="array" ref="W3900">_xlfn.IFNA(_xlfn.IFS(AND(U3900&gt;=25,U3900&lt;28),"26-27 days",AND(U3900&gt;27,U3900&lt;29),"28 to 29 days",U3900=30, "30 days"),"Not Needed")</f>
        <v>Not Needed</v>
      </c>
      <c r="X3900">
        <f t="shared" si="365"/>
        <v>2015</v>
      </c>
    </row>
    <row r="3901" spans="1:24" ht="4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 t="shared" si="366"/>
        <v>1</v>
      </c>
      <c r="R3901">
        <f t="shared" si="361"/>
        <v>62.5</v>
      </c>
      <c r="S3901" s="15">
        <f t="shared" si="362"/>
        <v>41843.775011574071</v>
      </c>
      <c r="T3901" s="15">
        <f t="shared" si="363"/>
        <v>41863.775011574071</v>
      </c>
      <c r="U3901">
        <f t="shared" si="364"/>
        <v>20</v>
      </c>
      <c r="V3901" t="str" cm="1">
        <f t="array" ref="V3901">_xlfn.IFS(U3901&lt;=10,"Less than 10 days",AND(U3901&gt;10,U3901&lt;=20),"11 to 20 days",AND(U3901&gt;20,U3901&lt;=25),"21 to 25 days",U3901&gt;=51,"Greater than 40 days",AND(U3901&gt;25,U3901&lt;=30),"26 to 30 days",AND(U3901&gt;30,U3901&lt;=40),"31 to 40 days",AND(U3901&gt;40,U3901&lt;=50),"41 to 50 days")</f>
        <v>11 to 20 days</v>
      </c>
      <c r="W3901" t="str" cm="1">
        <f t="array" ref="W3901">_xlfn.IFNA(_xlfn.IFS(AND(U3901&gt;=25,U3901&lt;28),"26-27 days",AND(U3901&gt;27,U3901&lt;29),"28 to 29 days",U3901=30, "30 days"),"Not Needed")</f>
        <v>Not Needed</v>
      </c>
      <c r="X3901">
        <f t="shared" si="365"/>
        <v>2014</v>
      </c>
    </row>
    <row r="3902" spans="1:24" ht="4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 t="shared" si="366"/>
        <v>5</v>
      </c>
      <c r="R3902">
        <f t="shared" si="361"/>
        <v>27</v>
      </c>
      <c r="S3902" s="15">
        <f t="shared" si="362"/>
        <v>42136.092488425929</v>
      </c>
      <c r="T3902" s="15">
        <f t="shared" si="363"/>
        <v>42166.092488425929</v>
      </c>
      <c r="U3902">
        <f t="shared" si="364"/>
        <v>30</v>
      </c>
      <c r="V3902" t="str" cm="1">
        <f t="array" ref="V3902">_xlfn.IFS(U3902&lt;=10,"Less than 10 days",AND(U3902&gt;10,U3902&lt;=20),"11 to 20 days",AND(U3902&gt;20,U3902&lt;=25),"21 to 25 days",U3902&gt;=51,"Greater than 40 days",AND(U3902&gt;25,U3902&lt;=30),"26 to 30 days",AND(U3902&gt;30,U3902&lt;=40),"31 to 40 days",AND(U3902&gt;40,U3902&lt;=50),"41 to 50 days")</f>
        <v>26 to 30 days</v>
      </c>
      <c r="W3902" t="str" cm="1">
        <f t="array" ref="W3902">_xlfn.IFNA(_xlfn.IFS(AND(U3902&gt;=25,U3902&lt;28),"26-27 days",AND(U3902&gt;27,U3902&lt;29),"28 to 29 days",U3902=30, "30 days"),"Not Needed")</f>
        <v>30 days</v>
      </c>
      <c r="X3902">
        <f t="shared" si="365"/>
        <v>2015</v>
      </c>
    </row>
    <row r="3903" spans="1:24" ht="4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 t="shared" si="366"/>
        <v>1</v>
      </c>
      <c r="R3903">
        <f t="shared" si="361"/>
        <v>25</v>
      </c>
      <c r="S3903" s="15">
        <f t="shared" si="362"/>
        <v>42317.826377314821</v>
      </c>
      <c r="T3903" s="15">
        <f t="shared" si="363"/>
        <v>42357.826377314821</v>
      </c>
      <c r="U3903">
        <f t="shared" si="364"/>
        <v>40</v>
      </c>
      <c r="V3903" t="str" cm="1">
        <f t="array" ref="V3903">_xlfn.IFS(U3903&lt;=10,"Less than 10 days",AND(U3903&gt;10,U3903&lt;=20),"11 to 20 days",AND(U3903&gt;20,U3903&lt;=25),"21 to 25 days",U3903&gt;=51,"Greater than 40 days",AND(U3903&gt;25,U3903&lt;=30),"26 to 30 days",AND(U3903&gt;30,U3903&lt;=40),"31 to 40 days",AND(U3903&gt;40,U3903&lt;=50),"41 to 50 days")</f>
        <v>31 to 40 days</v>
      </c>
      <c r="W3903" t="str" cm="1">
        <f t="array" ref="W3903">_xlfn.IFNA(_xlfn.IFS(AND(U3903&gt;=25,U3903&lt;28),"26-27 days",AND(U3903&gt;27,U3903&lt;29),"28 to 29 days",U3903=30, "30 days"),"Not Needed")</f>
        <v>Not Needed</v>
      </c>
      <c r="X3903">
        <f t="shared" si="365"/>
        <v>2015</v>
      </c>
    </row>
    <row r="3904" spans="1:24" ht="4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 t="shared" si="366"/>
        <v>49</v>
      </c>
      <c r="R3904">
        <f t="shared" si="361"/>
        <v>47.26</v>
      </c>
      <c r="S3904" s="15">
        <f t="shared" si="362"/>
        <v>42663.468078703707</v>
      </c>
      <c r="T3904" s="15">
        <f t="shared" si="363"/>
        <v>42688.509745370371</v>
      </c>
      <c r="U3904">
        <f t="shared" si="364"/>
        <v>25</v>
      </c>
      <c r="V3904" t="str" cm="1">
        <f t="array" ref="V3904">_xlfn.IFS(U3904&lt;=10,"Less than 10 days",AND(U3904&gt;10,U3904&lt;=20),"11 to 20 days",AND(U3904&gt;20,U3904&lt;=25),"21 to 25 days",U3904&gt;=51,"Greater than 40 days",AND(U3904&gt;25,U3904&lt;=30),"26 to 30 days",AND(U3904&gt;30,U3904&lt;=40),"31 to 40 days",AND(U3904&gt;40,U3904&lt;=50),"41 to 50 days")</f>
        <v>21 to 25 days</v>
      </c>
      <c r="W3904" t="str" cm="1">
        <f t="array" ref="W3904">_xlfn.IFNA(_xlfn.IFS(AND(U3904&gt;=25,U3904&lt;28),"26-27 days",AND(U3904&gt;27,U3904&lt;29),"28 to 29 days",U3904=30, "30 days"),"Not Needed")</f>
        <v>26-27 days</v>
      </c>
      <c r="X3904">
        <f t="shared" si="365"/>
        <v>2016</v>
      </c>
    </row>
    <row r="3905" spans="1:24" ht="58">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 t="shared" si="366"/>
        <v>0</v>
      </c>
      <c r="R3905">
        <f t="shared" si="361"/>
        <v>0</v>
      </c>
      <c r="S3905" s="15">
        <f t="shared" si="362"/>
        <v>42186.01116898148</v>
      </c>
      <c r="T3905" s="15">
        <f t="shared" si="363"/>
        <v>42230.818055555559</v>
      </c>
      <c r="U3905">
        <f t="shared" si="364"/>
        <v>44</v>
      </c>
      <c r="V3905" t="str" cm="1">
        <f t="array" ref="V3905">_xlfn.IFS(U3905&lt;=10,"Less than 10 days",AND(U3905&gt;10,U3905&lt;=20),"11 to 20 days",AND(U3905&gt;20,U3905&lt;=25),"21 to 25 days",U3905&gt;=51,"Greater than 40 days",AND(U3905&gt;25,U3905&lt;=30),"26 to 30 days",AND(U3905&gt;30,U3905&lt;=40),"31 to 40 days",AND(U3905&gt;40,U3905&lt;=50),"41 to 50 days")</f>
        <v>41 to 50 days</v>
      </c>
      <c r="W3905" t="str" cm="1">
        <f t="array" ref="W3905">_xlfn.IFNA(_xlfn.IFS(AND(U3905&gt;=25,U3905&lt;28),"26-27 days",AND(U3905&gt;27,U3905&lt;29),"28 to 29 days",U3905=30, "30 days"),"Not Needed")</f>
        <v>Not Needed</v>
      </c>
      <c r="X3905">
        <f t="shared" si="365"/>
        <v>2015</v>
      </c>
    </row>
    <row r="3906" spans="1:24" ht="29">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 t="shared" si="366"/>
        <v>0</v>
      </c>
      <c r="R3906">
        <f t="shared" si="361"/>
        <v>1.5</v>
      </c>
      <c r="S3906" s="15">
        <f t="shared" si="362"/>
        <v>42095.229166666672</v>
      </c>
      <c r="T3906" s="15">
        <f t="shared" si="363"/>
        <v>42109.211111111115</v>
      </c>
      <c r="U3906">
        <f t="shared" si="364"/>
        <v>14</v>
      </c>
      <c r="V3906" t="str" cm="1">
        <f t="array" ref="V3906">_xlfn.IFS(U3906&lt;=10,"Less than 10 days",AND(U3906&gt;10,U3906&lt;=20),"11 to 20 days",AND(U3906&gt;20,U3906&lt;=25),"21 to 25 days",U3906&gt;=51,"Greater than 40 days",AND(U3906&gt;25,U3906&lt;=30),"26 to 30 days",AND(U3906&gt;30,U3906&lt;=40),"31 to 40 days",AND(U3906&gt;40,U3906&lt;=50),"41 to 50 days")</f>
        <v>11 to 20 days</v>
      </c>
      <c r="W3906" t="str" cm="1">
        <f t="array" ref="W3906">_xlfn.IFNA(_xlfn.IFS(AND(U3906&gt;=25,U3906&lt;28),"26-27 days",AND(U3906&gt;27,U3906&lt;29),"28 to 29 days",U3906=30, "30 days"),"Not Needed")</f>
        <v>Not Needed</v>
      </c>
      <c r="X3906">
        <f t="shared" si="365"/>
        <v>2015</v>
      </c>
    </row>
    <row r="3907" spans="1:24" ht="4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 t="shared" si="366"/>
        <v>12</v>
      </c>
      <c r="R3907">
        <f t="shared" ref="R3907:R3970" si="367">IFERROR(ROUND(E3907/L3907,2),0)</f>
        <v>24.71</v>
      </c>
      <c r="S3907" s="15">
        <f t="shared" ref="S3907:S3970" si="368">(((J3907/60)/60)/24)+DATE(1970,1,1)</f>
        <v>42124.623877314814</v>
      </c>
      <c r="T3907" s="15">
        <f t="shared" ref="T3907:T3970" si="369">(((I3907/60)/60)/24)+DATE(1970,1,1)</f>
        <v>42166.958333333328</v>
      </c>
      <c r="U3907">
        <f t="shared" ref="U3907:U3970" si="370">_xlfn.DAYS(T3907,S3907)</f>
        <v>42</v>
      </c>
      <c r="V3907" t="str" cm="1">
        <f t="array" ref="V3907">_xlfn.IFS(U3907&lt;=10,"Less than 10 days",AND(U3907&gt;10,U3907&lt;=20),"11 to 20 days",AND(U3907&gt;20,U3907&lt;=25),"21 to 25 days",U3907&gt;=51,"Greater than 40 days",AND(U3907&gt;25,U3907&lt;=30),"26 to 30 days",AND(U3907&gt;30,U3907&lt;=40),"31 to 40 days",AND(U3907&gt;40,U3907&lt;=50),"41 to 50 days")</f>
        <v>41 to 50 days</v>
      </c>
      <c r="W3907" t="str" cm="1">
        <f t="array" ref="W3907">_xlfn.IFNA(_xlfn.IFS(AND(U3907&gt;=25,U3907&lt;28),"26-27 days",AND(U3907&gt;27,U3907&lt;29),"28 to 29 days",U3907=30, "30 days"),"Not Needed")</f>
        <v>Not Needed</v>
      </c>
      <c r="X3907">
        <f t="shared" ref="X3907:X3970" si="371">YEAR(S3907)</f>
        <v>2015</v>
      </c>
    </row>
    <row r="3908" spans="1:24" ht="4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 t="shared" si="366"/>
        <v>67</v>
      </c>
      <c r="R3908">
        <f t="shared" si="367"/>
        <v>63.13</v>
      </c>
      <c r="S3908" s="15">
        <f t="shared" si="368"/>
        <v>42143.917743055557</v>
      </c>
      <c r="T3908" s="15">
        <f t="shared" si="369"/>
        <v>42181.559027777781</v>
      </c>
      <c r="U3908">
        <f t="shared" si="370"/>
        <v>38</v>
      </c>
      <c r="V3908" t="str" cm="1">
        <f t="array" ref="V3908">_xlfn.IFS(U3908&lt;=10,"Less than 10 days",AND(U3908&gt;10,U3908&lt;=20),"11 to 20 days",AND(U3908&gt;20,U3908&lt;=25),"21 to 25 days",U3908&gt;=51,"Greater than 40 days",AND(U3908&gt;25,U3908&lt;=30),"26 to 30 days",AND(U3908&gt;30,U3908&lt;=40),"31 to 40 days",AND(U3908&gt;40,U3908&lt;=50),"41 to 50 days")</f>
        <v>31 to 40 days</v>
      </c>
      <c r="W3908" t="str" cm="1">
        <f t="array" ref="W3908">_xlfn.IFNA(_xlfn.IFS(AND(U3908&gt;=25,U3908&lt;28),"26-27 days",AND(U3908&gt;27,U3908&lt;29),"28 to 29 days",U3908=30, "30 days"),"Not Needed")</f>
        <v>Not Needed</v>
      </c>
      <c r="X3908">
        <f t="shared" si="371"/>
        <v>2015</v>
      </c>
    </row>
    <row r="3909" spans="1:24" ht="4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 t="shared" si="366"/>
        <v>15</v>
      </c>
      <c r="R3909">
        <f t="shared" si="367"/>
        <v>38.25</v>
      </c>
      <c r="S3909" s="15">
        <f t="shared" si="368"/>
        <v>41906.819513888891</v>
      </c>
      <c r="T3909" s="15">
        <f t="shared" si="369"/>
        <v>41938.838888888888</v>
      </c>
      <c r="U3909">
        <f t="shared" si="370"/>
        <v>32</v>
      </c>
      <c r="V3909" t="str" cm="1">
        <f t="array" ref="V3909">_xlfn.IFS(U3909&lt;=10,"Less than 10 days",AND(U3909&gt;10,U3909&lt;=20),"11 to 20 days",AND(U3909&gt;20,U3909&lt;=25),"21 to 25 days",U3909&gt;=51,"Greater than 40 days",AND(U3909&gt;25,U3909&lt;=30),"26 to 30 days",AND(U3909&gt;30,U3909&lt;=40),"31 to 40 days",AND(U3909&gt;40,U3909&lt;=50),"41 to 50 days")</f>
        <v>31 to 40 days</v>
      </c>
      <c r="W3909" t="str" cm="1">
        <f t="array" ref="W3909">_xlfn.IFNA(_xlfn.IFS(AND(U3909&gt;=25,U3909&lt;28),"26-27 days",AND(U3909&gt;27,U3909&lt;29),"28 to 29 days",U3909=30, "30 days"),"Not Needed")</f>
        <v>Not Needed</v>
      </c>
      <c r="X3909">
        <f t="shared" si="371"/>
        <v>2014</v>
      </c>
    </row>
    <row r="3910" spans="1:24" ht="58">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 t="shared" si="366"/>
        <v>9</v>
      </c>
      <c r="R3910">
        <f t="shared" si="367"/>
        <v>16.25</v>
      </c>
      <c r="S3910" s="15">
        <f t="shared" si="368"/>
        <v>41834.135370370372</v>
      </c>
      <c r="T3910" s="15">
        <f t="shared" si="369"/>
        <v>41849.135370370372</v>
      </c>
      <c r="U3910">
        <f t="shared" si="370"/>
        <v>15</v>
      </c>
      <c r="V3910" t="str" cm="1">
        <f t="array" ref="V3910">_xlfn.IFS(U3910&lt;=10,"Less than 10 days",AND(U3910&gt;10,U3910&lt;=20),"11 to 20 days",AND(U3910&gt;20,U3910&lt;=25),"21 to 25 days",U3910&gt;=51,"Greater than 40 days",AND(U3910&gt;25,U3910&lt;=30),"26 to 30 days",AND(U3910&gt;30,U3910&lt;=40),"31 to 40 days",AND(U3910&gt;40,U3910&lt;=50),"41 to 50 days")</f>
        <v>11 to 20 days</v>
      </c>
      <c r="W3910" t="str" cm="1">
        <f t="array" ref="W3910">_xlfn.IFNA(_xlfn.IFS(AND(U3910&gt;=25,U3910&lt;28),"26-27 days",AND(U3910&gt;27,U3910&lt;29),"28 to 29 days",U3910=30, "30 days"),"Not Needed")</f>
        <v>Not Needed</v>
      </c>
      <c r="X3910">
        <f t="shared" si="371"/>
        <v>2014</v>
      </c>
    </row>
    <row r="3911" spans="1:24" ht="4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 t="shared" si="366"/>
        <v>0</v>
      </c>
      <c r="R3911">
        <f t="shared" si="367"/>
        <v>33.75</v>
      </c>
      <c r="S3911" s="15">
        <f t="shared" si="368"/>
        <v>41863.359282407408</v>
      </c>
      <c r="T3911" s="15">
        <f t="shared" si="369"/>
        <v>41893.359282407408</v>
      </c>
      <c r="U3911">
        <f t="shared" si="370"/>
        <v>30</v>
      </c>
      <c r="V3911" t="str" cm="1">
        <f t="array" ref="V3911">_xlfn.IFS(U3911&lt;=10,"Less than 10 days",AND(U3911&gt;10,U3911&lt;=20),"11 to 20 days",AND(U3911&gt;20,U3911&lt;=25),"21 to 25 days",U3911&gt;=51,"Greater than 40 days",AND(U3911&gt;25,U3911&lt;=30),"26 to 30 days",AND(U3911&gt;30,U3911&lt;=40),"31 to 40 days",AND(U3911&gt;40,U3911&lt;=50),"41 to 50 days")</f>
        <v>26 to 30 days</v>
      </c>
      <c r="W3911" t="str" cm="1">
        <f t="array" ref="W3911">_xlfn.IFNA(_xlfn.IFS(AND(U3911&gt;=25,U3911&lt;28),"26-27 days",AND(U3911&gt;27,U3911&lt;29),"28 to 29 days",U3911=30, "30 days"),"Not Needed")</f>
        <v>30 days</v>
      </c>
      <c r="X3911">
        <f t="shared" si="371"/>
        <v>2014</v>
      </c>
    </row>
    <row r="3912" spans="1:24" ht="4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 t="shared" si="366"/>
        <v>3</v>
      </c>
      <c r="R3912">
        <f t="shared" si="367"/>
        <v>61.67</v>
      </c>
      <c r="S3912" s="15">
        <f t="shared" si="368"/>
        <v>42224.756909722222</v>
      </c>
      <c r="T3912" s="15">
        <f t="shared" si="369"/>
        <v>42254.756909722222</v>
      </c>
      <c r="U3912">
        <f t="shared" si="370"/>
        <v>30</v>
      </c>
      <c r="V3912" t="str" cm="1">
        <f t="array" ref="V3912">_xlfn.IFS(U3912&lt;=10,"Less than 10 days",AND(U3912&gt;10,U3912&lt;=20),"11 to 20 days",AND(U3912&gt;20,U3912&lt;=25),"21 to 25 days",U3912&gt;=51,"Greater than 40 days",AND(U3912&gt;25,U3912&lt;=30),"26 to 30 days",AND(U3912&gt;30,U3912&lt;=40),"31 to 40 days",AND(U3912&gt;40,U3912&lt;=50),"41 to 50 days")</f>
        <v>26 to 30 days</v>
      </c>
      <c r="W3912" t="str" cm="1">
        <f t="array" ref="W3912">_xlfn.IFNA(_xlfn.IFS(AND(U3912&gt;=25,U3912&lt;28),"26-27 days",AND(U3912&gt;27,U3912&lt;29),"28 to 29 days",U3912=30, "30 days"),"Not Needed")</f>
        <v>30 days</v>
      </c>
      <c r="X3912">
        <f t="shared" si="371"/>
        <v>2015</v>
      </c>
    </row>
    <row r="3913" spans="1:24" ht="4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 t="shared" si="366"/>
        <v>37</v>
      </c>
      <c r="R3913">
        <f t="shared" si="367"/>
        <v>83.14</v>
      </c>
      <c r="S3913" s="15">
        <f t="shared" si="368"/>
        <v>41939.8122337963</v>
      </c>
      <c r="T3913" s="15">
        <f t="shared" si="369"/>
        <v>41969.853900462964</v>
      </c>
      <c r="U3913">
        <f t="shared" si="370"/>
        <v>30</v>
      </c>
      <c r="V3913" t="str" cm="1">
        <f t="array" ref="V3913">_xlfn.IFS(U3913&lt;=10,"Less than 10 days",AND(U3913&gt;10,U3913&lt;=20),"11 to 20 days",AND(U3913&gt;20,U3913&lt;=25),"21 to 25 days",U3913&gt;=51,"Greater than 40 days",AND(U3913&gt;25,U3913&lt;=30),"26 to 30 days",AND(U3913&gt;30,U3913&lt;=40),"31 to 40 days",AND(U3913&gt;40,U3913&lt;=50),"41 to 50 days")</f>
        <v>26 to 30 days</v>
      </c>
      <c r="W3913" t="str" cm="1">
        <f t="array" ref="W3913">_xlfn.IFNA(_xlfn.IFS(AND(U3913&gt;=25,U3913&lt;28),"26-27 days",AND(U3913&gt;27,U3913&lt;29),"28 to 29 days",U3913=30, "30 days"),"Not Needed")</f>
        <v>30 days</v>
      </c>
      <c r="X3913">
        <f t="shared" si="371"/>
        <v>2014</v>
      </c>
    </row>
    <row r="3914" spans="1:24" ht="4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 t="shared" si="366"/>
        <v>0</v>
      </c>
      <c r="R3914">
        <f t="shared" si="367"/>
        <v>1</v>
      </c>
      <c r="S3914" s="15">
        <f t="shared" si="368"/>
        <v>42059.270023148143</v>
      </c>
      <c r="T3914" s="15">
        <f t="shared" si="369"/>
        <v>42119.190972222219</v>
      </c>
      <c r="U3914">
        <f t="shared" si="370"/>
        <v>60</v>
      </c>
      <c r="V3914" t="str" cm="1">
        <f t="array" ref="V3914">_xlfn.IFS(U3914&lt;=10,"Less than 10 days",AND(U3914&gt;10,U3914&lt;=20),"11 to 20 days",AND(U3914&gt;20,U3914&lt;=25),"21 to 25 days",U3914&gt;=51,"Greater than 40 days",AND(U3914&gt;25,U3914&lt;=30),"26 to 30 days",AND(U3914&gt;30,U3914&lt;=40),"31 to 40 days",AND(U3914&gt;40,U3914&lt;=50),"41 to 50 days")</f>
        <v>Greater than 40 days</v>
      </c>
      <c r="W3914" t="str" cm="1">
        <f t="array" ref="W3914">_xlfn.IFNA(_xlfn.IFS(AND(U3914&gt;=25,U3914&lt;28),"26-27 days",AND(U3914&gt;27,U3914&lt;29),"28 to 29 days",U3914=30, "30 days"),"Not Needed")</f>
        <v>Not Needed</v>
      </c>
      <c r="X3914">
        <f t="shared" si="371"/>
        <v>2015</v>
      </c>
    </row>
    <row r="3915" spans="1:24" ht="4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 t="shared" si="366"/>
        <v>10</v>
      </c>
      <c r="R3915">
        <f t="shared" si="367"/>
        <v>142.86000000000001</v>
      </c>
      <c r="S3915" s="15">
        <f t="shared" si="368"/>
        <v>42308.211215277777</v>
      </c>
      <c r="T3915" s="15">
        <f t="shared" si="369"/>
        <v>42338.252881944441</v>
      </c>
      <c r="U3915">
        <f t="shared" si="370"/>
        <v>30</v>
      </c>
      <c r="V3915" t="str" cm="1">
        <f t="array" ref="V3915">_xlfn.IFS(U3915&lt;=10,"Less than 10 days",AND(U3915&gt;10,U3915&lt;=20),"11 to 20 days",AND(U3915&gt;20,U3915&lt;=25),"21 to 25 days",U3915&gt;=51,"Greater than 40 days",AND(U3915&gt;25,U3915&lt;=30),"26 to 30 days",AND(U3915&gt;30,U3915&lt;=40),"31 to 40 days",AND(U3915&gt;40,U3915&lt;=50),"41 to 50 days")</f>
        <v>26 to 30 days</v>
      </c>
      <c r="W3915" t="str" cm="1">
        <f t="array" ref="W3915">_xlfn.IFNA(_xlfn.IFS(AND(U3915&gt;=25,U3915&lt;28),"26-27 days",AND(U3915&gt;27,U3915&lt;29),"28 to 29 days",U3915=30, "30 days"),"Not Needed")</f>
        <v>30 days</v>
      </c>
      <c r="X3915">
        <f t="shared" si="371"/>
        <v>2015</v>
      </c>
    </row>
    <row r="3916" spans="1:24" ht="4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 t="shared" si="366"/>
        <v>36</v>
      </c>
      <c r="R3916">
        <f t="shared" si="367"/>
        <v>33.67</v>
      </c>
      <c r="S3916" s="15">
        <f t="shared" si="368"/>
        <v>42114.818935185183</v>
      </c>
      <c r="T3916" s="15">
        <f t="shared" si="369"/>
        <v>42134.957638888889</v>
      </c>
      <c r="U3916">
        <f t="shared" si="370"/>
        <v>20</v>
      </c>
      <c r="V3916" t="str" cm="1">
        <f t="array" ref="V3916">_xlfn.IFS(U3916&lt;=10,"Less than 10 days",AND(U3916&gt;10,U3916&lt;=20),"11 to 20 days",AND(U3916&gt;20,U3916&lt;=25),"21 to 25 days",U3916&gt;=51,"Greater than 40 days",AND(U3916&gt;25,U3916&lt;=30),"26 to 30 days",AND(U3916&gt;30,U3916&lt;=40),"31 to 40 days",AND(U3916&gt;40,U3916&lt;=50),"41 to 50 days")</f>
        <v>11 to 20 days</v>
      </c>
      <c r="W3916" t="str" cm="1">
        <f t="array" ref="W3916">_xlfn.IFNA(_xlfn.IFS(AND(U3916&gt;=25,U3916&lt;28),"26-27 days",AND(U3916&gt;27,U3916&lt;29),"28 to 29 days",U3916=30, "30 days"),"Not Needed")</f>
        <v>Not Needed</v>
      </c>
      <c r="X3916">
        <f t="shared" si="371"/>
        <v>2015</v>
      </c>
    </row>
    <row r="3917" spans="1:24" ht="4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 t="shared" ref="Q3917:Q3980" si="372">ROUND(E3917/D3917*100,0)</f>
        <v>0</v>
      </c>
      <c r="R3917">
        <f t="shared" si="367"/>
        <v>5</v>
      </c>
      <c r="S3917" s="15">
        <f t="shared" si="368"/>
        <v>42492.98505787037</v>
      </c>
      <c r="T3917" s="15">
        <f t="shared" si="369"/>
        <v>42522.98505787037</v>
      </c>
      <c r="U3917">
        <f t="shared" si="370"/>
        <v>30</v>
      </c>
      <c r="V3917" t="str" cm="1">
        <f t="array" ref="V3917">_xlfn.IFS(U3917&lt;=10,"Less than 10 days",AND(U3917&gt;10,U3917&lt;=20),"11 to 20 days",AND(U3917&gt;20,U3917&lt;=25),"21 to 25 days",U3917&gt;=51,"Greater than 40 days",AND(U3917&gt;25,U3917&lt;=30),"26 to 30 days",AND(U3917&gt;30,U3917&lt;=40),"31 to 40 days",AND(U3917&gt;40,U3917&lt;=50),"41 to 50 days")</f>
        <v>26 to 30 days</v>
      </c>
      <c r="W3917" t="str" cm="1">
        <f t="array" ref="W3917">_xlfn.IFNA(_xlfn.IFS(AND(U3917&gt;=25,U3917&lt;28),"26-27 days",AND(U3917&gt;27,U3917&lt;29),"28 to 29 days",U3917=30, "30 days"),"Not Needed")</f>
        <v>30 days</v>
      </c>
      <c r="X3917">
        <f t="shared" si="371"/>
        <v>2016</v>
      </c>
    </row>
    <row r="3918" spans="1:24" ht="4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 t="shared" si="372"/>
        <v>0</v>
      </c>
      <c r="R3918">
        <f t="shared" si="367"/>
        <v>0</v>
      </c>
      <c r="S3918" s="15">
        <f t="shared" si="368"/>
        <v>42494.471666666665</v>
      </c>
      <c r="T3918" s="15">
        <f t="shared" si="369"/>
        <v>42524.471666666665</v>
      </c>
      <c r="U3918">
        <f t="shared" si="370"/>
        <v>30</v>
      </c>
      <c r="V3918" t="str" cm="1">
        <f t="array" ref="V3918">_xlfn.IFS(U3918&lt;=10,"Less than 10 days",AND(U3918&gt;10,U3918&lt;=20),"11 to 20 days",AND(U3918&gt;20,U3918&lt;=25),"21 to 25 days",U3918&gt;=51,"Greater than 40 days",AND(U3918&gt;25,U3918&lt;=30),"26 to 30 days",AND(U3918&gt;30,U3918&lt;=40),"31 to 40 days",AND(U3918&gt;40,U3918&lt;=50),"41 to 50 days")</f>
        <v>26 to 30 days</v>
      </c>
      <c r="W3918" t="str" cm="1">
        <f t="array" ref="W3918">_xlfn.IFNA(_xlfn.IFS(AND(U3918&gt;=25,U3918&lt;28),"26-27 days",AND(U3918&gt;27,U3918&lt;29),"28 to 29 days",U3918=30, "30 days"),"Not Needed")</f>
        <v>30 days</v>
      </c>
      <c r="X3918">
        <f t="shared" si="371"/>
        <v>2016</v>
      </c>
    </row>
    <row r="3919" spans="1:24" ht="4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 t="shared" si="372"/>
        <v>0</v>
      </c>
      <c r="R3919">
        <f t="shared" si="367"/>
        <v>10</v>
      </c>
      <c r="S3919" s="15">
        <f t="shared" si="368"/>
        <v>41863.527326388888</v>
      </c>
      <c r="T3919" s="15">
        <f t="shared" si="369"/>
        <v>41893.527326388888</v>
      </c>
      <c r="U3919">
        <f t="shared" si="370"/>
        <v>30</v>
      </c>
      <c r="V3919" t="str" cm="1">
        <f t="array" ref="V3919">_xlfn.IFS(U3919&lt;=10,"Less than 10 days",AND(U3919&gt;10,U3919&lt;=20),"11 to 20 days",AND(U3919&gt;20,U3919&lt;=25),"21 to 25 days",U3919&gt;=51,"Greater than 40 days",AND(U3919&gt;25,U3919&lt;=30),"26 to 30 days",AND(U3919&gt;30,U3919&lt;=40),"31 to 40 days",AND(U3919&gt;40,U3919&lt;=50),"41 to 50 days")</f>
        <v>26 to 30 days</v>
      </c>
      <c r="W3919" t="str" cm="1">
        <f t="array" ref="W3919">_xlfn.IFNA(_xlfn.IFS(AND(U3919&gt;=25,U3919&lt;28),"26-27 days",AND(U3919&gt;27,U3919&lt;29),"28 to 29 days",U3919=30, "30 days"),"Not Needed")</f>
        <v>30 days</v>
      </c>
      <c r="X3919">
        <f t="shared" si="371"/>
        <v>2014</v>
      </c>
    </row>
    <row r="3920" spans="1:24" ht="58">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 t="shared" si="372"/>
        <v>0</v>
      </c>
      <c r="R3920">
        <f t="shared" si="367"/>
        <v>40</v>
      </c>
      <c r="S3920" s="15">
        <f t="shared" si="368"/>
        <v>41843.664618055554</v>
      </c>
      <c r="T3920" s="15">
        <f t="shared" si="369"/>
        <v>41855.666666666664</v>
      </c>
      <c r="U3920">
        <f t="shared" si="370"/>
        <v>12</v>
      </c>
      <c r="V3920" t="str" cm="1">
        <f t="array" ref="V3920">_xlfn.IFS(U3920&lt;=10,"Less than 10 days",AND(U3920&gt;10,U3920&lt;=20),"11 to 20 days",AND(U3920&gt;20,U3920&lt;=25),"21 to 25 days",U3920&gt;=51,"Greater than 40 days",AND(U3920&gt;25,U3920&lt;=30),"26 to 30 days",AND(U3920&gt;30,U3920&lt;=40),"31 to 40 days",AND(U3920&gt;40,U3920&lt;=50),"41 to 50 days")</f>
        <v>11 to 20 days</v>
      </c>
      <c r="W3920" t="str" cm="1">
        <f t="array" ref="W3920">_xlfn.IFNA(_xlfn.IFS(AND(U3920&gt;=25,U3920&lt;28),"26-27 days",AND(U3920&gt;27,U3920&lt;29),"28 to 29 days",U3920=30, "30 days"),"Not Needed")</f>
        <v>Not Needed</v>
      </c>
      <c r="X3920">
        <f t="shared" si="371"/>
        <v>2014</v>
      </c>
    </row>
    <row r="3921" spans="1:24" ht="4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 t="shared" si="372"/>
        <v>2</v>
      </c>
      <c r="R3921">
        <f t="shared" si="367"/>
        <v>30</v>
      </c>
      <c r="S3921" s="15">
        <f t="shared" si="368"/>
        <v>42358.684872685189</v>
      </c>
      <c r="T3921" s="15">
        <f t="shared" si="369"/>
        <v>42387</v>
      </c>
      <c r="U3921">
        <f t="shared" si="370"/>
        <v>29</v>
      </c>
      <c r="V3921" t="str" cm="1">
        <f t="array" ref="V3921">_xlfn.IFS(U3921&lt;=10,"Less than 10 days",AND(U3921&gt;10,U3921&lt;=20),"11 to 20 days",AND(U3921&gt;20,U3921&lt;=25),"21 to 25 days",U3921&gt;=51,"Greater than 40 days",AND(U3921&gt;25,U3921&lt;=30),"26 to 30 days",AND(U3921&gt;30,U3921&lt;=40),"31 to 40 days",AND(U3921&gt;40,U3921&lt;=50),"41 to 50 days")</f>
        <v>26 to 30 days</v>
      </c>
      <c r="W3921" t="str" cm="1">
        <f t="array" ref="W3921">_xlfn.IFNA(_xlfn.IFS(AND(U3921&gt;=25,U3921&lt;28),"26-27 days",AND(U3921&gt;27,U3921&lt;29),"28 to 29 days",U3921=30, "30 days"),"Not Needed")</f>
        <v>Not Needed</v>
      </c>
      <c r="X3921">
        <f t="shared" si="371"/>
        <v>2015</v>
      </c>
    </row>
    <row r="3922" spans="1:24" ht="4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 t="shared" si="372"/>
        <v>5</v>
      </c>
      <c r="R3922">
        <f t="shared" si="367"/>
        <v>45</v>
      </c>
      <c r="S3922" s="15">
        <f t="shared" si="368"/>
        <v>42657.38726851852</v>
      </c>
      <c r="T3922" s="15">
        <f t="shared" si="369"/>
        <v>42687.428935185191</v>
      </c>
      <c r="U3922">
        <f t="shared" si="370"/>
        <v>30</v>
      </c>
      <c r="V3922" t="str" cm="1">
        <f t="array" ref="V3922">_xlfn.IFS(U3922&lt;=10,"Less than 10 days",AND(U3922&gt;10,U3922&lt;=20),"11 to 20 days",AND(U3922&gt;20,U3922&lt;=25),"21 to 25 days",U3922&gt;=51,"Greater than 40 days",AND(U3922&gt;25,U3922&lt;=30),"26 to 30 days",AND(U3922&gt;30,U3922&lt;=40),"31 to 40 days",AND(U3922&gt;40,U3922&lt;=50),"41 to 50 days")</f>
        <v>26 to 30 days</v>
      </c>
      <c r="W3922" t="str" cm="1">
        <f t="array" ref="W3922">_xlfn.IFNA(_xlfn.IFS(AND(U3922&gt;=25,U3922&lt;28),"26-27 days",AND(U3922&gt;27,U3922&lt;29),"28 to 29 days",U3922=30, "30 days"),"Not Needed")</f>
        <v>30 days</v>
      </c>
      <c r="X3922">
        <f t="shared" si="371"/>
        <v>2016</v>
      </c>
    </row>
    <row r="3923" spans="1:24" ht="4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 t="shared" si="372"/>
        <v>0</v>
      </c>
      <c r="R3923">
        <f t="shared" si="367"/>
        <v>0</v>
      </c>
      <c r="S3923" s="15">
        <f t="shared" si="368"/>
        <v>41926.542303240742</v>
      </c>
      <c r="T3923" s="15">
        <f t="shared" si="369"/>
        <v>41938.75</v>
      </c>
      <c r="U3923">
        <f t="shared" si="370"/>
        <v>12</v>
      </c>
      <c r="V3923" t="str" cm="1">
        <f t="array" ref="V3923">_xlfn.IFS(U3923&lt;=10,"Less than 10 days",AND(U3923&gt;10,U3923&lt;=20),"11 to 20 days",AND(U3923&gt;20,U3923&lt;=25),"21 to 25 days",U3923&gt;=51,"Greater than 40 days",AND(U3923&gt;25,U3923&lt;=30),"26 to 30 days",AND(U3923&gt;30,U3923&lt;=40),"31 to 40 days",AND(U3923&gt;40,U3923&lt;=50),"41 to 50 days")</f>
        <v>11 to 20 days</v>
      </c>
      <c r="W3923" t="str" cm="1">
        <f t="array" ref="W3923">_xlfn.IFNA(_xlfn.IFS(AND(U3923&gt;=25,U3923&lt;28),"26-27 days",AND(U3923&gt;27,U3923&lt;29),"28 to 29 days",U3923=30, "30 days"),"Not Needed")</f>
        <v>Not Needed</v>
      </c>
      <c r="X3923">
        <f t="shared" si="371"/>
        <v>2014</v>
      </c>
    </row>
    <row r="3924" spans="1:24" ht="4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 t="shared" si="372"/>
        <v>8</v>
      </c>
      <c r="R3924">
        <f t="shared" si="367"/>
        <v>10.17</v>
      </c>
      <c r="S3924" s="15">
        <f t="shared" si="368"/>
        <v>42020.768634259264</v>
      </c>
      <c r="T3924" s="15">
        <f t="shared" si="369"/>
        <v>42065.958333333328</v>
      </c>
      <c r="U3924">
        <f t="shared" si="370"/>
        <v>45</v>
      </c>
      <c r="V3924" t="str" cm="1">
        <f t="array" ref="V3924">_xlfn.IFS(U3924&lt;=10,"Less than 10 days",AND(U3924&gt;10,U3924&lt;=20),"11 to 20 days",AND(U3924&gt;20,U3924&lt;=25),"21 to 25 days",U3924&gt;=51,"Greater than 40 days",AND(U3924&gt;25,U3924&lt;=30),"26 to 30 days",AND(U3924&gt;30,U3924&lt;=40),"31 to 40 days",AND(U3924&gt;40,U3924&lt;=50),"41 to 50 days")</f>
        <v>41 to 50 days</v>
      </c>
      <c r="W3924" t="str" cm="1">
        <f t="array" ref="W3924">_xlfn.IFNA(_xlfn.IFS(AND(U3924&gt;=25,U3924&lt;28),"26-27 days",AND(U3924&gt;27,U3924&lt;29),"28 to 29 days",U3924=30, "30 days"),"Not Needed")</f>
        <v>Not Needed</v>
      </c>
      <c r="X3924">
        <f t="shared" si="371"/>
        <v>2015</v>
      </c>
    </row>
    <row r="3925" spans="1:24" ht="4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 t="shared" si="372"/>
        <v>12</v>
      </c>
      <c r="R3925">
        <f t="shared" si="367"/>
        <v>81.41</v>
      </c>
      <c r="S3925" s="15">
        <f t="shared" si="368"/>
        <v>42075.979988425926</v>
      </c>
      <c r="T3925" s="15">
        <f t="shared" si="369"/>
        <v>42103.979988425926</v>
      </c>
      <c r="U3925">
        <f t="shared" si="370"/>
        <v>28</v>
      </c>
      <c r="V3925" t="str" cm="1">
        <f t="array" ref="V3925">_xlfn.IFS(U3925&lt;=10,"Less than 10 days",AND(U3925&gt;10,U3925&lt;=20),"11 to 20 days",AND(U3925&gt;20,U3925&lt;=25),"21 to 25 days",U3925&gt;=51,"Greater than 40 days",AND(U3925&gt;25,U3925&lt;=30),"26 to 30 days",AND(U3925&gt;30,U3925&lt;=40),"31 to 40 days",AND(U3925&gt;40,U3925&lt;=50),"41 to 50 days")</f>
        <v>26 to 30 days</v>
      </c>
      <c r="W3925" t="str" cm="1">
        <f t="array" ref="W3925">_xlfn.IFNA(_xlfn.IFS(AND(U3925&gt;=25,U3925&lt;28),"26-27 days",AND(U3925&gt;27,U3925&lt;29),"28 to 29 days",U3925=30, "30 days"),"Not Needed")</f>
        <v>28 to 29 days</v>
      </c>
      <c r="X3925">
        <f t="shared" si="371"/>
        <v>2015</v>
      </c>
    </row>
    <row r="3926" spans="1:24" ht="4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 t="shared" si="372"/>
        <v>15</v>
      </c>
      <c r="R3926">
        <f t="shared" si="367"/>
        <v>57.25</v>
      </c>
      <c r="S3926" s="15">
        <f t="shared" si="368"/>
        <v>41786.959745370368</v>
      </c>
      <c r="T3926" s="15">
        <f t="shared" si="369"/>
        <v>41816.959745370368</v>
      </c>
      <c r="U3926">
        <f t="shared" si="370"/>
        <v>30</v>
      </c>
      <c r="V3926" t="str" cm="1">
        <f t="array" ref="V3926">_xlfn.IFS(U3926&lt;=10,"Less than 10 days",AND(U3926&gt;10,U3926&lt;=20),"11 to 20 days",AND(U3926&gt;20,U3926&lt;=25),"21 to 25 days",U3926&gt;=51,"Greater than 40 days",AND(U3926&gt;25,U3926&lt;=30),"26 to 30 days",AND(U3926&gt;30,U3926&lt;=40),"31 to 40 days",AND(U3926&gt;40,U3926&lt;=50),"41 to 50 days")</f>
        <v>26 to 30 days</v>
      </c>
      <c r="W3926" t="str" cm="1">
        <f t="array" ref="W3926">_xlfn.IFNA(_xlfn.IFS(AND(U3926&gt;=25,U3926&lt;28),"26-27 days",AND(U3926&gt;27,U3926&lt;29),"28 to 29 days",U3926=30, "30 days"),"Not Needed")</f>
        <v>30 days</v>
      </c>
      <c r="X3926">
        <f t="shared" si="371"/>
        <v>2014</v>
      </c>
    </row>
    <row r="3927" spans="1:24" ht="4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 t="shared" si="372"/>
        <v>10</v>
      </c>
      <c r="R3927">
        <f t="shared" si="367"/>
        <v>5</v>
      </c>
      <c r="S3927" s="15">
        <f t="shared" si="368"/>
        <v>41820.870821759258</v>
      </c>
      <c r="T3927" s="15">
        <f t="shared" si="369"/>
        <v>41850.870821759258</v>
      </c>
      <c r="U3927">
        <f t="shared" si="370"/>
        <v>30</v>
      </c>
      <c r="V3927" t="str" cm="1">
        <f t="array" ref="V3927">_xlfn.IFS(U3927&lt;=10,"Less than 10 days",AND(U3927&gt;10,U3927&lt;=20),"11 to 20 days",AND(U3927&gt;20,U3927&lt;=25),"21 to 25 days",U3927&gt;=51,"Greater than 40 days",AND(U3927&gt;25,U3927&lt;=30),"26 to 30 days",AND(U3927&gt;30,U3927&lt;=40),"31 to 40 days",AND(U3927&gt;40,U3927&lt;=50),"41 to 50 days")</f>
        <v>26 to 30 days</v>
      </c>
      <c r="W3927" t="str" cm="1">
        <f t="array" ref="W3927">_xlfn.IFNA(_xlfn.IFS(AND(U3927&gt;=25,U3927&lt;28),"26-27 days",AND(U3927&gt;27,U3927&lt;29),"28 to 29 days",U3927=30, "30 days"),"Not Needed")</f>
        <v>30 days</v>
      </c>
      <c r="X3927">
        <f t="shared" si="371"/>
        <v>2014</v>
      </c>
    </row>
    <row r="3928" spans="1:24" ht="29">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 t="shared" si="372"/>
        <v>0</v>
      </c>
      <c r="R3928">
        <f t="shared" si="367"/>
        <v>15</v>
      </c>
      <c r="S3928" s="15">
        <f t="shared" si="368"/>
        <v>41970.085046296299</v>
      </c>
      <c r="T3928" s="15">
        <f t="shared" si="369"/>
        <v>42000.085046296299</v>
      </c>
      <c r="U3928">
        <f t="shared" si="370"/>
        <v>30</v>
      </c>
      <c r="V3928" t="str" cm="1">
        <f t="array" ref="V3928">_xlfn.IFS(U3928&lt;=10,"Less than 10 days",AND(U3928&gt;10,U3928&lt;=20),"11 to 20 days",AND(U3928&gt;20,U3928&lt;=25),"21 to 25 days",U3928&gt;=51,"Greater than 40 days",AND(U3928&gt;25,U3928&lt;=30),"26 to 30 days",AND(U3928&gt;30,U3928&lt;=40),"31 to 40 days",AND(U3928&gt;40,U3928&lt;=50),"41 to 50 days")</f>
        <v>26 to 30 days</v>
      </c>
      <c r="W3928" t="str" cm="1">
        <f t="array" ref="W3928">_xlfn.IFNA(_xlfn.IFS(AND(U3928&gt;=25,U3928&lt;28),"26-27 days",AND(U3928&gt;27,U3928&lt;29),"28 to 29 days",U3928=30, "30 days"),"Not Needed")</f>
        <v>30 days</v>
      </c>
      <c r="X3928">
        <f t="shared" si="371"/>
        <v>2014</v>
      </c>
    </row>
    <row r="3929" spans="1:24" ht="4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 t="shared" si="372"/>
        <v>1</v>
      </c>
      <c r="R3929">
        <f t="shared" si="367"/>
        <v>12.5</v>
      </c>
      <c r="S3929" s="15">
        <f t="shared" si="368"/>
        <v>41830.267407407409</v>
      </c>
      <c r="T3929" s="15">
        <f t="shared" si="369"/>
        <v>41860.267407407409</v>
      </c>
      <c r="U3929">
        <f t="shared" si="370"/>
        <v>30</v>
      </c>
      <c r="V3929" t="str" cm="1">
        <f t="array" ref="V3929">_xlfn.IFS(U3929&lt;=10,"Less than 10 days",AND(U3929&gt;10,U3929&lt;=20),"11 to 20 days",AND(U3929&gt;20,U3929&lt;=25),"21 to 25 days",U3929&gt;=51,"Greater than 40 days",AND(U3929&gt;25,U3929&lt;=30),"26 to 30 days",AND(U3929&gt;30,U3929&lt;=40),"31 to 40 days",AND(U3929&gt;40,U3929&lt;=50),"41 to 50 days")</f>
        <v>26 to 30 days</v>
      </c>
      <c r="W3929" t="str" cm="1">
        <f t="array" ref="W3929">_xlfn.IFNA(_xlfn.IFS(AND(U3929&gt;=25,U3929&lt;28),"26-27 days",AND(U3929&gt;27,U3929&lt;29),"28 to 29 days",U3929=30, "30 days"),"Not Needed")</f>
        <v>30 days</v>
      </c>
      <c r="X3929">
        <f t="shared" si="371"/>
        <v>2014</v>
      </c>
    </row>
    <row r="3930" spans="1:24" ht="4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 t="shared" si="372"/>
        <v>13</v>
      </c>
      <c r="R3930">
        <f t="shared" si="367"/>
        <v>93</v>
      </c>
      <c r="S3930" s="15">
        <f t="shared" si="368"/>
        <v>42265.683182870373</v>
      </c>
      <c r="T3930" s="15">
        <f t="shared" si="369"/>
        <v>42293.207638888889</v>
      </c>
      <c r="U3930">
        <f t="shared" si="370"/>
        <v>28</v>
      </c>
      <c r="V3930" t="str" cm="1">
        <f t="array" ref="V3930">_xlfn.IFS(U3930&lt;=10,"Less than 10 days",AND(U3930&gt;10,U3930&lt;=20),"11 to 20 days",AND(U3930&gt;20,U3930&lt;=25),"21 to 25 days",U3930&gt;=51,"Greater than 40 days",AND(U3930&gt;25,U3930&lt;=30),"26 to 30 days",AND(U3930&gt;30,U3930&lt;=40),"31 to 40 days",AND(U3930&gt;40,U3930&lt;=50),"41 to 50 days")</f>
        <v>26 to 30 days</v>
      </c>
      <c r="W3930" t="str" cm="1">
        <f t="array" ref="W3930">_xlfn.IFNA(_xlfn.IFS(AND(U3930&gt;=25,U3930&lt;28),"26-27 days",AND(U3930&gt;27,U3930&lt;29),"28 to 29 days",U3930=30, "30 days"),"Not Needed")</f>
        <v>28 to 29 days</v>
      </c>
      <c r="X3930">
        <f t="shared" si="371"/>
        <v>2015</v>
      </c>
    </row>
    <row r="3931" spans="1:24" ht="4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 t="shared" si="372"/>
        <v>2</v>
      </c>
      <c r="R3931">
        <f t="shared" si="367"/>
        <v>32.36</v>
      </c>
      <c r="S3931" s="15">
        <f t="shared" si="368"/>
        <v>42601.827141203699</v>
      </c>
      <c r="T3931" s="15">
        <f t="shared" si="369"/>
        <v>42631.827141203699</v>
      </c>
      <c r="U3931">
        <f t="shared" si="370"/>
        <v>30</v>
      </c>
      <c r="V3931" t="str" cm="1">
        <f t="array" ref="V3931">_xlfn.IFS(U3931&lt;=10,"Less than 10 days",AND(U3931&gt;10,U3931&lt;=20),"11 to 20 days",AND(U3931&gt;20,U3931&lt;=25),"21 to 25 days",U3931&gt;=51,"Greater than 40 days",AND(U3931&gt;25,U3931&lt;=30),"26 to 30 days",AND(U3931&gt;30,U3931&lt;=40),"31 to 40 days",AND(U3931&gt;40,U3931&lt;=50),"41 to 50 days")</f>
        <v>26 to 30 days</v>
      </c>
      <c r="W3931" t="str" cm="1">
        <f t="array" ref="W3931">_xlfn.IFNA(_xlfn.IFS(AND(U3931&gt;=25,U3931&lt;28),"26-27 days",AND(U3931&gt;27,U3931&lt;29),"28 to 29 days",U3931=30, "30 days"),"Not Needed")</f>
        <v>30 days</v>
      </c>
      <c r="X3931">
        <f t="shared" si="371"/>
        <v>2016</v>
      </c>
    </row>
    <row r="3932" spans="1:24" ht="4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 t="shared" si="372"/>
        <v>0</v>
      </c>
      <c r="R3932">
        <f t="shared" si="367"/>
        <v>0</v>
      </c>
      <c r="S3932" s="15">
        <f t="shared" si="368"/>
        <v>42433.338749999995</v>
      </c>
      <c r="T3932" s="15">
        <f t="shared" si="369"/>
        <v>42461.25</v>
      </c>
      <c r="U3932">
        <f t="shared" si="370"/>
        <v>28</v>
      </c>
      <c r="V3932" t="str" cm="1">
        <f t="array" ref="V3932">_xlfn.IFS(U3932&lt;=10,"Less than 10 days",AND(U3932&gt;10,U3932&lt;=20),"11 to 20 days",AND(U3932&gt;20,U3932&lt;=25),"21 to 25 days",U3932&gt;=51,"Greater than 40 days",AND(U3932&gt;25,U3932&lt;=30),"26 to 30 days",AND(U3932&gt;30,U3932&lt;=40),"31 to 40 days",AND(U3932&gt;40,U3932&lt;=50),"41 to 50 days")</f>
        <v>26 to 30 days</v>
      </c>
      <c r="W3932" t="str" cm="1">
        <f t="array" ref="W3932">_xlfn.IFNA(_xlfn.IFS(AND(U3932&gt;=25,U3932&lt;28),"26-27 days",AND(U3932&gt;27,U3932&lt;29),"28 to 29 days",U3932=30, "30 days"),"Not Needed")</f>
        <v>28 to 29 days</v>
      </c>
      <c r="X3932">
        <f t="shared" si="371"/>
        <v>2016</v>
      </c>
    </row>
    <row r="3933" spans="1:24" ht="4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 t="shared" si="372"/>
        <v>0</v>
      </c>
      <c r="R3933">
        <f t="shared" si="367"/>
        <v>0</v>
      </c>
      <c r="S3933" s="15">
        <f t="shared" si="368"/>
        <v>42228.151701388888</v>
      </c>
      <c r="T3933" s="15">
        <f t="shared" si="369"/>
        <v>42253.151701388888</v>
      </c>
      <c r="U3933">
        <f t="shared" si="370"/>
        <v>25</v>
      </c>
      <c r="V3933" t="str" cm="1">
        <f t="array" ref="V3933">_xlfn.IFS(U3933&lt;=10,"Less than 10 days",AND(U3933&gt;10,U3933&lt;=20),"11 to 20 days",AND(U3933&gt;20,U3933&lt;=25),"21 to 25 days",U3933&gt;=51,"Greater than 40 days",AND(U3933&gt;25,U3933&lt;=30),"26 to 30 days",AND(U3933&gt;30,U3933&lt;=40),"31 to 40 days",AND(U3933&gt;40,U3933&lt;=50),"41 to 50 days")</f>
        <v>21 to 25 days</v>
      </c>
      <c r="W3933" t="str" cm="1">
        <f t="array" ref="W3933">_xlfn.IFNA(_xlfn.IFS(AND(U3933&gt;=25,U3933&lt;28),"26-27 days",AND(U3933&gt;27,U3933&lt;29),"28 to 29 days",U3933=30, "30 days"),"Not Needed")</f>
        <v>26-27 days</v>
      </c>
      <c r="X3933">
        <f t="shared" si="371"/>
        <v>2015</v>
      </c>
    </row>
    <row r="3934" spans="1:24" ht="4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 t="shared" si="372"/>
        <v>0</v>
      </c>
      <c r="R3934">
        <f t="shared" si="367"/>
        <v>1</v>
      </c>
      <c r="S3934" s="15">
        <f t="shared" si="368"/>
        <v>42415.168564814812</v>
      </c>
      <c r="T3934" s="15">
        <f t="shared" si="369"/>
        <v>42445.126898148148</v>
      </c>
      <c r="U3934">
        <f t="shared" si="370"/>
        <v>30</v>
      </c>
      <c r="V3934" t="str" cm="1">
        <f t="array" ref="V3934">_xlfn.IFS(U3934&lt;=10,"Less than 10 days",AND(U3934&gt;10,U3934&lt;=20),"11 to 20 days",AND(U3934&gt;20,U3934&lt;=25),"21 to 25 days",U3934&gt;=51,"Greater than 40 days",AND(U3934&gt;25,U3934&lt;=30),"26 to 30 days",AND(U3934&gt;30,U3934&lt;=40),"31 to 40 days",AND(U3934&gt;40,U3934&lt;=50),"41 to 50 days")</f>
        <v>26 to 30 days</v>
      </c>
      <c r="W3934" t="str" cm="1">
        <f t="array" ref="W3934">_xlfn.IFNA(_xlfn.IFS(AND(U3934&gt;=25,U3934&lt;28),"26-27 days",AND(U3934&gt;27,U3934&lt;29),"28 to 29 days",U3934=30, "30 days"),"Not Needed")</f>
        <v>30 days</v>
      </c>
      <c r="X3934">
        <f t="shared" si="371"/>
        <v>2016</v>
      </c>
    </row>
    <row r="3935" spans="1:24" ht="4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 t="shared" si="372"/>
        <v>16</v>
      </c>
      <c r="R3935">
        <f t="shared" si="367"/>
        <v>91.83</v>
      </c>
      <c r="S3935" s="15">
        <f t="shared" si="368"/>
        <v>42538.968310185184</v>
      </c>
      <c r="T3935" s="15">
        <f t="shared" si="369"/>
        <v>42568.029861111107</v>
      </c>
      <c r="U3935">
        <f t="shared" si="370"/>
        <v>30</v>
      </c>
      <c r="V3935" t="str" cm="1">
        <f t="array" ref="V3935">_xlfn.IFS(U3935&lt;=10,"Less than 10 days",AND(U3935&gt;10,U3935&lt;=20),"11 to 20 days",AND(U3935&gt;20,U3935&lt;=25),"21 to 25 days",U3935&gt;=51,"Greater than 40 days",AND(U3935&gt;25,U3935&lt;=30),"26 to 30 days",AND(U3935&gt;30,U3935&lt;=40),"31 to 40 days",AND(U3935&gt;40,U3935&lt;=50),"41 to 50 days")</f>
        <v>26 to 30 days</v>
      </c>
      <c r="W3935" t="str" cm="1">
        <f t="array" ref="W3935">_xlfn.IFNA(_xlfn.IFS(AND(U3935&gt;=25,U3935&lt;28),"26-27 days",AND(U3935&gt;27,U3935&lt;29),"28 to 29 days",U3935=30, "30 days"),"Not Needed")</f>
        <v>30 days</v>
      </c>
      <c r="X3935">
        <f t="shared" si="371"/>
        <v>2016</v>
      </c>
    </row>
    <row r="3936" spans="1:24" ht="4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 t="shared" si="372"/>
        <v>11</v>
      </c>
      <c r="R3936">
        <f t="shared" si="367"/>
        <v>45.83</v>
      </c>
      <c r="S3936" s="15">
        <f t="shared" si="368"/>
        <v>42233.671747685185</v>
      </c>
      <c r="T3936" s="15">
        <f t="shared" si="369"/>
        <v>42278.541666666672</v>
      </c>
      <c r="U3936">
        <f t="shared" si="370"/>
        <v>45</v>
      </c>
      <c r="V3936" t="str" cm="1">
        <f t="array" ref="V3936">_xlfn.IFS(U3936&lt;=10,"Less than 10 days",AND(U3936&gt;10,U3936&lt;=20),"11 to 20 days",AND(U3936&gt;20,U3936&lt;=25),"21 to 25 days",U3936&gt;=51,"Greater than 40 days",AND(U3936&gt;25,U3936&lt;=30),"26 to 30 days",AND(U3936&gt;30,U3936&lt;=40),"31 to 40 days",AND(U3936&gt;40,U3936&lt;=50),"41 to 50 days")</f>
        <v>41 to 50 days</v>
      </c>
      <c r="W3936" t="str" cm="1">
        <f t="array" ref="W3936">_xlfn.IFNA(_xlfn.IFS(AND(U3936&gt;=25,U3936&lt;28),"26-27 days",AND(U3936&gt;27,U3936&lt;29),"28 to 29 days",U3936=30, "30 days"),"Not Needed")</f>
        <v>Not Needed</v>
      </c>
      <c r="X3936">
        <f t="shared" si="371"/>
        <v>2015</v>
      </c>
    </row>
    <row r="3937" spans="1:24" ht="58">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 t="shared" si="372"/>
        <v>44</v>
      </c>
      <c r="R3937">
        <f t="shared" si="367"/>
        <v>57.17</v>
      </c>
      <c r="S3937" s="15">
        <f t="shared" si="368"/>
        <v>42221.656782407401</v>
      </c>
      <c r="T3937" s="15">
        <f t="shared" si="369"/>
        <v>42281.656782407401</v>
      </c>
      <c r="U3937">
        <f t="shared" si="370"/>
        <v>60</v>
      </c>
      <c r="V3937" t="str" cm="1">
        <f t="array" ref="V3937">_xlfn.IFS(U3937&lt;=10,"Less than 10 days",AND(U3937&gt;10,U3937&lt;=20),"11 to 20 days",AND(U3937&gt;20,U3937&lt;=25),"21 to 25 days",U3937&gt;=51,"Greater than 40 days",AND(U3937&gt;25,U3937&lt;=30),"26 to 30 days",AND(U3937&gt;30,U3937&lt;=40),"31 to 40 days",AND(U3937&gt;40,U3937&lt;=50),"41 to 50 days")</f>
        <v>Greater than 40 days</v>
      </c>
      <c r="W3937" t="str" cm="1">
        <f t="array" ref="W3937">_xlfn.IFNA(_xlfn.IFS(AND(U3937&gt;=25,U3937&lt;28),"26-27 days",AND(U3937&gt;27,U3937&lt;29),"28 to 29 days",U3937=30, "30 days"),"Not Needed")</f>
        <v>Not Needed</v>
      </c>
      <c r="X3937">
        <f t="shared" si="371"/>
        <v>2015</v>
      </c>
    </row>
    <row r="3938" spans="1:24" ht="4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 t="shared" si="372"/>
        <v>0</v>
      </c>
      <c r="R3938">
        <f t="shared" si="367"/>
        <v>0</v>
      </c>
      <c r="S3938" s="15">
        <f t="shared" si="368"/>
        <v>42675.262962962966</v>
      </c>
      <c r="T3938" s="15">
        <f t="shared" si="369"/>
        <v>42705.304629629631</v>
      </c>
      <c r="U3938">
        <f t="shared" si="370"/>
        <v>30</v>
      </c>
      <c r="V3938" t="str" cm="1">
        <f t="array" ref="V3938">_xlfn.IFS(U3938&lt;=10,"Less than 10 days",AND(U3938&gt;10,U3938&lt;=20),"11 to 20 days",AND(U3938&gt;20,U3938&lt;=25),"21 to 25 days",U3938&gt;=51,"Greater than 40 days",AND(U3938&gt;25,U3938&lt;=30),"26 to 30 days",AND(U3938&gt;30,U3938&lt;=40),"31 to 40 days",AND(U3938&gt;40,U3938&lt;=50),"41 to 50 days")</f>
        <v>26 to 30 days</v>
      </c>
      <c r="W3938" t="str" cm="1">
        <f t="array" ref="W3938">_xlfn.IFNA(_xlfn.IFS(AND(U3938&gt;=25,U3938&lt;28),"26-27 days",AND(U3938&gt;27,U3938&lt;29),"28 to 29 days",U3938=30, "30 days"),"Not Needed")</f>
        <v>30 days</v>
      </c>
      <c r="X3938">
        <f t="shared" si="371"/>
        <v>2016</v>
      </c>
    </row>
    <row r="3939" spans="1:24" ht="4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 t="shared" si="372"/>
        <v>86</v>
      </c>
      <c r="R3939">
        <f t="shared" si="367"/>
        <v>248.5</v>
      </c>
      <c r="S3939" s="15">
        <f t="shared" si="368"/>
        <v>42534.631481481483</v>
      </c>
      <c r="T3939" s="15">
        <f t="shared" si="369"/>
        <v>42562.631481481483</v>
      </c>
      <c r="U3939">
        <f t="shared" si="370"/>
        <v>28</v>
      </c>
      <c r="V3939" t="str" cm="1">
        <f t="array" ref="V3939">_xlfn.IFS(U3939&lt;=10,"Less than 10 days",AND(U3939&gt;10,U3939&lt;=20),"11 to 20 days",AND(U3939&gt;20,U3939&lt;=25),"21 to 25 days",U3939&gt;=51,"Greater than 40 days",AND(U3939&gt;25,U3939&lt;=30),"26 to 30 days",AND(U3939&gt;30,U3939&lt;=40),"31 to 40 days",AND(U3939&gt;40,U3939&lt;=50),"41 to 50 days")</f>
        <v>26 to 30 days</v>
      </c>
      <c r="W3939" t="str" cm="1">
        <f t="array" ref="W3939">_xlfn.IFNA(_xlfn.IFS(AND(U3939&gt;=25,U3939&lt;28),"26-27 days",AND(U3939&gt;27,U3939&lt;29),"28 to 29 days",U3939=30, "30 days"),"Not Needed")</f>
        <v>28 to 29 days</v>
      </c>
      <c r="X3939">
        <f t="shared" si="371"/>
        <v>2016</v>
      </c>
    </row>
    <row r="3940" spans="1:24" ht="4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 t="shared" si="372"/>
        <v>12</v>
      </c>
      <c r="R3940">
        <f t="shared" si="367"/>
        <v>79.400000000000006</v>
      </c>
      <c r="S3940" s="15">
        <f t="shared" si="368"/>
        <v>42151.905717592599</v>
      </c>
      <c r="T3940" s="15">
        <f t="shared" si="369"/>
        <v>42182.905717592599</v>
      </c>
      <c r="U3940">
        <f t="shared" si="370"/>
        <v>31</v>
      </c>
      <c r="V3940" t="str" cm="1">
        <f t="array" ref="V3940">_xlfn.IFS(U3940&lt;=10,"Less than 10 days",AND(U3940&gt;10,U3940&lt;=20),"11 to 20 days",AND(U3940&gt;20,U3940&lt;=25),"21 to 25 days",U3940&gt;=51,"Greater than 40 days",AND(U3940&gt;25,U3940&lt;=30),"26 to 30 days",AND(U3940&gt;30,U3940&lt;=40),"31 to 40 days",AND(U3940&gt;40,U3940&lt;=50),"41 to 50 days")</f>
        <v>31 to 40 days</v>
      </c>
      <c r="W3940" t="str" cm="1">
        <f t="array" ref="W3940">_xlfn.IFNA(_xlfn.IFS(AND(U3940&gt;=25,U3940&lt;28),"26-27 days",AND(U3940&gt;27,U3940&lt;29),"28 to 29 days",U3940=30, "30 days"),"Not Needed")</f>
        <v>Not Needed</v>
      </c>
      <c r="X3940">
        <f t="shared" si="371"/>
        <v>2015</v>
      </c>
    </row>
    <row r="3941" spans="1:24" ht="4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 t="shared" si="372"/>
        <v>0</v>
      </c>
      <c r="R3941">
        <f t="shared" si="367"/>
        <v>5</v>
      </c>
      <c r="S3941" s="15">
        <f t="shared" si="368"/>
        <v>41915.400219907409</v>
      </c>
      <c r="T3941" s="15">
        <f t="shared" si="369"/>
        <v>41919.1875</v>
      </c>
      <c r="U3941">
        <f t="shared" si="370"/>
        <v>4</v>
      </c>
      <c r="V3941" t="str" cm="1">
        <f t="array" ref="V3941">_xlfn.IFS(U3941&lt;=10,"Less than 10 days",AND(U3941&gt;10,U3941&lt;=20),"11 to 20 days",AND(U3941&gt;20,U3941&lt;=25),"21 to 25 days",U3941&gt;=51,"Greater than 40 days",AND(U3941&gt;25,U3941&lt;=30),"26 to 30 days",AND(U3941&gt;30,U3941&lt;=40),"31 to 40 days",AND(U3941&gt;40,U3941&lt;=50),"41 to 50 days")</f>
        <v>Less than 10 days</v>
      </c>
      <c r="W3941" t="str" cm="1">
        <f t="array" ref="W3941">_xlfn.IFNA(_xlfn.IFS(AND(U3941&gt;=25,U3941&lt;28),"26-27 days",AND(U3941&gt;27,U3941&lt;29),"28 to 29 days",U3941=30, "30 days"),"Not Needed")</f>
        <v>Not Needed</v>
      </c>
      <c r="X3941">
        <f t="shared" si="371"/>
        <v>2014</v>
      </c>
    </row>
    <row r="3942" spans="1:24" ht="4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 t="shared" si="372"/>
        <v>0</v>
      </c>
      <c r="R3942">
        <f t="shared" si="367"/>
        <v>5.5</v>
      </c>
      <c r="S3942" s="15">
        <f t="shared" si="368"/>
        <v>41961.492488425924</v>
      </c>
      <c r="T3942" s="15">
        <f t="shared" si="369"/>
        <v>42006.492488425924</v>
      </c>
      <c r="U3942">
        <f t="shared" si="370"/>
        <v>45</v>
      </c>
      <c r="V3942" t="str" cm="1">
        <f t="array" ref="V3942">_xlfn.IFS(U3942&lt;=10,"Less than 10 days",AND(U3942&gt;10,U3942&lt;=20),"11 to 20 days",AND(U3942&gt;20,U3942&lt;=25),"21 to 25 days",U3942&gt;=51,"Greater than 40 days",AND(U3942&gt;25,U3942&lt;=30),"26 to 30 days",AND(U3942&gt;30,U3942&lt;=40),"31 to 40 days",AND(U3942&gt;40,U3942&lt;=50),"41 to 50 days")</f>
        <v>41 to 50 days</v>
      </c>
      <c r="W3942" t="str" cm="1">
        <f t="array" ref="W3942">_xlfn.IFNA(_xlfn.IFS(AND(U3942&gt;=25,U3942&lt;28),"26-27 days",AND(U3942&gt;27,U3942&lt;29),"28 to 29 days",U3942=30, "30 days"),"Not Needed")</f>
        <v>Not Needed</v>
      </c>
      <c r="X3942">
        <f t="shared" si="371"/>
        <v>2014</v>
      </c>
    </row>
    <row r="3943" spans="1:24" ht="7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 t="shared" si="372"/>
        <v>1</v>
      </c>
      <c r="R3943">
        <f t="shared" si="367"/>
        <v>25</v>
      </c>
      <c r="S3943" s="15">
        <f t="shared" si="368"/>
        <v>41940.587233796294</v>
      </c>
      <c r="T3943" s="15">
        <f t="shared" si="369"/>
        <v>41968.041666666672</v>
      </c>
      <c r="U3943">
        <f t="shared" si="370"/>
        <v>28</v>
      </c>
      <c r="V3943" t="str" cm="1">
        <f t="array" ref="V3943">_xlfn.IFS(U3943&lt;=10,"Less than 10 days",AND(U3943&gt;10,U3943&lt;=20),"11 to 20 days",AND(U3943&gt;20,U3943&lt;=25),"21 to 25 days",U3943&gt;=51,"Greater than 40 days",AND(U3943&gt;25,U3943&lt;=30),"26 to 30 days",AND(U3943&gt;30,U3943&lt;=40),"31 to 40 days",AND(U3943&gt;40,U3943&lt;=50),"41 to 50 days")</f>
        <v>26 to 30 days</v>
      </c>
      <c r="W3943" t="str" cm="1">
        <f t="array" ref="W3943">_xlfn.IFNA(_xlfn.IFS(AND(U3943&gt;=25,U3943&lt;28),"26-27 days",AND(U3943&gt;27,U3943&lt;29),"28 to 29 days",U3943=30, "30 days"),"Not Needed")</f>
        <v>28 to 29 days</v>
      </c>
      <c r="X3943">
        <f t="shared" si="371"/>
        <v>2014</v>
      </c>
    </row>
    <row r="3944" spans="1:24" ht="4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 t="shared" si="372"/>
        <v>0</v>
      </c>
      <c r="R3944">
        <f t="shared" si="367"/>
        <v>0</v>
      </c>
      <c r="S3944" s="15">
        <f t="shared" si="368"/>
        <v>42111.904097222221</v>
      </c>
      <c r="T3944" s="15">
        <f t="shared" si="369"/>
        <v>42171.904097222221</v>
      </c>
      <c r="U3944">
        <f t="shared" si="370"/>
        <v>60</v>
      </c>
      <c r="V3944" t="str" cm="1">
        <f t="array" ref="V3944">_xlfn.IFS(U3944&lt;=10,"Less than 10 days",AND(U3944&gt;10,U3944&lt;=20),"11 to 20 days",AND(U3944&gt;20,U3944&lt;=25),"21 to 25 days",U3944&gt;=51,"Greater than 40 days",AND(U3944&gt;25,U3944&lt;=30),"26 to 30 days",AND(U3944&gt;30,U3944&lt;=40),"31 to 40 days",AND(U3944&gt;40,U3944&lt;=50),"41 to 50 days")</f>
        <v>Greater than 40 days</v>
      </c>
      <c r="W3944" t="str" cm="1">
        <f t="array" ref="W3944">_xlfn.IFNA(_xlfn.IFS(AND(U3944&gt;=25,U3944&lt;28),"26-27 days",AND(U3944&gt;27,U3944&lt;29),"28 to 29 days",U3944=30, "30 days"),"Not Needed")</f>
        <v>Not Needed</v>
      </c>
      <c r="X3944">
        <f t="shared" si="371"/>
        <v>2015</v>
      </c>
    </row>
    <row r="3945" spans="1:24" ht="4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 t="shared" si="372"/>
        <v>36</v>
      </c>
      <c r="R3945">
        <f t="shared" si="367"/>
        <v>137.08000000000001</v>
      </c>
      <c r="S3945" s="15">
        <f t="shared" si="368"/>
        <v>42279.778564814813</v>
      </c>
      <c r="T3945" s="15">
        <f t="shared" si="369"/>
        <v>42310.701388888891</v>
      </c>
      <c r="U3945">
        <f t="shared" si="370"/>
        <v>31</v>
      </c>
      <c r="V3945" t="str" cm="1">
        <f t="array" ref="V3945">_xlfn.IFS(U3945&lt;=10,"Less than 10 days",AND(U3945&gt;10,U3945&lt;=20),"11 to 20 days",AND(U3945&gt;20,U3945&lt;=25),"21 to 25 days",U3945&gt;=51,"Greater than 40 days",AND(U3945&gt;25,U3945&lt;=30),"26 to 30 days",AND(U3945&gt;30,U3945&lt;=40),"31 to 40 days",AND(U3945&gt;40,U3945&lt;=50),"41 to 50 days")</f>
        <v>31 to 40 days</v>
      </c>
      <c r="W3945" t="str" cm="1">
        <f t="array" ref="W3945">_xlfn.IFNA(_xlfn.IFS(AND(U3945&gt;=25,U3945&lt;28),"26-27 days",AND(U3945&gt;27,U3945&lt;29),"28 to 29 days",U3945=30, "30 days"),"Not Needed")</f>
        <v>Not Needed</v>
      </c>
      <c r="X3945">
        <f t="shared" si="371"/>
        <v>2015</v>
      </c>
    </row>
    <row r="3946" spans="1:24" ht="58">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 t="shared" si="372"/>
        <v>0</v>
      </c>
      <c r="R3946">
        <f t="shared" si="367"/>
        <v>0</v>
      </c>
      <c r="S3946" s="15">
        <f t="shared" si="368"/>
        <v>42213.662905092591</v>
      </c>
      <c r="T3946" s="15">
        <f t="shared" si="369"/>
        <v>42243.662905092591</v>
      </c>
      <c r="U3946">
        <f t="shared" si="370"/>
        <v>30</v>
      </c>
      <c r="V3946" t="str" cm="1">
        <f t="array" ref="V3946">_xlfn.IFS(U3946&lt;=10,"Less than 10 days",AND(U3946&gt;10,U3946&lt;=20),"11 to 20 days",AND(U3946&gt;20,U3946&lt;=25),"21 to 25 days",U3946&gt;=51,"Greater than 40 days",AND(U3946&gt;25,U3946&lt;=30),"26 to 30 days",AND(U3946&gt;30,U3946&lt;=40),"31 to 40 days",AND(U3946&gt;40,U3946&lt;=50),"41 to 50 days")</f>
        <v>26 to 30 days</v>
      </c>
      <c r="W3946" t="str" cm="1">
        <f t="array" ref="W3946">_xlfn.IFNA(_xlfn.IFS(AND(U3946&gt;=25,U3946&lt;28),"26-27 days",AND(U3946&gt;27,U3946&lt;29),"28 to 29 days",U3946=30, "30 days"),"Not Needed")</f>
        <v>30 days</v>
      </c>
      <c r="X3946">
        <f t="shared" si="371"/>
        <v>2015</v>
      </c>
    </row>
    <row r="3947" spans="1:24" ht="4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 t="shared" si="372"/>
        <v>0</v>
      </c>
      <c r="R3947">
        <f t="shared" si="367"/>
        <v>5</v>
      </c>
      <c r="S3947" s="15">
        <f t="shared" si="368"/>
        <v>42109.801712962959</v>
      </c>
      <c r="T3947" s="15">
        <f t="shared" si="369"/>
        <v>42139.801712962959</v>
      </c>
      <c r="U3947">
        <f t="shared" si="370"/>
        <v>30</v>
      </c>
      <c r="V3947" t="str" cm="1">
        <f t="array" ref="V3947">_xlfn.IFS(U3947&lt;=10,"Less than 10 days",AND(U3947&gt;10,U3947&lt;=20),"11 to 20 days",AND(U3947&gt;20,U3947&lt;=25),"21 to 25 days",U3947&gt;=51,"Greater than 40 days",AND(U3947&gt;25,U3947&lt;=30),"26 to 30 days",AND(U3947&gt;30,U3947&lt;=40),"31 to 40 days",AND(U3947&gt;40,U3947&lt;=50),"41 to 50 days")</f>
        <v>26 to 30 days</v>
      </c>
      <c r="W3947" t="str" cm="1">
        <f t="array" ref="W3947">_xlfn.IFNA(_xlfn.IFS(AND(U3947&gt;=25,U3947&lt;28),"26-27 days",AND(U3947&gt;27,U3947&lt;29),"28 to 29 days",U3947=30, "30 days"),"Not Needed")</f>
        <v>30 days</v>
      </c>
      <c r="X3947">
        <f t="shared" si="371"/>
        <v>2015</v>
      </c>
    </row>
    <row r="3948" spans="1:24" ht="29">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 t="shared" si="372"/>
        <v>3</v>
      </c>
      <c r="R3948">
        <f t="shared" si="367"/>
        <v>39</v>
      </c>
      <c r="S3948" s="15">
        <f t="shared" si="368"/>
        <v>42031.833587962959</v>
      </c>
      <c r="T3948" s="15">
        <f t="shared" si="369"/>
        <v>42063.333333333328</v>
      </c>
      <c r="U3948">
        <f t="shared" si="370"/>
        <v>32</v>
      </c>
      <c r="V3948" t="str" cm="1">
        <f t="array" ref="V3948">_xlfn.IFS(U3948&lt;=10,"Less than 10 days",AND(U3948&gt;10,U3948&lt;=20),"11 to 20 days",AND(U3948&gt;20,U3948&lt;=25),"21 to 25 days",U3948&gt;=51,"Greater than 40 days",AND(U3948&gt;25,U3948&lt;=30),"26 to 30 days",AND(U3948&gt;30,U3948&lt;=40),"31 to 40 days",AND(U3948&gt;40,U3948&lt;=50),"41 to 50 days")</f>
        <v>31 to 40 days</v>
      </c>
      <c r="W3948" t="str" cm="1">
        <f t="array" ref="W3948">_xlfn.IFNA(_xlfn.IFS(AND(U3948&gt;=25,U3948&lt;28),"26-27 days",AND(U3948&gt;27,U3948&lt;29),"28 to 29 days",U3948=30, "30 days"),"Not Needed")</f>
        <v>Not Needed</v>
      </c>
      <c r="X3948">
        <f t="shared" si="371"/>
        <v>2015</v>
      </c>
    </row>
    <row r="3949" spans="1:24" ht="4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 t="shared" si="372"/>
        <v>3</v>
      </c>
      <c r="R3949">
        <f t="shared" si="367"/>
        <v>50.5</v>
      </c>
      <c r="S3949" s="15">
        <f t="shared" si="368"/>
        <v>42615.142870370371</v>
      </c>
      <c r="T3949" s="15">
        <f t="shared" si="369"/>
        <v>42645.142870370371</v>
      </c>
      <c r="U3949">
        <f t="shared" si="370"/>
        <v>30</v>
      </c>
      <c r="V3949" t="str" cm="1">
        <f t="array" ref="V3949">_xlfn.IFS(U3949&lt;=10,"Less than 10 days",AND(U3949&gt;10,U3949&lt;=20),"11 to 20 days",AND(U3949&gt;20,U3949&lt;=25),"21 to 25 days",U3949&gt;=51,"Greater than 40 days",AND(U3949&gt;25,U3949&lt;=30),"26 to 30 days",AND(U3949&gt;30,U3949&lt;=40),"31 to 40 days",AND(U3949&gt;40,U3949&lt;=50),"41 to 50 days")</f>
        <v>26 to 30 days</v>
      </c>
      <c r="W3949" t="str" cm="1">
        <f t="array" ref="W3949">_xlfn.IFNA(_xlfn.IFS(AND(U3949&gt;=25,U3949&lt;28),"26-27 days",AND(U3949&gt;27,U3949&lt;29),"28 to 29 days",U3949=30, "30 days"),"Not Needed")</f>
        <v>30 days</v>
      </c>
      <c r="X3949">
        <f t="shared" si="371"/>
        <v>2016</v>
      </c>
    </row>
    <row r="3950" spans="1:24" ht="4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 t="shared" si="372"/>
        <v>0</v>
      </c>
      <c r="R3950">
        <f t="shared" si="367"/>
        <v>0</v>
      </c>
      <c r="S3950" s="15">
        <f t="shared" si="368"/>
        <v>41829.325497685182</v>
      </c>
      <c r="T3950" s="15">
        <f t="shared" si="369"/>
        <v>41889.325497685182</v>
      </c>
      <c r="U3950">
        <f t="shared" si="370"/>
        <v>60</v>
      </c>
      <c r="V3950" t="str" cm="1">
        <f t="array" ref="V3950">_xlfn.IFS(U3950&lt;=10,"Less than 10 days",AND(U3950&gt;10,U3950&lt;=20),"11 to 20 days",AND(U3950&gt;20,U3950&lt;=25),"21 to 25 days",U3950&gt;=51,"Greater than 40 days",AND(U3950&gt;25,U3950&lt;=30),"26 to 30 days",AND(U3950&gt;30,U3950&lt;=40),"31 to 40 days",AND(U3950&gt;40,U3950&lt;=50),"41 to 50 days")</f>
        <v>Greater than 40 days</v>
      </c>
      <c r="W3950" t="str" cm="1">
        <f t="array" ref="W3950">_xlfn.IFNA(_xlfn.IFS(AND(U3950&gt;=25,U3950&lt;28),"26-27 days",AND(U3950&gt;27,U3950&lt;29),"28 to 29 days",U3950=30, "30 days"),"Not Needed")</f>
        <v>Not Needed</v>
      </c>
      <c r="X3950">
        <f t="shared" si="371"/>
        <v>2014</v>
      </c>
    </row>
    <row r="3951" spans="1:24" ht="58">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 t="shared" si="372"/>
        <v>16</v>
      </c>
      <c r="R3951">
        <f t="shared" si="367"/>
        <v>49.28</v>
      </c>
      <c r="S3951" s="15">
        <f t="shared" si="368"/>
        <v>42016.120613425926</v>
      </c>
      <c r="T3951" s="15">
        <f t="shared" si="369"/>
        <v>42046.120613425926</v>
      </c>
      <c r="U3951">
        <f t="shared" si="370"/>
        <v>30</v>
      </c>
      <c r="V3951" t="str" cm="1">
        <f t="array" ref="V3951">_xlfn.IFS(U3951&lt;=10,"Less than 10 days",AND(U3951&gt;10,U3951&lt;=20),"11 to 20 days",AND(U3951&gt;20,U3951&lt;=25),"21 to 25 days",U3951&gt;=51,"Greater than 40 days",AND(U3951&gt;25,U3951&lt;=30),"26 to 30 days",AND(U3951&gt;30,U3951&lt;=40),"31 to 40 days",AND(U3951&gt;40,U3951&lt;=50),"41 to 50 days")</f>
        <v>26 to 30 days</v>
      </c>
      <c r="W3951" t="str" cm="1">
        <f t="array" ref="W3951">_xlfn.IFNA(_xlfn.IFS(AND(U3951&gt;=25,U3951&lt;28),"26-27 days",AND(U3951&gt;27,U3951&lt;29),"28 to 29 days",U3951=30, "30 days"),"Not Needed")</f>
        <v>30 days</v>
      </c>
      <c r="X3951">
        <f t="shared" si="371"/>
        <v>2015</v>
      </c>
    </row>
    <row r="3952" spans="1:24" ht="58">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 t="shared" si="372"/>
        <v>1</v>
      </c>
      <c r="R3952">
        <f t="shared" si="367"/>
        <v>25</v>
      </c>
      <c r="S3952" s="15">
        <f t="shared" si="368"/>
        <v>42439.702314814815</v>
      </c>
      <c r="T3952" s="15">
        <f t="shared" si="369"/>
        <v>42468.774305555555</v>
      </c>
      <c r="U3952">
        <f t="shared" si="370"/>
        <v>29</v>
      </c>
      <c r="V3952" t="str" cm="1">
        <f t="array" ref="V3952">_xlfn.IFS(U3952&lt;=10,"Less than 10 days",AND(U3952&gt;10,U3952&lt;=20),"11 to 20 days",AND(U3952&gt;20,U3952&lt;=25),"21 to 25 days",U3952&gt;=51,"Greater than 40 days",AND(U3952&gt;25,U3952&lt;=30),"26 to 30 days",AND(U3952&gt;30,U3952&lt;=40),"31 to 40 days",AND(U3952&gt;40,U3952&lt;=50),"41 to 50 days")</f>
        <v>26 to 30 days</v>
      </c>
      <c r="W3952" t="str" cm="1">
        <f t="array" ref="W3952">_xlfn.IFNA(_xlfn.IFS(AND(U3952&gt;=25,U3952&lt;28),"26-27 days",AND(U3952&gt;27,U3952&lt;29),"28 to 29 days",U3952=30, "30 days"),"Not Needed")</f>
        <v>Not Needed</v>
      </c>
      <c r="X3952">
        <f t="shared" si="371"/>
        <v>2016</v>
      </c>
    </row>
    <row r="3953" spans="1:24" ht="4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 t="shared" si="372"/>
        <v>0</v>
      </c>
      <c r="R3953">
        <f t="shared" si="367"/>
        <v>1</v>
      </c>
      <c r="S3953" s="15">
        <f t="shared" si="368"/>
        <v>42433.825717592597</v>
      </c>
      <c r="T3953" s="15">
        <f t="shared" si="369"/>
        <v>42493.784050925926</v>
      </c>
      <c r="U3953">
        <f t="shared" si="370"/>
        <v>60</v>
      </c>
      <c r="V3953" t="str" cm="1">
        <f t="array" ref="V3953">_xlfn.IFS(U3953&lt;=10,"Less than 10 days",AND(U3953&gt;10,U3953&lt;=20),"11 to 20 days",AND(U3953&gt;20,U3953&lt;=25),"21 to 25 days",U3953&gt;=51,"Greater than 40 days",AND(U3953&gt;25,U3953&lt;=30),"26 to 30 days",AND(U3953&gt;30,U3953&lt;=40),"31 to 40 days",AND(U3953&gt;40,U3953&lt;=50),"41 to 50 days")</f>
        <v>Greater than 40 days</v>
      </c>
      <c r="W3953" t="str" cm="1">
        <f t="array" ref="W3953">_xlfn.IFNA(_xlfn.IFS(AND(U3953&gt;=25,U3953&lt;28),"26-27 days",AND(U3953&gt;27,U3953&lt;29),"28 to 29 days",U3953=30, "30 days"),"Not Needed")</f>
        <v>Not Needed</v>
      </c>
      <c r="X3953">
        <f t="shared" si="371"/>
        <v>2016</v>
      </c>
    </row>
    <row r="3954" spans="1:24" ht="4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 t="shared" si="372"/>
        <v>0</v>
      </c>
      <c r="R3954">
        <f t="shared" si="367"/>
        <v>25</v>
      </c>
      <c r="S3954" s="15">
        <f t="shared" si="368"/>
        <v>42243.790393518517</v>
      </c>
      <c r="T3954" s="15">
        <f t="shared" si="369"/>
        <v>42303.790393518517</v>
      </c>
      <c r="U3954">
        <f t="shared" si="370"/>
        <v>60</v>
      </c>
      <c r="V3954" t="str" cm="1">
        <f t="array" ref="V3954">_xlfn.IFS(U3954&lt;=10,"Less than 10 days",AND(U3954&gt;10,U3954&lt;=20),"11 to 20 days",AND(U3954&gt;20,U3954&lt;=25),"21 to 25 days",U3954&gt;=51,"Greater than 40 days",AND(U3954&gt;25,U3954&lt;=30),"26 to 30 days",AND(U3954&gt;30,U3954&lt;=40),"31 to 40 days",AND(U3954&gt;40,U3954&lt;=50),"41 to 50 days")</f>
        <v>Greater than 40 days</v>
      </c>
      <c r="W3954" t="str" cm="1">
        <f t="array" ref="W3954">_xlfn.IFNA(_xlfn.IFS(AND(U3954&gt;=25,U3954&lt;28),"26-27 days",AND(U3954&gt;27,U3954&lt;29),"28 to 29 days",U3954=30, "30 days"),"Not Needed")</f>
        <v>Not Needed</v>
      </c>
      <c r="X3954">
        <f t="shared" si="371"/>
        <v>2015</v>
      </c>
    </row>
    <row r="3955" spans="1:24" ht="4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 t="shared" si="372"/>
        <v>0</v>
      </c>
      <c r="R3955">
        <f t="shared" si="367"/>
        <v>0</v>
      </c>
      <c r="S3955" s="15">
        <f t="shared" si="368"/>
        <v>42550.048449074078</v>
      </c>
      <c r="T3955" s="15">
        <f t="shared" si="369"/>
        <v>42580.978472222225</v>
      </c>
      <c r="U3955">
        <f t="shared" si="370"/>
        <v>30</v>
      </c>
      <c r="V3955" t="str" cm="1">
        <f t="array" ref="V3955">_xlfn.IFS(U3955&lt;=10,"Less than 10 days",AND(U3955&gt;10,U3955&lt;=20),"11 to 20 days",AND(U3955&gt;20,U3955&lt;=25),"21 to 25 days",U3955&gt;=51,"Greater than 40 days",AND(U3955&gt;25,U3955&lt;=30),"26 to 30 days",AND(U3955&gt;30,U3955&lt;=40),"31 to 40 days",AND(U3955&gt;40,U3955&lt;=50),"41 to 50 days")</f>
        <v>26 to 30 days</v>
      </c>
      <c r="W3955" t="str" cm="1">
        <f t="array" ref="W3955">_xlfn.IFNA(_xlfn.IFS(AND(U3955&gt;=25,U3955&lt;28),"26-27 days",AND(U3955&gt;27,U3955&lt;29),"28 to 29 days",U3955=30, "30 days"),"Not Needed")</f>
        <v>30 days</v>
      </c>
      <c r="X3955">
        <f t="shared" si="371"/>
        <v>2016</v>
      </c>
    </row>
    <row r="3956" spans="1:24" ht="58">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 t="shared" si="372"/>
        <v>0</v>
      </c>
      <c r="R3956">
        <f t="shared" si="367"/>
        <v>0</v>
      </c>
      <c r="S3956" s="15">
        <f t="shared" si="368"/>
        <v>41774.651203703703</v>
      </c>
      <c r="T3956" s="15">
        <f t="shared" si="369"/>
        <v>41834.651203703703</v>
      </c>
      <c r="U3956">
        <f t="shared" si="370"/>
        <v>60</v>
      </c>
      <c r="V3956" t="str" cm="1">
        <f t="array" ref="V3956">_xlfn.IFS(U3956&lt;=10,"Less than 10 days",AND(U3956&gt;10,U3956&lt;=20),"11 to 20 days",AND(U3956&gt;20,U3956&lt;=25),"21 to 25 days",U3956&gt;=51,"Greater than 40 days",AND(U3956&gt;25,U3956&lt;=30),"26 to 30 days",AND(U3956&gt;30,U3956&lt;=40),"31 to 40 days",AND(U3956&gt;40,U3956&lt;=50),"41 to 50 days")</f>
        <v>Greater than 40 days</v>
      </c>
      <c r="W3956" t="str" cm="1">
        <f t="array" ref="W3956">_xlfn.IFNA(_xlfn.IFS(AND(U3956&gt;=25,U3956&lt;28),"26-27 days",AND(U3956&gt;27,U3956&lt;29),"28 to 29 days",U3956=30, "30 days"),"Not Needed")</f>
        <v>Not Needed</v>
      </c>
      <c r="X3956">
        <f t="shared" si="371"/>
        <v>2014</v>
      </c>
    </row>
    <row r="3957" spans="1:24" ht="4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 t="shared" si="372"/>
        <v>24</v>
      </c>
      <c r="R3957">
        <f t="shared" si="367"/>
        <v>53.13</v>
      </c>
      <c r="S3957" s="15">
        <f t="shared" si="368"/>
        <v>42306.848854166667</v>
      </c>
      <c r="T3957" s="15">
        <f t="shared" si="369"/>
        <v>42336.890520833331</v>
      </c>
      <c r="U3957">
        <f t="shared" si="370"/>
        <v>30</v>
      </c>
      <c r="V3957" t="str" cm="1">
        <f t="array" ref="V3957">_xlfn.IFS(U3957&lt;=10,"Less than 10 days",AND(U3957&gt;10,U3957&lt;=20),"11 to 20 days",AND(U3957&gt;20,U3957&lt;=25),"21 to 25 days",U3957&gt;=51,"Greater than 40 days",AND(U3957&gt;25,U3957&lt;=30),"26 to 30 days",AND(U3957&gt;30,U3957&lt;=40),"31 to 40 days",AND(U3957&gt;40,U3957&lt;=50),"41 to 50 days")</f>
        <v>26 to 30 days</v>
      </c>
      <c r="W3957" t="str" cm="1">
        <f t="array" ref="W3957">_xlfn.IFNA(_xlfn.IFS(AND(U3957&gt;=25,U3957&lt;28),"26-27 days",AND(U3957&gt;27,U3957&lt;29),"28 to 29 days",U3957=30, "30 days"),"Not Needed")</f>
        <v>30 days</v>
      </c>
      <c r="X3957">
        <f t="shared" si="371"/>
        <v>2015</v>
      </c>
    </row>
    <row r="3958" spans="1:24" ht="4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 t="shared" si="372"/>
        <v>0</v>
      </c>
      <c r="R3958">
        <f t="shared" si="367"/>
        <v>0</v>
      </c>
      <c r="S3958" s="15">
        <f t="shared" si="368"/>
        <v>42457.932025462964</v>
      </c>
      <c r="T3958" s="15">
        <f t="shared" si="369"/>
        <v>42485.013888888891</v>
      </c>
      <c r="U3958">
        <f t="shared" si="370"/>
        <v>28</v>
      </c>
      <c r="V3958" t="str" cm="1">
        <f t="array" ref="V3958">_xlfn.IFS(U3958&lt;=10,"Less than 10 days",AND(U3958&gt;10,U3958&lt;=20),"11 to 20 days",AND(U3958&gt;20,U3958&lt;=25),"21 to 25 days",U3958&gt;=51,"Greater than 40 days",AND(U3958&gt;25,U3958&lt;=30),"26 to 30 days",AND(U3958&gt;30,U3958&lt;=40),"31 to 40 days",AND(U3958&gt;40,U3958&lt;=50),"41 to 50 days")</f>
        <v>26 to 30 days</v>
      </c>
      <c r="W3958" t="str" cm="1">
        <f t="array" ref="W3958">_xlfn.IFNA(_xlfn.IFS(AND(U3958&gt;=25,U3958&lt;28),"26-27 days",AND(U3958&gt;27,U3958&lt;29),"28 to 29 days",U3958=30, "30 days"),"Not Needed")</f>
        <v>28 to 29 days</v>
      </c>
      <c r="X3958">
        <f t="shared" si="371"/>
        <v>2016</v>
      </c>
    </row>
    <row r="3959" spans="1:24" ht="4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 t="shared" si="372"/>
        <v>0</v>
      </c>
      <c r="R3959">
        <f t="shared" si="367"/>
        <v>7</v>
      </c>
      <c r="S3959" s="15">
        <f t="shared" si="368"/>
        <v>42513.976319444439</v>
      </c>
      <c r="T3959" s="15">
        <f t="shared" si="369"/>
        <v>42559.976319444439</v>
      </c>
      <c r="U3959">
        <f t="shared" si="370"/>
        <v>46</v>
      </c>
      <c r="V3959" t="str" cm="1">
        <f t="array" ref="V3959">_xlfn.IFS(U3959&lt;=10,"Less than 10 days",AND(U3959&gt;10,U3959&lt;=20),"11 to 20 days",AND(U3959&gt;20,U3959&lt;=25),"21 to 25 days",U3959&gt;=51,"Greater than 40 days",AND(U3959&gt;25,U3959&lt;=30),"26 to 30 days",AND(U3959&gt;30,U3959&lt;=40),"31 to 40 days",AND(U3959&gt;40,U3959&lt;=50),"41 to 50 days")</f>
        <v>41 to 50 days</v>
      </c>
      <c r="W3959" t="str" cm="1">
        <f t="array" ref="W3959">_xlfn.IFNA(_xlfn.IFS(AND(U3959&gt;=25,U3959&lt;28),"26-27 days",AND(U3959&gt;27,U3959&lt;29),"28 to 29 days",U3959=30, "30 days"),"Not Needed")</f>
        <v>Not Needed</v>
      </c>
      <c r="X3959">
        <f t="shared" si="371"/>
        <v>2016</v>
      </c>
    </row>
    <row r="3960" spans="1:24" ht="4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 t="shared" si="372"/>
        <v>32</v>
      </c>
      <c r="R3960">
        <f t="shared" si="367"/>
        <v>40.06</v>
      </c>
      <c r="S3960" s="15">
        <f t="shared" si="368"/>
        <v>41816.950370370374</v>
      </c>
      <c r="T3960" s="15">
        <f t="shared" si="369"/>
        <v>41853.583333333336</v>
      </c>
      <c r="U3960">
        <f t="shared" si="370"/>
        <v>37</v>
      </c>
      <c r="V3960" t="str" cm="1">
        <f t="array" ref="V3960">_xlfn.IFS(U3960&lt;=10,"Less than 10 days",AND(U3960&gt;10,U3960&lt;=20),"11 to 20 days",AND(U3960&gt;20,U3960&lt;=25),"21 to 25 days",U3960&gt;=51,"Greater than 40 days",AND(U3960&gt;25,U3960&lt;=30),"26 to 30 days",AND(U3960&gt;30,U3960&lt;=40),"31 to 40 days",AND(U3960&gt;40,U3960&lt;=50),"41 to 50 days")</f>
        <v>31 to 40 days</v>
      </c>
      <c r="W3960" t="str" cm="1">
        <f t="array" ref="W3960">_xlfn.IFNA(_xlfn.IFS(AND(U3960&gt;=25,U3960&lt;28),"26-27 days",AND(U3960&gt;27,U3960&lt;29),"28 to 29 days",U3960=30, "30 days"),"Not Needed")</f>
        <v>Not Needed</v>
      </c>
      <c r="X3960">
        <f t="shared" si="371"/>
        <v>2014</v>
      </c>
    </row>
    <row r="3961" spans="1:24" ht="4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 t="shared" si="372"/>
        <v>24</v>
      </c>
      <c r="R3961">
        <f t="shared" si="367"/>
        <v>24.33</v>
      </c>
      <c r="S3961" s="15">
        <f t="shared" si="368"/>
        <v>41880.788842592592</v>
      </c>
      <c r="T3961" s="15">
        <f t="shared" si="369"/>
        <v>41910.788842592592</v>
      </c>
      <c r="U3961">
        <f t="shared" si="370"/>
        <v>30</v>
      </c>
      <c r="V3961" t="str" cm="1">
        <f t="array" ref="V3961">_xlfn.IFS(U3961&lt;=10,"Less than 10 days",AND(U3961&gt;10,U3961&lt;=20),"11 to 20 days",AND(U3961&gt;20,U3961&lt;=25),"21 to 25 days",U3961&gt;=51,"Greater than 40 days",AND(U3961&gt;25,U3961&lt;=30),"26 to 30 days",AND(U3961&gt;30,U3961&lt;=40),"31 to 40 days",AND(U3961&gt;40,U3961&lt;=50),"41 to 50 days")</f>
        <v>26 to 30 days</v>
      </c>
      <c r="W3961" t="str" cm="1">
        <f t="array" ref="W3961">_xlfn.IFNA(_xlfn.IFS(AND(U3961&gt;=25,U3961&lt;28),"26-27 days",AND(U3961&gt;27,U3961&lt;29),"28 to 29 days",U3961=30, "30 days"),"Not Needed")</f>
        <v>30 days</v>
      </c>
      <c r="X3961">
        <f t="shared" si="371"/>
        <v>2014</v>
      </c>
    </row>
    <row r="3962" spans="1:24" ht="4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 t="shared" si="372"/>
        <v>2</v>
      </c>
      <c r="R3962">
        <f t="shared" si="367"/>
        <v>11.25</v>
      </c>
      <c r="S3962" s="15">
        <f t="shared" si="368"/>
        <v>42342.845555555556</v>
      </c>
      <c r="T3962" s="15">
        <f t="shared" si="369"/>
        <v>42372.845555555556</v>
      </c>
      <c r="U3962">
        <f t="shared" si="370"/>
        <v>30</v>
      </c>
      <c r="V3962" t="str" cm="1">
        <f t="array" ref="V3962">_xlfn.IFS(U3962&lt;=10,"Less than 10 days",AND(U3962&gt;10,U3962&lt;=20),"11 to 20 days",AND(U3962&gt;20,U3962&lt;=25),"21 to 25 days",U3962&gt;=51,"Greater than 40 days",AND(U3962&gt;25,U3962&lt;=30),"26 to 30 days",AND(U3962&gt;30,U3962&lt;=40),"31 to 40 days",AND(U3962&gt;40,U3962&lt;=50),"41 to 50 days")</f>
        <v>26 to 30 days</v>
      </c>
      <c r="W3962" t="str" cm="1">
        <f t="array" ref="W3962">_xlfn.IFNA(_xlfn.IFS(AND(U3962&gt;=25,U3962&lt;28),"26-27 days",AND(U3962&gt;27,U3962&lt;29),"28 to 29 days",U3962=30, "30 days"),"Not Needed")</f>
        <v>30 days</v>
      </c>
      <c r="X3962">
        <f t="shared" si="371"/>
        <v>2015</v>
      </c>
    </row>
    <row r="3963" spans="1:24" ht="58">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 t="shared" si="372"/>
        <v>0</v>
      </c>
      <c r="R3963">
        <f t="shared" si="367"/>
        <v>10.5</v>
      </c>
      <c r="S3963" s="15">
        <f t="shared" si="368"/>
        <v>41745.891319444447</v>
      </c>
      <c r="T3963" s="15">
        <f t="shared" si="369"/>
        <v>41767.891319444447</v>
      </c>
      <c r="U3963">
        <f t="shared" si="370"/>
        <v>22</v>
      </c>
      <c r="V3963" t="str" cm="1">
        <f t="array" ref="V3963">_xlfn.IFS(U3963&lt;=10,"Less than 10 days",AND(U3963&gt;10,U3963&lt;=20),"11 to 20 days",AND(U3963&gt;20,U3963&lt;=25),"21 to 25 days",U3963&gt;=51,"Greater than 40 days",AND(U3963&gt;25,U3963&lt;=30),"26 to 30 days",AND(U3963&gt;30,U3963&lt;=40),"31 to 40 days",AND(U3963&gt;40,U3963&lt;=50),"41 to 50 days")</f>
        <v>21 to 25 days</v>
      </c>
      <c r="W3963" t="str" cm="1">
        <f t="array" ref="W3963">_xlfn.IFNA(_xlfn.IFS(AND(U3963&gt;=25,U3963&lt;28),"26-27 days",AND(U3963&gt;27,U3963&lt;29),"28 to 29 days",U3963=30, "30 days"),"Not Needed")</f>
        <v>Not Needed</v>
      </c>
      <c r="X3963">
        <f t="shared" si="371"/>
        <v>2014</v>
      </c>
    </row>
    <row r="3964" spans="1:24" ht="58">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 t="shared" si="372"/>
        <v>3</v>
      </c>
      <c r="R3964">
        <f t="shared" si="367"/>
        <v>15</v>
      </c>
      <c r="S3964" s="15">
        <f t="shared" si="368"/>
        <v>42311.621458333335</v>
      </c>
      <c r="T3964" s="15">
        <f t="shared" si="369"/>
        <v>42336.621458333335</v>
      </c>
      <c r="U3964">
        <f t="shared" si="370"/>
        <v>25</v>
      </c>
      <c r="V3964" t="str" cm="1">
        <f t="array" ref="V3964">_xlfn.IFS(U3964&lt;=10,"Less than 10 days",AND(U3964&gt;10,U3964&lt;=20),"11 to 20 days",AND(U3964&gt;20,U3964&lt;=25),"21 to 25 days",U3964&gt;=51,"Greater than 40 days",AND(U3964&gt;25,U3964&lt;=30),"26 to 30 days",AND(U3964&gt;30,U3964&lt;=40),"31 to 40 days",AND(U3964&gt;40,U3964&lt;=50),"41 to 50 days")</f>
        <v>21 to 25 days</v>
      </c>
      <c r="W3964" t="str" cm="1">
        <f t="array" ref="W3964">_xlfn.IFNA(_xlfn.IFS(AND(U3964&gt;=25,U3964&lt;28),"26-27 days",AND(U3964&gt;27,U3964&lt;29),"28 to 29 days",U3964=30, "30 days"),"Not Needed")</f>
        <v>26-27 days</v>
      </c>
      <c r="X3964">
        <f t="shared" si="371"/>
        <v>2015</v>
      </c>
    </row>
    <row r="3965" spans="1:24" ht="58">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 t="shared" si="372"/>
        <v>0</v>
      </c>
      <c r="R3965">
        <f t="shared" si="367"/>
        <v>0</v>
      </c>
      <c r="S3965" s="15">
        <f t="shared" si="368"/>
        <v>42296.154131944444</v>
      </c>
      <c r="T3965" s="15">
        <f t="shared" si="369"/>
        <v>42326.195798611108</v>
      </c>
      <c r="U3965">
        <f t="shared" si="370"/>
        <v>30</v>
      </c>
      <c r="V3965" t="str" cm="1">
        <f t="array" ref="V3965">_xlfn.IFS(U3965&lt;=10,"Less than 10 days",AND(U3965&gt;10,U3965&lt;=20),"11 to 20 days",AND(U3965&gt;20,U3965&lt;=25),"21 to 25 days",U3965&gt;=51,"Greater than 40 days",AND(U3965&gt;25,U3965&lt;=30),"26 to 30 days",AND(U3965&gt;30,U3965&lt;=40),"31 to 40 days",AND(U3965&gt;40,U3965&lt;=50),"41 to 50 days")</f>
        <v>26 to 30 days</v>
      </c>
      <c r="W3965" t="str" cm="1">
        <f t="array" ref="W3965">_xlfn.IFNA(_xlfn.IFS(AND(U3965&gt;=25,U3965&lt;28),"26-27 days",AND(U3965&gt;27,U3965&lt;29),"28 to 29 days",U3965=30, "30 days"),"Not Needed")</f>
        <v>30 days</v>
      </c>
      <c r="X3965">
        <f t="shared" si="371"/>
        <v>2015</v>
      </c>
    </row>
    <row r="3966" spans="1:24" ht="4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 t="shared" si="372"/>
        <v>6</v>
      </c>
      <c r="R3966">
        <f t="shared" si="367"/>
        <v>42</v>
      </c>
      <c r="S3966" s="15">
        <f t="shared" si="368"/>
        <v>42053.722060185188</v>
      </c>
      <c r="T3966" s="15">
        <f t="shared" si="369"/>
        <v>42113.680393518516</v>
      </c>
      <c r="U3966">
        <f t="shared" si="370"/>
        <v>60</v>
      </c>
      <c r="V3966" t="str" cm="1">
        <f t="array" ref="V3966">_xlfn.IFS(U3966&lt;=10,"Less than 10 days",AND(U3966&gt;10,U3966&lt;=20),"11 to 20 days",AND(U3966&gt;20,U3966&lt;=25),"21 to 25 days",U3966&gt;=51,"Greater than 40 days",AND(U3966&gt;25,U3966&lt;=30),"26 to 30 days",AND(U3966&gt;30,U3966&lt;=40),"31 to 40 days",AND(U3966&gt;40,U3966&lt;=50),"41 to 50 days")</f>
        <v>Greater than 40 days</v>
      </c>
      <c r="W3966" t="str" cm="1">
        <f t="array" ref="W3966">_xlfn.IFNA(_xlfn.IFS(AND(U3966&gt;=25,U3966&lt;28),"26-27 days",AND(U3966&gt;27,U3966&lt;29),"28 to 29 days",U3966=30, "30 days"),"Not Needed")</f>
        <v>Not Needed</v>
      </c>
      <c r="X3966">
        <f t="shared" si="371"/>
        <v>2015</v>
      </c>
    </row>
    <row r="3967" spans="1:24" ht="58">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 t="shared" si="372"/>
        <v>14</v>
      </c>
      <c r="R3967">
        <f t="shared" si="367"/>
        <v>71.25</v>
      </c>
      <c r="S3967" s="15">
        <f t="shared" si="368"/>
        <v>42414.235879629632</v>
      </c>
      <c r="T3967" s="15">
        <f t="shared" si="369"/>
        <v>42474.194212962961</v>
      </c>
      <c r="U3967">
        <f t="shared" si="370"/>
        <v>60</v>
      </c>
      <c r="V3967" t="str" cm="1">
        <f t="array" ref="V3967">_xlfn.IFS(U3967&lt;=10,"Less than 10 days",AND(U3967&gt;10,U3967&lt;=20),"11 to 20 days",AND(U3967&gt;20,U3967&lt;=25),"21 to 25 days",U3967&gt;=51,"Greater than 40 days",AND(U3967&gt;25,U3967&lt;=30),"26 to 30 days",AND(U3967&gt;30,U3967&lt;=40),"31 to 40 days",AND(U3967&gt;40,U3967&lt;=50),"41 to 50 days")</f>
        <v>Greater than 40 days</v>
      </c>
      <c r="W3967" t="str" cm="1">
        <f t="array" ref="W3967">_xlfn.IFNA(_xlfn.IFS(AND(U3967&gt;=25,U3967&lt;28),"26-27 days",AND(U3967&gt;27,U3967&lt;29),"28 to 29 days",U3967=30, "30 days"),"Not Needed")</f>
        <v>Not Needed</v>
      </c>
      <c r="X3967">
        <f t="shared" si="371"/>
        <v>2016</v>
      </c>
    </row>
    <row r="3968" spans="1:24" ht="58">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 t="shared" si="372"/>
        <v>1</v>
      </c>
      <c r="R3968">
        <f t="shared" si="367"/>
        <v>22.5</v>
      </c>
      <c r="S3968" s="15">
        <f t="shared" si="368"/>
        <v>41801.711550925924</v>
      </c>
      <c r="T3968" s="15">
        <f t="shared" si="369"/>
        <v>41844.124305555553</v>
      </c>
      <c r="U3968">
        <f t="shared" si="370"/>
        <v>43</v>
      </c>
      <c r="V3968" t="str" cm="1">
        <f t="array" ref="V3968">_xlfn.IFS(U3968&lt;=10,"Less than 10 days",AND(U3968&gt;10,U3968&lt;=20),"11 to 20 days",AND(U3968&gt;20,U3968&lt;=25),"21 to 25 days",U3968&gt;=51,"Greater than 40 days",AND(U3968&gt;25,U3968&lt;=30),"26 to 30 days",AND(U3968&gt;30,U3968&lt;=40),"31 to 40 days",AND(U3968&gt;40,U3968&lt;=50),"41 to 50 days")</f>
        <v>41 to 50 days</v>
      </c>
      <c r="W3968" t="str" cm="1">
        <f t="array" ref="W3968">_xlfn.IFNA(_xlfn.IFS(AND(U3968&gt;=25,U3968&lt;28),"26-27 days",AND(U3968&gt;27,U3968&lt;29),"28 to 29 days",U3968=30, "30 days"),"Not Needed")</f>
        <v>Not Needed</v>
      </c>
      <c r="X3968">
        <f t="shared" si="371"/>
        <v>2014</v>
      </c>
    </row>
    <row r="3969" spans="1:24" ht="4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 t="shared" si="372"/>
        <v>24</v>
      </c>
      <c r="R3969">
        <f t="shared" si="367"/>
        <v>41</v>
      </c>
      <c r="S3969" s="15">
        <f t="shared" si="368"/>
        <v>42770.290590277778</v>
      </c>
      <c r="T3969" s="15">
        <f t="shared" si="369"/>
        <v>42800.290590277778</v>
      </c>
      <c r="U3969">
        <f t="shared" si="370"/>
        <v>30</v>
      </c>
      <c r="V3969" t="str" cm="1">
        <f t="array" ref="V3969">_xlfn.IFS(U3969&lt;=10,"Less than 10 days",AND(U3969&gt;10,U3969&lt;=20),"11 to 20 days",AND(U3969&gt;20,U3969&lt;=25),"21 to 25 days",U3969&gt;=51,"Greater than 40 days",AND(U3969&gt;25,U3969&lt;=30),"26 to 30 days",AND(U3969&gt;30,U3969&lt;=40),"31 to 40 days",AND(U3969&gt;40,U3969&lt;=50),"41 to 50 days")</f>
        <v>26 to 30 days</v>
      </c>
      <c r="W3969" t="str" cm="1">
        <f t="array" ref="W3969">_xlfn.IFNA(_xlfn.IFS(AND(U3969&gt;=25,U3969&lt;28),"26-27 days",AND(U3969&gt;27,U3969&lt;29),"28 to 29 days",U3969=30, "30 days"),"Not Needed")</f>
        <v>30 days</v>
      </c>
      <c r="X3969">
        <f t="shared" si="371"/>
        <v>2017</v>
      </c>
    </row>
    <row r="3970" spans="1:24" ht="4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 t="shared" si="372"/>
        <v>11</v>
      </c>
      <c r="R3970">
        <f t="shared" si="367"/>
        <v>47.91</v>
      </c>
      <c r="S3970" s="15">
        <f t="shared" si="368"/>
        <v>42452.815659722226</v>
      </c>
      <c r="T3970" s="15">
        <f t="shared" si="369"/>
        <v>42512.815659722226</v>
      </c>
      <c r="U3970">
        <f t="shared" si="370"/>
        <v>60</v>
      </c>
      <c r="V3970" t="str" cm="1">
        <f t="array" ref="V3970">_xlfn.IFS(U3970&lt;=10,"Less than 10 days",AND(U3970&gt;10,U3970&lt;=20),"11 to 20 days",AND(U3970&gt;20,U3970&lt;=25),"21 to 25 days",U3970&gt;=51,"Greater than 40 days",AND(U3970&gt;25,U3970&lt;=30),"26 to 30 days",AND(U3970&gt;30,U3970&lt;=40),"31 to 40 days",AND(U3970&gt;40,U3970&lt;=50),"41 to 50 days")</f>
        <v>Greater than 40 days</v>
      </c>
      <c r="W3970" t="str" cm="1">
        <f t="array" ref="W3970">_xlfn.IFNA(_xlfn.IFS(AND(U3970&gt;=25,U3970&lt;28),"26-27 days",AND(U3970&gt;27,U3970&lt;29),"28 to 29 days",U3970=30, "30 days"),"Not Needed")</f>
        <v>Not Needed</v>
      </c>
      <c r="X3970">
        <f t="shared" si="371"/>
        <v>2016</v>
      </c>
    </row>
    <row r="3971" spans="1:24" ht="58">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 t="shared" si="372"/>
        <v>7</v>
      </c>
      <c r="R3971">
        <f t="shared" ref="R3971:R4034" si="373">IFERROR(ROUND(E3971/L3971,2),0)</f>
        <v>35.17</v>
      </c>
      <c r="S3971" s="15">
        <f t="shared" ref="S3971:S4034" si="374">(((J3971/60)/60)/24)+DATE(1970,1,1)</f>
        <v>42601.854699074072</v>
      </c>
      <c r="T3971" s="15">
        <f t="shared" ref="T3971:T4034" si="375">(((I3971/60)/60)/24)+DATE(1970,1,1)</f>
        <v>42611.163194444445</v>
      </c>
      <c r="U3971">
        <f t="shared" ref="U3971:U4034" si="376">_xlfn.DAYS(T3971,S3971)</f>
        <v>10</v>
      </c>
      <c r="V3971" t="str" cm="1">
        <f t="array" ref="V3971">_xlfn.IFS(U3971&lt;=10,"Less than 10 days",AND(U3971&gt;10,U3971&lt;=20),"11 to 20 days",AND(U3971&gt;20,U3971&lt;=25),"21 to 25 days",U3971&gt;=51,"Greater than 40 days",AND(U3971&gt;25,U3971&lt;=30),"26 to 30 days",AND(U3971&gt;30,U3971&lt;=40),"31 to 40 days",AND(U3971&gt;40,U3971&lt;=50),"41 to 50 days")</f>
        <v>Less than 10 days</v>
      </c>
      <c r="W3971" t="str" cm="1">
        <f t="array" ref="W3971">_xlfn.IFNA(_xlfn.IFS(AND(U3971&gt;=25,U3971&lt;28),"26-27 days",AND(U3971&gt;27,U3971&lt;29),"28 to 29 days",U3971=30, "30 days"),"Not Needed")</f>
        <v>Not Needed</v>
      </c>
      <c r="X3971">
        <f t="shared" ref="X3971:X4034" si="377">YEAR(S3971)</f>
        <v>2016</v>
      </c>
    </row>
    <row r="3972" spans="1:24" ht="58">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 t="shared" si="372"/>
        <v>0</v>
      </c>
      <c r="R3972">
        <f t="shared" si="373"/>
        <v>5.5</v>
      </c>
      <c r="S3972" s="15">
        <f t="shared" si="374"/>
        <v>42447.863553240735</v>
      </c>
      <c r="T3972" s="15">
        <f t="shared" si="375"/>
        <v>42477.863553240735</v>
      </c>
      <c r="U3972">
        <f t="shared" si="376"/>
        <v>30</v>
      </c>
      <c r="V3972" t="str" cm="1">
        <f t="array" ref="V3972">_xlfn.IFS(U3972&lt;=10,"Less than 10 days",AND(U3972&gt;10,U3972&lt;=20),"11 to 20 days",AND(U3972&gt;20,U3972&lt;=25),"21 to 25 days",U3972&gt;=51,"Greater than 40 days",AND(U3972&gt;25,U3972&lt;=30),"26 to 30 days",AND(U3972&gt;30,U3972&lt;=40),"31 to 40 days",AND(U3972&gt;40,U3972&lt;=50),"41 to 50 days")</f>
        <v>26 to 30 days</v>
      </c>
      <c r="W3972" t="str" cm="1">
        <f t="array" ref="W3972">_xlfn.IFNA(_xlfn.IFS(AND(U3972&gt;=25,U3972&lt;28),"26-27 days",AND(U3972&gt;27,U3972&lt;29),"28 to 29 days",U3972=30, "30 days"),"Not Needed")</f>
        <v>30 days</v>
      </c>
      <c r="X3972">
        <f t="shared" si="377"/>
        <v>2016</v>
      </c>
    </row>
    <row r="3973" spans="1:24" ht="4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 t="shared" si="372"/>
        <v>1</v>
      </c>
      <c r="R3973">
        <f t="shared" si="373"/>
        <v>22.67</v>
      </c>
      <c r="S3973" s="15">
        <f t="shared" si="374"/>
        <v>41811.536180555559</v>
      </c>
      <c r="T3973" s="15">
        <f t="shared" si="375"/>
        <v>41841.536180555559</v>
      </c>
      <c r="U3973">
        <f t="shared" si="376"/>
        <v>30</v>
      </c>
      <c r="V3973" t="str" cm="1">
        <f t="array" ref="V3973">_xlfn.IFS(U3973&lt;=10,"Less than 10 days",AND(U3973&gt;10,U3973&lt;=20),"11 to 20 days",AND(U3973&gt;20,U3973&lt;=25),"21 to 25 days",U3973&gt;=51,"Greater than 40 days",AND(U3973&gt;25,U3973&lt;=30),"26 to 30 days",AND(U3973&gt;30,U3973&lt;=40),"31 to 40 days",AND(U3973&gt;40,U3973&lt;=50),"41 to 50 days")</f>
        <v>26 to 30 days</v>
      </c>
      <c r="W3973" t="str" cm="1">
        <f t="array" ref="W3973">_xlfn.IFNA(_xlfn.IFS(AND(U3973&gt;=25,U3973&lt;28),"26-27 days",AND(U3973&gt;27,U3973&lt;29),"28 to 29 days",U3973=30, "30 days"),"Not Needed")</f>
        <v>30 days</v>
      </c>
      <c r="X3973">
        <f t="shared" si="377"/>
        <v>2014</v>
      </c>
    </row>
    <row r="3974" spans="1:24" ht="4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 t="shared" si="372"/>
        <v>21</v>
      </c>
      <c r="R3974">
        <f t="shared" si="373"/>
        <v>26.38</v>
      </c>
      <c r="S3974" s="15">
        <f t="shared" si="374"/>
        <v>41981.067523148144</v>
      </c>
      <c r="T3974" s="15">
        <f t="shared" si="375"/>
        <v>42041.067523148144</v>
      </c>
      <c r="U3974">
        <f t="shared" si="376"/>
        <v>60</v>
      </c>
      <c r="V3974" t="str" cm="1">
        <f t="array" ref="V3974">_xlfn.IFS(U3974&lt;=10,"Less than 10 days",AND(U3974&gt;10,U3974&lt;=20),"11 to 20 days",AND(U3974&gt;20,U3974&lt;=25),"21 to 25 days",U3974&gt;=51,"Greater than 40 days",AND(U3974&gt;25,U3974&lt;=30),"26 to 30 days",AND(U3974&gt;30,U3974&lt;=40),"31 to 40 days",AND(U3974&gt;40,U3974&lt;=50),"41 to 50 days")</f>
        <v>Greater than 40 days</v>
      </c>
      <c r="W3974" t="str" cm="1">
        <f t="array" ref="W3974">_xlfn.IFNA(_xlfn.IFS(AND(U3974&gt;=25,U3974&lt;28),"26-27 days",AND(U3974&gt;27,U3974&lt;29),"28 to 29 days",U3974=30, "30 days"),"Not Needed")</f>
        <v>Not Needed</v>
      </c>
      <c r="X3974">
        <f t="shared" si="377"/>
        <v>2014</v>
      </c>
    </row>
    <row r="3975" spans="1:24" ht="4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 t="shared" si="372"/>
        <v>78</v>
      </c>
      <c r="R3975">
        <f t="shared" si="373"/>
        <v>105.54</v>
      </c>
      <c r="S3975" s="15">
        <f t="shared" si="374"/>
        <v>42469.68414351852</v>
      </c>
      <c r="T3975" s="15">
        <f t="shared" si="375"/>
        <v>42499.166666666672</v>
      </c>
      <c r="U3975">
        <f t="shared" si="376"/>
        <v>30</v>
      </c>
      <c r="V3975" t="str" cm="1">
        <f t="array" ref="V3975">_xlfn.IFS(U3975&lt;=10,"Less than 10 days",AND(U3975&gt;10,U3975&lt;=20),"11 to 20 days",AND(U3975&gt;20,U3975&lt;=25),"21 to 25 days",U3975&gt;=51,"Greater than 40 days",AND(U3975&gt;25,U3975&lt;=30),"26 to 30 days",AND(U3975&gt;30,U3975&lt;=40),"31 to 40 days",AND(U3975&gt;40,U3975&lt;=50),"41 to 50 days")</f>
        <v>26 to 30 days</v>
      </c>
      <c r="W3975" t="str" cm="1">
        <f t="array" ref="W3975">_xlfn.IFNA(_xlfn.IFS(AND(U3975&gt;=25,U3975&lt;28),"26-27 days",AND(U3975&gt;27,U3975&lt;29),"28 to 29 days",U3975=30, "30 days"),"Not Needed")</f>
        <v>30 days</v>
      </c>
      <c r="X3975">
        <f t="shared" si="377"/>
        <v>2016</v>
      </c>
    </row>
    <row r="3976" spans="1:24" ht="58">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 t="shared" si="372"/>
        <v>32</v>
      </c>
      <c r="R3976">
        <f t="shared" si="373"/>
        <v>29.09</v>
      </c>
      <c r="S3976" s="15">
        <f t="shared" si="374"/>
        <v>42493.546851851846</v>
      </c>
      <c r="T3976" s="15">
        <f t="shared" si="375"/>
        <v>42523.546851851846</v>
      </c>
      <c r="U3976">
        <f t="shared" si="376"/>
        <v>30</v>
      </c>
      <c r="V3976" t="str" cm="1">
        <f t="array" ref="V3976">_xlfn.IFS(U3976&lt;=10,"Less than 10 days",AND(U3976&gt;10,U3976&lt;=20),"11 to 20 days",AND(U3976&gt;20,U3976&lt;=25),"21 to 25 days",U3976&gt;=51,"Greater than 40 days",AND(U3976&gt;25,U3976&lt;=30),"26 to 30 days",AND(U3976&gt;30,U3976&lt;=40),"31 to 40 days",AND(U3976&gt;40,U3976&lt;=50),"41 to 50 days")</f>
        <v>26 to 30 days</v>
      </c>
      <c r="W3976" t="str" cm="1">
        <f t="array" ref="W3976">_xlfn.IFNA(_xlfn.IFS(AND(U3976&gt;=25,U3976&lt;28),"26-27 days",AND(U3976&gt;27,U3976&lt;29),"28 to 29 days",U3976=30, "30 days"),"Not Needed")</f>
        <v>30 days</v>
      </c>
      <c r="X3976">
        <f t="shared" si="377"/>
        <v>2016</v>
      </c>
    </row>
    <row r="3977" spans="1:24" ht="4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 t="shared" si="372"/>
        <v>0</v>
      </c>
      <c r="R3977">
        <f t="shared" si="373"/>
        <v>0</v>
      </c>
      <c r="S3977" s="15">
        <f t="shared" si="374"/>
        <v>42534.866875</v>
      </c>
      <c r="T3977" s="15">
        <f t="shared" si="375"/>
        <v>42564.866875</v>
      </c>
      <c r="U3977">
        <f t="shared" si="376"/>
        <v>30</v>
      </c>
      <c r="V3977" t="str" cm="1">
        <f t="array" ref="V3977">_xlfn.IFS(U3977&lt;=10,"Less than 10 days",AND(U3977&gt;10,U3977&lt;=20),"11 to 20 days",AND(U3977&gt;20,U3977&lt;=25),"21 to 25 days",U3977&gt;=51,"Greater than 40 days",AND(U3977&gt;25,U3977&lt;=30),"26 to 30 days",AND(U3977&gt;30,U3977&lt;=40),"31 to 40 days",AND(U3977&gt;40,U3977&lt;=50),"41 to 50 days")</f>
        <v>26 to 30 days</v>
      </c>
      <c r="W3977" t="str" cm="1">
        <f t="array" ref="W3977">_xlfn.IFNA(_xlfn.IFS(AND(U3977&gt;=25,U3977&lt;28),"26-27 days",AND(U3977&gt;27,U3977&lt;29),"28 to 29 days",U3977=30, "30 days"),"Not Needed")</f>
        <v>30 days</v>
      </c>
      <c r="X3977">
        <f t="shared" si="377"/>
        <v>2016</v>
      </c>
    </row>
    <row r="3978" spans="1:24" ht="58">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 t="shared" si="372"/>
        <v>48</v>
      </c>
      <c r="R3978">
        <f t="shared" si="373"/>
        <v>62</v>
      </c>
      <c r="S3978" s="15">
        <f t="shared" si="374"/>
        <v>41830.858344907407</v>
      </c>
      <c r="T3978" s="15">
        <f t="shared" si="375"/>
        <v>41852.291666666664</v>
      </c>
      <c r="U3978">
        <f t="shared" si="376"/>
        <v>22</v>
      </c>
      <c r="V3978" t="str" cm="1">
        <f t="array" ref="V3978">_xlfn.IFS(U3978&lt;=10,"Less than 10 days",AND(U3978&gt;10,U3978&lt;=20),"11 to 20 days",AND(U3978&gt;20,U3978&lt;=25),"21 to 25 days",U3978&gt;=51,"Greater than 40 days",AND(U3978&gt;25,U3978&lt;=30),"26 to 30 days",AND(U3978&gt;30,U3978&lt;=40),"31 to 40 days",AND(U3978&gt;40,U3978&lt;=50),"41 to 50 days")</f>
        <v>21 to 25 days</v>
      </c>
      <c r="W3978" t="str" cm="1">
        <f t="array" ref="W3978">_xlfn.IFNA(_xlfn.IFS(AND(U3978&gt;=25,U3978&lt;28),"26-27 days",AND(U3978&gt;27,U3978&lt;29),"28 to 29 days",U3978=30, "30 days"),"Not Needed")</f>
        <v>Not Needed</v>
      </c>
      <c r="X3978">
        <f t="shared" si="377"/>
        <v>2014</v>
      </c>
    </row>
    <row r="3979" spans="1:24" ht="4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 t="shared" si="372"/>
        <v>1</v>
      </c>
      <c r="R3979">
        <f t="shared" si="373"/>
        <v>217.5</v>
      </c>
      <c r="S3979" s="15">
        <f t="shared" si="374"/>
        <v>42543.788564814815</v>
      </c>
      <c r="T3979" s="15">
        <f t="shared" si="375"/>
        <v>42573.788564814815</v>
      </c>
      <c r="U3979">
        <f t="shared" si="376"/>
        <v>30</v>
      </c>
      <c r="V3979" t="str" cm="1">
        <f t="array" ref="V3979">_xlfn.IFS(U3979&lt;=10,"Less than 10 days",AND(U3979&gt;10,U3979&lt;=20),"11 to 20 days",AND(U3979&gt;20,U3979&lt;=25),"21 to 25 days",U3979&gt;=51,"Greater than 40 days",AND(U3979&gt;25,U3979&lt;=30),"26 to 30 days",AND(U3979&gt;30,U3979&lt;=40),"31 to 40 days",AND(U3979&gt;40,U3979&lt;=50),"41 to 50 days")</f>
        <v>26 to 30 days</v>
      </c>
      <c r="W3979" t="str" cm="1">
        <f t="array" ref="W3979">_xlfn.IFNA(_xlfn.IFS(AND(U3979&gt;=25,U3979&lt;28),"26-27 days",AND(U3979&gt;27,U3979&lt;29),"28 to 29 days",U3979=30, "30 days"),"Not Needed")</f>
        <v>30 days</v>
      </c>
      <c r="X3979">
        <f t="shared" si="377"/>
        <v>2016</v>
      </c>
    </row>
    <row r="3980" spans="1:24" ht="4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 t="shared" si="372"/>
        <v>11</v>
      </c>
      <c r="R3980">
        <f t="shared" si="373"/>
        <v>26.75</v>
      </c>
      <c r="S3980" s="15">
        <f t="shared" si="374"/>
        <v>41975.642974537041</v>
      </c>
      <c r="T3980" s="15">
        <f t="shared" si="375"/>
        <v>42035.642974537041</v>
      </c>
      <c r="U3980">
        <f t="shared" si="376"/>
        <v>60</v>
      </c>
      <c r="V3980" t="str" cm="1">
        <f t="array" ref="V3980">_xlfn.IFS(U3980&lt;=10,"Less than 10 days",AND(U3980&gt;10,U3980&lt;=20),"11 to 20 days",AND(U3980&gt;20,U3980&lt;=25),"21 to 25 days",U3980&gt;=51,"Greater than 40 days",AND(U3980&gt;25,U3980&lt;=30),"26 to 30 days",AND(U3980&gt;30,U3980&lt;=40),"31 to 40 days",AND(U3980&gt;40,U3980&lt;=50),"41 to 50 days")</f>
        <v>Greater than 40 days</v>
      </c>
      <c r="W3980" t="str" cm="1">
        <f t="array" ref="W3980">_xlfn.IFNA(_xlfn.IFS(AND(U3980&gt;=25,U3980&lt;28),"26-27 days",AND(U3980&gt;27,U3980&lt;29),"28 to 29 days",U3980=30, "30 days"),"Not Needed")</f>
        <v>Not Needed</v>
      </c>
      <c r="X3980">
        <f t="shared" si="377"/>
        <v>2014</v>
      </c>
    </row>
    <row r="3981" spans="1:24" ht="4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 t="shared" ref="Q3981:Q4044" si="378">ROUND(E3981/D3981*100,0)</f>
        <v>2</v>
      </c>
      <c r="R3981">
        <f t="shared" si="373"/>
        <v>18.329999999999998</v>
      </c>
      <c r="S3981" s="15">
        <f t="shared" si="374"/>
        <v>42069.903437500005</v>
      </c>
      <c r="T3981" s="15">
        <f t="shared" si="375"/>
        <v>42092.833333333328</v>
      </c>
      <c r="U3981">
        <f t="shared" si="376"/>
        <v>23</v>
      </c>
      <c r="V3981" t="str" cm="1">
        <f t="array" ref="V3981">_xlfn.IFS(U3981&lt;=10,"Less than 10 days",AND(U3981&gt;10,U3981&lt;=20),"11 to 20 days",AND(U3981&gt;20,U3981&lt;=25),"21 to 25 days",U3981&gt;=51,"Greater than 40 days",AND(U3981&gt;25,U3981&lt;=30),"26 to 30 days",AND(U3981&gt;30,U3981&lt;=40),"31 to 40 days",AND(U3981&gt;40,U3981&lt;=50),"41 to 50 days")</f>
        <v>21 to 25 days</v>
      </c>
      <c r="W3981" t="str" cm="1">
        <f t="array" ref="W3981">_xlfn.IFNA(_xlfn.IFS(AND(U3981&gt;=25,U3981&lt;28),"26-27 days",AND(U3981&gt;27,U3981&lt;29),"28 to 29 days",U3981=30, "30 days"),"Not Needed")</f>
        <v>Not Needed</v>
      </c>
      <c r="X3981">
        <f t="shared" si="377"/>
        <v>2015</v>
      </c>
    </row>
    <row r="3982" spans="1:24" ht="58">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 t="shared" si="378"/>
        <v>18</v>
      </c>
      <c r="R3982">
        <f t="shared" si="373"/>
        <v>64.290000000000006</v>
      </c>
      <c r="S3982" s="15">
        <f t="shared" si="374"/>
        <v>41795.598923611113</v>
      </c>
      <c r="T3982" s="15">
        <f t="shared" si="375"/>
        <v>41825.598923611113</v>
      </c>
      <c r="U3982">
        <f t="shared" si="376"/>
        <v>30</v>
      </c>
      <c r="V3982" t="str" cm="1">
        <f t="array" ref="V3982">_xlfn.IFS(U3982&lt;=10,"Less than 10 days",AND(U3982&gt;10,U3982&lt;=20),"11 to 20 days",AND(U3982&gt;20,U3982&lt;=25),"21 to 25 days",U3982&gt;=51,"Greater than 40 days",AND(U3982&gt;25,U3982&lt;=30),"26 to 30 days",AND(U3982&gt;30,U3982&lt;=40),"31 to 40 days",AND(U3982&gt;40,U3982&lt;=50),"41 to 50 days")</f>
        <v>26 to 30 days</v>
      </c>
      <c r="W3982" t="str" cm="1">
        <f t="array" ref="W3982">_xlfn.IFNA(_xlfn.IFS(AND(U3982&gt;=25,U3982&lt;28),"26-27 days",AND(U3982&gt;27,U3982&lt;29),"28 to 29 days",U3982=30, "30 days"),"Not Needed")</f>
        <v>30 days</v>
      </c>
      <c r="X3982">
        <f t="shared" si="377"/>
        <v>2014</v>
      </c>
    </row>
    <row r="3983" spans="1:24" ht="4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 t="shared" si="378"/>
        <v>4</v>
      </c>
      <c r="R3983">
        <f t="shared" si="373"/>
        <v>175</v>
      </c>
      <c r="S3983" s="15">
        <f t="shared" si="374"/>
        <v>42508.179965277777</v>
      </c>
      <c r="T3983" s="15">
        <f t="shared" si="375"/>
        <v>42568.179965277777</v>
      </c>
      <c r="U3983">
        <f t="shared" si="376"/>
        <v>60</v>
      </c>
      <c r="V3983" t="str" cm="1">
        <f t="array" ref="V3983">_xlfn.IFS(U3983&lt;=10,"Less than 10 days",AND(U3983&gt;10,U3983&lt;=20),"11 to 20 days",AND(U3983&gt;20,U3983&lt;=25),"21 to 25 days",U3983&gt;=51,"Greater than 40 days",AND(U3983&gt;25,U3983&lt;=30),"26 to 30 days",AND(U3983&gt;30,U3983&lt;=40),"31 to 40 days",AND(U3983&gt;40,U3983&lt;=50),"41 to 50 days")</f>
        <v>Greater than 40 days</v>
      </c>
      <c r="W3983" t="str" cm="1">
        <f t="array" ref="W3983">_xlfn.IFNA(_xlfn.IFS(AND(U3983&gt;=25,U3983&lt;28),"26-27 days",AND(U3983&gt;27,U3983&lt;29),"28 to 29 days",U3983=30, "30 days"),"Not Needed")</f>
        <v>Not Needed</v>
      </c>
      <c r="X3983">
        <f t="shared" si="377"/>
        <v>2016</v>
      </c>
    </row>
    <row r="3984" spans="1:24" ht="58">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 t="shared" si="378"/>
        <v>20</v>
      </c>
      <c r="R3984">
        <f t="shared" si="373"/>
        <v>34</v>
      </c>
      <c r="S3984" s="15">
        <f t="shared" si="374"/>
        <v>42132.809953703705</v>
      </c>
      <c r="T3984" s="15">
        <f t="shared" si="375"/>
        <v>42192.809953703705</v>
      </c>
      <c r="U3984">
        <f t="shared" si="376"/>
        <v>60</v>
      </c>
      <c r="V3984" t="str" cm="1">
        <f t="array" ref="V3984">_xlfn.IFS(U3984&lt;=10,"Less than 10 days",AND(U3984&gt;10,U3984&lt;=20),"11 to 20 days",AND(U3984&gt;20,U3984&lt;=25),"21 to 25 days",U3984&gt;=51,"Greater than 40 days",AND(U3984&gt;25,U3984&lt;=30),"26 to 30 days",AND(U3984&gt;30,U3984&lt;=40),"31 to 40 days",AND(U3984&gt;40,U3984&lt;=50),"41 to 50 days")</f>
        <v>Greater than 40 days</v>
      </c>
      <c r="W3984" t="str" cm="1">
        <f t="array" ref="W3984">_xlfn.IFNA(_xlfn.IFS(AND(U3984&gt;=25,U3984&lt;28),"26-27 days",AND(U3984&gt;27,U3984&lt;29),"28 to 29 days",U3984=30, "30 days"),"Not Needed")</f>
        <v>Not Needed</v>
      </c>
      <c r="X3984">
        <f t="shared" si="377"/>
        <v>2015</v>
      </c>
    </row>
    <row r="3985" spans="1:24" ht="4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 t="shared" si="378"/>
        <v>35</v>
      </c>
      <c r="R3985">
        <f t="shared" si="373"/>
        <v>84.28</v>
      </c>
      <c r="S3985" s="15">
        <f t="shared" si="374"/>
        <v>41747.86986111111</v>
      </c>
      <c r="T3985" s="15">
        <f t="shared" si="375"/>
        <v>41779.290972222225</v>
      </c>
      <c r="U3985">
        <f t="shared" si="376"/>
        <v>32</v>
      </c>
      <c r="V3985" t="str" cm="1">
        <f t="array" ref="V3985">_xlfn.IFS(U3985&lt;=10,"Less than 10 days",AND(U3985&gt;10,U3985&lt;=20),"11 to 20 days",AND(U3985&gt;20,U3985&lt;=25),"21 to 25 days",U3985&gt;=51,"Greater than 40 days",AND(U3985&gt;25,U3985&lt;=30),"26 to 30 days",AND(U3985&gt;30,U3985&lt;=40),"31 to 40 days",AND(U3985&gt;40,U3985&lt;=50),"41 to 50 days")</f>
        <v>31 to 40 days</v>
      </c>
      <c r="W3985" t="str" cm="1">
        <f t="array" ref="W3985">_xlfn.IFNA(_xlfn.IFS(AND(U3985&gt;=25,U3985&lt;28),"26-27 days",AND(U3985&gt;27,U3985&lt;29),"28 to 29 days",U3985=30, "30 days"),"Not Needed")</f>
        <v>Not Needed</v>
      </c>
      <c r="X3985">
        <f t="shared" si="377"/>
        <v>2014</v>
      </c>
    </row>
    <row r="3986" spans="1:24" ht="4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 t="shared" si="378"/>
        <v>6</v>
      </c>
      <c r="R3986">
        <f t="shared" si="373"/>
        <v>9.5</v>
      </c>
      <c r="S3986" s="15">
        <f t="shared" si="374"/>
        <v>41920.963472222218</v>
      </c>
      <c r="T3986" s="15">
        <f t="shared" si="375"/>
        <v>41951</v>
      </c>
      <c r="U3986">
        <f t="shared" si="376"/>
        <v>31</v>
      </c>
      <c r="V3986" t="str" cm="1">
        <f t="array" ref="V3986">_xlfn.IFS(U3986&lt;=10,"Less than 10 days",AND(U3986&gt;10,U3986&lt;=20),"11 to 20 days",AND(U3986&gt;20,U3986&lt;=25),"21 to 25 days",U3986&gt;=51,"Greater than 40 days",AND(U3986&gt;25,U3986&lt;=30),"26 to 30 days",AND(U3986&gt;30,U3986&lt;=40),"31 to 40 days",AND(U3986&gt;40,U3986&lt;=50),"41 to 50 days")</f>
        <v>31 to 40 days</v>
      </c>
      <c r="W3986" t="str" cm="1">
        <f t="array" ref="W3986">_xlfn.IFNA(_xlfn.IFS(AND(U3986&gt;=25,U3986&lt;28),"26-27 days",AND(U3986&gt;27,U3986&lt;29),"28 to 29 days",U3986=30, "30 days"),"Not Needed")</f>
        <v>Not Needed</v>
      </c>
      <c r="X3986">
        <f t="shared" si="377"/>
        <v>2014</v>
      </c>
    </row>
    <row r="3987" spans="1:24" ht="58">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 t="shared" si="378"/>
        <v>32</v>
      </c>
      <c r="R3987">
        <f t="shared" si="373"/>
        <v>33.74</v>
      </c>
      <c r="S3987" s="15">
        <f t="shared" si="374"/>
        <v>42399.707407407404</v>
      </c>
      <c r="T3987" s="15">
        <f t="shared" si="375"/>
        <v>42420.878472222219</v>
      </c>
      <c r="U3987">
        <f t="shared" si="376"/>
        <v>21</v>
      </c>
      <c r="V3987" t="str" cm="1">
        <f t="array" ref="V3987">_xlfn.IFS(U3987&lt;=10,"Less than 10 days",AND(U3987&gt;10,U3987&lt;=20),"11 to 20 days",AND(U3987&gt;20,U3987&lt;=25),"21 to 25 days",U3987&gt;=51,"Greater than 40 days",AND(U3987&gt;25,U3987&lt;=30),"26 to 30 days",AND(U3987&gt;30,U3987&lt;=40),"31 to 40 days",AND(U3987&gt;40,U3987&lt;=50),"41 to 50 days")</f>
        <v>21 to 25 days</v>
      </c>
      <c r="W3987" t="str" cm="1">
        <f t="array" ref="W3987">_xlfn.IFNA(_xlfn.IFS(AND(U3987&gt;=25,U3987&lt;28),"26-27 days",AND(U3987&gt;27,U3987&lt;29),"28 to 29 days",U3987=30, "30 days"),"Not Needed")</f>
        <v>Not Needed</v>
      </c>
      <c r="X3987">
        <f t="shared" si="377"/>
        <v>2016</v>
      </c>
    </row>
    <row r="3988" spans="1:24" ht="58">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 t="shared" si="378"/>
        <v>10</v>
      </c>
      <c r="R3988">
        <f t="shared" si="373"/>
        <v>37.54</v>
      </c>
      <c r="S3988" s="15">
        <f t="shared" si="374"/>
        <v>42467.548541666663</v>
      </c>
      <c r="T3988" s="15">
        <f t="shared" si="375"/>
        <v>42496.544444444444</v>
      </c>
      <c r="U3988">
        <f t="shared" si="376"/>
        <v>29</v>
      </c>
      <c r="V3988" t="str" cm="1">
        <f t="array" ref="V3988">_xlfn.IFS(U3988&lt;=10,"Less than 10 days",AND(U3988&gt;10,U3988&lt;=20),"11 to 20 days",AND(U3988&gt;20,U3988&lt;=25),"21 to 25 days",U3988&gt;=51,"Greater than 40 days",AND(U3988&gt;25,U3988&lt;=30),"26 to 30 days",AND(U3988&gt;30,U3988&lt;=40),"31 to 40 days",AND(U3988&gt;40,U3988&lt;=50),"41 to 50 days")</f>
        <v>26 to 30 days</v>
      </c>
      <c r="W3988" t="str" cm="1">
        <f t="array" ref="W3988">_xlfn.IFNA(_xlfn.IFS(AND(U3988&gt;=25,U3988&lt;28),"26-27 days",AND(U3988&gt;27,U3988&lt;29),"28 to 29 days",U3988=30, "30 days"),"Not Needed")</f>
        <v>Not Needed</v>
      </c>
      <c r="X3988">
        <f t="shared" si="377"/>
        <v>2016</v>
      </c>
    </row>
    <row r="3989" spans="1:24" ht="4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 t="shared" si="378"/>
        <v>38</v>
      </c>
      <c r="R3989">
        <f t="shared" si="373"/>
        <v>11.62</v>
      </c>
      <c r="S3989" s="15">
        <f t="shared" si="374"/>
        <v>41765.92465277778</v>
      </c>
      <c r="T3989" s="15">
        <f t="shared" si="375"/>
        <v>41775.92465277778</v>
      </c>
      <c r="U3989">
        <f t="shared" si="376"/>
        <v>10</v>
      </c>
      <c r="V3989" t="str" cm="1">
        <f t="array" ref="V3989">_xlfn.IFS(U3989&lt;=10,"Less than 10 days",AND(U3989&gt;10,U3989&lt;=20),"11 to 20 days",AND(U3989&gt;20,U3989&lt;=25),"21 to 25 days",U3989&gt;=51,"Greater than 40 days",AND(U3989&gt;25,U3989&lt;=30),"26 to 30 days",AND(U3989&gt;30,U3989&lt;=40),"31 to 40 days",AND(U3989&gt;40,U3989&lt;=50),"41 to 50 days")</f>
        <v>Less than 10 days</v>
      </c>
      <c r="W3989" t="str" cm="1">
        <f t="array" ref="W3989">_xlfn.IFNA(_xlfn.IFS(AND(U3989&gt;=25,U3989&lt;28),"26-27 days",AND(U3989&gt;27,U3989&lt;29),"28 to 29 days",U3989=30, "30 days"),"Not Needed")</f>
        <v>Not Needed</v>
      </c>
      <c r="X3989">
        <f t="shared" si="377"/>
        <v>2014</v>
      </c>
    </row>
    <row r="3990" spans="1:24" ht="29">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 t="shared" si="378"/>
        <v>2</v>
      </c>
      <c r="R3990">
        <f t="shared" si="373"/>
        <v>8</v>
      </c>
      <c r="S3990" s="15">
        <f t="shared" si="374"/>
        <v>42230.08116898148</v>
      </c>
      <c r="T3990" s="15">
        <f t="shared" si="375"/>
        <v>42245.08116898148</v>
      </c>
      <c r="U3990">
        <f t="shared" si="376"/>
        <v>15</v>
      </c>
      <c r="V3990" t="str" cm="1">
        <f t="array" ref="V3990">_xlfn.IFS(U3990&lt;=10,"Less than 10 days",AND(U3990&gt;10,U3990&lt;=20),"11 to 20 days",AND(U3990&gt;20,U3990&lt;=25),"21 to 25 days",U3990&gt;=51,"Greater than 40 days",AND(U3990&gt;25,U3990&lt;=30),"26 to 30 days",AND(U3990&gt;30,U3990&lt;=40),"31 to 40 days",AND(U3990&gt;40,U3990&lt;=50),"41 to 50 days")</f>
        <v>11 to 20 days</v>
      </c>
      <c r="W3990" t="str" cm="1">
        <f t="array" ref="W3990">_xlfn.IFNA(_xlfn.IFS(AND(U3990&gt;=25,U3990&lt;28),"26-27 days",AND(U3990&gt;27,U3990&lt;29),"28 to 29 days",U3990=30, "30 days"),"Not Needed")</f>
        <v>Not Needed</v>
      </c>
      <c r="X3990">
        <f t="shared" si="377"/>
        <v>2015</v>
      </c>
    </row>
    <row r="3991" spans="1:24" ht="58">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 t="shared" si="378"/>
        <v>0</v>
      </c>
      <c r="R3991">
        <f t="shared" si="373"/>
        <v>0</v>
      </c>
      <c r="S3991" s="15">
        <f t="shared" si="374"/>
        <v>42286.749780092592</v>
      </c>
      <c r="T3991" s="15">
        <f t="shared" si="375"/>
        <v>42316.791446759264</v>
      </c>
      <c r="U3991">
        <f t="shared" si="376"/>
        <v>30</v>
      </c>
      <c r="V3991" t="str" cm="1">
        <f t="array" ref="V3991">_xlfn.IFS(U3991&lt;=10,"Less than 10 days",AND(U3991&gt;10,U3991&lt;=20),"11 to 20 days",AND(U3991&gt;20,U3991&lt;=25),"21 to 25 days",U3991&gt;=51,"Greater than 40 days",AND(U3991&gt;25,U3991&lt;=30),"26 to 30 days",AND(U3991&gt;30,U3991&lt;=40),"31 to 40 days",AND(U3991&gt;40,U3991&lt;=50),"41 to 50 days")</f>
        <v>26 to 30 days</v>
      </c>
      <c r="W3991" t="str" cm="1">
        <f t="array" ref="W3991">_xlfn.IFNA(_xlfn.IFS(AND(U3991&gt;=25,U3991&lt;28),"26-27 days",AND(U3991&gt;27,U3991&lt;29),"28 to 29 days",U3991=30, "30 days"),"Not Needed")</f>
        <v>30 days</v>
      </c>
      <c r="X3991">
        <f t="shared" si="377"/>
        <v>2015</v>
      </c>
    </row>
    <row r="3992" spans="1:24" ht="4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 t="shared" si="378"/>
        <v>4</v>
      </c>
      <c r="R3992">
        <f t="shared" si="373"/>
        <v>23</v>
      </c>
      <c r="S3992" s="15">
        <f t="shared" si="374"/>
        <v>42401.672372685185</v>
      </c>
      <c r="T3992" s="15">
        <f t="shared" si="375"/>
        <v>42431.672372685185</v>
      </c>
      <c r="U3992">
        <f t="shared" si="376"/>
        <v>30</v>
      </c>
      <c r="V3992" t="str" cm="1">
        <f t="array" ref="V3992">_xlfn.IFS(U3992&lt;=10,"Less than 10 days",AND(U3992&gt;10,U3992&lt;=20),"11 to 20 days",AND(U3992&gt;20,U3992&lt;=25),"21 to 25 days",U3992&gt;=51,"Greater than 40 days",AND(U3992&gt;25,U3992&lt;=30),"26 to 30 days",AND(U3992&gt;30,U3992&lt;=40),"31 to 40 days",AND(U3992&gt;40,U3992&lt;=50),"41 to 50 days")</f>
        <v>26 to 30 days</v>
      </c>
      <c r="W3992" t="str" cm="1">
        <f t="array" ref="W3992">_xlfn.IFNA(_xlfn.IFS(AND(U3992&gt;=25,U3992&lt;28),"26-27 days",AND(U3992&gt;27,U3992&lt;29),"28 to 29 days",U3992=30, "30 days"),"Not Needed")</f>
        <v>30 days</v>
      </c>
      <c r="X3992">
        <f t="shared" si="377"/>
        <v>2016</v>
      </c>
    </row>
    <row r="3993" spans="1:24" ht="29">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 t="shared" si="378"/>
        <v>20</v>
      </c>
      <c r="R3993">
        <f t="shared" si="373"/>
        <v>100</v>
      </c>
      <c r="S3993" s="15">
        <f t="shared" si="374"/>
        <v>42125.644467592589</v>
      </c>
      <c r="T3993" s="15">
        <f t="shared" si="375"/>
        <v>42155.644467592589</v>
      </c>
      <c r="U3993">
        <f t="shared" si="376"/>
        <v>30</v>
      </c>
      <c r="V3993" t="str" cm="1">
        <f t="array" ref="V3993">_xlfn.IFS(U3993&lt;=10,"Less than 10 days",AND(U3993&gt;10,U3993&lt;=20),"11 to 20 days",AND(U3993&gt;20,U3993&lt;=25),"21 to 25 days",U3993&gt;=51,"Greater than 40 days",AND(U3993&gt;25,U3993&lt;=30),"26 to 30 days",AND(U3993&gt;30,U3993&lt;=40),"31 to 40 days",AND(U3993&gt;40,U3993&lt;=50),"41 to 50 days")</f>
        <v>26 to 30 days</v>
      </c>
      <c r="W3993" t="str" cm="1">
        <f t="array" ref="W3993">_xlfn.IFNA(_xlfn.IFS(AND(U3993&gt;=25,U3993&lt;28),"26-27 days",AND(U3993&gt;27,U3993&lt;29),"28 to 29 days",U3993=30, "30 days"),"Not Needed")</f>
        <v>30 days</v>
      </c>
      <c r="X3993">
        <f t="shared" si="377"/>
        <v>2015</v>
      </c>
    </row>
    <row r="3994" spans="1:24" ht="4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 t="shared" si="378"/>
        <v>5</v>
      </c>
      <c r="R3994">
        <f t="shared" si="373"/>
        <v>60.11</v>
      </c>
      <c r="S3994" s="15">
        <f t="shared" si="374"/>
        <v>42289.94049768518</v>
      </c>
      <c r="T3994" s="15">
        <f t="shared" si="375"/>
        <v>42349.982164351852</v>
      </c>
      <c r="U3994">
        <f t="shared" si="376"/>
        <v>60</v>
      </c>
      <c r="V3994" t="str" cm="1">
        <f t="array" ref="V3994">_xlfn.IFS(U3994&lt;=10,"Less than 10 days",AND(U3994&gt;10,U3994&lt;=20),"11 to 20 days",AND(U3994&gt;20,U3994&lt;=25),"21 to 25 days",U3994&gt;=51,"Greater than 40 days",AND(U3994&gt;25,U3994&lt;=30),"26 to 30 days",AND(U3994&gt;30,U3994&lt;=40),"31 to 40 days",AND(U3994&gt;40,U3994&lt;=50),"41 to 50 days")</f>
        <v>Greater than 40 days</v>
      </c>
      <c r="W3994" t="str" cm="1">
        <f t="array" ref="W3994">_xlfn.IFNA(_xlfn.IFS(AND(U3994&gt;=25,U3994&lt;28),"26-27 days",AND(U3994&gt;27,U3994&lt;29),"28 to 29 days",U3994=30, "30 days"),"Not Needed")</f>
        <v>Not Needed</v>
      </c>
      <c r="X3994">
        <f t="shared" si="377"/>
        <v>2015</v>
      </c>
    </row>
    <row r="3995" spans="1:24" ht="4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 t="shared" si="378"/>
        <v>0</v>
      </c>
      <c r="R3995">
        <f t="shared" si="373"/>
        <v>3</v>
      </c>
      <c r="S3995" s="15">
        <f t="shared" si="374"/>
        <v>42107.864722222221</v>
      </c>
      <c r="T3995" s="15">
        <f t="shared" si="375"/>
        <v>42137.864722222221</v>
      </c>
      <c r="U3995">
        <f t="shared" si="376"/>
        <v>30</v>
      </c>
      <c r="V3995" t="str" cm="1">
        <f t="array" ref="V3995">_xlfn.IFS(U3995&lt;=10,"Less than 10 days",AND(U3995&gt;10,U3995&lt;=20),"11 to 20 days",AND(U3995&gt;20,U3995&lt;=25),"21 to 25 days",U3995&gt;=51,"Greater than 40 days",AND(U3995&gt;25,U3995&lt;=30),"26 to 30 days",AND(U3995&gt;30,U3995&lt;=40),"31 to 40 days",AND(U3995&gt;40,U3995&lt;=50),"41 to 50 days")</f>
        <v>26 to 30 days</v>
      </c>
      <c r="W3995" t="str" cm="1">
        <f t="array" ref="W3995">_xlfn.IFNA(_xlfn.IFS(AND(U3995&gt;=25,U3995&lt;28),"26-27 days",AND(U3995&gt;27,U3995&lt;29),"28 to 29 days",U3995=30, "30 days"),"Not Needed")</f>
        <v>30 days</v>
      </c>
      <c r="X3995">
        <f t="shared" si="377"/>
        <v>2015</v>
      </c>
    </row>
    <row r="3996" spans="1:24" ht="4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 t="shared" si="378"/>
        <v>0</v>
      </c>
      <c r="R3996">
        <f t="shared" si="373"/>
        <v>5</v>
      </c>
      <c r="S3996" s="15">
        <f t="shared" si="374"/>
        <v>41809.389930555553</v>
      </c>
      <c r="T3996" s="15">
        <f t="shared" si="375"/>
        <v>41839.389930555553</v>
      </c>
      <c r="U3996">
        <f t="shared" si="376"/>
        <v>30</v>
      </c>
      <c r="V3996" t="str" cm="1">
        <f t="array" ref="V3996">_xlfn.IFS(U3996&lt;=10,"Less than 10 days",AND(U3996&gt;10,U3996&lt;=20),"11 to 20 days",AND(U3996&gt;20,U3996&lt;=25),"21 to 25 days",U3996&gt;=51,"Greater than 40 days",AND(U3996&gt;25,U3996&lt;=30),"26 to 30 days",AND(U3996&gt;30,U3996&lt;=40),"31 to 40 days",AND(U3996&gt;40,U3996&lt;=50),"41 to 50 days")</f>
        <v>26 to 30 days</v>
      </c>
      <c r="W3996" t="str" cm="1">
        <f t="array" ref="W3996">_xlfn.IFNA(_xlfn.IFS(AND(U3996&gt;=25,U3996&lt;28),"26-27 days",AND(U3996&gt;27,U3996&lt;29),"28 to 29 days",U3996=30, "30 days"),"Not Needed")</f>
        <v>30 days</v>
      </c>
      <c r="X3996">
        <f t="shared" si="377"/>
        <v>2014</v>
      </c>
    </row>
    <row r="3997" spans="1:24" ht="4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 t="shared" si="378"/>
        <v>35</v>
      </c>
      <c r="R3997">
        <f t="shared" si="373"/>
        <v>17.5</v>
      </c>
      <c r="S3997" s="15">
        <f t="shared" si="374"/>
        <v>42019.683761574073</v>
      </c>
      <c r="T3997" s="15">
        <f t="shared" si="375"/>
        <v>42049.477083333331</v>
      </c>
      <c r="U3997">
        <f t="shared" si="376"/>
        <v>30</v>
      </c>
      <c r="V3997" t="str" cm="1">
        <f t="array" ref="V3997">_xlfn.IFS(U3997&lt;=10,"Less than 10 days",AND(U3997&gt;10,U3997&lt;=20),"11 to 20 days",AND(U3997&gt;20,U3997&lt;=25),"21 to 25 days",U3997&gt;=51,"Greater than 40 days",AND(U3997&gt;25,U3997&lt;=30),"26 to 30 days",AND(U3997&gt;30,U3997&lt;=40),"31 to 40 days",AND(U3997&gt;40,U3997&lt;=50),"41 to 50 days")</f>
        <v>26 to 30 days</v>
      </c>
      <c r="W3997" t="str" cm="1">
        <f t="array" ref="W3997">_xlfn.IFNA(_xlfn.IFS(AND(U3997&gt;=25,U3997&lt;28),"26-27 days",AND(U3997&gt;27,U3997&lt;29),"28 to 29 days",U3997=30, "30 days"),"Not Needed")</f>
        <v>30 days</v>
      </c>
      <c r="X3997">
        <f t="shared" si="377"/>
        <v>2015</v>
      </c>
    </row>
    <row r="3998" spans="1:24" ht="4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 t="shared" si="378"/>
        <v>17</v>
      </c>
      <c r="R3998">
        <f t="shared" si="373"/>
        <v>29.24</v>
      </c>
      <c r="S3998" s="15">
        <f t="shared" si="374"/>
        <v>41950.26694444444</v>
      </c>
      <c r="T3998" s="15">
        <f t="shared" si="375"/>
        <v>41963.669444444444</v>
      </c>
      <c r="U3998">
        <f t="shared" si="376"/>
        <v>13</v>
      </c>
      <c r="V3998" t="str" cm="1">
        <f t="array" ref="V3998">_xlfn.IFS(U3998&lt;=10,"Less than 10 days",AND(U3998&gt;10,U3998&lt;=20),"11 to 20 days",AND(U3998&gt;20,U3998&lt;=25),"21 to 25 days",U3998&gt;=51,"Greater than 40 days",AND(U3998&gt;25,U3998&lt;=30),"26 to 30 days",AND(U3998&gt;30,U3998&lt;=40),"31 to 40 days",AND(U3998&gt;40,U3998&lt;=50),"41 to 50 days")</f>
        <v>11 to 20 days</v>
      </c>
      <c r="W3998" t="str" cm="1">
        <f t="array" ref="W3998">_xlfn.IFNA(_xlfn.IFS(AND(U3998&gt;=25,U3998&lt;28),"26-27 days",AND(U3998&gt;27,U3998&lt;29),"28 to 29 days",U3998=30, "30 days"),"Not Needed")</f>
        <v>Not Needed</v>
      </c>
      <c r="X3998">
        <f t="shared" si="377"/>
        <v>2014</v>
      </c>
    </row>
    <row r="3999" spans="1:24" ht="4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 t="shared" si="378"/>
        <v>0</v>
      </c>
      <c r="R3999">
        <f t="shared" si="373"/>
        <v>0</v>
      </c>
      <c r="S3999" s="15">
        <f t="shared" si="374"/>
        <v>42069.391446759255</v>
      </c>
      <c r="T3999" s="15">
        <f t="shared" si="375"/>
        <v>42099.349780092598</v>
      </c>
      <c r="U3999">
        <f t="shared" si="376"/>
        <v>30</v>
      </c>
      <c r="V3999" t="str" cm="1">
        <f t="array" ref="V3999">_xlfn.IFS(U3999&lt;=10,"Less than 10 days",AND(U3999&gt;10,U3999&lt;=20),"11 to 20 days",AND(U3999&gt;20,U3999&lt;=25),"21 to 25 days",U3999&gt;=51,"Greater than 40 days",AND(U3999&gt;25,U3999&lt;=30),"26 to 30 days",AND(U3999&gt;30,U3999&lt;=40),"31 to 40 days",AND(U3999&gt;40,U3999&lt;=50),"41 to 50 days")</f>
        <v>26 to 30 days</v>
      </c>
      <c r="W3999" t="str" cm="1">
        <f t="array" ref="W3999">_xlfn.IFNA(_xlfn.IFS(AND(U3999&gt;=25,U3999&lt;28),"26-27 days",AND(U3999&gt;27,U3999&lt;29),"28 to 29 days",U3999=30, "30 days"),"Not Needed")</f>
        <v>30 days</v>
      </c>
      <c r="X3999">
        <f t="shared" si="377"/>
        <v>2015</v>
      </c>
    </row>
    <row r="4000" spans="1:24" ht="4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 t="shared" si="378"/>
        <v>57</v>
      </c>
      <c r="R4000">
        <f t="shared" si="373"/>
        <v>59.58</v>
      </c>
      <c r="S4000" s="15">
        <f t="shared" si="374"/>
        <v>42061.963263888887</v>
      </c>
      <c r="T4000" s="15">
        <f t="shared" si="375"/>
        <v>42091.921597222223</v>
      </c>
      <c r="U4000">
        <f t="shared" si="376"/>
        <v>30</v>
      </c>
      <c r="V4000" t="str" cm="1">
        <f t="array" ref="V4000">_xlfn.IFS(U4000&lt;=10,"Less than 10 days",AND(U4000&gt;10,U4000&lt;=20),"11 to 20 days",AND(U4000&gt;20,U4000&lt;=25),"21 to 25 days",U4000&gt;=51,"Greater than 40 days",AND(U4000&gt;25,U4000&lt;=30),"26 to 30 days",AND(U4000&gt;30,U4000&lt;=40),"31 to 40 days",AND(U4000&gt;40,U4000&lt;=50),"41 to 50 days")</f>
        <v>26 to 30 days</v>
      </c>
      <c r="W4000" t="str" cm="1">
        <f t="array" ref="W4000">_xlfn.IFNA(_xlfn.IFS(AND(U4000&gt;=25,U4000&lt;28),"26-27 days",AND(U4000&gt;27,U4000&lt;29),"28 to 29 days",U4000=30, "30 days"),"Not Needed")</f>
        <v>30 days</v>
      </c>
      <c r="X4000">
        <f t="shared" si="377"/>
        <v>2015</v>
      </c>
    </row>
    <row r="4001" spans="1:24" ht="4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 t="shared" si="378"/>
        <v>17</v>
      </c>
      <c r="R4001">
        <f t="shared" si="373"/>
        <v>82.57</v>
      </c>
      <c r="S4001" s="15">
        <f t="shared" si="374"/>
        <v>41842.828680555554</v>
      </c>
      <c r="T4001" s="15">
        <f t="shared" si="375"/>
        <v>41882.827650462961</v>
      </c>
      <c r="U4001">
        <f t="shared" si="376"/>
        <v>40</v>
      </c>
      <c r="V4001" t="str" cm="1">
        <f t="array" ref="V4001">_xlfn.IFS(U4001&lt;=10,"Less than 10 days",AND(U4001&gt;10,U4001&lt;=20),"11 to 20 days",AND(U4001&gt;20,U4001&lt;=25),"21 to 25 days",U4001&gt;=51,"Greater than 40 days",AND(U4001&gt;25,U4001&lt;=30),"26 to 30 days",AND(U4001&gt;30,U4001&lt;=40),"31 to 40 days",AND(U4001&gt;40,U4001&lt;=50),"41 to 50 days")</f>
        <v>31 to 40 days</v>
      </c>
      <c r="W4001" t="str" cm="1">
        <f t="array" ref="W4001">_xlfn.IFNA(_xlfn.IFS(AND(U4001&gt;=25,U4001&lt;28),"26-27 days",AND(U4001&gt;27,U4001&lt;29),"28 to 29 days",U4001=30, "30 days"),"Not Needed")</f>
        <v>Not Needed</v>
      </c>
      <c r="X4001">
        <f t="shared" si="377"/>
        <v>2014</v>
      </c>
    </row>
    <row r="4002" spans="1:24" ht="29">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 t="shared" si="378"/>
        <v>0</v>
      </c>
      <c r="R4002">
        <f t="shared" si="373"/>
        <v>10</v>
      </c>
      <c r="S4002" s="15">
        <f t="shared" si="374"/>
        <v>42437.64534722222</v>
      </c>
      <c r="T4002" s="15">
        <f t="shared" si="375"/>
        <v>42497.603680555556</v>
      </c>
      <c r="U4002">
        <f t="shared" si="376"/>
        <v>60</v>
      </c>
      <c r="V4002" t="str" cm="1">
        <f t="array" ref="V4002">_xlfn.IFS(U4002&lt;=10,"Less than 10 days",AND(U4002&gt;10,U4002&lt;=20),"11 to 20 days",AND(U4002&gt;20,U4002&lt;=25),"21 to 25 days",U4002&gt;=51,"Greater than 40 days",AND(U4002&gt;25,U4002&lt;=30),"26 to 30 days",AND(U4002&gt;30,U4002&lt;=40),"31 to 40 days",AND(U4002&gt;40,U4002&lt;=50),"41 to 50 days")</f>
        <v>Greater than 40 days</v>
      </c>
      <c r="W4002" t="str" cm="1">
        <f t="array" ref="W4002">_xlfn.IFNA(_xlfn.IFS(AND(U4002&gt;=25,U4002&lt;28),"26-27 days",AND(U4002&gt;27,U4002&lt;29),"28 to 29 days",U4002=30, "30 days"),"Not Needed")</f>
        <v>Not Needed</v>
      </c>
      <c r="X4002">
        <f t="shared" si="377"/>
        <v>2016</v>
      </c>
    </row>
    <row r="4003" spans="1:24" ht="58">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 t="shared" si="378"/>
        <v>38</v>
      </c>
      <c r="R4003">
        <f t="shared" si="373"/>
        <v>32.36</v>
      </c>
      <c r="S4003" s="15">
        <f t="shared" si="374"/>
        <v>42775.964212962965</v>
      </c>
      <c r="T4003" s="15">
        <f t="shared" si="375"/>
        <v>42795.791666666672</v>
      </c>
      <c r="U4003">
        <f t="shared" si="376"/>
        <v>20</v>
      </c>
      <c r="V4003" t="str" cm="1">
        <f t="array" ref="V4003">_xlfn.IFS(U4003&lt;=10,"Less than 10 days",AND(U4003&gt;10,U4003&lt;=20),"11 to 20 days",AND(U4003&gt;20,U4003&lt;=25),"21 to 25 days",U4003&gt;=51,"Greater than 40 days",AND(U4003&gt;25,U4003&lt;=30),"26 to 30 days",AND(U4003&gt;30,U4003&lt;=40),"31 to 40 days",AND(U4003&gt;40,U4003&lt;=50),"41 to 50 days")</f>
        <v>11 to 20 days</v>
      </c>
      <c r="W4003" t="str" cm="1">
        <f t="array" ref="W4003">_xlfn.IFNA(_xlfn.IFS(AND(U4003&gt;=25,U4003&lt;28),"26-27 days",AND(U4003&gt;27,U4003&lt;29),"28 to 29 days",U4003=30, "30 days"),"Not Needed")</f>
        <v>Not Needed</v>
      </c>
      <c r="X4003">
        <f t="shared" si="377"/>
        <v>2017</v>
      </c>
    </row>
    <row r="4004" spans="1:24" ht="58">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 t="shared" si="378"/>
        <v>2</v>
      </c>
      <c r="R4004">
        <f t="shared" si="373"/>
        <v>5.75</v>
      </c>
      <c r="S4004" s="15">
        <f t="shared" si="374"/>
        <v>41879.043530092589</v>
      </c>
      <c r="T4004" s="15">
        <f t="shared" si="375"/>
        <v>41909.043530092589</v>
      </c>
      <c r="U4004">
        <f t="shared" si="376"/>
        <v>30</v>
      </c>
      <c r="V4004" t="str" cm="1">
        <f t="array" ref="V4004">_xlfn.IFS(U4004&lt;=10,"Less than 10 days",AND(U4004&gt;10,U4004&lt;=20),"11 to 20 days",AND(U4004&gt;20,U4004&lt;=25),"21 to 25 days",U4004&gt;=51,"Greater than 40 days",AND(U4004&gt;25,U4004&lt;=30),"26 to 30 days",AND(U4004&gt;30,U4004&lt;=40),"31 to 40 days",AND(U4004&gt;40,U4004&lt;=50),"41 to 50 days")</f>
        <v>26 to 30 days</v>
      </c>
      <c r="W4004" t="str" cm="1">
        <f t="array" ref="W4004">_xlfn.IFNA(_xlfn.IFS(AND(U4004&gt;=25,U4004&lt;28),"26-27 days",AND(U4004&gt;27,U4004&lt;29),"28 to 29 days",U4004=30, "30 days"),"Not Needed")</f>
        <v>30 days</v>
      </c>
      <c r="X4004">
        <f t="shared" si="377"/>
        <v>2014</v>
      </c>
    </row>
    <row r="4005" spans="1:24" ht="4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 t="shared" si="378"/>
        <v>10</v>
      </c>
      <c r="R4005">
        <f t="shared" si="373"/>
        <v>100.5</v>
      </c>
      <c r="S4005" s="15">
        <f t="shared" si="374"/>
        <v>42020.587349537032</v>
      </c>
      <c r="T4005" s="15">
        <f t="shared" si="375"/>
        <v>42050.587349537032</v>
      </c>
      <c r="U4005">
        <f t="shared" si="376"/>
        <v>30</v>
      </c>
      <c r="V4005" t="str" cm="1">
        <f t="array" ref="V4005">_xlfn.IFS(U4005&lt;=10,"Less than 10 days",AND(U4005&gt;10,U4005&lt;=20),"11 to 20 days",AND(U4005&gt;20,U4005&lt;=25),"21 to 25 days",U4005&gt;=51,"Greater than 40 days",AND(U4005&gt;25,U4005&lt;=30),"26 to 30 days",AND(U4005&gt;30,U4005&lt;=40),"31 to 40 days",AND(U4005&gt;40,U4005&lt;=50),"41 to 50 days")</f>
        <v>26 to 30 days</v>
      </c>
      <c r="W4005" t="str" cm="1">
        <f t="array" ref="W4005">_xlfn.IFNA(_xlfn.IFS(AND(U4005&gt;=25,U4005&lt;28),"26-27 days",AND(U4005&gt;27,U4005&lt;29),"28 to 29 days",U4005=30, "30 days"),"Not Needed")</f>
        <v>30 days</v>
      </c>
      <c r="X4005">
        <f t="shared" si="377"/>
        <v>2015</v>
      </c>
    </row>
    <row r="4006" spans="1:24">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 t="shared" si="378"/>
        <v>0</v>
      </c>
      <c r="R4006">
        <f t="shared" si="373"/>
        <v>1</v>
      </c>
      <c r="S4006" s="15">
        <f t="shared" si="374"/>
        <v>41890.16269675926</v>
      </c>
      <c r="T4006" s="15">
        <f t="shared" si="375"/>
        <v>41920.16269675926</v>
      </c>
      <c r="U4006">
        <f t="shared" si="376"/>
        <v>30</v>
      </c>
      <c r="V4006" t="str" cm="1">
        <f t="array" ref="V4006">_xlfn.IFS(U4006&lt;=10,"Less than 10 days",AND(U4006&gt;10,U4006&lt;=20),"11 to 20 days",AND(U4006&gt;20,U4006&lt;=25),"21 to 25 days",U4006&gt;=51,"Greater than 40 days",AND(U4006&gt;25,U4006&lt;=30),"26 to 30 days",AND(U4006&gt;30,U4006&lt;=40),"31 to 40 days",AND(U4006&gt;40,U4006&lt;=50),"41 to 50 days")</f>
        <v>26 to 30 days</v>
      </c>
      <c r="W4006" t="str" cm="1">
        <f t="array" ref="W4006">_xlfn.IFNA(_xlfn.IFS(AND(U4006&gt;=25,U4006&lt;28),"26-27 days",AND(U4006&gt;27,U4006&lt;29),"28 to 29 days",U4006=30, "30 days"),"Not Needed")</f>
        <v>30 days</v>
      </c>
      <c r="X4006">
        <f t="shared" si="377"/>
        <v>2014</v>
      </c>
    </row>
    <row r="4007" spans="1:24" ht="4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 t="shared" si="378"/>
        <v>1</v>
      </c>
      <c r="R4007">
        <f t="shared" si="373"/>
        <v>20</v>
      </c>
      <c r="S4007" s="15">
        <f t="shared" si="374"/>
        <v>41872.807696759257</v>
      </c>
      <c r="T4007" s="15">
        <f t="shared" si="375"/>
        <v>41932.807696759257</v>
      </c>
      <c r="U4007">
        <f t="shared" si="376"/>
        <v>60</v>
      </c>
      <c r="V4007" t="str" cm="1">
        <f t="array" ref="V4007">_xlfn.IFS(U4007&lt;=10,"Less than 10 days",AND(U4007&gt;10,U4007&lt;=20),"11 to 20 days",AND(U4007&gt;20,U4007&lt;=25),"21 to 25 days",U4007&gt;=51,"Greater than 40 days",AND(U4007&gt;25,U4007&lt;=30),"26 to 30 days",AND(U4007&gt;30,U4007&lt;=40),"31 to 40 days",AND(U4007&gt;40,U4007&lt;=50),"41 to 50 days")</f>
        <v>Greater than 40 days</v>
      </c>
      <c r="W4007" t="str" cm="1">
        <f t="array" ref="W4007">_xlfn.IFNA(_xlfn.IFS(AND(U4007&gt;=25,U4007&lt;28),"26-27 days",AND(U4007&gt;27,U4007&lt;29),"28 to 29 days",U4007=30, "30 days"),"Not Needed")</f>
        <v>Not Needed</v>
      </c>
      <c r="X4007">
        <f t="shared" si="377"/>
        <v>2014</v>
      </c>
    </row>
    <row r="4008" spans="1:24" ht="4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 t="shared" si="378"/>
        <v>0</v>
      </c>
      <c r="R4008">
        <f t="shared" si="373"/>
        <v>2</v>
      </c>
      <c r="S4008" s="15">
        <f t="shared" si="374"/>
        <v>42391.772997685184</v>
      </c>
      <c r="T4008" s="15">
        <f t="shared" si="375"/>
        <v>42416.772997685184</v>
      </c>
      <c r="U4008">
        <f t="shared" si="376"/>
        <v>25</v>
      </c>
      <c r="V4008" t="str" cm="1">
        <f t="array" ref="V4008">_xlfn.IFS(U4008&lt;=10,"Less than 10 days",AND(U4008&gt;10,U4008&lt;=20),"11 to 20 days",AND(U4008&gt;20,U4008&lt;=25),"21 to 25 days",U4008&gt;=51,"Greater than 40 days",AND(U4008&gt;25,U4008&lt;=30),"26 to 30 days",AND(U4008&gt;30,U4008&lt;=40),"31 to 40 days",AND(U4008&gt;40,U4008&lt;=50),"41 to 50 days")</f>
        <v>21 to 25 days</v>
      </c>
      <c r="W4008" t="str" cm="1">
        <f t="array" ref="W4008">_xlfn.IFNA(_xlfn.IFS(AND(U4008&gt;=25,U4008&lt;28),"26-27 days",AND(U4008&gt;27,U4008&lt;29),"28 to 29 days",U4008=30, "30 days"),"Not Needed")</f>
        <v>26-27 days</v>
      </c>
      <c r="X4008">
        <f t="shared" si="377"/>
        <v>2016</v>
      </c>
    </row>
    <row r="4009" spans="1:24" ht="4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 t="shared" si="378"/>
        <v>0</v>
      </c>
      <c r="R4009">
        <f t="shared" si="373"/>
        <v>5</v>
      </c>
      <c r="S4009" s="15">
        <f t="shared" si="374"/>
        <v>41848.772928240738</v>
      </c>
      <c r="T4009" s="15">
        <f t="shared" si="375"/>
        <v>41877.686111111114</v>
      </c>
      <c r="U4009">
        <f t="shared" si="376"/>
        <v>29</v>
      </c>
      <c r="V4009" t="str" cm="1">
        <f t="array" ref="V4009">_xlfn.IFS(U4009&lt;=10,"Less than 10 days",AND(U4009&gt;10,U4009&lt;=20),"11 to 20 days",AND(U4009&gt;20,U4009&lt;=25),"21 to 25 days",U4009&gt;=51,"Greater than 40 days",AND(U4009&gt;25,U4009&lt;=30),"26 to 30 days",AND(U4009&gt;30,U4009&lt;=40),"31 to 40 days",AND(U4009&gt;40,U4009&lt;=50),"41 to 50 days")</f>
        <v>26 to 30 days</v>
      </c>
      <c r="W4009" t="str" cm="1">
        <f t="array" ref="W4009">_xlfn.IFNA(_xlfn.IFS(AND(U4009&gt;=25,U4009&lt;28),"26-27 days",AND(U4009&gt;27,U4009&lt;29),"28 to 29 days",U4009=30, "30 days"),"Not Needed")</f>
        <v>Not Needed</v>
      </c>
      <c r="X4009">
        <f t="shared" si="377"/>
        <v>2014</v>
      </c>
    </row>
    <row r="4010" spans="1:24" ht="58">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 t="shared" si="378"/>
        <v>6</v>
      </c>
      <c r="R4010">
        <f t="shared" si="373"/>
        <v>15</v>
      </c>
      <c r="S4010" s="15">
        <f t="shared" si="374"/>
        <v>42177.964201388888</v>
      </c>
      <c r="T4010" s="15">
        <f t="shared" si="375"/>
        <v>42207.964201388888</v>
      </c>
      <c r="U4010">
        <f t="shared" si="376"/>
        <v>30</v>
      </c>
      <c r="V4010" t="str" cm="1">
        <f t="array" ref="V4010">_xlfn.IFS(U4010&lt;=10,"Less than 10 days",AND(U4010&gt;10,U4010&lt;=20),"11 to 20 days",AND(U4010&gt;20,U4010&lt;=25),"21 to 25 days",U4010&gt;=51,"Greater than 40 days",AND(U4010&gt;25,U4010&lt;=30),"26 to 30 days",AND(U4010&gt;30,U4010&lt;=40),"31 to 40 days",AND(U4010&gt;40,U4010&lt;=50),"41 to 50 days")</f>
        <v>26 to 30 days</v>
      </c>
      <c r="W4010" t="str" cm="1">
        <f t="array" ref="W4010">_xlfn.IFNA(_xlfn.IFS(AND(U4010&gt;=25,U4010&lt;28),"26-27 days",AND(U4010&gt;27,U4010&lt;29),"28 to 29 days",U4010=30, "30 days"),"Not Needed")</f>
        <v>30 days</v>
      </c>
      <c r="X4010">
        <f t="shared" si="377"/>
        <v>2015</v>
      </c>
    </row>
    <row r="4011" spans="1:24" ht="4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 t="shared" si="378"/>
        <v>4</v>
      </c>
      <c r="R4011">
        <f t="shared" si="373"/>
        <v>25</v>
      </c>
      <c r="S4011" s="15">
        <f t="shared" si="374"/>
        <v>41851.700925925928</v>
      </c>
      <c r="T4011" s="15">
        <f t="shared" si="375"/>
        <v>41891.700925925928</v>
      </c>
      <c r="U4011">
        <f t="shared" si="376"/>
        <v>40</v>
      </c>
      <c r="V4011" t="str" cm="1">
        <f t="array" ref="V4011">_xlfn.IFS(U4011&lt;=10,"Less than 10 days",AND(U4011&gt;10,U4011&lt;=20),"11 to 20 days",AND(U4011&gt;20,U4011&lt;=25),"21 to 25 days",U4011&gt;=51,"Greater than 40 days",AND(U4011&gt;25,U4011&lt;=30),"26 to 30 days",AND(U4011&gt;30,U4011&lt;=40),"31 to 40 days",AND(U4011&gt;40,U4011&lt;=50),"41 to 50 days")</f>
        <v>31 to 40 days</v>
      </c>
      <c r="W4011" t="str" cm="1">
        <f t="array" ref="W4011">_xlfn.IFNA(_xlfn.IFS(AND(U4011&gt;=25,U4011&lt;28),"26-27 days",AND(U4011&gt;27,U4011&lt;29),"28 to 29 days",U4011=30, "30 days"),"Not Needed")</f>
        <v>Not Needed</v>
      </c>
      <c r="X4011">
        <f t="shared" si="377"/>
        <v>2014</v>
      </c>
    </row>
    <row r="4012" spans="1:24" ht="4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 t="shared" si="378"/>
        <v>24</v>
      </c>
      <c r="R4012">
        <f t="shared" si="373"/>
        <v>45.84</v>
      </c>
      <c r="S4012" s="15">
        <f t="shared" si="374"/>
        <v>41921.770439814813</v>
      </c>
      <c r="T4012" s="15">
        <f t="shared" si="375"/>
        <v>41938.770439814813</v>
      </c>
      <c r="U4012">
        <f t="shared" si="376"/>
        <v>17</v>
      </c>
      <c r="V4012" t="str" cm="1">
        <f t="array" ref="V4012">_xlfn.IFS(U4012&lt;=10,"Less than 10 days",AND(U4012&gt;10,U4012&lt;=20),"11 to 20 days",AND(U4012&gt;20,U4012&lt;=25),"21 to 25 days",U4012&gt;=51,"Greater than 40 days",AND(U4012&gt;25,U4012&lt;=30),"26 to 30 days",AND(U4012&gt;30,U4012&lt;=40),"31 to 40 days",AND(U4012&gt;40,U4012&lt;=50),"41 to 50 days")</f>
        <v>11 to 20 days</v>
      </c>
      <c r="W4012" t="str" cm="1">
        <f t="array" ref="W4012">_xlfn.IFNA(_xlfn.IFS(AND(U4012&gt;=25,U4012&lt;28),"26-27 days",AND(U4012&gt;27,U4012&lt;29),"28 to 29 days",U4012=30, "30 days"),"Not Needed")</f>
        <v>Not Needed</v>
      </c>
      <c r="X4012">
        <f t="shared" si="377"/>
        <v>2014</v>
      </c>
    </row>
    <row r="4013" spans="1:24" ht="4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 t="shared" si="378"/>
        <v>8</v>
      </c>
      <c r="R4013">
        <f t="shared" si="373"/>
        <v>4.75</v>
      </c>
      <c r="S4013" s="15">
        <f t="shared" si="374"/>
        <v>42002.54488425926</v>
      </c>
      <c r="T4013" s="15">
        <f t="shared" si="375"/>
        <v>42032.54488425926</v>
      </c>
      <c r="U4013">
        <f t="shared" si="376"/>
        <v>30</v>
      </c>
      <c r="V4013" t="str" cm="1">
        <f t="array" ref="V4013">_xlfn.IFS(U4013&lt;=10,"Less than 10 days",AND(U4013&gt;10,U4013&lt;=20),"11 to 20 days",AND(U4013&gt;20,U4013&lt;=25),"21 to 25 days",U4013&gt;=51,"Greater than 40 days",AND(U4013&gt;25,U4013&lt;=30),"26 to 30 days",AND(U4013&gt;30,U4013&lt;=40),"31 to 40 days",AND(U4013&gt;40,U4013&lt;=50),"41 to 50 days")</f>
        <v>26 to 30 days</v>
      </c>
      <c r="W4013" t="str" cm="1">
        <f t="array" ref="W4013">_xlfn.IFNA(_xlfn.IFS(AND(U4013&gt;=25,U4013&lt;28),"26-27 days",AND(U4013&gt;27,U4013&lt;29),"28 to 29 days",U4013=30, "30 days"),"Not Needed")</f>
        <v>30 days</v>
      </c>
      <c r="X4013">
        <f t="shared" si="377"/>
        <v>2014</v>
      </c>
    </row>
    <row r="4014" spans="1:24" ht="58">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 t="shared" si="378"/>
        <v>0</v>
      </c>
      <c r="R4014">
        <f t="shared" si="373"/>
        <v>0</v>
      </c>
      <c r="S4014" s="15">
        <f t="shared" si="374"/>
        <v>42096.544548611113</v>
      </c>
      <c r="T4014" s="15">
        <f t="shared" si="375"/>
        <v>42126.544548611113</v>
      </c>
      <c r="U4014">
        <f t="shared" si="376"/>
        <v>30</v>
      </c>
      <c r="V4014" t="str" cm="1">
        <f t="array" ref="V4014">_xlfn.IFS(U4014&lt;=10,"Less than 10 days",AND(U4014&gt;10,U4014&lt;=20),"11 to 20 days",AND(U4014&gt;20,U4014&lt;=25),"21 to 25 days",U4014&gt;=51,"Greater than 40 days",AND(U4014&gt;25,U4014&lt;=30),"26 to 30 days",AND(U4014&gt;30,U4014&lt;=40),"31 to 40 days",AND(U4014&gt;40,U4014&lt;=50),"41 to 50 days")</f>
        <v>26 to 30 days</v>
      </c>
      <c r="W4014" t="str" cm="1">
        <f t="array" ref="W4014">_xlfn.IFNA(_xlfn.IFS(AND(U4014&gt;=25,U4014&lt;28),"26-27 days",AND(U4014&gt;27,U4014&lt;29),"28 to 29 days",U4014=30, "30 days"),"Not Needed")</f>
        <v>30 days</v>
      </c>
      <c r="X4014">
        <f t="shared" si="377"/>
        <v>2015</v>
      </c>
    </row>
    <row r="4015" spans="1:24" ht="58">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 t="shared" si="378"/>
        <v>1</v>
      </c>
      <c r="R4015">
        <f t="shared" si="373"/>
        <v>13</v>
      </c>
      <c r="S4015" s="15">
        <f t="shared" si="374"/>
        <v>42021.301192129627</v>
      </c>
      <c r="T4015" s="15">
        <f t="shared" si="375"/>
        <v>42051.301192129627</v>
      </c>
      <c r="U4015">
        <f t="shared" si="376"/>
        <v>30</v>
      </c>
      <c r="V4015" t="str" cm="1">
        <f t="array" ref="V4015">_xlfn.IFS(U4015&lt;=10,"Less than 10 days",AND(U4015&gt;10,U4015&lt;=20),"11 to 20 days",AND(U4015&gt;20,U4015&lt;=25),"21 to 25 days",U4015&gt;=51,"Greater than 40 days",AND(U4015&gt;25,U4015&lt;=30),"26 to 30 days",AND(U4015&gt;30,U4015&lt;=40),"31 to 40 days",AND(U4015&gt;40,U4015&lt;=50),"41 to 50 days")</f>
        <v>26 to 30 days</v>
      </c>
      <c r="W4015" t="str" cm="1">
        <f t="array" ref="W4015">_xlfn.IFNA(_xlfn.IFS(AND(U4015&gt;=25,U4015&lt;28),"26-27 days",AND(U4015&gt;27,U4015&lt;29),"28 to 29 days",U4015=30, "30 days"),"Not Needed")</f>
        <v>30 days</v>
      </c>
      <c r="X4015">
        <f t="shared" si="377"/>
        <v>2015</v>
      </c>
    </row>
    <row r="4016" spans="1:24" ht="4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 t="shared" si="378"/>
        <v>0</v>
      </c>
      <c r="R4016">
        <f t="shared" si="373"/>
        <v>0</v>
      </c>
      <c r="S4016" s="15">
        <f t="shared" si="374"/>
        <v>42419.246168981481</v>
      </c>
      <c r="T4016" s="15">
        <f t="shared" si="375"/>
        <v>42434.246168981481</v>
      </c>
      <c r="U4016">
        <f t="shared" si="376"/>
        <v>15</v>
      </c>
      <c r="V4016" t="str" cm="1">
        <f t="array" ref="V4016">_xlfn.IFS(U4016&lt;=10,"Less than 10 days",AND(U4016&gt;10,U4016&lt;=20),"11 to 20 days",AND(U4016&gt;20,U4016&lt;=25),"21 to 25 days",U4016&gt;=51,"Greater than 40 days",AND(U4016&gt;25,U4016&lt;=30),"26 to 30 days",AND(U4016&gt;30,U4016&lt;=40),"31 to 40 days",AND(U4016&gt;40,U4016&lt;=50),"41 to 50 days")</f>
        <v>11 to 20 days</v>
      </c>
      <c r="W4016" t="str" cm="1">
        <f t="array" ref="W4016">_xlfn.IFNA(_xlfn.IFS(AND(U4016&gt;=25,U4016&lt;28),"26-27 days",AND(U4016&gt;27,U4016&lt;29),"28 to 29 days",U4016=30, "30 days"),"Not Needed")</f>
        <v>Not Needed</v>
      </c>
      <c r="X4016">
        <f t="shared" si="377"/>
        <v>2016</v>
      </c>
    </row>
    <row r="4017" spans="1:24" ht="4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 t="shared" si="378"/>
        <v>0</v>
      </c>
      <c r="R4017">
        <f t="shared" si="373"/>
        <v>1</v>
      </c>
      <c r="S4017" s="15">
        <f t="shared" si="374"/>
        <v>42174.780821759254</v>
      </c>
      <c r="T4017" s="15">
        <f t="shared" si="375"/>
        <v>42204.780821759254</v>
      </c>
      <c r="U4017">
        <f t="shared" si="376"/>
        <v>30</v>
      </c>
      <c r="V4017" t="str" cm="1">
        <f t="array" ref="V4017">_xlfn.IFS(U4017&lt;=10,"Less than 10 days",AND(U4017&gt;10,U4017&lt;=20),"11 to 20 days",AND(U4017&gt;20,U4017&lt;=25),"21 to 25 days",U4017&gt;=51,"Greater than 40 days",AND(U4017&gt;25,U4017&lt;=30),"26 to 30 days",AND(U4017&gt;30,U4017&lt;=40),"31 to 40 days",AND(U4017&gt;40,U4017&lt;=50),"41 to 50 days")</f>
        <v>26 to 30 days</v>
      </c>
      <c r="W4017" t="str" cm="1">
        <f t="array" ref="W4017">_xlfn.IFNA(_xlfn.IFS(AND(U4017&gt;=25,U4017&lt;28),"26-27 days",AND(U4017&gt;27,U4017&lt;29),"28 to 29 days",U4017=30, "30 days"),"Not Needed")</f>
        <v>30 days</v>
      </c>
      <c r="X4017">
        <f t="shared" si="377"/>
        <v>2015</v>
      </c>
    </row>
    <row r="4018" spans="1:24" ht="4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 t="shared" si="378"/>
        <v>14</v>
      </c>
      <c r="R4018">
        <f t="shared" si="373"/>
        <v>10</v>
      </c>
      <c r="S4018" s="15">
        <f t="shared" si="374"/>
        <v>41869.872685185182</v>
      </c>
      <c r="T4018" s="15">
        <f t="shared" si="375"/>
        <v>41899.872685185182</v>
      </c>
      <c r="U4018">
        <f t="shared" si="376"/>
        <v>30</v>
      </c>
      <c r="V4018" t="str" cm="1">
        <f t="array" ref="V4018">_xlfn.IFS(U4018&lt;=10,"Less than 10 days",AND(U4018&gt;10,U4018&lt;=20),"11 to 20 days",AND(U4018&gt;20,U4018&lt;=25),"21 to 25 days",U4018&gt;=51,"Greater than 40 days",AND(U4018&gt;25,U4018&lt;=30),"26 to 30 days",AND(U4018&gt;30,U4018&lt;=40),"31 to 40 days",AND(U4018&gt;40,U4018&lt;=50),"41 to 50 days")</f>
        <v>26 to 30 days</v>
      </c>
      <c r="W4018" t="str" cm="1">
        <f t="array" ref="W4018">_xlfn.IFNA(_xlfn.IFS(AND(U4018&gt;=25,U4018&lt;28),"26-27 days",AND(U4018&gt;27,U4018&lt;29),"28 to 29 days",U4018=30, "30 days"),"Not Needed")</f>
        <v>30 days</v>
      </c>
      <c r="X4018">
        <f t="shared" si="377"/>
        <v>2014</v>
      </c>
    </row>
    <row r="4019" spans="1:24" ht="4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 t="shared" si="378"/>
        <v>1</v>
      </c>
      <c r="R4019">
        <f t="shared" si="373"/>
        <v>52.5</v>
      </c>
      <c r="S4019" s="15">
        <f t="shared" si="374"/>
        <v>41856.672152777777</v>
      </c>
      <c r="T4019" s="15">
        <f t="shared" si="375"/>
        <v>41886.672152777777</v>
      </c>
      <c r="U4019">
        <f t="shared" si="376"/>
        <v>30</v>
      </c>
      <c r="V4019" t="str" cm="1">
        <f t="array" ref="V4019">_xlfn.IFS(U4019&lt;=10,"Less than 10 days",AND(U4019&gt;10,U4019&lt;=20),"11 to 20 days",AND(U4019&gt;20,U4019&lt;=25),"21 to 25 days",U4019&gt;=51,"Greater than 40 days",AND(U4019&gt;25,U4019&lt;=30),"26 to 30 days",AND(U4019&gt;30,U4019&lt;=40),"31 to 40 days",AND(U4019&gt;40,U4019&lt;=50),"41 to 50 days")</f>
        <v>26 to 30 days</v>
      </c>
      <c r="W4019" t="str" cm="1">
        <f t="array" ref="W4019">_xlfn.IFNA(_xlfn.IFS(AND(U4019&gt;=25,U4019&lt;28),"26-27 days",AND(U4019&gt;27,U4019&lt;29),"28 to 29 days",U4019=30, "30 days"),"Not Needed")</f>
        <v>30 days</v>
      </c>
      <c r="X4019">
        <f t="shared" si="377"/>
        <v>2014</v>
      </c>
    </row>
    <row r="4020" spans="1:24" ht="29">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 t="shared" si="378"/>
        <v>9</v>
      </c>
      <c r="R4020">
        <f t="shared" si="373"/>
        <v>32.5</v>
      </c>
      <c r="S4020" s="15">
        <f t="shared" si="374"/>
        <v>42620.91097222222</v>
      </c>
      <c r="T4020" s="15">
        <f t="shared" si="375"/>
        <v>42650.91097222222</v>
      </c>
      <c r="U4020">
        <f t="shared" si="376"/>
        <v>30</v>
      </c>
      <c r="V4020" t="str" cm="1">
        <f t="array" ref="V4020">_xlfn.IFS(U4020&lt;=10,"Less than 10 days",AND(U4020&gt;10,U4020&lt;=20),"11 to 20 days",AND(U4020&gt;20,U4020&lt;=25),"21 to 25 days",U4020&gt;=51,"Greater than 40 days",AND(U4020&gt;25,U4020&lt;=30),"26 to 30 days",AND(U4020&gt;30,U4020&lt;=40),"31 to 40 days",AND(U4020&gt;40,U4020&lt;=50),"41 to 50 days")</f>
        <v>26 to 30 days</v>
      </c>
      <c r="W4020" t="str" cm="1">
        <f t="array" ref="W4020">_xlfn.IFNA(_xlfn.IFS(AND(U4020&gt;=25,U4020&lt;28),"26-27 days",AND(U4020&gt;27,U4020&lt;29),"28 to 29 days",U4020=30, "30 days"),"Not Needed")</f>
        <v>30 days</v>
      </c>
      <c r="X4020">
        <f t="shared" si="377"/>
        <v>2016</v>
      </c>
    </row>
    <row r="4021" spans="1:24" ht="4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 t="shared" si="378"/>
        <v>1</v>
      </c>
      <c r="R4021">
        <f t="shared" si="373"/>
        <v>7.25</v>
      </c>
      <c r="S4021" s="15">
        <f t="shared" si="374"/>
        <v>42417.675879629634</v>
      </c>
      <c r="T4021" s="15">
        <f t="shared" si="375"/>
        <v>42475.686111111107</v>
      </c>
      <c r="U4021">
        <f t="shared" si="376"/>
        <v>58</v>
      </c>
      <c r="V4021" t="str" cm="1">
        <f t="array" ref="V4021">_xlfn.IFS(U4021&lt;=10,"Less than 10 days",AND(U4021&gt;10,U4021&lt;=20),"11 to 20 days",AND(U4021&gt;20,U4021&lt;=25),"21 to 25 days",U4021&gt;=51,"Greater than 40 days",AND(U4021&gt;25,U4021&lt;=30),"26 to 30 days",AND(U4021&gt;30,U4021&lt;=40),"31 to 40 days",AND(U4021&gt;40,U4021&lt;=50),"41 to 50 days")</f>
        <v>Greater than 40 days</v>
      </c>
      <c r="W4021" t="str" cm="1">
        <f t="array" ref="W4021">_xlfn.IFNA(_xlfn.IFS(AND(U4021&gt;=25,U4021&lt;28),"26-27 days",AND(U4021&gt;27,U4021&lt;29),"28 to 29 days",U4021=30, "30 days"),"Not Needed")</f>
        <v>Not Needed</v>
      </c>
      <c r="X4021">
        <f t="shared" si="377"/>
        <v>2016</v>
      </c>
    </row>
    <row r="4022" spans="1:24" ht="4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 t="shared" si="378"/>
        <v>17</v>
      </c>
      <c r="R4022">
        <f t="shared" si="373"/>
        <v>33.33</v>
      </c>
      <c r="S4022" s="15">
        <f t="shared" si="374"/>
        <v>42057.190960648149</v>
      </c>
      <c r="T4022" s="15">
        <f t="shared" si="375"/>
        <v>42087.149293981478</v>
      </c>
      <c r="U4022">
        <f t="shared" si="376"/>
        <v>30</v>
      </c>
      <c r="V4022" t="str" cm="1">
        <f t="array" ref="V4022">_xlfn.IFS(U4022&lt;=10,"Less than 10 days",AND(U4022&gt;10,U4022&lt;=20),"11 to 20 days",AND(U4022&gt;20,U4022&lt;=25),"21 to 25 days",U4022&gt;=51,"Greater than 40 days",AND(U4022&gt;25,U4022&lt;=30),"26 to 30 days",AND(U4022&gt;30,U4022&lt;=40),"31 to 40 days",AND(U4022&gt;40,U4022&lt;=50),"41 to 50 days")</f>
        <v>26 to 30 days</v>
      </c>
      <c r="W4022" t="str" cm="1">
        <f t="array" ref="W4022">_xlfn.IFNA(_xlfn.IFS(AND(U4022&gt;=25,U4022&lt;28),"26-27 days",AND(U4022&gt;27,U4022&lt;29),"28 to 29 days",U4022=30, "30 days"),"Not Needed")</f>
        <v>30 days</v>
      </c>
      <c r="X4022">
        <f t="shared" si="377"/>
        <v>2015</v>
      </c>
    </row>
    <row r="4023" spans="1:24" ht="4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 t="shared" si="378"/>
        <v>1</v>
      </c>
      <c r="R4023">
        <f t="shared" si="373"/>
        <v>62.5</v>
      </c>
      <c r="S4023" s="15">
        <f t="shared" si="374"/>
        <v>41878.911550925928</v>
      </c>
      <c r="T4023" s="15">
        <f t="shared" si="375"/>
        <v>41938.911550925928</v>
      </c>
      <c r="U4023">
        <f t="shared" si="376"/>
        <v>60</v>
      </c>
      <c r="V4023" t="str" cm="1">
        <f t="array" ref="V4023">_xlfn.IFS(U4023&lt;=10,"Less than 10 days",AND(U4023&gt;10,U4023&lt;=20),"11 to 20 days",AND(U4023&gt;20,U4023&lt;=25),"21 to 25 days",U4023&gt;=51,"Greater than 40 days",AND(U4023&gt;25,U4023&lt;=30),"26 to 30 days",AND(U4023&gt;30,U4023&lt;=40),"31 to 40 days",AND(U4023&gt;40,U4023&lt;=50),"41 to 50 days")</f>
        <v>Greater than 40 days</v>
      </c>
      <c r="W4023" t="str" cm="1">
        <f t="array" ref="W4023">_xlfn.IFNA(_xlfn.IFS(AND(U4023&gt;=25,U4023&lt;28),"26-27 days",AND(U4023&gt;27,U4023&lt;29),"28 to 29 days",U4023=30, "30 days"),"Not Needed")</f>
        <v>Not Needed</v>
      </c>
      <c r="X4023">
        <f t="shared" si="377"/>
        <v>2014</v>
      </c>
    </row>
    <row r="4024" spans="1:24" ht="29">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 t="shared" si="378"/>
        <v>70</v>
      </c>
      <c r="R4024">
        <f t="shared" si="373"/>
        <v>63.56</v>
      </c>
      <c r="S4024" s="15">
        <f t="shared" si="374"/>
        <v>41990.584108796291</v>
      </c>
      <c r="T4024" s="15">
        <f t="shared" si="375"/>
        <v>42036.120833333334</v>
      </c>
      <c r="U4024">
        <f t="shared" si="376"/>
        <v>46</v>
      </c>
      <c r="V4024" t="str" cm="1">
        <f t="array" ref="V4024">_xlfn.IFS(U4024&lt;=10,"Less than 10 days",AND(U4024&gt;10,U4024&lt;=20),"11 to 20 days",AND(U4024&gt;20,U4024&lt;=25),"21 to 25 days",U4024&gt;=51,"Greater than 40 days",AND(U4024&gt;25,U4024&lt;=30),"26 to 30 days",AND(U4024&gt;30,U4024&lt;=40),"31 to 40 days",AND(U4024&gt;40,U4024&lt;=50),"41 to 50 days")</f>
        <v>41 to 50 days</v>
      </c>
      <c r="W4024" t="str" cm="1">
        <f t="array" ref="W4024">_xlfn.IFNA(_xlfn.IFS(AND(U4024&gt;=25,U4024&lt;28),"26-27 days",AND(U4024&gt;27,U4024&lt;29),"28 to 29 days",U4024=30, "30 days"),"Not Needed")</f>
        <v>Not Needed</v>
      </c>
      <c r="X4024">
        <f t="shared" si="377"/>
        <v>2014</v>
      </c>
    </row>
    <row r="4025" spans="1:24" ht="4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 t="shared" si="378"/>
        <v>0</v>
      </c>
      <c r="R4025">
        <f t="shared" si="373"/>
        <v>0</v>
      </c>
      <c r="S4025" s="15">
        <f t="shared" si="374"/>
        <v>42408.999571759254</v>
      </c>
      <c r="T4025" s="15">
        <f t="shared" si="375"/>
        <v>42453.957905092597</v>
      </c>
      <c r="U4025">
        <f t="shared" si="376"/>
        <v>45</v>
      </c>
      <c r="V4025" t="str" cm="1">
        <f t="array" ref="V4025">_xlfn.IFS(U4025&lt;=10,"Less than 10 days",AND(U4025&gt;10,U4025&lt;=20),"11 to 20 days",AND(U4025&gt;20,U4025&lt;=25),"21 to 25 days",U4025&gt;=51,"Greater than 40 days",AND(U4025&gt;25,U4025&lt;=30),"26 to 30 days",AND(U4025&gt;30,U4025&lt;=40),"31 to 40 days",AND(U4025&gt;40,U4025&lt;=50),"41 to 50 days")</f>
        <v>41 to 50 days</v>
      </c>
      <c r="W4025" t="str" cm="1">
        <f t="array" ref="W4025">_xlfn.IFNA(_xlfn.IFS(AND(U4025&gt;=25,U4025&lt;28),"26-27 days",AND(U4025&gt;27,U4025&lt;29),"28 to 29 days",U4025=30, "30 days"),"Not Needed")</f>
        <v>Not Needed</v>
      </c>
      <c r="X4025">
        <f t="shared" si="377"/>
        <v>2016</v>
      </c>
    </row>
    <row r="4026" spans="1:24" ht="4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 t="shared" si="378"/>
        <v>1</v>
      </c>
      <c r="R4026">
        <f t="shared" si="373"/>
        <v>10</v>
      </c>
      <c r="S4026" s="15">
        <f t="shared" si="374"/>
        <v>42217.670104166667</v>
      </c>
      <c r="T4026" s="15">
        <f t="shared" si="375"/>
        <v>42247.670104166667</v>
      </c>
      <c r="U4026">
        <f t="shared" si="376"/>
        <v>30</v>
      </c>
      <c r="V4026" t="str" cm="1">
        <f t="array" ref="V4026">_xlfn.IFS(U4026&lt;=10,"Less than 10 days",AND(U4026&gt;10,U4026&lt;=20),"11 to 20 days",AND(U4026&gt;20,U4026&lt;=25),"21 to 25 days",U4026&gt;=51,"Greater than 40 days",AND(U4026&gt;25,U4026&lt;=30),"26 to 30 days",AND(U4026&gt;30,U4026&lt;=40),"31 to 40 days",AND(U4026&gt;40,U4026&lt;=50),"41 to 50 days")</f>
        <v>26 to 30 days</v>
      </c>
      <c r="W4026" t="str" cm="1">
        <f t="array" ref="W4026">_xlfn.IFNA(_xlfn.IFS(AND(U4026&gt;=25,U4026&lt;28),"26-27 days",AND(U4026&gt;27,U4026&lt;29),"28 to 29 days",U4026=30, "30 days"),"Not Needed")</f>
        <v>30 days</v>
      </c>
      <c r="X4026">
        <f t="shared" si="377"/>
        <v>2015</v>
      </c>
    </row>
    <row r="4027" spans="1:24" ht="58">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 t="shared" si="378"/>
        <v>5</v>
      </c>
      <c r="R4027">
        <f t="shared" si="373"/>
        <v>62.5</v>
      </c>
      <c r="S4027" s="15">
        <f t="shared" si="374"/>
        <v>42151.237685185188</v>
      </c>
      <c r="T4027" s="15">
        <f t="shared" si="375"/>
        <v>42211.237685185188</v>
      </c>
      <c r="U4027">
        <f t="shared" si="376"/>
        <v>60</v>
      </c>
      <c r="V4027" t="str" cm="1">
        <f t="array" ref="V4027">_xlfn.IFS(U4027&lt;=10,"Less than 10 days",AND(U4027&gt;10,U4027&lt;=20),"11 to 20 days",AND(U4027&gt;20,U4027&lt;=25),"21 to 25 days",U4027&gt;=51,"Greater than 40 days",AND(U4027&gt;25,U4027&lt;=30),"26 to 30 days",AND(U4027&gt;30,U4027&lt;=40),"31 to 40 days",AND(U4027&gt;40,U4027&lt;=50),"41 to 50 days")</f>
        <v>Greater than 40 days</v>
      </c>
      <c r="W4027" t="str" cm="1">
        <f t="array" ref="W4027">_xlfn.IFNA(_xlfn.IFS(AND(U4027&gt;=25,U4027&lt;28),"26-27 days",AND(U4027&gt;27,U4027&lt;29),"28 to 29 days",U4027=30, "30 days"),"Not Needed")</f>
        <v>Not Needed</v>
      </c>
      <c r="X4027">
        <f t="shared" si="377"/>
        <v>2015</v>
      </c>
    </row>
    <row r="4028" spans="1:24" ht="4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 t="shared" si="378"/>
        <v>0</v>
      </c>
      <c r="R4028">
        <f t="shared" si="373"/>
        <v>0</v>
      </c>
      <c r="S4028" s="15">
        <f t="shared" si="374"/>
        <v>42282.655543981484</v>
      </c>
      <c r="T4028" s="15">
        <f t="shared" si="375"/>
        <v>42342.697210648148</v>
      </c>
      <c r="U4028">
        <f t="shared" si="376"/>
        <v>60</v>
      </c>
      <c r="V4028" t="str" cm="1">
        <f t="array" ref="V4028">_xlfn.IFS(U4028&lt;=10,"Less than 10 days",AND(U4028&gt;10,U4028&lt;=20),"11 to 20 days",AND(U4028&gt;20,U4028&lt;=25),"21 to 25 days",U4028&gt;=51,"Greater than 40 days",AND(U4028&gt;25,U4028&lt;=30),"26 to 30 days",AND(U4028&gt;30,U4028&lt;=40),"31 to 40 days",AND(U4028&gt;40,U4028&lt;=50),"41 to 50 days")</f>
        <v>Greater than 40 days</v>
      </c>
      <c r="W4028" t="str" cm="1">
        <f t="array" ref="W4028">_xlfn.IFNA(_xlfn.IFS(AND(U4028&gt;=25,U4028&lt;28),"26-27 days",AND(U4028&gt;27,U4028&lt;29),"28 to 29 days",U4028=30, "30 days"),"Not Needed")</f>
        <v>Not Needed</v>
      </c>
      <c r="X4028">
        <f t="shared" si="377"/>
        <v>2015</v>
      </c>
    </row>
    <row r="4029" spans="1:24" ht="58">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 t="shared" si="378"/>
        <v>7</v>
      </c>
      <c r="R4029">
        <f t="shared" si="373"/>
        <v>30.71</v>
      </c>
      <c r="S4029" s="15">
        <f t="shared" si="374"/>
        <v>42768.97084490741</v>
      </c>
      <c r="T4029" s="15">
        <f t="shared" si="375"/>
        <v>42789.041666666672</v>
      </c>
      <c r="U4029">
        <f t="shared" si="376"/>
        <v>21</v>
      </c>
      <c r="V4029" t="str" cm="1">
        <f t="array" ref="V4029">_xlfn.IFS(U4029&lt;=10,"Less than 10 days",AND(U4029&gt;10,U4029&lt;=20),"11 to 20 days",AND(U4029&gt;20,U4029&lt;=25),"21 to 25 days",U4029&gt;=51,"Greater than 40 days",AND(U4029&gt;25,U4029&lt;=30),"26 to 30 days",AND(U4029&gt;30,U4029&lt;=40),"31 to 40 days",AND(U4029&gt;40,U4029&lt;=50),"41 to 50 days")</f>
        <v>21 to 25 days</v>
      </c>
      <c r="W4029" t="str" cm="1">
        <f t="array" ref="W4029">_xlfn.IFNA(_xlfn.IFS(AND(U4029&gt;=25,U4029&lt;28),"26-27 days",AND(U4029&gt;27,U4029&lt;29),"28 to 29 days",U4029=30, "30 days"),"Not Needed")</f>
        <v>Not Needed</v>
      </c>
      <c r="X4029">
        <f t="shared" si="377"/>
        <v>2017</v>
      </c>
    </row>
    <row r="4030" spans="1:24" ht="4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 t="shared" si="378"/>
        <v>28</v>
      </c>
      <c r="R4030">
        <f t="shared" si="373"/>
        <v>51</v>
      </c>
      <c r="S4030" s="15">
        <f t="shared" si="374"/>
        <v>41765.938657407409</v>
      </c>
      <c r="T4030" s="15">
        <f t="shared" si="375"/>
        <v>41795.938657407409</v>
      </c>
      <c r="U4030">
        <f t="shared" si="376"/>
        <v>30</v>
      </c>
      <c r="V4030" t="str" cm="1">
        <f t="array" ref="V4030">_xlfn.IFS(U4030&lt;=10,"Less than 10 days",AND(U4030&gt;10,U4030&lt;=20),"11 to 20 days",AND(U4030&gt;20,U4030&lt;=25),"21 to 25 days",U4030&gt;=51,"Greater than 40 days",AND(U4030&gt;25,U4030&lt;=30),"26 to 30 days",AND(U4030&gt;30,U4030&lt;=40),"31 to 40 days",AND(U4030&gt;40,U4030&lt;=50),"41 to 50 days")</f>
        <v>26 to 30 days</v>
      </c>
      <c r="W4030" t="str" cm="1">
        <f t="array" ref="W4030">_xlfn.IFNA(_xlfn.IFS(AND(U4030&gt;=25,U4030&lt;28),"26-27 days",AND(U4030&gt;27,U4030&lt;29),"28 to 29 days",U4030=30, "30 days"),"Not Needed")</f>
        <v>30 days</v>
      </c>
      <c r="X4030">
        <f t="shared" si="377"/>
        <v>2014</v>
      </c>
    </row>
    <row r="4031" spans="1:24" ht="4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 t="shared" si="378"/>
        <v>0</v>
      </c>
      <c r="R4031">
        <f t="shared" si="373"/>
        <v>0</v>
      </c>
      <c r="S4031" s="15">
        <f t="shared" si="374"/>
        <v>42322.025115740747</v>
      </c>
      <c r="T4031" s="15">
        <f t="shared" si="375"/>
        <v>42352.025115740747</v>
      </c>
      <c r="U4031">
        <f t="shared" si="376"/>
        <v>30</v>
      </c>
      <c r="V4031" t="str" cm="1">
        <f t="array" ref="V4031">_xlfn.IFS(U4031&lt;=10,"Less than 10 days",AND(U4031&gt;10,U4031&lt;=20),"11 to 20 days",AND(U4031&gt;20,U4031&lt;=25),"21 to 25 days",U4031&gt;=51,"Greater than 40 days",AND(U4031&gt;25,U4031&lt;=30),"26 to 30 days",AND(U4031&gt;30,U4031&lt;=40),"31 to 40 days",AND(U4031&gt;40,U4031&lt;=50),"41 to 50 days")</f>
        <v>26 to 30 days</v>
      </c>
      <c r="W4031" t="str" cm="1">
        <f t="array" ref="W4031">_xlfn.IFNA(_xlfn.IFS(AND(U4031&gt;=25,U4031&lt;28),"26-27 days",AND(U4031&gt;27,U4031&lt;29),"28 to 29 days",U4031=30, "30 days"),"Not Needed")</f>
        <v>30 days</v>
      </c>
      <c r="X4031">
        <f t="shared" si="377"/>
        <v>2015</v>
      </c>
    </row>
    <row r="4032" spans="1:24" ht="58">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 t="shared" si="378"/>
        <v>16</v>
      </c>
      <c r="R4032">
        <f t="shared" si="373"/>
        <v>66.67</v>
      </c>
      <c r="S4032" s="15">
        <f t="shared" si="374"/>
        <v>42374.655081018514</v>
      </c>
      <c r="T4032" s="15">
        <f t="shared" si="375"/>
        <v>42403.784027777772</v>
      </c>
      <c r="U4032">
        <f t="shared" si="376"/>
        <v>29</v>
      </c>
      <c r="V4032" t="str" cm="1">
        <f t="array" ref="V4032">_xlfn.IFS(U4032&lt;=10,"Less than 10 days",AND(U4032&gt;10,U4032&lt;=20),"11 to 20 days",AND(U4032&gt;20,U4032&lt;=25),"21 to 25 days",U4032&gt;=51,"Greater than 40 days",AND(U4032&gt;25,U4032&lt;=30),"26 to 30 days",AND(U4032&gt;30,U4032&lt;=40),"31 to 40 days",AND(U4032&gt;40,U4032&lt;=50),"41 to 50 days")</f>
        <v>26 to 30 days</v>
      </c>
      <c r="W4032" t="str" cm="1">
        <f t="array" ref="W4032">_xlfn.IFNA(_xlfn.IFS(AND(U4032&gt;=25,U4032&lt;28),"26-27 days",AND(U4032&gt;27,U4032&lt;29),"28 to 29 days",U4032=30, "30 days"),"Not Needed")</f>
        <v>Not Needed</v>
      </c>
      <c r="X4032">
        <f t="shared" si="377"/>
        <v>2016</v>
      </c>
    </row>
    <row r="4033" spans="1:24" ht="58">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 t="shared" si="378"/>
        <v>0</v>
      </c>
      <c r="R4033">
        <f t="shared" si="373"/>
        <v>0</v>
      </c>
      <c r="S4033" s="15">
        <f t="shared" si="374"/>
        <v>41941.585231481484</v>
      </c>
      <c r="T4033" s="15">
        <f t="shared" si="375"/>
        <v>41991.626898148148</v>
      </c>
      <c r="U4033">
        <f t="shared" si="376"/>
        <v>50</v>
      </c>
      <c r="V4033" t="str" cm="1">
        <f t="array" ref="V4033">_xlfn.IFS(U4033&lt;=10,"Less than 10 days",AND(U4033&gt;10,U4033&lt;=20),"11 to 20 days",AND(U4033&gt;20,U4033&lt;=25),"21 to 25 days",U4033&gt;=51,"Greater than 40 days",AND(U4033&gt;25,U4033&lt;=30),"26 to 30 days",AND(U4033&gt;30,U4033&lt;=40),"31 to 40 days",AND(U4033&gt;40,U4033&lt;=50),"41 to 50 days")</f>
        <v>41 to 50 days</v>
      </c>
      <c r="W4033" t="str" cm="1">
        <f t="array" ref="W4033">_xlfn.IFNA(_xlfn.IFS(AND(U4033&gt;=25,U4033&lt;28),"26-27 days",AND(U4033&gt;27,U4033&lt;29),"28 to 29 days",U4033=30, "30 days"),"Not Needed")</f>
        <v>Not Needed</v>
      </c>
      <c r="X4033">
        <f t="shared" si="377"/>
        <v>2014</v>
      </c>
    </row>
    <row r="4034" spans="1:24" ht="4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 t="shared" si="378"/>
        <v>7</v>
      </c>
      <c r="R4034">
        <f t="shared" si="373"/>
        <v>59</v>
      </c>
      <c r="S4034" s="15">
        <f t="shared" si="374"/>
        <v>42293.809212962966</v>
      </c>
      <c r="T4034" s="15">
        <f t="shared" si="375"/>
        <v>42353.85087962963</v>
      </c>
      <c r="U4034">
        <f t="shared" si="376"/>
        <v>60</v>
      </c>
      <c r="V4034" t="str" cm="1">
        <f t="array" ref="V4034">_xlfn.IFS(U4034&lt;=10,"Less than 10 days",AND(U4034&gt;10,U4034&lt;=20),"11 to 20 days",AND(U4034&gt;20,U4034&lt;=25),"21 to 25 days",U4034&gt;=51,"Greater than 40 days",AND(U4034&gt;25,U4034&lt;=30),"26 to 30 days",AND(U4034&gt;30,U4034&lt;=40),"31 to 40 days",AND(U4034&gt;40,U4034&lt;=50),"41 to 50 days")</f>
        <v>Greater than 40 days</v>
      </c>
      <c r="W4034" t="str" cm="1">
        <f t="array" ref="W4034">_xlfn.IFNA(_xlfn.IFS(AND(U4034&gt;=25,U4034&lt;28),"26-27 days",AND(U4034&gt;27,U4034&lt;29),"28 to 29 days",U4034=30, "30 days"),"Not Needed")</f>
        <v>Not Needed</v>
      </c>
      <c r="X4034">
        <f t="shared" si="377"/>
        <v>2015</v>
      </c>
    </row>
    <row r="4035" spans="1:24" ht="4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 t="shared" si="378"/>
        <v>26</v>
      </c>
      <c r="R4035">
        <f t="shared" ref="R4035:R4098" si="379">IFERROR(ROUND(E4035/L4035,2),0)</f>
        <v>65.34</v>
      </c>
      <c r="S4035" s="15">
        <f t="shared" ref="S4035:S4098" si="380">(((J4035/60)/60)/24)+DATE(1970,1,1)</f>
        <v>42614.268796296295</v>
      </c>
      <c r="T4035" s="15">
        <f t="shared" ref="T4035:T4098" si="381">(((I4035/60)/60)/24)+DATE(1970,1,1)</f>
        <v>42645.375</v>
      </c>
      <c r="U4035">
        <f t="shared" ref="U4035:U4098" si="382">_xlfn.DAYS(T4035,S4035)</f>
        <v>31</v>
      </c>
      <c r="V4035" t="str" cm="1">
        <f t="array" ref="V4035">_xlfn.IFS(U4035&lt;=10,"Less than 10 days",AND(U4035&gt;10,U4035&lt;=20),"11 to 20 days",AND(U4035&gt;20,U4035&lt;=25),"21 to 25 days",U4035&gt;=51,"Greater than 40 days",AND(U4035&gt;25,U4035&lt;=30),"26 to 30 days",AND(U4035&gt;30,U4035&lt;=40),"31 to 40 days",AND(U4035&gt;40,U4035&lt;=50),"41 to 50 days")</f>
        <v>31 to 40 days</v>
      </c>
      <c r="W4035" t="str" cm="1">
        <f t="array" ref="W4035">_xlfn.IFNA(_xlfn.IFS(AND(U4035&gt;=25,U4035&lt;28),"26-27 days",AND(U4035&gt;27,U4035&lt;29),"28 to 29 days",U4035=30, "30 days"),"Not Needed")</f>
        <v>Not Needed</v>
      </c>
      <c r="X4035">
        <f t="shared" ref="X4035:X4098" si="383">YEAR(S4035)</f>
        <v>2016</v>
      </c>
    </row>
    <row r="4036" spans="1:24" ht="4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 t="shared" si="378"/>
        <v>1</v>
      </c>
      <c r="R4036">
        <f t="shared" si="379"/>
        <v>100</v>
      </c>
      <c r="S4036" s="15">
        <f t="shared" si="380"/>
        <v>42067.947337962964</v>
      </c>
      <c r="T4036" s="15">
        <f t="shared" si="381"/>
        <v>42097.905671296292</v>
      </c>
      <c r="U4036">
        <f t="shared" si="382"/>
        <v>30</v>
      </c>
      <c r="V4036" t="str" cm="1">
        <f t="array" ref="V4036">_xlfn.IFS(U4036&lt;=10,"Less than 10 days",AND(U4036&gt;10,U4036&lt;=20),"11 to 20 days",AND(U4036&gt;20,U4036&lt;=25),"21 to 25 days",U4036&gt;=51,"Greater than 40 days",AND(U4036&gt;25,U4036&lt;=30),"26 to 30 days",AND(U4036&gt;30,U4036&lt;=40),"31 to 40 days",AND(U4036&gt;40,U4036&lt;=50),"41 to 50 days")</f>
        <v>26 to 30 days</v>
      </c>
      <c r="W4036" t="str" cm="1">
        <f t="array" ref="W4036">_xlfn.IFNA(_xlfn.IFS(AND(U4036&gt;=25,U4036&lt;28),"26-27 days",AND(U4036&gt;27,U4036&lt;29),"28 to 29 days",U4036=30, "30 days"),"Not Needed")</f>
        <v>30 days</v>
      </c>
      <c r="X4036">
        <f t="shared" si="383"/>
        <v>2015</v>
      </c>
    </row>
    <row r="4037" spans="1:24" ht="29">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 t="shared" si="378"/>
        <v>37</v>
      </c>
      <c r="R4037">
        <f t="shared" si="379"/>
        <v>147.4</v>
      </c>
      <c r="S4037" s="15">
        <f t="shared" si="380"/>
        <v>41903.882951388885</v>
      </c>
      <c r="T4037" s="15">
        <f t="shared" si="381"/>
        <v>41933.882951388885</v>
      </c>
      <c r="U4037">
        <f t="shared" si="382"/>
        <v>30</v>
      </c>
      <c r="V4037" t="str" cm="1">
        <f t="array" ref="V4037">_xlfn.IFS(U4037&lt;=10,"Less than 10 days",AND(U4037&gt;10,U4037&lt;=20),"11 to 20 days",AND(U4037&gt;20,U4037&lt;=25),"21 to 25 days",U4037&gt;=51,"Greater than 40 days",AND(U4037&gt;25,U4037&lt;=30),"26 to 30 days",AND(U4037&gt;30,U4037&lt;=40),"31 to 40 days",AND(U4037&gt;40,U4037&lt;=50),"41 to 50 days")</f>
        <v>26 to 30 days</v>
      </c>
      <c r="W4037" t="str" cm="1">
        <f t="array" ref="W4037">_xlfn.IFNA(_xlfn.IFS(AND(U4037&gt;=25,U4037&lt;28),"26-27 days",AND(U4037&gt;27,U4037&lt;29),"28 to 29 days",U4037=30, "30 days"),"Not Needed")</f>
        <v>30 days</v>
      </c>
      <c r="X4037">
        <f t="shared" si="383"/>
        <v>2014</v>
      </c>
    </row>
    <row r="4038" spans="1:24" ht="4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 t="shared" si="378"/>
        <v>47</v>
      </c>
      <c r="R4038">
        <f t="shared" si="379"/>
        <v>166.06</v>
      </c>
      <c r="S4038" s="15">
        <f t="shared" si="380"/>
        <v>41804.937083333331</v>
      </c>
      <c r="T4038" s="15">
        <f t="shared" si="381"/>
        <v>41821.9375</v>
      </c>
      <c r="U4038">
        <f t="shared" si="382"/>
        <v>17</v>
      </c>
      <c r="V4038" t="str" cm="1">
        <f t="array" ref="V4038">_xlfn.IFS(U4038&lt;=10,"Less than 10 days",AND(U4038&gt;10,U4038&lt;=20),"11 to 20 days",AND(U4038&gt;20,U4038&lt;=25),"21 to 25 days",U4038&gt;=51,"Greater than 40 days",AND(U4038&gt;25,U4038&lt;=30),"26 to 30 days",AND(U4038&gt;30,U4038&lt;=40),"31 to 40 days",AND(U4038&gt;40,U4038&lt;=50),"41 to 50 days")</f>
        <v>11 to 20 days</v>
      </c>
      <c r="W4038" t="str" cm="1">
        <f t="array" ref="W4038">_xlfn.IFNA(_xlfn.IFS(AND(U4038&gt;=25,U4038&lt;28),"26-27 days",AND(U4038&gt;27,U4038&lt;29),"28 to 29 days",U4038=30, "30 days"),"Not Needed")</f>
        <v>Not Needed</v>
      </c>
      <c r="X4038">
        <f t="shared" si="383"/>
        <v>2014</v>
      </c>
    </row>
    <row r="4039" spans="1:24" ht="58">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 t="shared" si="378"/>
        <v>11</v>
      </c>
      <c r="R4039">
        <f t="shared" si="379"/>
        <v>40</v>
      </c>
      <c r="S4039" s="15">
        <f t="shared" si="380"/>
        <v>42497.070775462969</v>
      </c>
      <c r="T4039" s="15">
        <f t="shared" si="381"/>
        <v>42514.600694444445</v>
      </c>
      <c r="U4039">
        <f t="shared" si="382"/>
        <v>17</v>
      </c>
      <c r="V4039" t="str" cm="1">
        <f t="array" ref="V4039">_xlfn.IFS(U4039&lt;=10,"Less than 10 days",AND(U4039&gt;10,U4039&lt;=20),"11 to 20 days",AND(U4039&gt;20,U4039&lt;=25),"21 to 25 days",U4039&gt;=51,"Greater than 40 days",AND(U4039&gt;25,U4039&lt;=30),"26 to 30 days",AND(U4039&gt;30,U4039&lt;=40),"31 to 40 days",AND(U4039&gt;40,U4039&lt;=50),"41 to 50 days")</f>
        <v>11 to 20 days</v>
      </c>
      <c r="W4039" t="str" cm="1">
        <f t="array" ref="W4039">_xlfn.IFNA(_xlfn.IFS(AND(U4039&gt;=25,U4039&lt;28),"26-27 days",AND(U4039&gt;27,U4039&lt;29),"28 to 29 days",U4039=30, "30 days"),"Not Needed")</f>
        <v>Not Needed</v>
      </c>
      <c r="X4039">
        <f t="shared" si="383"/>
        <v>2016</v>
      </c>
    </row>
    <row r="4040" spans="1:24" ht="4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 t="shared" si="378"/>
        <v>12</v>
      </c>
      <c r="R4040">
        <f t="shared" si="379"/>
        <v>75.25</v>
      </c>
      <c r="S4040" s="15">
        <f t="shared" si="380"/>
        <v>41869.798726851855</v>
      </c>
      <c r="T4040" s="15">
        <f t="shared" si="381"/>
        <v>41929.798726851855</v>
      </c>
      <c r="U4040">
        <f t="shared" si="382"/>
        <v>60</v>
      </c>
      <c r="V4040" t="str" cm="1">
        <f t="array" ref="V4040">_xlfn.IFS(U4040&lt;=10,"Less than 10 days",AND(U4040&gt;10,U4040&lt;=20),"11 to 20 days",AND(U4040&gt;20,U4040&lt;=25),"21 to 25 days",U4040&gt;=51,"Greater than 40 days",AND(U4040&gt;25,U4040&lt;=30),"26 to 30 days",AND(U4040&gt;30,U4040&lt;=40),"31 to 40 days",AND(U4040&gt;40,U4040&lt;=50),"41 to 50 days")</f>
        <v>Greater than 40 days</v>
      </c>
      <c r="W4040" t="str" cm="1">
        <f t="array" ref="W4040">_xlfn.IFNA(_xlfn.IFS(AND(U4040&gt;=25,U4040&lt;28),"26-27 days",AND(U4040&gt;27,U4040&lt;29),"28 to 29 days",U4040=30, "30 days"),"Not Needed")</f>
        <v>Not Needed</v>
      </c>
      <c r="X4040">
        <f t="shared" si="383"/>
        <v>2014</v>
      </c>
    </row>
    <row r="4041" spans="1:24" ht="4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 t="shared" si="378"/>
        <v>60</v>
      </c>
      <c r="R4041">
        <f t="shared" si="379"/>
        <v>60</v>
      </c>
      <c r="S4041" s="15">
        <f t="shared" si="380"/>
        <v>42305.670914351853</v>
      </c>
      <c r="T4041" s="15">
        <f t="shared" si="381"/>
        <v>42339.249305555553</v>
      </c>
      <c r="U4041">
        <f t="shared" si="382"/>
        <v>34</v>
      </c>
      <c r="V4041" t="str" cm="1">
        <f t="array" ref="V4041">_xlfn.IFS(U4041&lt;=10,"Less than 10 days",AND(U4041&gt;10,U4041&lt;=20),"11 to 20 days",AND(U4041&gt;20,U4041&lt;=25),"21 to 25 days",U4041&gt;=51,"Greater than 40 days",AND(U4041&gt;25,U4041&lt;=30),"26 to 30 days",AND(U4041&gt;30,U4041&lt;=40),"31 to 40 days",AND(U4041&gt;40,U4041&lt;=50),"41 to 50 days")</f>
        <v>31 to 40 days</v>
      </c>
      <c r="W4041" t="str" cm="1">
        <f t="array" ref="W4041">_xlfn.IFNA(_xlfn.IFS(AND(U4041&gt;=25,U4041&lt;28),"26-27 days",AND(U4041&gt;27,U4041&lt;29),"28 to 29 days",U4041=30, "30 days"),"Not Needed")</f>
        <v>Not Needed</v>
      </c>
      <c r="X4041">
        <f t="shared" si="383"/>
        <v>2015</v>
      </c>
    </row>
    <row r="4042" spans="1:24" ht="4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 t="shared" si="378"/>
        <v>31</v>
      </c>
      <c r="R4042">
        <f t="shared" si="379"/>
        <v>1250</v>
      </c>
      <c r="S4042" s="15">
        <f t="shared" si="380"/>
        <v>42144.231527777782</v>
      </c>
      <c r="T4042" s="15">
        <f t="shared" si="381"/>
        <v>42203.125</v>
      </c>
      <c r="U4042">
        <f t="shared" si="382"/>
        <v>59</v>
      </c>
      <c r="V4042" t="str" cm="1">
        <f t="array" ref="V4042">_xlfn.IFS(U4042&lt;=10,"Less than 10 days",AND(U4042&gt;10,U4042&lt;=20),"11 to 20 days",AND(U4042&gt;20,U4042&lt;=25),"21 to 25 days",U4042&gt;=51,"Greater than 40 days",AND(U4042&gt;25,U4042&lt;=30),"26 to 30 days",AND(U4042&gt;30,U4042&lt;=40),"31 to 40 days",AND(U4042&gt;40,U4042&lt;=50),"41 to 50 days")</f>
        <v>Greater than 40 days</v>
      </c>
      <c r="W4042" t="str" cm="1">
        <f t="array" ref="W4042">_xlfn.IFNA(_xlfn.IFS(AND(U4042&gt;=25,U4042&lt;28),"26-27 days",AND(U4042&gt;27,U4042&lt;29),"28 to 29 days",U4042=30, "30 days"),"Not Needed")</f>
        <v>Not Needed</v>
      </c>
      <c r="X4042">
        <f t="shared" si="383"/>
        <v>2015</v>
      </c>
    </row>
    <row r="4043" spans="1:24" ht="29">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 t="shared" si="378"/>
        <v>0</v>
      </c>
      <c r="R4043">
        <f t="shared" si="379"/>
        <v>10.5</v>
      </c>
      <c r="S4043" s="15">
        <f t="shared" si="380"/>
        <v>42559.474004629628</v>
      </c>
      <c r="T4043" s="15">
        <f t="shared" si="381"/>
        <v>42619.474004629628</v>
      </c>
      <c r="U4043">
        <f t="shared" si="382"/>
        <v>60</v>
      </c>
      <c r="V4043" t="str" cm="1">
        <f t="array" ref="V4043">_xlfn.IFS(U4043&lt;=10,"Less than 10 days",AND(U4043&gt;10,U4043&lt;=20),"11 to 20 days",AND(U4043&gt;20,U4043&lt;=25),"21 to 25 days",U4043&gt;=51,"Greater than 40 days",AND(U4043&gt;25,U4043&lt;=30),"26 to 30 days",AND(U4043&gt;30,U4043&lt;=40),"31 to 40 days",AND(U4043&gt;40,U4043&lt;=50),"41 to 50 days")</f>
        <v>Greater than 40 days</v>
      </c>
      <c r="W4043" t="str" cm="1">
        <f t="array" ref="W4043">_xlfn.IFNA(_xlfn.IFS(AND(U4043&gt;=25,U4043&lt;28),"26-27 days",AND(U4043&gt;27,U4043&lt;29),"28 to 29 days",U4043=30, "30 days"),"Not Needed")</f>
        <v>Not Needed</v>
      </c>
      <c r="X4043">
        <f t="shared" si="383"/>
        <v>2016</v>
      </c>
    </row>
    <row r="4044" spans="1:24" ht="4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 t="shared" si="378"/>
        <v>0</v>
      </c>
      <c r="R4044">
        <f t="shared" si="379"/>
        <v>7</v>
      </c>
      <c r="S4044" s="15">
        <f t="shared" si="380"/>
        <v>41995.084074074075</v>
      </c>
      <c r="T4044" s="15">
        <f t="shared" si="381"/>
        <v>42024.802777777775</v>
      </c>
      <c r="U4044">
        <f t="shared" si="382"/>
        <v>29</v>
      </c>
      <c r="V4044" t="str" cm="1">
        <f t="array" ref="V4044">_xlfn.IFS(U4044&lt;=10,"Less than 10 days",AND(U4044&gt;10,U4044&lt;=20),"11 to 20 days",AND(U4044&gt;20,U4044&lt;=25),"21 to 25 days",U4044&gt;=51,"Greater than 40 days",AND(U4044&gt;25,U4044&lt;=30),"26 to 30 days",AND(U4044&gt;30,U4044&lt;=40),"31 to 40 days",AND(U4044&gt;40,U4044&lt;=50),"41 to 50 days")</f>
        <v>26 to 30 days</v>
      </c>
      <c r="W4044" t="str" cm="1">
        <f t="array" ref="W4044">_xlfn.IFNA(_xlfn.IFS(AND(U4044&gt;=25,U4044&lt;28),"26-27 days",AND(U4044&gt;27,U4044&lt;29),"28 to 29 days",U4044=30, "30 days"),"Not Needed")</f>
        <v>Not Needed</v>
      </c>
      <c r="X4044">
        <f t="shared" si="383"/>
        <v>2014</v>
      </c>
    </row>
    <row r="4045" spans="1:24" ht="4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 t="shared" ref="Q4045:Q4108" si="384">ROUND(E4045/D4045*100,0)</f>
        <v>0</v>
      </c>
      <c r="R4045">
        <f t="shared" si="379"/>
        <v>0</v>
      </c>
      <c r="S4045" s="15">
        <f t="shared" si="380"/>
        <v>41948.957465277781</v>
      </c>
      <c r="T4045" s="15">
        <f t="shared" si="381"/>
        <v>41963.957465277781</v>
      </c>
      <c r="U4045">
        <f t="shared" si="382"/>
        <v>15</v>
      </c>
      <c r="V4045" t="str" cm="1">
        <f t="array" ref="V4045">_xlfn.IFS(U4045&lt;=10,"Less than 10 days",AND(U4045&gt;10,U4045&lt;=20),"11 to 20 days",AND(U4045&gt;20,U4045&lt;=25),"21 to 25 days",U4045&gt;=51,"Greater than 40 days",AND(U4045&gt;25,U4045&lt;=30),"26 to 30 days",AND(U4045&gt;30,U4045&lt;=40),"31 to 40 days",AND(U4045&gt;40,U4045&lt;=50),"41 to 50 days")</f>
        <v>11 to 20 days</v>
      </c>
      <c r="W4045" t="str" cm="1">
        <f t="array" ref="W4045">_xlfn.IFNA(_xlfn.IFS(AND(U4045&gt;=25,U4045&lt;28),"26-27 days",AND(U4045&gt;27,U4045&lt;29),"28 to 29 days",U4045=30, "30 days"),"Not Needed")</f>
        <v>Not Needed</v>
      </c>
      <c r="X4045">
        <f t="shared" si="383"/>
        <v>2014</v>
      </c>
    </row>
    <row r="4046" spans="1:24" ht="4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 t="shared" si="384"/>
        <v>38</v>
      </c>
      <c r="R4046">
        <f t="shared" si="379"/>
        <v>56.25</v>
      </c>
      <c r="S4046" s="15">
        <f t="shared" si="380"/>
        <v>42074.219699074078</v>
      </c>
      <c r="T4046" s="15">
        <f t="shared" si="381"/>
        <v>42104.208333333328</v>
      </c>
      <c r="U4046">
        <f t="shared" si="382"/>
        <v>30</v>
      </c>
      <c r="V4046" t="str" cm="1">
        <f t="array" ref="V4046">_xlfn.IFS(U4046&lt;=10,"Less than 10 days",AND(U4046&gt;10,U4046&lt;=20),"11 to 20 days",AND(U4046&gt;20,U4046&lt;=25),"21 to 25 days",U4046&gt;=51,"Greater than 40 days",AND(U4046&gt;25,U4046&lt;=30),"26 to 30 days",AND(U4046&gt;30,U4046&lt;=40),"31 to 40 days",AND(U4046&gt;40,U4046&lt;=50),"41 to 50 days")</f>
        <v>26 to 30 days</v>
      </c>
      <c r="W4046" t="str" cm="1">
        <f t="array" ref="W4046">_xlfn.IFNA(_xlfn.IFS(AND(U4046&gt;=25,U4046&lt;28),"26-27 days",AND(U4046&gt;27,U4046&lt;29),"28 to 29 days",U4046=30, "30 days"),"Not Needed")</f>
        <v>30 days</v>
      </c>
      <c r="X4046">
        <f t="shared" si="383"/>
        <v>2015</v>
      </c>
    </row>
    <row r="4047" spans="1:24" ht="58">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 t="shared" si="384"/>
        <v>0</v>
      </c>
      <c r="R4047">
        <f t="shared" si="379"/>
        <v>1</v>
      </c>
      <c r="S4047" s="15">
        <f t="shared" si="380"/>
        <v>41842.201261574075</v>
      </c>
      <c r="T4047" s="15">
        <f t="shared" si="381"/>
        <v>41872.201261574075</v>
      </c>
      <c r="U4047">
        <f t="shared" si="382"/>
        <v>30</v>
      </c>
      <c r="V4047" t="str" cm="1">
        <f t="array" ref="V4047">_xlfn.IFS(U4047&lt;=10,"Less than 10 days",AND(U4047&gt;10,U4047&lt;=20),"11 to 20 days",AND(U4047&gt;20,U4047&lt;=25),"21 to 25 days",U4047&gt;=51,"Greater than 40 days",AND(U4047&gt;25,U4047&lt;=30),"26 to 30 days",AND(U4047&gt;30,U4047&lt;=40),"31 to 40 days",AND(U4047&gt;40,U4047&lt;=50),"41 to 50 days")</f>
        <v>26 to 30 days</v>
      </c>
      <c r="W4047" t="str" cm="1">
        <f t="array" ref="W4047">_xlfn.IFNA(_xlfn.IFS(AND(U4047&gt;=25,U4047&lt;28),"26-27 days",AND(U4047&gt;27,U4047&lt;29),"28 to 29 days",U4047=30, "30 days"),"Not Needed")</f>
        <v>30 days</v>
      </c>
      <c r="X4047">
        <f t="shared" si="383"/>
        <v>2014</v>
      </c>
    </row>
    <row r="4048" spans="1:24" ht="58">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 t="shared" si="384"/>
        <v>8</v>
      </c>
      <c r="R4048">
        <f t="shared" si="379"/>
        <v>38.33</v>
      </c>
      <c r="S4048" s="15">
        <f t="shared" si="380"/>
        <v>41904.650578703702</v>
      </c>
      <c r="T4048" s="15">
        <f t="shared" si="381"/>
        <v>41934.650578703702</v>
      </c>
      <c r="U4048">
        <f t="shared" si="382"/>
        <v>30</v>
      </c>
      <c r="V4048" t="str" cm="1">
        <f t="array" ref="V4048">_xlfn.IFS(U4048&lt;=10,"Less than 10 days",AND(U4048&gt;10,U4048&lt;=20),"11 to 20 days",AND(U4048&gt;20,U4048&lt;=25),"21 to 25 days",U4048&gt;=51,"Greater than 40 days",AND(U4048&gt;25,U4048&lt;=30),"26 to 30 days",AND(U4048&gt;30,U4048&lt;=40),"31 to 40 days",AND(U4048&gt;40,U4048&lt;=50),"41 to 50 days")</f>
        <v>26 to 30 days</v>
      </c>
      <c r="W4048" t="str" cm="1">
        <f t="array" ref="W4048">_xlfn.IFNA(_xlfn.IFS(AND(U4048&gt;=25,U4048&lt;28),"26-27 days",AND(U4048&gt;27,U4048&lt;29),"28 to 29 days",U4048=30, "30 days"),"Not Needed")</f>
        <v>30 days</v>
      </c>
      <c r="X4048">
        <f t="shared" si="383"/>
        <v>2014</v>
      </c>
    </row>
    <row r="4049" spans="1:24" ht="4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 t="shared" si="384"/>
        <v>2</v>
      </c>
      <c r="R4049">
        <f t="shared" si="379"/>
        <v>27.5</v>
      </c>
      <c r="S4049" s="15">
        <f t="shared" si="380"/>
        <v>41991.022488425922</v>
      </c>
      <c r="T4049" s="15">
        <f t="shared" si="381"/>
        <v>42015.041666666672</v>
      </c>
      <c r="U4049">
        <f t="shared" si="382"/>
        <v>24</v>
      </c>
      <c r="V4049" t="str" cm="1">
        <f t="array" ref="V4049">_xlfn.IFS(U4049&lt;=10,"Less than 10 days",AND(U4049&gt;10,U4049&lt;=20),"11 to 20 days",AND(U4049&gt;20,U4049&lt;=25),"21 to 25 days",U4049&gt;=51,"Greater than 40 days",AND(U4049&gt;25,U4049&lt;=30),"26 to 30 days",AND(U4049&gt;30,U4049&lt;=40),"31 to 40 days",AND(U4049&gt;40,U4049&lt;=50),"41 to 50 days")</f>
        <v>21 to 25 days</v>
      </c>
      <c r="W4049" t="str" cm="1">
        <f t="array" ref="W4049">_xlfn.IFNA(_xlfn.IFS(AND(U4049&gt;=25,U4049&lt;28),"26-27 days",AND(U4049&gt;27,U4049&lt;29),"28 to 29 days",U4049=30, "30 days"),"Not Needed")</f>
        <v>Not Needed</v>
      </c>
      <c r="X4049">
        <f t="shared" si="383"/>
        <v>2014</v>
      </c>
    </row>
    <row r="4050" spans="1:24" ht="58">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 t="shared" si="384"/>
        <v>18</v>
      </c>
      <c r="R4050">
        <f t="shared" si="379"/>
        <v>32.979999999999997</v>
      </c>
      <c r="S4050" s="15">
        <f t="shared" si="380"/>
        <v>42436.509108796294</v>
      </c>
      <c r="T4050" s="15">
        <f t="shared" si="381"/>
        <v>42471.467442129629</v>
      </c>
      <c r="U4050">
        <f t="shared" si="382"/>
        <v>35</v>
      </c>
      <c r="V4050" t="str" cm="1">
        <f t="array" ref="V4050">_xlfn.IFS(U4050&lt;=10,"Less than 10 days",AND(U4050&gt;10,U4050&lt;=20),"11 to 20 days",AND(U4050&gt;20,U4050&lt;=25),"21 to 25 days",U4050&gt;=51,"Greater than 40 days",AND(U4050&gt;25,U4050&lt;=30),"26 to 30 days",AND(U4050&gt;30,U4050&lt;=40),"31 to 40 days",AND(U4050&gt;40,U4050&lt;=50),"41 to 50 days")</f>
        <v>31 to 40 days</v>
      </c>
      <c r="W4050" t="str" cm="1">
        <f t="array" ref="W4050">_xlfn.IFNA(_xlfn.IFS(AND(U4050&gt;=25,U4050&lt;28),"26-27 days",AND(U4050&gt;27,U4050&lt;29),"28 to 29 days",U4050=30, "30 days"),"Not Needed")</f>
        <v>Not Needed</v>
      </c>
      <c r="X4050">
        <f t="shared" si="383"/>
        <v>2016</v>
      </c>
    </row>
    <row r="4051" spans="1:24" ht="4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 t="shared" si="384"/>
        <v>0</v>
      </c>
      <c r="R4051">
        <f t="shared" si="379"/>
        <v>16</v>
      </c>
      <c r="S4051" s="15">
        <f t="shared" si="380"/>
        <v>42169.958506944444</v>
      </c>
      <c r="T4051" s="15">
        <f t="shared" si="381"/>
        <v>42199.958506944444</v>
      </c>
      <c r="U4051">
        <f t="shared" si="382"/>
        <v>30</v>
      </c>
      <c r="V4051" t="str" cm="1">
        <f t="array" ref="V4051">_xlfn.IFS(U4051&lt;=10,"Less than 10 days",AND(U4051&gt;10,U4051&lt;=20),"11 to 20 days",AND(U4051&gt;20,U4051&lt;=25),"21 to 25 days",U4051&gt;=51,"Greater than 40 days",AND(U4051&gt;25,U4051&lt;=30),"26 to 30 days",AND(U4051&gt;30,U4051&lt;=40),"31 to 40 days",AND(U4051&gt;40,U4051&lt;=50),"41 to 50 days")</f>
        <v>26 to 30 days</v>
      </c>
      <c r="W4051" t="str" cm="1">
        <f t="array" ref="W4051">_xlfn.IFNA(_xlfn.IFS(AND(U4051&gt;=25,U4051&lt;28),"26-27 days",AND(U4051&gt;27,U4051&lt;29),"28 to 29 days",U4051=30, "30 days"),"Not Needed")</f>
        <v>30 days</v>
      </c>
      <c r="X4051">
        <f t="shared" si="383"/>
        <v>2015</v>
      </c>
    </row>
    <row r="4052" spans="1:24" ht="58">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 t="shared" si="384"/>
        <v>0</v>
      </c>
      <c r="R4052">
        <f t="shared" si="379"/>
        <v>1</v>
      </c>
      <c r="S4052" s="15">
        <f t="shared" si="380"/>
        <v>41905.636469907404</v>
      </c>
      <c r="T4052" s="15">
        <f t="shared" si="381"/>
        <v>41935.636469907404</v>
      </c>
      <c r="U4052">
        <f t="shared" si="382"/>
        <v>30</v>
      </c>
      <c r="V4052" t="str" cm="1">
        <f t="array" ref="V4052">_xlfn.IFS(U4052&lt;=10,"Less than 10 days",AND(U4052&gt;10,U4052&lt;=20),"11 to 20 days",AND(U4052&gt;20,U4052&lt;=25),"21 to 25 days",U4052&gt;=51,"Greater than 40 days",AND(U4052&gt;25,U4052&lt;=30),"26 to 30 days",AND(U4052&gt;30,U4052&lt;=40),"31 to 40 days",AND(U4052&gt;40,U4052&lt;=50),"41 to 50 days")</f>
        <v>26 to 30 days</v>
      </c>
      <c r="W4052" t="str" cm="1">
        <f t="array" ref="W4052">_xlfn.IFNA(_xlfn.IFS(AND(U4052&gt;=25,U4052&lt;28),"26-27 days",AND(U4052&gt;27,U4052&lt;29),"28 to 29 days",U4052=30, "30 days"),"Not Needed")</f>
        <v>30 days</v>
      </c>
      <c r="X4052">
        <f t="shared" si="383"/>
        <v>2014</v>
      </c>
    </row>
    <row r="4053" spans="1:24" ht="4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 t="shared" si="384"/>
        <v>0</v>
      </c>
      <c r="R4053">
        <f t="shared" si="379"/>
        <v>0</v>
      </c>
      <c r="S4053" s="15">
        <f t="shared" si="380"/>
        <v>41761.810150462967</v>
      </c>
      <c r="T4053" s="15">
        <f t="shared" si="381"/>
        <v>41768.286805555559</v>
      </c>
      <c r="U4053">
        <f t="shared" si="382"/>
        <v>7</v>
      </c>
      <c r="V4053" t="str" cm="1">
        <f t="array" ref="V4053">_xlfn.IFS(U4053&lt;=10,"Less than 10 days",AND(U4053&gt;10,U4053&lt;=20),"11 to 20 days",AND(U4053&gt;20,U4053&lt;=25),"21 to 25 days",U4053&gt;=51,"Greater than 40 days",AND(U4053&gt;25,U4053&lt;=30),"26 to 30 days",AND(U4053&gt;30,U4053&lt;=40),"31 to 40 days",AND(U4053&gt;40,U4053&lt;=50),"41 to 50 days")</f>
        <v>Less than 10 days</v>
      </c>
      <c r="W4053" t="str" cm="1">
        <f t="array" ref="W4053">_xlfn.IFNA(_xlfn.IFS(AND(U4053&gt;=25,U4053&lt;28),"26-27 days",AND(U4053&gt;27,U4053&lt;29),"28 to 29 days",U4053=30, "30 days"),"Not Needed")</f>
        <v>Not Needed</v>
      </c>
      <c r="X4053">
        <f t="shared" si="383"/>
        <v>2014</v>
      </c>
    </row>
    <row r="4054" spans="1:24" ht="58">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 t="shared" si="384"/>
        <v>38</v>
      </c>
      <c r="R4054">
        <f t="shared" si="379"/>
        <v>86.62</v>
      </c>
      <c r="S4054" s="15">
        <f t="shared" si="380"/>
        <v>41865.878657407404</v>
      </c>
      <c r="T4054" s="15">
        <f t="shared" si="381"/>
        <v>41925.878657407404</v>
      </c>
      <c r="U4054">
        <f t="shared" si="382"/>
        <v>60</v>
      </c>
      <c r="V4054" t="str" cm="1">
        <f t="array" ref="V4054">_xlfn.IFS(U4054&lt;=10,"Less than 10 days",AND(U4054&gt;10,U4054&lt;=20),"11 to 20 days",AND(U4054&gt;20,U4054&lt;=25),"21 to 25 days",U4054&gt;=51,"Greater than 40 days",AND(U4054&gt;25,U4054&lt;=30),"26 to 30 days",AND(U4054&gt;30,U4054&lt;=40),"31 to 40 days",AND(U4054&gt;40,U4054&lt;=50),"41 to 50 days")</f>
        <v>Greater than 40 days</v>
      </c>
      <c r="W4054" t="str" cm="1">
        <f t="array" ref="W4054">_xlfn.IFNA(_xlfn.IFS(AND(U4054&gt;=25,U4054&lt;28),"26-27 days",AND(U4054&gt;27,U4054&lt;29),"28 to 29 days",U4054=30, "30 days"),"Not Needed")</f>
        <v>Not Needed</v>
      </c>
      <c r="X4054">
        <f t="shared" si="383"/>
        <v>2014</v>
      </c>
    </row>
    <row r="4055" spans="1:24" ht="4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 t="shared" si="384"/>
        <v>22</v>
      </c>
      <c r="R4055">
        <f t="shared" si="379"/>
        <v>55</v>
      </c>
      <c r="S4055" s="15">
        <f t="shared" si="380"/>
        <v>41928.690138888887</v>
      </c>
      <c r="T4055" s="15">
        <f t="shared" si="381"/>
        <v>41958.833333333328</v>
      </c>
      <c r="U4055">
        <f t="shared" si="382"/>
        <v>30</v>
      </c>
      <c r="V4055" t="str" cm="1">
        <f t="array" ref="V4055">_xlfn.IFS(U4055&lt;=10,"Less than 10 days",AND(U4055&gt;10,U4055&lt;=20),"11 to 20 days",AND(U4055&gt;20,U4055&lt;=25),"21 to 25 days",U4055&gt;=51,"Greater than 40 days",AND(U4055&gt;25,U4055&lt;=30),"26 to 30 days",AND(U4055&gt;30,U4055&lt;=40),"31 to 40 days",AND(U4055&gt;40,U4055&lt;=50),"41 to 50 days")</f>
        <v>26 to 30 days</v>
      </c>
      <c r="W4055" t="str" cm="1">
        <f t="array" ref="W4055">_xlfn.IFNA(_xlfn.IFS(AND(U4055&gt;=25,U4055&lt;28),"26-27 days",AND(U4055&gt;27,U4055&lt;29),"28 to 29 days",U4055=30, "30 days"),"Not Needed")</f>
        <v>30 days</v>
      </c>
      <c r="X4055">
        <f t="shared" si="383"/>
        <v>2014</v>
      </c>
    </row>
    <row r="4056" spans="1:24" ht="4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 t="shared" si="384"/>
        <v>0</v>
      </c>
      <c r="R4056">
        <f t="shared" si="379"/>
        <v>0</v>
      </c>
      <c r="S4056" s="15">
        <f t="shared" si="380"/>
        <v>42613.841261574074</v>
      </c>
      <c r="T4056" s="15">
        <f t="shared" si="381"/>
        <v>42644.166666666672</v>
      </c>
      <c r="U4056">
        <f t="shared" si="382"/>
        <v>31</v>
      </c>
      <c r="V4056" t="str" cm="1">
        <f t="array" ref="V4056">_xlfn.IFS(U4056&lt;=10,"Less than 10 days",AND(U4056&gt;10,U4056&lt;=20),"11 to 20 days",AND(U4056&gt;20,U4056&lt;=25),"21 to 25 days",U4056&gt;=51,"Greater than 40 days",AND(U4056&gt;25,U4056&lt;=30),"26 to 30 days",AND(U4056&gt;30,U4056&lt;=40),"31 to 40 days",AND(U4056&gt;40,U4056&lt;=50),"41 to 50 days")</f>
        <v>31 to 40 days</v>
      </c>
      <c r="W4056" t="str" cm="1">
        <f t="array" ref="W4056">_xlfn.IFNA(_xlfn.IFS(AND(U4056&gt;=25,U4056&lt;28),"26-27 days",AND(U4056&gt;27,U4056&lt;29),"28 to 29 days",U4056=30, "30 days"),"Not Needed")</f>
        <v>Not Needed</v>
      </c>
      <c r="X4056">
        <f t="shared" si="383"/>
        <v>2016</v>
      </c>
    </row>
    <row r="4057" spans="1:24" ht="4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 t="shared" si="384"/>
        <v>18</v>
      </c>
      <c r="R4057">
        <f t="shared" si="379"/>
        <v>41.95</v>
      </c>
      <c r="S4057" s="15">
        <f t="shared" si="380"/>
        <v>41779.648506944446</v>
      </c>
      <c r="T4057" s="15">
        <f t="shared" si="381"/>
        <v>41809.648506944446</v>
      </c>
      <c r="U4057">
        <f t="shared" si="382"/>
        <v>30</v>
      </c>
      <c r="V4057" t="str" cm="1">
        <f t="array" ref="V4057">_xlfn.IFS(U4057&lt;=10,"Less than 10 days",AND(U4057&gt;10,U4057&lt;=20),"11 to 20 days",AND(U4057&gt;20,U4057&lt;=25),"21 to 25 days",U4057&gt;=51,"Greater than 40 days",AND(U4057&gt;25,U4057&lt;=30),"26 to 30 days",AND(U4057&gt;30,U4057&lt;=40),"31 to 40 days",AND(U4057&gt;40,U4057&lt;=50),"41 to 50 days")</f>
        <v>26 to 30 days</v>
      </c>
      <c r="W4057" t="str" cm="1">
        <f t="array" ref="W4057">_xlfn.IFNA(_xlfn.IFS(AND(U4057&gt;=25,U4057&lt;28),"26-27 days",AND(U4057&gt;27,U4057&lt;29),"28 to 29 days",U4057=30, "30 days"),"Not Needed")</f>
        <v>30 days</v>
      </c>
      <c r="X4057">
        <f t="shared" si="383"/>
        <v>2014</v>
      </c>
    </row>
    <row r="4058" spans="1:24" ht="4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 t="shared" si="384"/>
        <v>53</v>
      </c>
      <c r="R4058">
        <f t="shared" si="379"/>
        <v>88.33</v>
      </c>
      <c r="S4058" s="15">
        <f t="shared" si="380"/>
        <v>42534.933321759265</v>
      </c>
      <c r="T4058" s="15">
        <f t="shared" si="381"/>
        <v>42554.832638888889</v>
      </c>
      <c r="U4058">
        <f t="shared" si="382"/>
        <v>20</v>
      </c>
      <c r="V4058" t="str" cm="1">
        <f t="array" ref="V4058">_xlfn.IFS(U4058&lt;=10,"Less than 10 days",AND(U4058&gt;10,U4058&lt;=20),"11 to 20 days",AND(U4058&gt;20,U4058&lt;=25),"21 to 25 days",U4058&gt;=51,"Greater than 40 days",AND(U4058&gt;25,U4058&lt;=30),"26 to 30 days",AND(U4058&gt;30,U4058&lt;=40),"31 to 40 days",AND(U4058&gt;40,U4058&lt;=50),"41 to 50 days")</f>
        <v>11 to 20 days</v>
      </c>
      <c r="W4058" t="str" cm="1">
        <f t="array" ref="W4058">_xlfn.IFNA(_xlfn.IFS(AND(U4058&gt;=25,U4058&lt;28),"26-27 days",AND(U4058&gt;27,U4058&lt;29),"28 to 29 days",U4058=30, "30 days"),"Not Needed")</f>
        <v>Not Needed</v>
      </c>
      <c r="X4058">
        <f t="shared" si="383"/>
        <v>2016</v>
      </c>
    </row>
    <row r="4059" spans="1:24" ht="58">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 t="shared" si="384"/>
        <v>22</v>
      </c>
      <c r="R4059">
        <f t="shared" si="379"/>
        <v>129.16999999999999</v>
      </c>
      <c r="S4059" s="15">
        <f t="shared" si="380"/>
        <v>42310.968518518523</v>
      </c>
      <c r="T4059" s="15">
        <f t="shared" si="381"/>
        <v>42333.958333333328</v>
      </c>
      <c r="U4059">
        <f t="shared" si="382"/>
        <v>23</v>
      </c>
      <c r="V4059" t="str" cm="1">
        <f t="array" ref="V4059">_xlfn.IFS(U4059&lt;=10,"Less than 10 days",AND(U4059&gt;10,U4059&lt;=20),"11 to 20 days",AND(U4059&gt;20,U4059&lt;=25),"21 to 25 days",U4059&gt;=51,"Greater than 40 days",AND(U4059&gt;25,U4059&lt;=30),"26 to 30 days",AND(U4059&gt;30,U4059&lt;=40),"31 to 40 days",AND(U4059&gt;40,U4059&lt;=50),"41 to 50 days")</f>
        <v>21 to 25 days</v>
      </c>
      <c r="W4059" t="str" cm="1">
        <f t="array" ref="W4059">_xlfn.IFNA(_xlfn.IFS(AND(U4059&gt;=25,U4059&lt;28),"26-27 days",AND(U4059&gt;27,U4059&lt;29),"28 to 29 days",U4059=30, "30 days"),"Not Needed")</f>
        <v>Not Needed</v>
      </c>
      <c r="X4059">
        <f t="shared" si="383"/>
        <v>2015</v>
      </c>
    </row>
    <row r="4060" spans="1:24" ht="4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 t="shared" si="384"/>
        <v>3</v>
      </c>
      <c r="R4060">
        <f t="shared" si="379"/>
        <v>23.75</v>
      </c>
      <c r="S4060" s="15">
        <f t="shared" si="380"/>
        <v>42446.060694444444</v>
      </c>
      <c r="T4060" s="15">
        <f t="shared" si="381"/>
        <v>42461.165972222225</v>
      </c>
      <c r="U4060">
        <f t="shared" si="382"/>
        <v>15</v>
      </c>
      <c r="V4060" t="str" cm="1">
        <f t="array" ref="V4060">_xlfn.IFS(U4060&lt;=10,"Less than 10 days",AND(U4060&gt;10,U4060&lt;=20),"11 to 20 days",AND(U4060&gt;20,U4060&lt;=25),"21 to 25 days",U4060&gt;=51,"Greater than 40 days",AND(U4060&gt;25,U4060&lt;=30),"26 to 30 days",AND(U4060&gt;30,U4060&lt;=40),"31 to 40 days",AND(U4060&gt;40,U4060&lt;=50),"41 to 50 days")</f>
        <v>11 to 20 days</v>
      </c>
      <c r="W4060" t="str" cm="1">
        <f t="array" ref="W4060">_xlfn.IFNA(_xlfn.IFS(AND(U4060&gt;=25,U4060&lt;28),"26-27 days",AND(U4060&gt;27,U4060&lt;29),"28 to 29 days",U4060=30, "30 days"),"Not Needed")</f>
        <v>Not Needed</v>
      </c>
      <c r="X4060">
        <f t="shared" si="383"/>
        <v>2016</v>
      </c>
    </row>
    <row r="4061" spans="1:24" ht="4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 t="shared" si="384"/>
        <v>3</v>
      </c>
      <c r="R4061">
        <f t="shared" si="379"/>
        <v>35.71</v>
      </c>
      <c r="S4061" s="15">
        <f t="shared" si="380"/>
        <v>41866.640648148146</v>
      </c>
      <c r="T4061" s="15">
        <f t="shared" si="381"/>
        <v>41898.125</v>
      </c>
      <c r="U4061">
        <f t="shared" si="382"/>
        <v>32</v>
      </c>
      <c r="V4061" t="str" cm="1">
        <f t="array" ref="V4061">_xlfn.IFS(U4061&lt;=10,"Less than 10 days",AND(U4061&gt;10,U4061&lt;=20),"11 to 20 days",AND(U4061&gt;20,U4061&lt;=25),"21 to 25 days",U4061&gt;=51,"Greater than 40 days",AND(U4061&gt;25,U4061&lt;=30),"26 to 30 days",AND(U4061&gt;30,U4061&lt;=40),"31 to 40 days",AND(U4061&gt;40,U4061&lt;=50),"41 to 50 days")</f>
        <v>31 to 40 days</v>
      </c>
      <c r="W4061" t="str" cm="1">
        <f t="array" ref="W4061">_xlfn.IFNA(_xlfn.IFS(AND(U4061&gt;=25,U4061&lt;28),"26-27 days",AND(U4061&gt;27,U4061&lt;29),"28 to 29 days",U4061=30, "30 days"),"Not Needed")</f>
        <v>Not Needed</v>
      </c>
      <c r="X4061">
        <f t="shared" si="383"/>
        <v>2014</v>
      </c>
    </row>
    <row r="4062" spans="1:24" ht="58">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 t="shared" si="384"/>
        <v>3</v>
      </c>
      <c r="R4062">
        <f t="shared" si="379"/>
        <v>57</v>
      </c>
      <c r="S4062" s="15">
        <f t="shared" si="380"/>
        <v>41779.695092592592</v>
      </c>
      <c r="T4062" s="15">
        <f t="shared" si="381"/>
        <v>41813.666666666664</v>
      </c>
      <c r="U4062">
        <f t="shared" si="382"/>
        <v>34</v>
      </c>
      <c r="V4062" t="str" cm="1">
        <f t="array" ref="V4062">_xlfn.IFS(U4062&lt;=10,"Less than 10 days",AND(U4062&gt;10,U4062&lt;=20),"11 to 20 days",AND(U4062&gt;20,U4062&lt;=25),"21 to 25 days",U4062&gt;=51,"Greater than 40 days",AND(U4062&gt;25,U4062&lt;=30),"26 to 30 days",AND(U4062&gt;30,U4062&lt;=40),"31 to 40 days",AND(U4062&gt;40,U4062&lt;=50),"41 to 50 days")</f>
        <v>31 to 40 days</v>
      </c>
      <c r="W4062" t="str" cm="1">
        <f t="array" ref="W4062">_xlfn.IFNA(_xlfn.IFS(AND(U4062&gt;=25,U4062&lt;28),"26-27 days",AND(U4062&gt;27,U4062&lt;29),"28 to 29 days",U4062=30, "30 days"),"Not Needed")</f>
        <v>Not Needed</v>
      </c>
      <c r="X4062">
        <f t="shared" si="383"/>
        <v>2014</v>
      </c>
    </row>
    <row r="4063" spans="1:24" ht="4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 t="shared" si="384"/>
        <v>0</v>
      </c>
      <c r="R4063">
        <f t="shared" si="379"/>
        <v>0</v>
      </c>
      <c r="S4063" s="15">
        <f t="shared" si="380"/>
        <v>42421.141469907408</v>
      </c>
      <c r="T4063" s="15">
        <f t="shared" si="381"/>
        <v>42481.099803240737</v>
      </c>
      <c r="U4063">
        <f t="shared" si="382"/>
        <v>60</v>
      </c>
      <c r="V4063" t="str" cm="1">
        <f t="array" ref="V4063">_xlfn.IFS(U4063&lt;=10,"Less than 10 days",AND(U4063&gt;10,U4063&lt;=20),"11 to 20 days",AND(U4063&gt;20,U4063&lt;=25),"21 to 25 days",U4063&gt;=51,"Greater than 40 days",AND(U4063&gt;25,U4063&lt;=30),"26 to 30 days",AND(U4063&gt;30,U4063&lt;=40),"31 to 40 days",AND(U4063&gt;40,U4063&lt;=50),"41 to 50 days")</f>
        <v>Greater than 40 days</v>
      </c>
      <c r="W4063" t="str" cm="1">
        <f t="array" ref="W4063">_xlfn.IFNA(_xlfn.IFS(AND(U4063&gt;=25,U4063&lt;28),"26-27 days",AND(U4063&gt;27,U4063&lt;29),"28 to 29 days",U4063=30, "30 days"),"Not Needed")</f>
        <v>Not Needed</v>
      </c>
      <c r="X4063">
        <f t="shared" si="383"/>
        <v>2016</v>
      </c>
    </row>
    <row r="4064" spans="1:24" ht="4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 t="shared" si="384"/>
        <v>2</v>
      </c>
      <c r="R4064">
        <f t="shared" si="379"/>
        <v>163.33000000000001</v>
      </c>
      <c r="S4064" s="15">
        <f t="shared" si="380"/>
        <v>42523.739212962959</v>
      </c>
      <c r="T4064" s="15">
        <f t="shared" si="381"/>
        <v>42553.739212962959</v>
      </c>
      <c r="U4064">
        <f t="shared" si="382"/>
        <v>30</v>
      </c>
      <c r="V4064" t="str" cm="1">
        <f t="array" ref="V4064">_xlfn.IFS(U4064&lt;=10,"Less than 10 days",AND(U4064&gt;10,U4064&lt;=20),"11 to 20 days",AND(U4064&gt;20,U4064&lt;=25),"21 to 25 days",U4064&gt;=51,"Greater than 40 days",AND(U4064&gt;25,U4064&lt;=30),"26 to 30 days",AND(U4064&gt;30,U4064&lt;=40),"31 to 40 days",AND(U4064&gt;40,U4064&lt;=50),"41 to 50 days")</f>
        <v>26 to 30 days</v>
      </c>
      <c r="W4064" t="str" cm="1">
        <f t="array" ref="W4064">_xlfn.IFNA(_xlfn.IFS(AND(U4064&gt;=25,U4064&lt;28),"26-27 days",AND(U4064&gt;27,U4064&lt;29),"28 to 29 days",U4064=30, "30 days"),"Not Needed")</f>
        <v>30 days</v>
      </c>
      <c r="X4064">
        <f t="shared" si="383"/>
        <v>2016</v>
      </c>
    </row>
    <row r="4065" spans="1:24" ht="4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 t="shared" si="384"/>
        <v>1</v>
      </c>
      <c r="R4065">
        <f t="shared" si="379"/>
        <v>15</v>
      </c>
      <c r="S4065" s="15">
        <f t="shared" si="380"/>
        <v>41787.681527777779</v>
      </c>
      <c r="T4065" s="15">
        <f t="shared" si="381"/>
        <v>41817.681527777779</v>
      </c>
      <c r="U4065">
        <f t="shared" si="382"/>
        <v>30</v>
      </c>
      <c r="V4065" t="str" cm="1">
        <f t="array" ref="V4065">_xlfn.IFS(U4065&lt;=10,"Less than 10 days",AND(U4065&gt;10,U4065&lt;=20),"11 to 20 days",AND(U4065&gt;20,U4065&lt;=25),"21 to 25 days",U4065&gt;=51,"Greater than 40 days",AND(U4065&gt;25,U4065&lt;=30),"26 to 30 days",AND(U4065&gt;30,U4065&lt;=40),"31 to 40 days",AND(U4065&gt;40,U4065&lt;=50),"41 to 50 days")</f>
        <v>26 to 30 days</v>
      </c>
      <c r="W4065" t="str" cm="1">
        <f t="array" ref="W4065">_xlfn.IFNA(_xlfn.IFS(AND(U4065&gt;=25,U4065&lt;28),"26-27 days",AND(U4065&gt;27,U4065&lt;29),"28 to 29 days",U4065=30, "30 days"),"Not Needed")</f>
        <v>30 days</v>
      </c>
      <c r="X4065">
        <f t="shared" si="383"/>
        <v>2014</v>
      </c>
    </row>
    <row r="4066" spans="1:24" ht="4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 t="shared" si="384"/>
        <v>19</v>
      </c>
      <c r="R4066">
        <f t="shared" si="379"/>
        <v>64.17</v>
      </c>
      <c r="S4066" s="15">
        <f t="shared" si="380"/>
        <v>42093.588263888887</v>
      </c>
      <c r="T4066" s="15">
        <f t="shared" si="381"/>
        <v>42123.588263888887</v>
      </c>
      <c r="U4066">
        <f t="shared" si="382"/>
        <v>30</v>
      </c>
      <c r="V4066" t="str" cm="1">
        <f t="array" ref="V4066">_xlfn.IFS(U4066&lt;=10,"Less than 10 days",AND(U4066&gt;10,U4066&lt;=20),"11 to 20 days",AND(U4066&gt;20,U4066&lt;=25),"21 to 25 days",U4066&gt;=51,"Greater than 40 days",AND(U4066&gt;25,U4066&lt;=30),"26 to 30 days",AND(U4066&gt;30,U4066&lt;=40),"31 to 40 days",AND(U4066&gt;40,U4066&lt;=50),"41 to 50 days")</f>
        <v>26 to 30 days</v>
      </c>
      <c r="W4066" t="str" cm="1">
        <f t="array" ref="W4066">_xlfn.IFNA(_xlfn.IFS(AND(U4066&gt;=25,U4066&lt;28),"26-27 days",AND(U4066&gt;27,U4066&lt;29),"28 to 29 days",U4066=30, "30 days"),"Not Needed")</f>
        <v>30 days</v>
      </c>
      <c r="X4066">
        <f t="shared" si="383"/>
        <v>2015</v>
      </c>
    </row>
    <row r="4067" spans="1:24" ht="29">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 t="shared" si="384"/>
        <v>1</v>
      </c>
      <c r="R4067">
        <f t="shared" si="379"/>
        <v>6.75</v>
      </c>
      <c r="S4067" s="15">
        <f t="shared" si="380"/>
        <v>41833.951516203706</v>
      </c>
      <c r="T4067" s="15">
        <f t="shared" si="381"/>
        <v>41863.951516203706</v>
      </c>
      <c r="U4067">
        <f t="shared" si="382"/>
        <v>30</v>
      </c>
      <c r="V4067" t="str" cm="1">
        <f t="array" ref="V4067">_xlfn.IFS(U4067&lt;=10,"Less than 10 days",AND(U4067&gt;10,U4067&lt;=20),"11 to 20 days",AND(U4067&gt;20,U4067&lt;=25),"21 to 25 days",U4067&gt;=51,"Greater than 40 days",AND(U4067&gt;25,U4067&lt;=30),"26 to 30 days",AND(U4067&gt;30,U4067&lt;=40),"31 to 40 days",AND(U4067&gt;40,U4067&lt;=50),"41 to 50 days")</f>
        <v>26 to 30 days</v>
      </c>
      <c r="W4067" t="str" cm="1">
        <f t="array" ref="W4067">_xlfn.IFNA(_xlfn.IFS(AND(U4067&gt;=25,U4067&lt;28),"26-27 days",AND(U4067&gt;27,U4067&lt;29),"28 to 29 days",U4067=30, "30 days"),"Not Needed")</f>
        <v>30 days</v>
      </c>
      <c r="X4067">
        <f t="shared" si="383"/>
        <v>2014</v>
      </c>
    </row>
    <row r="4068" spans="1:24" ht="58">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 t="shared" si="384"/>
        <v>0</v>
      </c>
      <c r="R4068">
        <f t="shared" si="379"/>
        <v>25</v>
      </c>
      <c r="S4068" s="15">
        <f t="shared" si="380"/>
        <v>42479.039212962962</v>
      </c>
      <c r="T4068" s="15">
        <f t="shared" si="381"/>
        <v>42509.039212962962</v>
      </c>
      <c r="U4068">
        <f t="shared" si="382"/>
        <v>30</v>
      </c>
      <c r="V4068" t="str" cm="1">
        <f t="array" ref="V4068">_xlfn.IFS(U4068&lt;=10,"Less than 10 days",AND(U4068&gt;10,U4068&lt;=20),"11 to 20 days",AND(U4068&gt;20,U4068&lt;=25),"21 to 25 days",U4068&gt;=51,"Greater than 40 days",AND(U4068&gt;25,U4068&lt;=30),"26 to 30 days",AND(U4068&gt;30,U4068&lt;=40),"31 to 40 days",AND(U4068&gt;40,U4068&lt;=50),"41 to 50 days")</f>
        <v>26 to 30 days</v>
      </c>
      <c r="W4068" t="str" cm="1">
        <f t="array" ref="W4068">_xlfn.IFNA(_xlfn.IFS(AND(U4068&gt;=25,U4068&lt;28),"26-27 days",AND(U4068&gt;27,U4068&lt;29),"28 to 29 days",U4068=30, "30 days"),"Not Needed")</f>
        <v>30 days</v>
      </c>
      <c r="X4068">
        <f t="shared" si="383"/>
        <v>2016</v>
      </c>
    </row>
    <row r="4069" spans="1:24" ht="4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 t="shared" si="384"/>
        <v>61</v>
      </c>
      <c r="R4069">
        <f t="shared" si="379"/>
        <v>179.12</v>
      </c>
      <c r="S4069" s="15">
        <f t="shared" si="380"/>
        <v>42235.117476851854</v>
      </c>
      <c r="T4069" s="15">
        <f t="shared" si="381"/>
        <v>42275.117476851854</v>
      </c>
      <c r="U4069">
        <f t="shared" si="382"/>
        <v>40</v>
      </c>
      <c r="V4069" t="str" cm="1">
        <f t="array" ref="V4069">_xlfn.IFS(U4069&lt;=10,"Less than 10 days",AND(U4069&gt;10,U4069&lt;=20),"11 to 20 days",AND(U4069&gt;20,U4069&lt;=25),"21 to 25 days",U4069&gt;=51,"Greater than 40 days",AND(U4069&gt;25,U4069&lt;=30),"26 to 30 days",AND(U4069&gt;30,U4069&lt;=40),"31 to 40 days",AND(U4069&gt;40,U4069&lt;=50),"41 to 50 days")</f>
        <v>31 to 40 days</v>
      </c>
      <c r="W4069" t="str" cm="1">
        <f t="array" ref="W4069">_xlfn.IFNA(_xlfn.IFS(AND(U4069&gt;=25,U4069&lt;28),"26-27 days",AND(U4069&gt;27,U4069&lt;29),"28 to 29 days",U4069=30, "30 days"),"Not Needed")</f>
        <v>Not Needed</v>
      </c>
      <c r="X4069">
        <f t="shared" si="383"/>
        <v>2015</v>
      </c>
    </row>
    <row r="4070" spans="1:24" ht="4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 t="shared" si="384"/>
        <v>1</v>
      </c>
      <c r="R4070">
        <f t="shared" si="379"/>
        <v>34.950000000000003</v>
      </c>
      <c r="S4070" s="15">
        <f t="shared" si="380"/>
        <v>42718.963599537034</v>
      </c>
      <c r="T4070" s="15">
        <f t="shared" si="381"/>
        <v>42748.961805555555</v>
      </c>
      <c r="U4070">
        <f t="shared" si="382"/>
        <v>30</v>
      </c>
      <c r="V4070" t="str" cm="1">
        <f t="array" ref="V4070">_xlfn.IFS(U4070&lt;=10,"Less than 10 days",AND(U4070&gt;10,U4070&lt;=20),"11 to 20 days",AND(U4070&gt;20,U4070&lt;=25),"21 to 25 days",U4070&gt;=51,"Greater than 40 days",AND(U4070&gt;25,U4070&lt;=30),"26 to 30 days",AND(U4070&gt;30,U4070&lt;=40),"31 to 40 days",AND(U4070&gt;40,U4070&lt;=50),"41 to 50 days")</f>
        <v>26 to 30 days</v>
      </c>
      <c r="W4070" t="str" cm="1">
        <f t="array" ref="W4070">_xlfn.IFNA(_xlfn.IFS(AND(U4070&gt;=25,U4070&lt;28),"26-27 days",AND(U4070&gt;27,U4070&lt;29),"28 to 29 days",U4070=30, "30 days"),"Not Needed")</f>
        <v>30 days</v>
      </c>
      <c r="X4070">
        <f t="shared" si="383"/>
        <v>2016</v>
      </c>
    </row>
    <row r="4071" spans="1:24" ht="4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 t="shared" si="384"/>
        <v>34</v>
      </c>
      <c r="R4071">
        <f t="shared" si="379"/>
        <v>33.08</v>
      </c>
      <c r="S4071" s="15">
        <f t="shared" si="380"/>
        <v>42022.661527777775</v>
      </c>
      <c r="T4071" s="15">
        <f t="shared" si="381"/>
        <v>42063.5</v>
      </c>
      <c r="U4071">
        <f t="shared" si="382"/>
        <v>41</v>
      </c>
      <c r="V4071" t="str" cm="1">
        <f t="array" ref="V4071">_xlfn.IFS(U4071&lt;=10,"Less than 10 days",AND(U4071&gt;10,U4071&lt;=20),"11 to 20 days",AND(U4071&gt;20,U4071&lt;=25),"21 to 25 days",U4071&gt;=51,"Greater than 40 days",AND(U4071&gt;25,U4071&lt;=30),"26 to 30 days",AND(U4071&gt;30,U4071&lt;=40),"31 to 40 days",AND(U4071&gt;40,U4071&lt;=50),"41 to 50 days")</f>
        <v>41 to 50 days</v>
      </c>
      <c r="W4071" t="str" cm="1">
        <f t="array" ref="W4071">_xlfn.IFNA(_xlfn.IFS(AND(U4071&gt;=25,U4071&lt;28),"26-27 days",AND(U4071&gt;27,U4071&lt;29),"28 to 29 days",U4071=30, "30 days"),"Not Needed")</f>
        <v>Not Needed</v>
      </c>
      <c r="X4071">
        <f t="shared" si="383"/>
        <v>2015</v>
      </c>
    </row>
    <row r="4072" spans="1:24" ht="4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 t="shared" si="384"/>
        <v>17</v>
      </c>
      <c r="R4072">
        <f t="shared" si="379"/>
        <v>27.5</v>
      </c>
      <c r="S4072" s="15">
        <f t="shared" si="380"/>
        <v>42031.666898148149</v>
      </c>
      <c r="T4072" s="15">
        <f t="shared" si="381"/>
        <v>42064.125</v>
      </c>
      <c r="U4072">
        <f t="shared" si="382"/>
        <v>33</v>
      </c>
      <c r="V4072" t="str" cm="1">
        <f t="array" ref="V4072">_xlfn.IFS(U4072&lt;=10,"Less than 10 days",AND(U4072&gt;10,U4072&lt;=20),"11 to 20 days",AND(U4072&gt;20,U4072&lt;=25),"21 to 25 days",U4072&gt;=51,"Greater than 40 days",AND(U4072&gt;25,U4072&lt;=30),"26 to 30 days",AND(U4072&gt;30,U4072&lt;=40),"31 to 40 days",AND(U4072&gt;40,U4072&lt;=50),"41 to 50 days")</f>
        <v>31 to 40 days</v>
      </c>
      <c r="W4072" t="str" cm="1">
        <f t="array" ref="W4072">_xlfn.IFNA(_xlfn.IFS(AND(U4072&gt;=25,U4072&lt;28),"26-27 days",AND(U4072&gt;27,U4072&lt;29),"28 to 29 days",U4072=30, "30 days"),"Not Needed")</f>
        <v>Not Needed</v>
      </c>
      <c r="X4072">
        <f t="shared" si="383"/>
        <v>2015</v>
      </c>
    </row>
    <row r="4073" spans="1:24" ht="58">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 t="shared" si="384"/>
        <v>0</v>
      </c>
      <c r="R4073">
        <f t="shared" si="379"/>
        <v>0</v>
      </c>
      <c r="S4073" s="15">
        <f t="shared" si="380"/>
        <v>42700.804756944446</v>
      </c>
      <c r="T4073" s="15">
        <f t="shared" si="381"/>
        <v>42730.804756944446</v>
      </c>
      <c r="U4073">
        <f t="shared" si="382"/>
        <v>30</v>
      </c>
      <c r="V4073" t="str" cm="1">
        <f t="array" ref="V4073">_xlfn.IFS(U4073&lt;=10,"Less than 10 days",AND(U4073&gt;10,U4073&lt;=20),"11 to 20 days",AND(U4073&gt;20,U4073&lt;=25),"21 to 25 days",U4073&gt;=51,"Greater than 40 days",AND(U4073&gt;25,U4073&lt;=30),"26 to 30 days",AND(U4073&gt;30,U4073&lt;=40),"31 to 40 days",AND(U4073&gt;40,U4073&lt;=50),"41 to 50 days")</f>
        <v>26 to 30 days</v>
      </c>
      <c r="W4073" t="str" cm="1">
        <f t="array" ref="W4073">_xlfn.IFNA(_xlfn.IFS(AND(U4073&gt;=25,U4073&lt;28),"26-27 days",AND(U4073&gt;27,U4073&lt;29),"28 to 29 days",U4073=30, "30 days"),"Not Needed")</f>
        <v>30 days</v>
      </c>
      <c r="X4073">
        <f t="shared" si="383"/>
        <v>2016</v>
      </c>
    </row>
    <row r="4074" spans="1:24" ht="58">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 t="shared" si="384"/>
        <v>0</v>
      </c>
      <c r="R4074">
        <f t="shared" si="379"/>
        <v>2</v>
      </c>
      <c r="S4074" s="15">
        <f t="shared" si="380"/>
        <v>41812.77443287037</v>
      </c>
      <c r="T4074" s="15">
        <f t="shared" si="381"/>
        <v>41872.77443287037</v>
      </c>
      <c r="U4074">
        <f t="shared" si="382"/>
        <v>60</v>
      </c>
      <c r="V4074" t="str" cm="1">
        <f t="array" ref="V4074">_xlfn.IFS(U4074&lt;=10,"Less than 10 days",AND(U4074&gt;10,U4074&lt;=20),"11 to 20 days",AND(U4074&gt;20,U4074&lt;=25),"21 to 25 days",U4074&gt;=51,"Greater than 40 days",AND(U4074&gt;25,U4074&lt;=30),"26 to 30 days",AND(U4074&gt;30,U4074&lt;=40),"31 to 40 days",AND(U4074&gt;40,U4074&lt;=50),"41 to 50 days")</f>
        <v>Greater than 40 days</v>
      </c>
      <c r="W4074" t="str" cm="1">
        <f t="array" ref="W4074">_xlfn.IFNA(_xlfn.IFS(AND(U4074&gt;=25,U4074&lt;28),"26-27 days",AND(U4074&gt;27,U4074&lt;29),"28 to 29 days",U4074=30, "30 days"),"Not Needed")</f>
        <v>Not Needed</v>
      </c>
      <c r="X4074">
        <f t="shared" si="383"/>
        <v>2014</v>
      </c>
    </row>
    <row r="4075" spans="1:24" ht="4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 t="shared" si="384"/>
        <v>1</v>
      </c>
      <c r="R4075">
        <f t="shared" si="379"/>
        <v>18.5</v>
      </c>
      <c r="S4075" s="15">
        <f t="shared" si="380"/>
        <v>42078.34520833334</v>
      </c>
      <c r="T4075" s="15">
        <f t="shared" si="381"/>
        <v>42133.166666666672</v>
      </c>
      <c r="U4075">
        <f t="shared" si="382"/>
        <v>55</v>
      </c>
      <c r="V4075" t="str" cm="1">
        <f t="array" ref="V4075">_xlfn.IFS(U4075&lt;=10,"Less than 10 days",AND(U4075&gt;10,U4075&lt;=20),"11 to 20 days",AND(U4075&gt;20,U4075&lt;=25),"21 to 25 days",U4075&gt;=51,"Greater than 40 days",AND(U4075&gt;25,U4075&lt;=30),"26 to 30 days",AND(U4075&gt;30,U4075&lt;=40),"31 to 40 days",AND(U4075&gt;40,U4075&lt;=50),"41 to 50 days")</f>
        <v>Greater than 40 days</v>
      </c>
      <c r="W4075" t="str" cm="1">
        <f t="array" ref="W4075">_xlfn.IFNA(_xlfn.IFS(AND(U4075&gt;=25,U4075&lt;28),"26-27 days",AND(U4075&gt;27,U4075&lt;29),"28 to 29 days",U4075=30, "30 days"),"Not Needed")</f>
        <v>Not Needed</v>
      </c>
      <c r="X4075">
        <f t="shared" si="383"/>
        <v>2015</v>
      </c>
    </row>
    <row r="4076" spans="1:24" ht="4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 t="shared" si="384"/>
        <v>27</v>
      </c>
      <c r="R4076">
        <f t="shared" si="379"/>
        <v>35</v>
      </c>
      <c r="S4076" s="15">
        <f t="shared" si="380"/>
        <v>42283.552951388891</v>
      </c>
      <c r="T4076" s="15">
        <f t="shared" si="381"/>
        <v>42313.594618055555</v>
      </c>
      <c r="U4076">
        <f t="shared" si="382"/>
        <v>30</v>
      </c>
      <c r="V4076" t="str" cm="1">
        <f t="array" ref="V4076">_xlfn.IFS(U4076&lt;=10,"Less than 10 days",AND(U4076&gt;10,U4076&lt;=20),"11 to 20 days",AND(U4076&gt;20,U4076&lt;=25),"21 to 25 days",U4076&gt;=51,"Greater than 40 days",AND(U4076&gt;25,U4076&lt;=30),"26 to 30 days",AND(U4076&gt;30,U4076&lt;=40),"31 to 40 days",AND(U4076&gt;40,U4076&lt;=50),"41 to 50 days")</f>
        <v>26 to 30 days</v>
      </c>
      <c r="W4076" t="str" cm="1">
        <f t="array" ref="W4076">_xlfn.IFNA(_xlfn.IFS(AND(U4076&gt;=25,U4076&lt;28),"26-27 days",AND(U4076&gt;27,U4076&lt;29),"28 to 29 days",U4076=30, "30 days"),"Not Needed")</f>
        <v>30 days</v>
      </c>
      <c r="X4076">
        <f t="shared" si="383"/>
        <v>2015</v>
      </c>
    </row>
    <row r="4077" spans="1:24" ht="4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 t="shared" si="384"/>
        <v>29</v>
      </c>
      <c r="R4077">
        <f t="shared" si="379"/>
        <v>44.31</v>
      </c>
      <c r="S4077" s="15">
        <f t="shared" si="380"/>
        <v>41779.045937499999</v>
      </c>
      <c r="T4077" s="15">
        <f t="shared" si="381"/>
        <v>41820.727777777778</v>
      </c>
      <c r="U4077">
        <f t="shared" si="382"/>
        <v>41</v>
      </c>
      <c r="V4077" t="str" cm="1">
        <f t="array" ref="V4077">_xlfn.IFS(U4077&lt;=10,"Less than 10 days",AND(U4077&gt;10,U4077&lt;=20),"11 to 20 days",AND(U4077&gt;20,U4077&lt;=25),"21 to 25 days",U4077&gt;=51,"Greater than 40 days",AND(U4077&gt;25,U4077&lt;=30),"26 to 30 days",AND(U4077&gt;30,U4077&lt;=40),"31 to 40 days",AND(U4077&gt;40,U4077&lt;=50),"41 to 50 days")</f>
        <v>41 to 50 days</v>
      </c>
      <c r="W4077" t="str" cm="1">
        <f t="array" ref="W4077">_xlfn.IFNA(_xlfn.IFS(AND(U4077&gt;=25,U4077&lt;28),"26-27 days",AND(U4077&gt;27,U4077&lt;29),"28 to 29 days",U4077=30, "30 days"),"Not Needed")</f>
        <v>Not Needed</v>
      </c>
      <c r="X4077">
        <f t="shared" si="383"/>
        <v>2014</v>
      </c>
    </row>
    <row r="4078" spans="1:24" ht="4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 t="shared" si="384"/>
        <v>0</v>
      </c>
      <c r="R4078">
        <f t="shared" si="379"/>
        <v>0</v>
      </c>
      <c r="S4078" s="15">
        <f t="shared" si="380"/>
        <v>41905.795706018522</v>
      </c>
      <c r="T4078" s="15">
        <f t="shared" si="381"/>
        <v>41933.82708333333</v>
      </c>
      <c r="U4078">
        <f t="shared" si="382"/>
        <v>28</v>
      </c>
      <c r="V4078" t="str" cm="1">
        <f t="array" ref="V4078">_xlfn.IFS(U4078&lt;=10,"Less than 10 days",AND(U4078&gt;10,U4078&lt;=20),"11 to 20 days",AND(U4078&gt;20,U4078&lt;=25),"21 to 25 days",U4078&gt;=51,"Greater than 40 days",AND(U4078&gt;25,U4078&lt;=30),"26 to 30 days",AND(U4078&gt;30,U4078&lt;=40),"31 to 40 days",AND(U4078&gt;40,U4078&lt;=50),"41 to 50 days")</f>
        <v>26 to 30 days</v>
      </c>
      <c r="W4078" t="str" cm="1">
        <f t="array" ref="W4078">_xlfn.IFNA(_xlfn.IFS(AND(U4078&gt;=25,U4078&lt;28),"26-27 days",AND(U4078&gt;27,U4078&lt;29),"28 to 29 days",U4078=30, "30 days"),"Not Needed")</f>
        <v>28 to 29 days</v>
      </c>
      <c r="X4078">
        <f t="shared" si="383"/>
        <v>2014</v>
      </c>
    </row>
    <row r="4079" spans="1:24" ht="4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 t="shared" si="384"/>
        <v>9</v>
      </c>
      <c r="R4079">
        <f t="shared" si="379"/>
        <v>222.5</v>
      </c>
      <c r="S4079" s="15">
        <f t="shared" si="380"/>
        <v>42695.7105787037</v>
      </c>
      <c r="T4079" s="15">
        <f t="shared" si="381"/>
        <v>42725.7105787037</v>
      </c>
      <c r="U4079">
        <f t="shared" si="382"/>
        <v>30</v>
      </c>
      <c r="V4079" t="str" cm="1">
        <f t="array" ref="V4079">_xlfn.IFS(U4079&lt;=10,"Less than 10 days",AND(U4079&gt;10,U4079&lt;=20),"11 to 20 days",AND(U4079&gt;20,U4079&lt;=25),"21 to 25 days",U4079&gt;=51,"Greater than 40 days",AND(U4079&gt;25,U4079&lt;=30),"26 to 30 days",AND(U4079&gt;30,U4079&lt;=40),"31 to 40 days",AND(U4079&gt;40,U4079&lt;=50),"41 to 50 days")</f>
        <v>26 to 30 days</v>
      </c>
      <c r="W4079" t="str" cm="1">
        <f t="array" ref="W4079">_xlfn.IFNA(_xlfn.IFS(AND(U4079&gt;=25,U4079&lt;28),"26-27 days",AND(U4079&gt;27,U4079&lt;29),"28 to 29 days",U4079=30, "30 days"),"Not Needed")</f>
        <v>30 days</v>
      </c>
      <c r="X4079">
        <f t="shared" si="383"/>
        <v>2016</v>
      </c>
    </row>
    <row r="4080" spans="1:24" ht="4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 t="shared" si="384"/>
        <v>0</v>
      </c>
      <c r="R4080">
        <f t="shared" si="379"/>
        <v>0</v>
      </c>
      <c r="S4080" s="15">
        <f t="shared" si="380"/>
        <v>42732.787523148145</v>
      </c>
      <c r="T4080" s="15">
        <f t="shared" si="381"/>
        <v>42762.787523148145</v>
      </c>
      <c r="U4080">
        <f t="shared" si="382"/>
        <v>30</v>
      </c>
      <c r="V4080" t="str" cm="1">
        <f t="array" ref="V4080">_xlfn.IFS(U4080&lt;=10,"Less than 10 days",AND(U4080&gt;10,U4080&lt;=20),"11 to 20 days",AND(U4080&gt;20,U4080&lt;=25),"21 to 25 days",U4080&gt;=51,"Greater than 40 days",AND(U4080&gt;25,U4080&lt;=30),"26 to 30 days",AND(U4080&gt;30,U4080&lt;=40),"31 to 40 days",AND(U4080&gt;40,U4080&lt;=50),"41 to 50 days")</f>
        <v>26 to 30 days</v>
      </c>
      <c r="W4080" t="str" cm="1">
        <f t="array" ref="W4080">_xlfn.IFNA(_xlfn.IFS(AND(U4080&gt;=25,U4080&lt;28),"26-27 days",AND(U4080&gt;27,U4080&lt;29),"28 to 29 days",U4080=30, "30 days"),"Not Needed")</f>
        <v>30 days</v>
      </c>
      <c r="X4080">
        <f t="shared" si="383"/>
        <v>2016</v>
      </c>
    </row>
    <row r="4081" spans="1:24" ht="4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 t="shared" si="384"/>
        <v>0</v>
      </c>
      <c r="R4081">
        <f t="shared" si="379"/>
        <v>5</v>
      </c>
      <c r="S4081" s="15">
        <f t="shared" si="380"/>
        <v>42510.938900462963</v>
      </c>
      <c r="T4081" s="15">
        <f t="shared" si="381"/>
        <v>42540.938900462963</v>
      </c>
      <c r="U4081">
        <f t="shared" si="382"/>
        <v>30</v>
      </c>
      <c r="V4081" t="str" cm="1">
        <f t="array" ref="V4081">_xlfn.IFS(U4081&lt;=10,"Less than 10 days",AND(U4081&gt;10,U4081&lt;=20),"11 to 20 days",AND(U4081&gt;20,U4081&lt;=25),"21 to 25 days",U4081&gt;=51,"Greater than 40 days",AND(U4081&gt;25,U4081&lt;=30),"26 to 30 days",AND(U4081&gt;30,U4081&lt;=40),"31 to 40 days",AND(U4081&gt;40,U4081&lt;=50),"41 to 50 days")</f>
        <v>26 to 30 days</v>
      </c>
      <c r="W4081" t="str" cm="1">
        <f t="array" ref="W4081">_xlfn.IFNA(_xlfn.IFS(AND(U4081&gt;=25,U4081&lt;28),"26-27 days",AND(U4081&gt;27,U4081&lt;29),"28 to 29 days",U4081=30, "30 days"),"Not Needed")</f>
        <v>30 days</v>
      </c>
      <c r="X4081">
        <f t="shared" si="383"/>
        <v>2016</v>
      </c>
    </row>
    <row r="4082" spans="1:24" ht="4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 t="shared" si="384"/>
        <v>0</v>
      </c>
      <c r="R4082">
        <f t="shared" si="379"/>
        <v>0</v>
      </c>
      <c r="S4082" s="15">
        <f t="shared" si="380"/>
        <v>42511.698101851856</v>
      </c>
      <c r="T4082" s="15">
        <f t="shared" si="381"/>
        <v>42535.787500000006</v>
      </c>
      <c r="U4082">
        <f t="shared" si="382"/>
        <v>24</v>
      </c>
      <c r="V4082" t="str" cm="1">
        <f t="array" ref="V4082">_xlfn.IFS(U4082&lt;=10,"Less than 10 days",AND(U4082&gt;10,U4082&lt;=20),"11 to 20 days",AND(U4082&gt;20,U4082&lt;=25),"21 to 25 days",U4082&gt;=51,"Greater than 40 days",AND(U4082&gt;25,U4082&lt;=30),"26 to 30 days",AND(U4082&gt;30,U4082&lt;=40),"31 to 40 days",AND(U4082&gt;40,U4082&lt;=50),"41 to 50 days")</f>
        <v>21 to 25 days</v>
      </c>
      <c r="W4082" t="str" cm="1">
        <f t="array" ref="W4082">_xlfn.IFNA(_xlfn.IFS(AND(U4082&gt;=25,U4082&lt;28),"26-27 days",AND(U4082&gt;27,U4082&lt;29),"28 to 29 days",U4082=30, "30 days"),"Not Needed")</f>
        <v>Not Needed</v>
      </c>
      <c r="X4082">
        <f t="shared" si="383"/>
        <v>2016</v>
      </c>
    </row>
    <row r="4083" spans="1:24" ht="4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 t="shared" si="384"/>
        <v>16</v>
      </c>
      <c r="R4083">
        <f t="shared" si="379"/>
        <v>29.17</v>
      </c>
      <c r="S4083" s="15">
        <f t="shared" si="380"/>
        <v>42041.581307870365</v>
      </c>
      <c r="T4083" s="15">
        <f t="shared" si="381"/>
        <v>42071.539641203708</v>
      </c>
      <c r="U4083">
        <f t="shared" si="382"/>
        <v>30</v>
      </c>
      <c r="V4083" t="str" cm="1">
        <f t="array" ref="V4083">_xlfn.IFS(U4083&lt;=10,"Less than 10 days",AND(U4083&gt;10,U4083&lt;=20),"11 to 20 days",AND(U4083&gt;20,U4083&lt;=25),"21 to 25 days",U4083&gt;=51,"Greater than 40 days",AND(U4083&gt;25,U4083&lt;=30),"26 to 30 days",AND(U4083&gt;30,U4083&lt;=40),"31 to 40 days",AND(U4083&gt;40,U4083&lt;=50),"41 to 50 days")</f>
        <v>26 to 30 days</v>
      </c>
      <c r="W4083" t="str" cm="1">
        <f t="array" ref="W4083">_xlfn.IFNA(_xlfn.IFS(AND(U4083&gt;=25,U4083&lt;28),"26-27 days",AND(U4083&gt;27,U4083&lt;29),"28 to 29 days",U4083=30, "30 days"),"Not Needed")</f>
        <v>30 days</v>
      </c>
      <c r="X4083">
        <f t="shared" si="383"/>
        <v>2015</v>
      </c>
    </row>
    <row r="4084" spans="1:24" ht="4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 t="shared" si="384"/>
        <v>2</v>
      </c>
      <c r="R4084">
        <f t="shared" si="379"/>
        <v>1.5</v>
      </c>
      <c r="S4084" s="15">
        <f t="shared" si="380"/>
        <v>42307.189270833333</v>
      </c>
      <c r="T4084" s="15">
        <f t="shared" si="381"/>
        <v>42322.958333333328</v>
      </c>
      <c r="U4084">
        <f t="shared" si="382"/>
        <v>15</v>
      </c>
      <c r="V4084" t="str" cm="1">
        <f t="array" ref="V4084">_xlfn.IFS(U4084&lt;=10,"Less than 10 days",AND(U4084&gt;10,U4084&lt;=20),"11 to 20 days",AND(U4084&gt;20,U4084&lt;=25),"21 to 25 days",U4084&gt;=51,"Greater than 40 days",AND(U4084&gt;25,U4084&lt;=30),"26 to 30 days",AND(U4084&gt;30,U4084&lt;=40),"31 to 40 days",AND(U4084&gt;40,U4084&lt;=50),"41 to 50 days")</f>
        <v>11 to 20 days</v>
      </c>
      <c r="W4084" t="str" cm="1">
        <f t="array" ref="W4084">_xlfn.IFNA(_xlfn.IFS(AND(U4084&gt;=25,U4084&lt;28),"26-27 days",AND(U4084&gt;27,U4084&lt;29),"28 to 29 days",U4084=30, "30 days"),"Not Needed")</f>
        <v>Not Needed</v>
      </c>
      <c r="X4084">
        <f t="shared" si="383"/>
        <v>2015</v>
      </c>
    </row>
    <row r="4085" spans="1:24" ht="4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 t="shared" si="384"/>
        <v>22</v>
      </c>
      <c r="R4085">
        <f t="shared" si="379"/>
        <v>126.5</v>
      </c>
      <c r="S4085" s="15">
        <f t="shared" si="380"/>
        <v>42353.761759259258</v>
      </c>
      <c r="T4085" s="15">
        <f t="shared" si="381"/>
        <v>42383.761759259258</v>
      </c>
      <c r="U4085">
        <f t="shared" si="382"/>
        <v>30</v>
      </c>
      <c r="V4085" t="str" cm="1">
        <f t="array" ref="V4085">_xlfn.IFS(U4085&lt;=10,"Less than 10 days",AND(U4085&gt;10,U4085&lt;=20),"11 to 20 days",AND(U4085&gt;20,U4085&lt;=25),"21 to 25 days",U4085&gt;=51,"Greater than 40 days",AND(U4085&gt;25,U4085&lt;=30),"26 to 30 days",AND(U4085&gt;30,U4085&lt;=40),"31 to 40 days",AND(U4085&gt;40,U4085&lt;=50),"41 to 50 days")</f>
        <v>26 to 30 days</v>
      </c>
      <c r="W4085" t="str" cm="1">
        <f t="array" ref="W4085">_xlfn.IFNA(_xlfn.IFS(AND(U4085&gt;=25,U4085&lt;28),"26-27 days",AND(U4085&gt;27,U4085&lt;29),"28 to 29 days",U4085=30, "30 days"),"Not Needed")</f>
        <v>30 days</v>
      </c>
      <c r="X4085">
        <f t="shared" si="383"/>
        <v>2015</v>
      </c>
    </row>
    <row r="4086" spans="1:24" ht="58">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 t="shared" si="384"/>
        <v>0</v>
      </c>
      <c r="R4086">
        <f t="shared" si="379"/>
        <v>10</v>
      </c>
      <c r="S4086" s="15">
        <f t="shared" si="380"/>
        <v>42622.436412037037</v>
      </c>
      <c r="T4086" s="15">
        <f t="shared" si="381"/>
        <v>42652.436412037037</v>
      </c>
      <c r="U4086">
        <f t="shared" si="382"/>
        <v>30</v>
      </c>
      <c r="V4086" t="str" cm="1">
        <f t="array" ref="V4086">_xlfn.IFS(U4086&lt;=10,"Less than 10 days",AND(U4086&gt;10,U4086&lt;=20),"11 to 20 days",AND(U4086&gt;20,U4086&lt;=25),"21 to 25 days",U4086&gt;=51,"Greater than 40 days",AND(U4086&gt;25,U4086&lt;=30),"26 to 30 days",AND(U4086&gt;30,U4086&lt;=40),"31 to 40 days",AND(U4086&gt;40,U4086&lt;=50),"41 to 50 days")</f>
        <v>26 to 30 days</v>
      </c>
      <c r="W4086" t="str" cm="1">
        <f t="array" ref="W4086">_xlfn.IFNA(_xlfn.IFS(AND(U4086&gt;=25,U4086&lt;28),"26-27 days",AND(U4086&gt;27,U4086&lt;29),"28 to 29 days",U4086=30, "30 days"),"Not Needed")</f>
        <v>30 days</v>
      </c>
      <c r="X4086">
        <f t="shared" si="383"/>
        <v>2016</v>
      </c>
    </row>
    <row r="4087" spans="1:24" ht="4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 t="shared" si="384"/>
        <v>0</v>
      </c>
      <c r="R4087">
        <f t="shared" si="379"/>
        <v>10</v>
      </c>
      <c r="S4087" s="15">
        <f t="shared" si="380"/>
        <v>42058.603877314818</v>
      </c>
      <c r="T4087" s="15">
        <f t="shared" si="381"/>
        <v>42087.165972222225</v>
      </c>
      <c r="U4087">
        <f t="shared" si="382"/>
        <v>29</v>
      </c>
      <c r="V4087" t="str" cm="1">
        <f t="array" ref="V4087">_xlfn.IFS(U4087&lt;=10,"Less than 10 days",AND(U4087&gt;10,U4087&lt;=20),"11 to 20 days",AND(U4087&gt;20,U4087&lt;=25),"21 to 25 days",U4087&gt;=51,"Greater than 40 days",AND(U4087&gt;25,U4087&lt;=30),"26 to 30 days",AND(U4087&gt;30,U4087&lt;=40),"31 to 40 days",AND(U4087&gt;40,U4087&lt;=50),"41 to 50 days")</f>
        <v>26 to 30 days</v>
      </c>
      <c r="W4087" t="str" cm="1">
        <f t="array" ref="W4087">_xlfn.IFNA(_xlfn.IFS(AND(U4087&gt;=25,U4087&lt;28),"26-27 days",AND(U4087&gt;27,U4087&lt;29),"28 to 29 days",U4087=30, "30 days"),"Not Needed")</f>
        <v>Not Needed</v>
      </c>
      <c r="X4087">
        <f t="shared" si="383"/>
        <v>2015</v>
      </c>
    </row>
    <row r="4088" spans="1:24" ht="4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 t="shared" si="384"/>
        <v>5</v>
      </c>
      <c r="R4088">
        <f t="shared" si="379"/>
        <v>9.4</v>
      </c>
      <c r="S4088" s="15">
        <f t="shared" si="380"/>
        <v>42304.940960648149</v>
      </c>
      <c r="T4088" s="15">
        <f t="shared" si="381"/>
        <v>42329.166666666672</v>
      </c>
      <c r="U4088">
        <f t="shared" si="382"/>
        <v>25</v>
      </c>
      <c r="V4088" t="str" cm="1">
        <f t="array" ref="V4088">_xlfn.IFS(U4088&lt;=10,"Less than 10 days",AND(U4088&gt;10,U4088&lt;=20),"11 to 20 days",AND(U4088&gt;20,U4088&lt;=25),"21 to 25 days",U4088&gt;=51,"Greater than 40 days",AND(U4088&gt;25,U4088&lt;=30),"26 to 30 days",AND(U4088&gt;30,U4088&lt;=40),"31 to 40 days",AND(U4088&gt;40,U4088&lt;=50),"41 to 50 days")</f>
        <v>21 to 25 days</v>
      </c>
      <c r="W4088" t="str" cm="1">
        <f t="array" ref="W4088">_xlfn.IFNA(_xlfn.IFS(AND(U4088&gt;=25,U4088&lt;28),"26-27 days",AND(U4088&gt;27,U4088&lt;29),"28 to 29 days",U4088=30, "30 days"),"Not Needed")</f>
        <v>26-27 days</v>
      </c>
      <c r="X4088">
        <f t="shared" si="383"/>
        <v>2015</v>
      </c>
    </row>
    <row r="4089" spans="1:24">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 t="shared" si="384"/>
        <v>0</v>
      </c>
      <c r="R4089">
        <f t="shared" si="379"/>
        <v>0</v>
      </c>
      <c r="S4089" s="15">
        <f t="shared" si="380"/>
        <v>42538.742893518516</v>
      </c>
      <c r="T4089" s="15">
        <f t="shared" si="381"/>
        <v>42568.742893518516</v>
      </c>
      <c r="U4089">
        <f t="shared" si="382"/>
        <v>30</v>
      </c>
      <c r="V4089" t="str" cm="1">
        <f t="array" ref="V4089">_xlfn.IFS(U4089&lt;=10,"Less than 10 days",AND(U4089&gt;10,U4089&lt;=20),"11 to 20 days",AND(U4089&gt;20,U4089&lt;=25),"21 to 25 days",U4089&gt;=51,"Greater than 40 days",AND(U4089&gt;25,U4089&lt;=30),"26 to 30 days",AND(U4089&gt;30,U4089&lt;=40),"31 to 40 days",AND(U4089&gt;40,U4089&lt;=50),"41 to 50 days")</f>
        <v>26 to 30 days</v>
      </c>
      <c r="W4089" t="str" cm="1">
        <f t="array" ref="W4089">_xlfn.IFNA(_xlfn.IFS(AND(U4089&gt;=25,U4089&lt;28),"26-27 days",AND(U4089&gt;27,U4089&lt;29),"28 to 29 days",U4089=30, "30 days"),"Not Needed")</f>
        <v>30 days</v>
      </c>
      <c r="X4089">
        <f t="shared" si="383"/>
        <v>2016</v>
      </c>
    </row>
    <row r="4090" spans="1:24" ht="4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 t="shared" si="384"/>
        <v>11</v>
      </c>
      <c r="R4090">
        <f t="shared" si="379"/>
        <v>72</v>
      </c>
      <c r="S4090" s="15">
        <f t="shared" si="380"/>
        <v>41990.612546296295</v>
      </c>
      <c r="T4090" s="15">
        <f t="shared" si="381"/>
        <v>42020.434722222228</v>
      </c>
      <c r="U4090">
        <f t="shared" si="382"/>
        <v>30</v>
      </c>
      <c r="V4090" t="str" cm="1">
        <f t="array" ref="V4090">_xlfn.IFS(U4090&lt;=10,"Less than 10 days",AND(U4090&gt;10,U4090&lt;=20),"11 to 20 days",AND(U4090&gt;20,U4090&lt;=25),"21 to 25 days",U4090&gt;=51,"Greater than 40 days",AND(U4090&gt;25,U4090&lt;=30),"26 to 30 days",AND(U4090&gt;30,U4090&lt;=40),"31 to 40 days",AND(U4090&gt;40,U4090&lt;=50),"41 to 50 days")</f>
        <v>26 to 30 days</v>
      </c>
      <c r="W4090" t="str" cm="1">
        <f t="array" ref="W4090">_xlfn.IFNA(_xlfn.IFS(AND(U4090&gt;=25,U4090&lt;28),"26-27 days",AND(U4090&gt;27,U4090&lt;29),"28 to 29 days",U4090=30, "30 days"),"Not Needed")</f>
        <v>30 days</v>
      </c>
      <c r="X4090">
        <f t="shared" si="383"/>
        <v>2014</v>
      </c>
    </row>
    <row r="4091" spans="1:24" ht="58">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 t="shared" si="384"/>
        <v>5</v>
      </c>
      <c r="R4091">
        <f t="shared" si="379"/>
        <v>30</v>
      </c>
      <c r="S4091" s="15">
        <f t="shared" si="380"/>
        <v>42122.732499999998</v>
      </c>
      <c r="T4091" s="15">
        <f t="shared" si="381"/>
        <v>42155.732638888891</v>
      </c>
      <c r="U4091">
        <f t="shared" si="382"/>
        <v>33</v>
      </c>
      <c r="V4091" t="str" cm="1">
        <f t="array" ref="V4091">_xlfn.IFS(U4091&lt;=10,"Less than 10 days",AND(U4091&gt;10,U4091&lt;=20),"11 to 20 days",AND(U4091&gt;20,U4091&lt;=25),"21 to 25 days",U4091&gt;=51,"Greater than 40 days",AND(U4091&gt;25,U4091&lt;=30),"26 to 30 days",AND(U4091&gt;30,U4091&lt;=40),"31 to 40 days",AND(U4091&gt;40,U4091&lt;=50),"41 to 50 days")</f>
        <v>31 to 40 days</v>
      </c>
      <c r="W4091" t="str" cm="1">
        <f t="array" ref="W4091">_xlfn.IFNA(_xlfn.IFS(AND(U4091&gt;=25,U4091&lt;28),"26-27 days",AND(U4091&gt;27,U4091&lt;29),"28 to 29 days",U4091=30, "30 days"),"Not Needed")</f>
        <v>Not Needed</v>
      </c>
      <c r="X4091">
        <f t="shared" si="383"/>
        <v>2015</v>
      </c>
    </row>
    <row r="4092" spans="1:24" ht="4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 t="shared" si="384"/>
        <v>3</v>
      </c>
      <c r="R4092">
        <f t="shared" si="379"/>
        <v>10.67</v>
      </c>
      <c r="S4092" s="15">
        <f t="shared" si="380"/>
        <v>42209.67288194444</v>
      </c>
      <c r="T4092" s="15">
        <f t="shared" si="381"/>
        <v>42223.625</v>
      </c>
      <c r="U4092">
        <f t="shared" si="382"/>
        <v>14</v>
      </c>
      <c r="V4092" t="str" cm="1">
        <f t="array" ref="V4092">_xlfn.IFS(U4092&lt;=10,"Less than 10 days",AND(U4092&gt;10,U4092&lt;=20),"11 to 20 days",AND(U4092&gt;20,U4092&lt;=25),"21 to 25 days",U4092&gt;=51,"Greater than 40 days",AND(U4092&gt;25,U4092&lt;=30),"26 to 30 days",AND(U4092&gt;30,U4092&lt;=40),"31 to 40 days",AND(U4092&gt;40,U4092&lt;=50),"41 to 50 days")</f>
        <v>11 to 20 days</v>
      </c>
      <c r="W4092" t="str" cm="1">
        <f t="array" ref="W4092">_xlfn.IFNA(_xlfn.IFS(AND(U4092&gt;=25,U4092&lt;28),"26-27 days",AND(U4092&gt;27,U4092&lt;29),"28 to 29 days",U4092=30, "30 days"),"Not Needed")</f>
        <v>Not Needed</v>
      </c>
      <c r="X4092">
        <f t="shared" si="383"/>
        <v>2015</v>
      </c>
    </row>
    <row r="4093" spans="1:24" ht="4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 t="shared" si="384"/>
        <v>13</v>
      </c>
      <c r="R4093">
        <f t="shared" si="379"/>
        <v>25.5</v>
      </c>
      <c r="S4093" s="15">
        <f t="shared" si="380"/>
        <v>41990.506377314814</v>
      </c>
      <c r="T4093" s="15">
        <f t="shared" si="381"/>
        <v>42020.506377314814</v>
      </c>
      <c r="U4093">
        <f t="shared" si="382"/>
        <v>30</v>
      </c>
      <c r="V4093" t="str" cm="1">
        <f t="array" ref="V4093">_xlfn.IFS(U4093&lt;=10,"Less than 10 days",AND(U4093&gt;10,U4093&lt;=20),"11 to 20 days",AND(U4093&gt;20,U4093&lt;=25),"21 to 25 days",U4093&gt;=51,"Greater than 40 days",AND(U4093&gt;25,U4093&lt;=30),"26 to 30 days",AND(U4093&gt;30,U4093&lt;=40),"31 to 40 days",AND(U4093&gt;40,U4093&lt;=50),"41 to 50 days")</f>
        <v>26 to 30 days</v>
      </c>
      <c r="W4093" t="str" cm="1">
        <f t="array" ref="W4093">_xlfn.IFNA(_xlfn.IFS(AND(U4093&gt;=25,U4093&lt;28),"26-27 days",AND(U4093&gt;27,U4093&lt;29),"28 to 29 days",U4093=30, "30 days"),"Not Needed")</f>
        <v>30 days</v>
      </c>
      <c r="X4093">
        <f t="shared" si="383"/>
        <v>2014</v>
      </c>
    </row>
    <row r="4094" spans="1:24" ht="4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 t="shared" si="384"/>
        <v>0</v>
      </c>
      <c r="R4094">
        <f t="shared" si="379"/>
        <v>20</v>
      </c>
      <c r="S4094" s="15">
        <f t="shared" si="380"/>
        <v>42039.194988425923</v>
      </c>
      <c r="T4094" s="15">
        <f t="shared" si="381"/>
        <v>42099.153321759266</v>
      </c>
      <c r="U4094">
        <f t="shared" si="382"/>
        <v>60</v>
      </c>
      <c r="V4094" t="str" cm="1">
        <f t="array" ref="V4094">_xlfn.IFS(U4094&lt;=10,"Less than 10 days",AND(U4094&gt;10,U4094&lt;=20),"11 to 20 days",AND(U4094&gt;20,U4094&lt;=25),"21 to 25 days",U4094&gt;=51,"Greater than 40 days",AND(U4094&gt;25,U4094&lt;=30),"26 to 30 days",AND(U4094&gt;30,U4094&lt;=40),"31 to 40 days",AND(U4094&gt;40,U4094&lt;=50),"41 to 50 days")</f>
        <v>Greater than 40 days</v>
      </c>
      <c r="W4094" t="str" cm="1">
        <f t="array" ref="W4094">_xlfn.IFNA(_xlfn.IFS(AND(U4094&gt;=25,U4094&lt;28),"26-27 days",AND(U4094&gt;27,U4094&lt;29),"28 to 29 days",U4094=30, "30 days"),"Not Needed")</f>
        <v>Not Needed</v>
      </c>
      <c r="X4094">
        <f t="shared" si="383"/>
        <v>2015</v>
      </c>
    </row>
    <row r="4095" spans="1:24" ht="4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 t="shared" si="384"/>
        <v>2</v>
      </c>
      <c r="R4095">
        <f t="shared" si="379"/>
        <v>15</v>
      </c>
      <c r="S4095" s="15">
        <f t="shared" si="380"/>
        <v>42178.815891203703</v>
      </c>
      <c r="T4095" s="15">
        <f t="shared" si="381"/>
        <v>42238.815891203703</v>
      </c>
      <c r="U4095">
        <f t="shared" si="382"/>
        <v>60</v>
      </c>
      <c r="V4095" t="str" cm="1">
        <f t="array" ref="V4095">_xlfn.IFS(U4095&lt;=10,"Less than 10 days",AND(U4095&gt;10,U4095&lt;=20),"11 to 20 days",AND(U4095&gt;20,U4095&lt;=25),"21 to 25 days",U4095&gt;=51,"Greater than 40 days",AND(U4095&gt;25,U4095&lt;=30),"26 to 30 days",AND(U4095&gt;30,U4095&lt;=40),"31 to 40 days",AND(U4095&gt;40,U4095&lt;=50),"41 to 50 days")</f>
        <v>Greater than 40 days</v>
      </c>
      <c r="W4095" t="str" cm="1">
        <f t="array" ref="W4095">_xlfn.IFNA(_xlfn.IFS(AND(U4095&gt;=25,U4095&lt;28),"26-27 days",AND(U4095&gt;27,U4095&lt;29),"28 to 29 days",U4095=30, "30 days"),"Not Needed")</f>
        <v>Not Needed</v>
      </c>
      <c r="X4095">
        <f t="shared" si="383"/>
        <v>2015</v>
      </c>
    </row>
    <row r="4096" spans="1:24" ht="4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 t="shared" si="384"/>
        <v>37</v>
      </c>
      <c r="R4096">
        <f t="shared" si="379"/>
        <v>91.25</v>
      </c>
      <c r="S4096" s="15">
        <f t="shared" si="380"/>
        <v>41890.086805555555</v>
      </c>
      <c r="T4096" s="15">
        <f t="shared" si="381"/>
        <v>41934.207638888889</v>
      </c>
      <c r="U4096">
        <f t="shared" si="382"/>
        <v>44</v>
      </c>
      <c r="V4096" t="str" cm="1">
        <f t="array" ref="V4096">_xlfn.IFS(U4096&lt;=10,"Less than 10 days",AND(U4096&gt;10,U4096&lt;=20),"11 to 20 days",AND(U4096&gt;20,U4096&lt;=25),"21 to 25 days",U4096&gt;=51,"Greater than 40 days",AND(U4096&gt;25,U4096&lt;=30),"26 to 30 days",AND(U4096&gt;30,U4096&lt;=40),"31 to 40 days",AND(U4096&gt;40,U4096&lt;=50),"41 to 50 days")</f>
        <v>41 to 50 days</v>
      </c>
      <c r="W4096" t="str" cm="1">
        <f t="array" ref="W4096">_xlfn.IFNA(_xlfn.IFS(AND(U4096&gt;=25,U4096&lt;28),"26-27 days",AND(U4096&gt;27,U4096&lt;29),"28 to 29 days",U4096=30, "30 days"),"Not Needed")</f>
        <v>Not Needed</v>
      </c>
      <c r="X4096">
        <f t="shared" si="383"/>
        <v>2014</v>
      </c>
    </row>
    <row r="4097" spans="1:24" ht="4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 t="shared" si="384"/>
        <v>3</v>
      </c>
      <c r="R4097">
        <f t="shared" si="379"/>
        <v>800</v>
      </c>
      <c r="S4097" s="15">
        <f t="shared" si="380"/>
        <v>42693.031828703708</v>
      </c>
      <c r="T4097" s="15">
        <f t="shared" si="381"/>
        <v>42723.031828703708</v>
      </c>
      <c r="U4097">
        <f t="shared" si="382"/>
        <v>30</v>
      </c>
      <c r="V4097" t="str" cm="1">
        <f t="array" ref="V4097">_xlfn.IFS(U4097&lt;=10,"Less than 10 days",AND(U4097&gt;10,U4097&lt;=20),"11 to 20 days",AND(U4097&gt;20,U4097&lt;=25),"21 to 25 days",U4097&gt;=51,"Greater than 40 days",AND(U4097&gt;25,U4097&lt;=30),"26 to 30 days",AND(U4097&gt;30,U4097&lt;=40),"31 to 40 days",AND(U4097&gt;40,U4097&lt;=50),"41 to 50 days")</f>
        <v>26 to 30 days</v>
      </c>
      <c r="W4097" t="str" cm="1">
        <f t="array" ref="W4097">_xlfn.IFNA(_xlfn.IFS(AND(U4097&gt;=25,U4097&lt;28),"26-27 days",AND(U4097&gt;27,U4097&lt;29),"28 to 29 days",U4097=30, "30 days"),"Not Needed")</f>
        <v>30 days</v>
      </c>
      <c r="X4097">
        <f t="shared" si="383"/>
        <v>2016</v>
      </c>
    </row>
    <row r="4098" spans="1:24" ht="4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 t="shared" si="384"/>
        <v>11</v>
      </c>
      <c r="R4098">
        <f t="shared" si="379"/>
        <v>80</v>
      </c>
      <c r="S4098" s="15">
        <f t="shared" si="380"/>
        <v>42750.530312499999</v>
      </c>
      <c r="T4098" s="15">
        <f t="shared" si="381"/>
        <v>42794.368749999994</v>
      </c>
      <c r="U4098">
        <f t="shared" si="382"/>
        <v>44</v>
      </c>
      <c r="V4098" t="str" cm="1">
        <f t="array" ref="V4098">_xlfn.IFS(U4098&lt;=10,"Less than 10 days",AND(U4098&gt;10,U4098&lt;=20),"11 to 20 days",AND(U4098&gt;20,U4098&lt;=25),"21 to 25 days",U4098&gt;=51,"Greater than 40 days",AND(U4098&gt;25,U4098&lt;=30),"26 to 30 days",AND(U4098&gt;30,U4098&lt;=40),"31 to 40 days",AND(U4098&gt;40,U4098&lt;=50),"41 to 50 days")</f>
        <v>41 to 50 days</v>
      </c>
      <c r="W4098" t="str" cm="1">
        <f t="array" ref="W4098">_xlfn.IFNA(_xlfn.IFS(AND(U4098&gt;=25,U4098&lt;28),"26-27 days",AND(U4098&gt;27,U4098&lt;29),"28 to 29 days",U4098=30, "30 days"),"Not Needed")</f>
        <v>Not Needed</v>
      </c>
      <c r="X4098">
        <f t="shared" si="383"/>
        <v>2017</v>
      </c>
    </row>
    <row r="4099" spans="1:24" ht="4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 t="shared" si="384"/>
        <v>0</v>
      </c>
      <c r="R4099">
        <f t="shared" ref="R4099:R4115" si="385">IFERROR(ROUND(E4099/L4099,2),0)</f>
        <v>0</v>
      </c>
      <c r="S4099" s="15">
        <f t="shared" ref="S4099:S4115" si="386">(((J4099/60)/60)/24)+DATE(1970,1,1)</f>
        <v>42344.824502314819</v>
      </c>
      <c r="T4099" s="15">
        <f t="shared" ref="T4099:T4115" si="387">(((I4099/60)/60)/24)+DATE(1970,1,1)</f>
        <v>42400.996527777781</v>
      </c>
      <c r="U4099">
        <f t="shared" ref="U4099:U4115" si="388">_xlfn.DAYS(T4099,S4099)</f>
        <v>56</v>
      </c>
      <c r="V4099" t="str" cm="1">
        <f t="array" ref="V4099">_xlfn.IFS(U4099&lt;=10,"Less than 10 days",AND(U4099&gt;10,U4099&lt;=20),"11 to 20 days",AND(U4099&gt;20,U4099&lt;=25),"21 to 25 days",U4099&gt;=51,"Greater than 40 days",AND(U4099&gt;25,U4099&lt;=30),"26 to 30 days",AND(U4099&gt;30,U4099&lt;=40),"31 to 40 days",AND(U4099&gt;40,U4099&lt;=50),"41 to 50 days")</f>
        <v>Greater than 40 days</v>
      </c>
      <c r="W4099" t="str" cm="1">
        <f t="array" ref="W4099">_xlfn.IFNA(_xlfn.IFS(AND(U4099&gt;=25,U4099&lt;28),"26-27 days",AND(U4099&gt;27,U4099&lt;29),"28 to 29 days",U4099=30, "30 days"),"Not Needed")</f>
        <v>Not Needed</v>
      </c>
      <c r="X4099">
        <f t="shared" ref="X4099:X4115" si="389">YEAR(S4099)</f>
        <v>2015</v>
      </c>
    </row>
    <row r="4100" spans="1:24" ht="4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 t="shared" si="384"/>
        <v>0</v>
      </c>
      <c r="R4100">
        <f t="shared" si="385"/>
        <v>0</v>
      </c>
      <c r="S4100" s="15">
        <f t="shared" si="386"/>
        <v>42495.722187499996</v>
      </c>
      <c r="T4100" s="15">
        <f t="shared" si="387"/>
        <v>42525.722187499996</v>
      </c>
      <c r="U4100">
        <f t="shared" si="388"/>
        <v>30</v>
      </c>
      <c r="V4100" t="str" cm="1">
        <f t="array" ref="V4100">_xlfn.IFS(U4100&lt;=10,"Less than 10 days",AND(U4100&gt;10,U4100&lt;=20),"11 to 20 days",AND(U4100&gt;20,U4100&lt;=25),"21 to 25 days",U4100&gt;=51,"Greater than 40 days",AND(U4100&gt;25,U4100&lt;=30),"26 to 30 days",AND(U4100&gt;30,U4100&lt;=40),"31 to 40 days",AND(U4100&gt;40,U4100&lt;=50),"41 to 50 days")</f>
        <v>26 to 30 days</v>
      </c>
      <c r="W4100" t="str" cm="1">
        <f t="array" ref="W4100">_xlfn.IFNA(_xlfn.IFS(AND(U4100&gt;=25,U4100&lt;28),"26-27 days",AND(U4100&gt;27,U4100&lt;29),"28 to 29 days",U4100=30, "30 days"),"Not Needed")</f>
        <v>30 days</v>
      </c>
      <c r="X4100">
        <f t="shared" si="389"/>
        <v>2016</v>
      </c>
    </row>
    <row r="4101" spans="1:24" ht="58">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 t="shared" si="384"/>
        <v>1</v>
      </c>
      <c r="R4101">
        <f t="shared" si="385"/>
        <v>50</v>
      </c>
      <c r="S4101" s="15">
        <f t="shared" si="386"/>
        <v>42570.850381944445</v>
      </c>
      <c r="T4101" s="15">
        <f t="shared" si="387"/>
        <v>42615.850381944445</v>
      </c>
      <c r="U4101">
        <f t="shared" si="388"/>
        <v>45</v>
      </c>
      <c r="V4101" t="str" cm="1">
        <f t="array" ref="V4101">_xlfn.IFS(U4101&lt;=10,"Less than 10 days",AND(U4101&gt;10,U4101&lt;=20),"11 to 20 days",AND(U4101&gt;20,U4101&lt;=25),"21 to 25 days",U4101&gt;=51,"Greater than 40 days",AND(U4101&gt;25,U4101&lt;=30),"26 to 30 days",AND(U4101&gt;30,U4101&lt;=40),"31 to 40 days",AND(U4101&gt;40,U4101&lt;=50),"41 to 50 days")</f>
        <v>41 to 50 days</v>
      </c>
      <c r="W4101" t="str" cm="1">
        <f t="array" ref="W4101">_xlfn.IFNA(_xlfn.IFS(AND(U4101&gt;=25,U4101&lt;28),"26-27 days",AND(U4101&gt;27,U4101&lt;29),"28 to 29 days",U4101=30, "30 days"),"Not Needed")</f>
        <v>Not Needed</v>
      </c>
      <c r="X4101">
        <f t="shared" si="389"/>
        <v>2016</v>
      </c>
    </row>
    <row r="4102" spans="1:24" ht="4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 t="shared" si="384"/>
        <v>0</v>
      </c>
      <c r="R4102">
        <f t="shared" si="385"/>
        <v>0</v>
      </c>
      <c r="S4102" s="15">
        <f t="shared" si="386"/>
        <v>41927.124884259261</v>
      </c>
      <c r="T4102" s="15">
        <f t="shared" si="387"/>
        <v>41937.124884259261</v>
      </c>
      <c r="U4102">
        <f t="shared" si="388"/>
        <v>10</v>
      </c>
      <c r="V4102" t="str" cm="1">
        <f t="array" ref="V4102">_xlfn.IFS(U4102&lt;=10,"Less than 10 days",AND(U4102&gt;10,U4102&lt;=20),"11 to 20 days",AND(U4102&gt;20,U4102&lt;=25),"21 to 25 days",U4102&gt;=51,"Greater than 40 days",AND(U4102&gt;25,U4102&lt;=30),"26 to 30 days",AND(U4102&gt;30,U4102&lt;=40),"31 to 40 days",AND(U4102&gt;40,U4102&lt;=50),"41 to 50 days")</f>
        <v>Less than 10 days</v>
      </c>
      <c r="W4102" t="str" cm="1">
        <f t="array" ref="W4102">_xlfn.IFNA(_xlfn.IFS(AND(U4102&gt;=25,U4102&lt;28),"26-27 days",AND(U4102&gt;27,U4102&lt;29),"28 to 29 days",U4102=30, "30 days"),"Not Needed")</f>
        <v>Not Needed</v>
      </c>
      <c r="X4102">
        <f t="shared" si="389"/>
        <v>2014</v>
      </c>
    </row>
    <row r="4103" spans="1:24" ht="4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 t="shared" si="384"/>
        <v>0</v>
      </c>
      <c r="R4103">
        <f t="shared" si="385"/>
        <v>0</v>
      </c>
      <c r="S4103" s="15">
        <f t="shared" si="386"/>
        <v>42730.903726851851</v>
      </c>
      <c r="T4103" s="15">
        <f t="shared" si="387"/>
        <v>42760.903726851851</v>
      </c>
      <c r="U4103">
        <f t="shared" si="388"/>
        <v>30</v>
      </c>
      <c r="V4103" t="str" cm="1">
        <f t="array" ref="V4103">_xlfn.IFS(U4103&lt;=10,"Less than 10 days",AND(U4103&gt;10,U4103&lt;=20),"11 to 20 days",AND(U4103&gt;20,U4103&lt;=25),"21 to 25 days",U4103&gt;=51,"Greater than 40 days",AND(U4103&gt;25,U4103&lt;=30),"26 to 30 days",AND(U4103&gt;30,U4103&lt;=40),"31 to 40 days",AND(U4103&gt;40,U4103&lt;=50),"41 to 50 days")</f>
        <v>26 to 30 days</v>
      </c>
      <c r="W4103" t="str" cm="1">
        <f t="array" ref="W4103">_xlfn.IFNA(_xlfn.IFS(AND(U4103&gt;=25,U4103&lt;28),"26-27 days",AND(U4103&gt;27,U4103&lt;29),"28 to 29 days",U4103=30, "30 days"),"Not Needed")</f>
        <v>30 days</v>
      </c>
      <c r="X4103">
        <f t="shared" si="389"/>
        <v>2016</v>
      </c>
    </row>
    <row r="4104" spans="1:24" ht="4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 t="shared" si="384"/>
        <v>27</v>
      </c>
      <c r="R4104">
        <f t="shared" si="385"/>
        <v>22.83</v>
      </c>
      <c r="S4104" s="15">
        <f t="shared" si="386"/>
        <v>42475.848067129627</v>
      </c>
      <c r="T4104" s="15">
        <f t="shared" si="387"/>
        <v>42505.848067129627</v>
      </c>
      <c r="U4104">
        <f t="shared" si="388"/>
        <v>30</v>
      </c>
      <c r="V4104" t="str" cm="1">
        <f t="array" ref="V4104">_xlfn.IFS(U4104&lt;=10,"Less than 10 days",AND(U4104&gt;10,U4104&lt;=20),"11 to 20 days",AND(U4104&gt;20,U4104&lt;=25),"21 to 25 days",U4104&gt;=51,"Greater than 40 days",AND(U4104&gt;25,U4104&lt;=30),"26 to 30 days",AND(U4104&gt;30,U4104&lt;=40),"31 to 40 days",AND(U4104&gt;40,U4104&lt;=50),"41 to 50 days")</f>
        <v>26 to 30 days</v>
      </c>
      <c r="W4104" t="str" cm="1">
        <f t="array" ref="W4104">_xlfn.IFNA(_xlfn.IFS(AND(U4104&gt;=25,U4104&lt;28),"26-27 days",AND(U4104&gt;27,U4104&lt;29),"28 to 29 days",U4104=30, "30 days"),"Not Needed")</f>
        <v>30 days</v>
      </c>
      <c r="X4104">
        <f t="shared" si="389"/>
        <v>2016</v>
      </c>
    </row>
    <row r="4105" spans="1:24" ht="4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 t="shared" si="384"/>
        <v>10</v>
      </c>
      <c r="R4105">
        <f t="shared" si="385"/>
        <v>16.670000000000002</v>
      </c>
      <c r="S4105" s="15">
        <f t="shared" si="386"/>
        <v>42188.83293981482</v>
      </c>
      <c r="T4105" s="15">
        <f t="shared" si="387"/>
        <v>42242.772222222222</v>
      </c>
      <c r="U4105">
        <f t="shared" si="388"/>
        <v>54</v>
      </c>
      <c r="V4105" t="str" cm="1">
        <f t="array" ref="V4105">_xlfn.IFS(U4105&lt;=10,"Less than 10 days",AND(U4105&gt;10,U4105&lt;=20),"11 to 20 days",AND(U4105&gt;20,U4105&lt;=25),"21 to 25 days",U4105&gt;=51,"Greater than 40 days",AND(U4105&gt;25,U4105&lt;=30),"26 to 30 days",AND(U4105&gt;30,U4105&lt;=40),"31 to 40 days",AND(U4105&gt;40,U4105&lt;=50),"41 to 50 days")</f>
        <v>Greater than 40 days</v>
      </c>
      <c r="W4105" t="str" cm="1">
        <f t="array" ref="W4105">_xlfn.IFNA(_xlfn.IFS(AND(U4105&gt;=25,U4105&lt;28),"26-27 days",AND(U4105&gt;27,U4105&lt;29),"28 to 29 days",U4105=30, "30 days"),"Not Needed")</f>
        <v>Not Needed</v>
      </c>
      <c r="X4105">
        <f t="shared" si="389"/>
        <v>2015</v>
      </c>
    </row>
    <row r="4106" spans="1:24" ht="4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 t="shared" si="384"/>
        <v>21</v>
      </c>
      <c r="R4106">
        <f t="shared" si="385"/>
        <v>45.79</v>
      </c>
      <c r="S4106" s="15">
        <f t="shared" si="386"/>
        <v>42640.278171296297</v>
      </c>
      <c r="T4106" s="15">
        <f t="shared" si="387"/>
        <v>42670.278171296297</v>
      </c>
      <c r="U4106">
        <f t="shared" si="388"/>
        <v>30</v>
      </c>
      <c r="V4106" t="str" cm="1">
        <f t="array" ref="V4106">_xlfn.IFS(U4106&lt;=10,"Less than 10 days",AND(U4106&gt;10,U4106&lt;=20),"11 to 20 days",AND(U4106&gt;20,U4106&lt;=25),"21 to 25 days",U4106&gt;=51,"Greater than 40 days",AND(U4106&gt;25,U4106&lt;=30),"26 to 30 days",AND(U4106&gt;30,U4106&lt;=40),"31 to 40 days",AND(U4106&gt;40,U4106&lt;=50),"41 to 50 days")</f>
        <v>26 to 30 days</v>
      </c>
      <c r="W4106" t="str" cm="1">
        <f t="array" ref="W4106">_xlfn.IFNA(_xlfn.IFS(AND(U4106&gt;=25,U4106&lt;28),"26-27 days",AND(U4106&gt;27,U4106&lt;29),"28 to 29 days",U4106=30, "30 days"),"Not Needed")</f>
        <v>30 days</v>
      </c>
      <c r="X4106">
        <f t="shared" si="389"/>
        <v>2016</v>
      </c>
    </row>
    <row r="4107" spans="1:24" ht="58">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 t="shared" si="384"/>
        <v>7</v>
      </c>
      <c r="R4107">
        <f t="shared" si="385"/>
        <v>383.33</v>
      </c>
      <c r="S4107" s="15">
        <f t="shared" si="386"/>
        <v>42697.010520833333</v>
      </c>
      <c r="T4107" s="15">
        <f t="shared" si="387"/>
        <v>42730.010520833333</v>
      </c>
      <c r="U4107">
        <f t="shared" si="388"/>
        <v>33</v>
      </c>
      <c r="V4107" t="str" cm="1">
        <f t="array" ref="V4107">_xlfn.IFS(U4107&lt;=10,"Less than 10 days",AND(U4107&gt;10,U4107&lt;=20),"11 to 20 days",AND(U4107&gt;20,U4107&lt;=25),"21 to 25 days",U4107&gt;=51,"Greater than 40 days",AND(U4107&gt;25,U4107&lt;=30),"26 to 30 days",AND(U4107&gt;30,U4107&lt;=40),"31 to 40 days",AND(U4107&gt;40,U4107&lt;=50),"41 to 50 days")</f>
        <v>31 to 40 days</v>
      </c>
      <c r="W4107" t="str" cm="1">
        <f t="array" ref="W4107">_xlfn.IFNA(_xlfn.IFS(AND(U4107&gt;=25,U4107&lt;28),"26-27 days",AND(U4107&gt;27,U4107&lt;29),"28 to 29 days",U4107=30, "30 days"),"Not Needed")</f>
        <v>Not Needed</v>
      </c>
      <c r="X4107">
        <f t="shared" si="389"/>
        <v>2016</v>
      </c>
    </row>
    <row r="4108" spans="1:24" ht="4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 t="shared" si="384"/>
        <v>71</v>
      </c>
      <c r="R4108">
        <f t="shared" si="385"/>
        <v>106.97</v>
      </c>
      <c r="S4108" s="15">
        <f t="shared" si="386"/>
        <v>42053.049375000002</v>
      </c>
      <c r="T4108" s="15">
        <f t="shared" si="387"/>
        <v>42096.041666666672</v>
      </c>
      <c r="U4108">
        <f t="shared" si="388"/>
        <v>43</v>
      </c>
      <c r="V4108" t="str" cm="1">
        <f t="array" ref="V4108">_xlfn.IFS(U4108&lt;=10,"Less than 10 days",AND(U4108&gt;10,U4108&lt;=20),"11 to 20 days",AND(U4108&gt;20,U4108&lt;=25),"21 to 25 days",U4108&gt;=51,"Greater than 40 days",AND(U4108&gt;25,U4108&lt;=30),"26 to 30 days",AND(U4108&gt;30,U4108&lt;=40),"31 to 40 days",AND(U4108&gt;40,U4108&lt;=50),"41 to 50 days")</f>
        <v>41 to 50 days</v>
      </c>
      <c r="W4108" t="str" cm="1">
        <f t="array" ref="W4108">_xlfn.IFNA(_xlfn.IFS(AND(U4108&gt;=25,U4108&lt;28),"26-27 days",AND(U4108&gt;27,U4108&lt;29),"28 to 29 days",U4108=30, "30 days"),"Not Needed")</f>
        <v>Not Needed</v>
      </c>
      <c r="X4108">
        <f t="shared" si="389"/>
        <v>2015</v>
      </c>
    </row>
    <row r="4109" spans="1:24" ht="4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 t="shared" ref="Q4109:Q4115" si="390">ROUND(E4109/D4109*100,0)</f>
        <v>2</v>
      </c>
      <c r="R4109">
        <f t="shared" si="385"/>
        <v>10.25</v>
      </c>
      <c r="S4109" s="15">
        <f t="shared" si="386"/>
        <v>41883.916678240741</v>
      </c>
      <c r="T4109" s="15">
        <f t="shared" si="387"/>
        <v>41906.916678240741</v>
      </c>
      <c r="U4109">
        <f t="shared" si="388"/>
        <v>23</v>
      </c>
      <c r="V4109" t="str" cm="1">
        <f t="array" ref="V4109">_xlfn.IFS(U4109&lt;=10,"Less than 10 days",AND(U4109&gt;10,U4109&lt;=20),"11 to 20 days",AND(U4109&gt;20,U4109&lt;=25),"21 to 25 days",U4109&gt;=51,"Greater than 40 days",AND(U4109&gt;25,U4109&lt;=30),"26 to 30 days",AND(U4109&gt;30,U4109&lt;=40),"31 to 40 days",AND(U4109&gt;40,U4109&lt;=50),"41 to 50 days")</f>
        <v>21 to 25 days</v>
      </c>
      <c r="W4109" t="str" cm="1">
        <f t="array" ref="W4109">_xlfn.IFNA(_xlfn.IFS(AND(U4109&gt;=25,U4109&lt;28),"26-27 days",AND(U4109&gt;27,U4109&lt;29),"28 to 29 days",U4109=30, "30 days"),"Not Needed")</f>
        <v>Not Needed</v>
      </c>
      <c r="X4109">
        <f t="shared" si="389"/>
        <v>2014</v>
      </c>
    </row>
    <row r="4110" spans="1:24" ht="4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 t="shared" si="390"/>
        <v>2</v>
      </c>
      <c r="R4110">
        <f t="shared" si="385"/>
        <v>59</v>
      </c>
      <c r="S4110" s="15">
        <f t="shared" si="386"/>
        <v>42767.031678240746</v>
      </c>
      <c r="T4110" s="15">
        <f t="shared" si="387"/>
        <v>42797.208333333328</v>
      </c>
      <c r="U4110">
        <f t="shared" si="388"/>
        <v>30</v>
      </c>
      <c r="V4110" t="str" cm="1">
        <f t="array" ref="V4110">_xlfn.IFS(U4110&lt;=10,"Less than 10 days",AND(U4110&gt;10,U4110&lt;=20),"11 to 20 days",AND(U4110&gt;20,U4110&lt;=25),"21 to 25 days",U4110&gt;=51,"Greater than 40 days",AND(U4110&gt;25,U4110&lt;=30),"26 to 30 days",AND(U4110&gt;30,U4110&lt;=40),"31 to 40 days",AND(U4110&gt;40,U4110&lt;=50),"41 to 50 days")</f>
        <v>26 to 30 days</v>
      </c>
      <c r="W4110" t="str" cm="1">
        <f t="array" ref="W4110">_xlfn.IFNA(_xlfn.IFS(AND(U4110&gt;=25,U4110&lt;28),"26-27 days",AND(U4110&gt;27,U4110&lt;29),"28 to 29 days",U4110=30, "30 days"),"Not Needed")</f>
        <v>30 days</v>
      </c>
      <c r="X4110">
        <f t="shared" si="389"/>
        <v>2017</v>
      </c>
    </row>
    <row r="4111" spans="1:24" ht="4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 t="shared" si="390"/>
        <v>0</v>
      </c>
      <c r="R4111">
        <f t="shared" si="385"/>
        <v>0</v>
      </c>
      <c r="S4111" s="15">
        <f t="shared" si="386"/>
        <v>42307.539398148147</v>
      </c>
      <c r="T4111" s="15">
        <f t="shared" si="387"/>
        <v>42337.581064814818</v>
      </c>
      <c r="U4111">
        <f t="shared" si="388"/>
        <v>30</v>
      </c>
      <c r="V4111" t="str" cm="1">
        <f t="array" ref="V4111">_xlfn.IFS(U4111&lt;=10,"Less than 10 days",AND(U4111&gt;10,U4111&lt;=20),"11 to 20 days",AND(U4111&gt;20,U4111&lt;=25),"21 to 25 days",U4111&gt;=51,"Greater than 40 days",AND(U4111&gt;25,U4111&lt;=30),"26 to 30 days",AND(U4111&gt;30,U4111&lt;=40),"31 to 40 days",AND(U4111&gt;40,U4111&lt;=50),"41 to 50 days")</f>
        <v>26 to 30 days</v>
      </c>
      <c r="W4111" t="str" cm="1">
        <f t="array" ref="W4111">_xlfn.IFNA(_xlfn.IFS(AND(U4111&gt;=25,U4111&lt;28),"26-27 days",AND(U4111&gt;27,U4111&lt;29),"28 to 29 days",U4111=30, "30 days"),"Not Needed")</f>
        <v>30 days</v>
      </c>
      <c r="X4111">
        <f t="shared" si="389"/>
        <v>2015</v>
      </c>
    </row>
    <row r="4112" spans="1:24" ht="4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 t="shared" si="390"/>
        <v>29</v>
      </c>
      <c r="R4112">
        <f t="shared" si="385"/>
        <v>14.33</v>
      </c>
      <c r="S4112" s="15">
        <f t="shared" si="386"/>
        <v>42512.626747685179</v>
      </c>
      <c r="T4112" s="15">
        <f t="shared" si="387"/>
        <v>42572.626747685179</v>
      </c>
      <c r="U4112">
        <f t="shared" si="388"/>
        <v>60</v>
      </c>
      <c r="V4112" t="str" cm="1">
        <f t="array" ref="V4112">_xlfn.IFS(U4112&lt;=10,"Less than 10 days",AND(U4112&gt;10,U4112&lt;=20),"11 to 20 days",AND(U4112&gt;20,U4112&lt;=25),"21 to 25 days",U4112&gt;=51,"Greater than 40 days",AND(U4112&gt;25,U4112&lt;=30),"26 to 30 days",AND(U4112&gt;30,U4112&lt;=40),"31 to 40 days",AND(U4112&gt;40,U4112&lt;=50),"41 to 50 days")</f>
        <v>Greater than 40 days</v>
      </c>
      <c r="W4112" t="str" cm="1">
        <f t="array" ref="W4112">_xlfn.IFNA(_xlfn.IFS(AND(U4112&gt;=25,U4112&lt;28),"26-27 days",AND(U4112&gt;27,U4112&lt;29),"28 to 29 days",U4112=30, "30 days"),"Not Needed")</f>
        <v>Not Needed</v>
      </c>
      <c r="X4112">
        <f t="shared" si="389"/>
        <v>2016</v>
      </c>
    </row>
    <row r="4113" spans="1:24" ht="4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 t="shared" si="390"/>
        <v>3</v>
      </c>
      <c r="R4113">
        <f t="shared" si="385"/>
        <v>15.67</v>
      </c>
      <c r="S4113" s="15">
        <f t="shared" si="386"/>
        <v>42029.135879629626</v>
      </c>
      <c r="T4113" s="15">
        <f t="shared" si="387"/>
        <v>42059.135879629626</v>
      </c>
      <c r="U4113">
        <f t="shared" si="388"/>
        <v>30</v>
      </c>
      <c r="V4113" t="str" cm="1">
        <f t="array" ref="V4113">_xlfn.IFS(U4113&lt;=10,"Less than 10 days",AND(U4113&gt;10,U4113&lt;=20),"11 to 20 days",AND(U4113&gt;20,U4113&lt;=25),"21 to 25 days",U4113&gt;=51,"Greater than 40 days",AND(U4113&gt;25,U4113&lt;=30),"26 to 30 days",AND(U4113&gt;30,U4113&lt;=40),"31 to 40 days",AND(U4113&gt;40,U4113&lt;=50),"41 to 50 days")</f>
        <v>26 to 30 days</v>
      </c>
      <c r="W4113" t="str" cm="1">
        <f t="array" ref="W4113">_xlfn.IFNA(_xlfn.IFS(AND(U4113&gt;=25,U4113&lt;28),"26-27 days",AND(U4113&gt;27,U4113&lt;29),"28 to 29 days",U4113=30, "30 days"),"Not Needed")</f>
        <v>30 days</v>
      </c>
      <c r="X4113">
        <f t="shared" si="389"/>
        <v>2015</v>
      </c>
    </row>
    <row r="4114" spans="1:24" ht="4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 t="shared" si="390"/>
        <v>0</v>
      </c>
      <c r="R4114">
        <f t="shared" si="385"/>
        <v>1</v>
      </c>
      <c r="S4114" s="15">
        <f t="shared" si="386"/>
        <v>42400.946597222224</v>
      </c>
      <c r="T4114" s="15">
        <f t="shared" si="387"/>
        <v>42428</v>
      </c>
      <c r="U4114">
        <f t="shared" si="388"/>
        <v>28</v>
      </c>
      <c r="V4114" t="str" cm="1">
        <f t="array" ref="V4114">_xlfn.IFS(U4114&lt;=10,"Less than 10 days",AND(U4114&gt;10,U4114&lt;=20),"11 to 20 days",AND(U4114&gt;20,U4114&lt;=25),"21 to 25 days",U4114&gt;=51,"Greater than 40 days",AND(U4114&gt;25,U4114&lt;=30),"26 to 30 days",AND(U4114&gt;30,U4114&lt;=40),"31 to 40 days",AND(U4114&gt;40,U4114&lt;=50),"41 to 50 days")</f>
        <v>26 to 30 days</v>
      </c>
      <c r="W4114" t="str" cm="1">
        <f t="array" ref="W4114">_xlfn.IFNA(_xlfn.IFS(AND(U4114&gt;=25,U4114&lt;28),"26-27 days",AND(U4114&gt;27,U4114&lt;29),"28 to 29 days",U4114=30, "30 days"),"Not Needed")</f>
        <v>28 to 29 days</v>
      </c>
      <c r="X4114">
        <f t="shared" si="389"/>
        <v>2016</v>
      </c>
    </row>
    <row r="4115" spans="1:24" ht="4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 t="shared" si="390"/>
        <v>0</v>
      </c>
      <c r="R4115">
        <f t="shared" si="385"/>
        <v>1</v>
      </c>
      <c r="S4115" s="15">
        <f t="shared" si="386"/>
        <v>42358.573182870372</v>
      </c>
      <c r="T4115" s="15">
        <f t="shared" si="387"/>
        <v>42377.273611111115</v>
      </c>
      <c r="U4115">
        <f t="shared" si="388"/>
        <v>19</v>
      </c>
      <c r="V4115" t="str" cm="1">
        <f t="array" ref="V4115">_xlfn.IFS(U4115&lt;=10,"Less than 10 days",AND(U4115&gt;10,U4115&lt;=20),"11 to 20 days",AND(U4115&gt;20,U4115&lt;=25),"21 to 25 days",U4115&gt;=51,"Greater than 40 days",AND(U4115&gt;25,U4115&lt;=30),"26 to 30 days",AND(U4115&gt;30,U4115&lt;=40),"31 to 40 days",AND(U4115&gt;40,U4115&lt;=50),"41 to 50 days")</f>
        <v>11 to 20 days</v>
      </c>
      <c r="W4115" t="str" cm="1">
        <f t="array" ref="W4115">_xlfn.IFNA(_xlfn.IFS(AND(U4115&gt;=25,U4115&lt;28),"26-27 days",AND(U4115&gt;27,U4115&lt;29),"28 to 29 days",U4115=30, "30 days"),"Not Needed")</f>
        <v>Not Needed</v>
      </c>
      <c r="X4115">
        <f t="shared" si="389"/>
        <v>2015</v>
      </c>
    </row>
  </sheetData>
  <autoFilter ref="A1:W4115" xr:uid="{38DA370A-72F5-47B8-B392-A514316E4F88}"/>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U1:X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 min="7" max="7" width="11.26953125" bestFit="1" customWidth="1"/>
    <col min="8" max="8" width="9.1796875" bestFit="1" customWidth="1"/>
    <col min="9" max="9" width="9.81640625" bestFit="1" customWidth="1"/>
    <col min="10" max="10" width="6.7265625" bestFit="1" customWidth="1"/>
    <col min="11" max="11" width="10.1796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D0CA-823B-4325-A23C-D387CC45B8E7}">
  <sheetPr>
    <tabColor theme="4"/>
  </sheetPr>
  <dimension ref="A3:H12"/>
  <sheetViews>
    <sheetView workbookViewId="0">
      <selection activeCell="H36" sqref="H36"/>
    </sheetView>
  </sheetViews>
  <sheetFormatPr defaultRowHeight="14.5"/>
  <cols>
    <col min="1" max="1" width="15.453125" bestFit="1" customWidth="1"/>
    <col min="2" max="5" width="20.453125" bestFit="1" customWidth="1"/>
    <col min="6" max="6" width="13.6328125" bestFit="1" customWidth="1"/>
    <col min="7" max="7" width="13.81640625" bestFit="1" customWidth="1"/>
    <col min="8" max="8" width="13.6328125" bestFit="1" customWidth="1"/>
    <col min="9" max="9" width="13.81640625" bestFit="1" customWidth="1"/>
    <col min="10" max="10" width="13.6328125" bestFit="1" customWidth="1"/>
    <col min="11" max="11" width="13.81640625" bestFit="1" customWidth="1"/>
    <col min="12" max="12" width="18.54296875" bestFit="1" customWidth="1"/>
    <col min="13" max="13" width="13.81640625" bestFit="1" customWidth="1"/>
    <col min="14" max="14" width="15.453125" bestFit="1" customWidth="1"/>
    <col min="15" max="15" width="13.81640625" bestFit="1" customWidth="1"/>
    <col min="16" max="17" width="12.08984375" bestFit="1" customWidth="1"/>
    <col min="18" max="18" width="11.08984375" bestFit="1" customWidth="1"/>
    <col min="19" max="25" width="12.08984375" bestFit="1" customWidth="1"/>
    <col min="26" max="26" width="11.08984375" bestFit="1" customWidth="1"/>
    <col min="27" max="29" width="12.08984375" bestFit="1" customWidth="1"/>
    <col min="30" max="30" width="14.6328125" bestFit="1" customWidth="1"/>
    <col min="31" max="32" width="13.6328125" bestFit="1" customWidth="1"/>
    <col min="33" max="34" width="12.08984375" bestFit="1" customWidth="1"/>
    <col min="35" max="36" width="13.6328125" bestFit="1" customWidth="1"/>
    <col min="37" max="39" width="12.08984375" bestFit="1" customWidth="1"/>
    <col min="40" max="40" width="13.6328125" bestFit="1" customWidth="1"/>
    <col min="41" max="44" width="12.08984375" bestFit="1" customWidth="1"/>
    <col min="45" max="45" width="13.6328125" bestFit="1" customWidth="1"/>
    <col min="46" max="46" width="12.08984375" bestFit="1" customWidth="1"/>
    <col min="47" max="47" width="11.08984375" bestFit="1" customWidth="1"/>
    <col min="48" max="50" width="12.08984375" bestFit="1" customWidth="1"/>
    <col min="51" max="51" width="11.08984375" bestFit="1" customWidth="1"/>
    <col min="52" max="57" width="12.08984375" bestFit="1" customWidth="1"/>
    <col min="58" max="58" width="14.6328125" bestFit="1" customWidth="1"/>
    <col min="59" max="59" width="12.08984375" bestFit="1" customWidth="1"/>
    <col min="60" max="60" width="15.6328125" bestFit="1" customWidth="1"/>
    <col min="61" max="61" width="11.08984375" bestFit="1" customWidth="1"/>
    <col min="62" max="62" width="8.6328125" bestFit="1" customWidth="1"/>
    <col min="63" max="64" width="10.08984375" bestFit="1" customWidth="1"/>
    <col min="65" max="65" width="11.08984375" bestFit="1" customWidth="1"/>
    <col min="66" max="68" width="10.08984375" bestFit="1" customWidth="1"/>
    <col min="69" max="69" width="8.6328125" bestFit="1" customWidth="1"/>
    <col min="70" max="70" width="11.08984375" bestFit="1" customWidth="1"/>
    <col min="71" max="71" width="10.08984375" bestFit="1" customWidth="1"/>
    <col min="72" max="72" width="8.6328125" bestFit="1" customWidth="1"/>
    <col min="73" max="73" width="11.08984375" bestFit="1" customWidth="1"/>
    <col min="74" max="77" width="10.08984375" bestFit="1" customWidth="1"/>
    <col min="78" max="78" width="11.08984375" bestFit="1" customWidth="1"/>
  </cols>
  <sheetData>
    <row r="3" spans="1:8">
      <c r="A3" s="11" t="s">
        <v>8361</v>
      </c>
      <c r="B3" t="s">
        <v>8457</v>
      </c>
      <c r="F3" s="29"/>
      <c r="G3" s="29"/>
      <c r="H3" s="30"/>
    </row>
    <row r="4" spans="1:8">
      <c r="A4" s="12" t="s">
        <v>8218</v>
      </c>
      <c r="B4" s="31"/>
      <c r="H4" s="30"/>
    </row>
    <row r="5" spans="1:8">
      <c r="A5" s="28" t="s">
        <v>8307</v>
      </c>
      <c r="B5" s="31">
        <v>1.1809324799004328</v>
      </c>
    </row>
    <row r="6" spans="1:8">
      <c r="A6" s="28" t="s">
        <v>8333</v>
      </c>
      <c r="B6" s="31">
        <v>1.7375478420944979</v>
      </c>
    </row>
    <row r="7" spans="1:8">
      <c r="A7" s="28" t="s">
        <v>8330</v>
      </c>
      <c r="B7" s="31">
        <v>4.1512501896119423</v>
      </c>
    </row>
    <row r="8" spans="1:8">
      <c r="A8" s="28" t="s">
        <v>8322</v>
      </c>
      <c r="B8" s="31">
        <v>1.2413024617236712</v>
      </c>
    </row>
    <row r="9" spans="1:8">
      <c r="A9" s="28" t="s">
        <v>8335</v>
      </c>
      <c r="B9" s="31">
        <v>1.474569853192609</v>
      </c>
    </row>
    <row r="10" spans="1:8">
      <c r="A10" s="28" t="s">
        <v>8319</v>
      </c>
      <c r="B10" s="31">
        <v>2.1213067302590853</v>
      </c>
    </row>
    <row r="11" spans="1:8">
      <c r="A11" s="28" t="s">
        <v>8316</v>
      </c>
      <c r="B11" s="31">
        <v>2.9284476347466457</v>
      </c>
    </row>
    <row r="12" spans="1:8">
      <c r="A12" s="28" t="s">
        <v>8314</v>
      </c>
      <c r="B12" s="31">
        <v>1.1503318108265885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C500-DA9C-42FB-B8D7-AFF5E7C50249}">
  <sheetPr>
    <tabColor rgb="FFFFC000"/>
  </sheetPr>
  <dimension ref="A2:D50"/>
  <sheetViews>
    <sheetView workbookViewId="0">
      <selection activeCell="B6" sqref="B6"/>
    </sheetView>
  </sheetViews>
  <sheetFormatPr defaultRowHeight="14.5"/>
  <cols>
    <col min="1" max="1" width="17" bestFit="1" customWidth="1"/>
    <col min="2" max="2" width="15.26953125" bestFit="1" customWidth="1"/>
    <col min="3" max="3" width="9.1796875" bestFit="1" customWidth="1"/>
    <col min="4" max="4" width="10.7265625" bestFit="1" customWidth="1"/>
    <col min="5" max="6" width="1.81640625" bestFit="1" customWidth="1"/>
    <col min="7" max="8" width="2.81640625" bestFit="1" customWidth="1"/>
    <col min="9" max="9" width="1.81640625" bestFit="1" customWidth="1"/>
    <col min="10" max="20" width="2.81640625" bestFit="1" customWidth="1"/>
    <col min="21" max="21" width="3.81640625" bestFit="1" customWidth="1"/>
    <col min="22" max="29" width="2.81640625" bestFit="1" customWidth="1"/>
    <col min="30" max="30" width="4.81640625" bestFit="1" customWidth="1"/>
    <col min="31" max="31" width="3.81640625" bestFit="1" customWidth="1"/>
    <col min="32" max="34" width="2.81640625" bestFit="1" customWidth="1"/>
    <col min="35" max="35" width="3.81640625" bestFit="1" customWidth="1"/>
    <col min="36" max="44" width="2.81640625" bestFit="1" customWidth="1"/>
    <col min="45" max="45" width="3.81640625" bestFit="1" customWidth="1"/>
    <col min="46" max="59" width="2.81640625" bestFit="1" customWidth="1"/>
    <col min="60" max="60" width="3.81640625" bestFit="1" customWidth="1"/>
    <col min="61" max="78" width="2.81640625" bestFit="1" customWidth="1"/>
    <col min="79" max="79" width="10.7265625" bestFit="1" customWidth="1"/>
    <col min="80" max="83" width="1.81640625" bestFit="1" customWidth="1"/>
    <col min="84" max="84" width="2.81640625" bestFit="1" customWidth="1"/>
    <col min="85" max="86" width="1.81640625" bestFit="1" customWidth="1"/>
    <col min="87" max="106" width="2.81640625" bestFit="1" customWidth="1"/>
    <col min="107" max="107" width="4.81640625" bestFit="1" customWidth="1"/>
    <col min="108" max="108" width="3.81640625" bestFit="1" customWidth="1"/>
    <col min="109" max="121" width="2.81640625" bestFit="1" customWidth="1"/>
    <col min="122" max="122" width="3.81640625" bestFit="1" customWidth="1"/>
    <col min="123" max="136" width="2.81640625" bestFit="1" customWidth="1"/>
    <col min="137" max="137" width="3.81640625" bestFit="1" customWidth="1"/>
    <col min="138" max="155" width="2.81640625" bestFit="1" customWidth="1"/>
    <col min="156" max="156" width="26" bestFit="1" customWidth="1"/>
    <col min="157" max="157" width="27" bestFit="1" customWidth="1"/>
    <col min="158" max="165" width="2.81640625" bestFit="1" customWidth="1"/>
    <col min="166" max="171" width="3.81640625" bestFit="1" customWidth="1"/>
    <col min="172" max="172" width="7.54296875" bestFit="1" customWidth="1"/>
    <col min="173" max="173" width="4.6328125" bestFit="1" customWidth="1"/>
    <col min="174" max="177" width="1.81640625" bestFit="1" customWidth="1"/>
    <col min="178" max="192" width="2.81640625" bestFit="1" customWidth="1"/>
    <col min="193" max="193" width="3.81640625" bestFit="1" customWidth="1"/>
    <col min="194" max="194" width="7.54296875" bestFit="1" customWidth="1"/>
    <col min="195" max="195" width="4.6328125" bestFit="1" customWidth="1"/>
    <col min="196" max="198" width="1.81640625" bestFit="1" customWidth="1"/>
    <col min="199" max="214" width="2.81640625" bestFit="1" customWidth="1"/>
    <col min="215" max="218" width="3.81640625" bestFit="1" customWidth="1"/>
    <col min="219" max="219" width="7.54296875" bestFit="1" customWidth="1"/>
    <col min="220" max="220" width="4.6328125" bestFit="1" customWidth="1"/>
    <col min="221" max="224" width="1.81640625" bestFit="1" customWidth="1"/>
    <col min="225" max="233" width="2.81640625" bestFit="1" customWidth="1"/>
    <col min="234" max="236" width="3.81640625" bestFit="1" customWidth="1"/>
    <col min="237" max="237" width="7.54296875" bestFit="1" customWidth="1"/>
    <col min="238" max="238" width="4.6328125" bestFit="1" customWidth="1"/>
    <col min="239" max="241" width="1.81640625" bestFit="1" customWidth="1"/>
    <col min="242" max="254" width="2.81640625" bestFit="1" customWidth="1"/>
    <col min="255" max="256" width="3.81640625" bestFit="1" customWidth="1"/>
    <col min="257" max="257" width="7.54296875" bestFit="1" customWidth="1"/>
    <col min="258" max="258" width="4.6328125" bestFit="1" customWidth="1"/>
    <col min="259" max="266" width="1.81640625" bestFit="1" customWidth="1"/>
    <col min="267" max="290" width="2.81640625" bestFit="1" customWidth="1"/>
    <col min="291" max="296" width="3.81640625" bestFit="1" customWidth="1"/>
    <col min="297" max="297" width="4.81640625" bestFit="1" customWidth="1"/>
    <col min="298" max="298" width="7.54296875" bestFit="1" customWidth="1"/>
    <col min="299" max="299" width="4.6328125" bestFit="1" customWidth="1"/>
    <col min="300" max="307" width="1.81640625" bestFit="1" customWidth="1"/>
    <col min="308" max="349" width="2.81640625" bestFit="1" customWidth="1"/>
    <col min="350" max="362" width="3.81640625" bestFit="1" customWidth="1"/>
    <col min="363" max="363" width="4.81640625" bestFit="1" customWidth="1"/>
    <col min="364" max="364" width="7.54296875" bestFit="1" customWidth="1"/>
    <col min="365" max="365" width="4.6328125" bestFit="1" customWidth="1"/>
    <col min="366" max="369" width="1.81640625" bestFit="1" customWidth="1"/>
    <col min="370" max="393" width="2.81640625" bestFit="1" customWidth="1"/>
    <col min="394" max="399" width="3.81640625" bestFit="1" customWidth="1"/>
    <col min="400" max="400" width="7.54296875" bestFit="1" customWidth="1"/>
    <col min="401" max="401" width="4.6328125" bestFit="1" customWidth="1"/>
    <col min="402" max="406" width="1.81640625" bestFit="1" customWidth="1"/>
    <col min="407" max="428" width="2.81640625" bestFit="1" customWidth="1"/>
    <col min="429" max="430" width="3.81640625" bestFit="1" customWidth="1"/>
    <col min="431" max="431" width="7.54296875" bestFit="1" customWidth="1"/>
    <col min="432" max="432" width="4.6328125" bestFit="1" customWidth="1"/>
    <col min="433" max="437" width="1.81640625" bestFit="1" customWidth="1"/>
    <col min="438" max="457" width="2.81640625" bestFit="1" customWidth="1"/>
    <col min="458" max="461" width="3.81640625" bestFit="1" customWidth="1"/>
    <col min="462" max="462" width="7.54296875" bestFit="1" customWidth="1"/>
    <col min="463" max="463" width="4.6328125" bestFit="1" customWidth="1"/>
    <col min="464" max="470" width="1.81640625" bestFit="1" customWidth="1"/>
    <col min="471" max="499" width="2.81640625" bestFit="1" customWidth="1"/>
    <col min="500" max="508" width="3.81640625" bestFit="1" customWidth="1"/>
    <col min="509" max="509" width="7.54296875" bestFit="1" customWidth="1"/>
    <col min="510" max="510" width="4.6328125" bestFit="1" customWidth="1"/>
    <col min="511" max="513" width="1.81640625" bestFit="1" customWidth="1"/>
    <col min="514" max="525" width="2.81640625" bestFit="1" customWidth="1"/>
    <col min="526" max="527" width="3.81640625" bestFit="1" customWidth="1"/>
    <col min="528" max="528" width="7.54296875" bestFit="1" customWidth="1"/>
    <col min="529" max="529" width="4.6328125" bestFit="1" customWidth="1"/>
    <col min="530" max="532" width="1.81640625" bestFit="1" customWidth="1"/>
    <col min="533" max="552" width="2.81640625" bestFit="1" customWidth="1"/>
    <col min="553" max="556" width="3.81640625" bestFit="1" customWidth="1"/>
    <col min="557" max="557" width="4.81640625" bestFit="1" customWidth="1"/>
    <col min="558" max="558" width="7.54296875" bestFit="1" customWidth="1"/>
    <col min="559" max="559" width="4.6328125" bestFit="1" customWidth="1"/>
    <col min="560" max="566" width="1.81640625" bestFit="1" customWidth="1"/>
    <col min="567" max="599" width="2.81640625" bestFit="1" customWidth="1"/>
    <col min="600" max="619" width="3.81640625" bestFit="1" customWidth="1"/>
    <col min="620" max="620" width="4.81640625" bestFit="1" customWidth="1"/>
    <col min="621" max="621" width="7.54296875" bestFit="1" customWidth="1"/>
    <col min="622" max="622" width="4.6328125" bestFit="1" customWidth="1"/>
    <col min="623" max="629" width="1.81640625" bestFit="1" customWidth="1"/>
    <col min="630" max="662" width="2.81640625" bestFit="1" customWidth="1"/>
    <col min="663" max="681" width="3.81640625" bestFit="1" customWidth="1"/>
    <col min="682" max="682" width="4.81640625" bestFit="1" customWidth="1"/>
    <col min="683" max="683" width="7.54296875" bestFit="1" customWidth="1"/>
    <col min="684" max="684" width="4.6328125" bestFit="1" customWidth="1"/>
    <col min="685" max="685" width="3.81640625" bestFit="1" customWidth="1"/>
    <col min="686" max="780" width="2.81640625" bestFit="1" customWidth="1"/>
    <col min="781" max="976" width="3.81640625" bestFit="1" customWidth="1"/>
    <col min="977" max="994" width="4.81640625" bestFit="1" customWidth="1"/>
    <col min="995" max="995" width="7.54296875" bestFit="1" customWidth="1"/>
    <col min="996" max="996" width="4.6328125" bestFit="1" customWidth="1"/>
    <col min="997" max="1005" width="1.81640625" bestFit="1" customWidth="1"/>
    <col min="1006" max="1053" width="2.81640625" bestFit="1" customWidth="1"/>
    <col min="1054" max="1097" width="3.81640625" bestFit="1" customWidth="1"/>
    <col min="1098" max="1103" width="4.81640625" bestFit="1" customWidth="1"/>
    <col min="1104" max="1104" width="7.54296875" bestFit="1" customWidth="1"/>
    <col min="1105" max="1105" width="4.6328125" bestFit="1" customWidth="1"/>
    <col min="1106" max="1113" width="1.81640625" bestFit="1" customWidth="1"/>
    <col min="1114" max="1143" width="2.81640625" bestFit="1" customWidth="1"/>
    <col min="1144" max="1162" width="3.81640625" bestFit="1" customWidth="1"/>
    <col min="1163" max="1165" width="4.81640625" bestFit="1" customWidth="1"/>
    <col min="1166" max="1166" width="7.54296875" bestFit="1" customWidth="1"/>
    <col min="1167" max="1167" width="4.6328125" bestFit="1" customWidth="1"/>
    <col min="1168" max="1171" width="1.81640625" bestFit="1" customWidth="1"/>
    <col min="1172" max="1194" width="2.81640625" bestFit="1" customWidth="1"/>
    <col min="1195" max="1210" width="3.81640625" bestFit="1" customWidth="1"/>
    <col min="1211" max="1211" width="4.81640625" bestFit="1" customWidth="1"/>
    <col min="1212" max="1212" width="7.54296875" bestFit="1" customWidth="1"/>
    <col min="1213" max="1213" width="4.6328125" bestFit="1" customWidth="1"/>
    <col min="1214" max="1217" width="1.81640625" bestFit="1" customWidth="1"/>
    <col min="1218" max="1237" width="2.81640625" bestFit="1" customWidth="1"/>
    <col min="1238" max="1248" width="3.81640625" bestFit="1" customWidth="1"/>
    <col min="1249" max="1249" width="5.81640625" bestFit="1" customWidth="1"/>
    <col min="1250" max="1250" width="7.54296875" bestFit="1" customWidth="1"/>
    <col min="1251" max="1251" width="4.6328125" bestFit="1" customWidth="1"/>
    <col min="1252" max="1258" width="1.81640625" bestFit="1" customWidth="1"/>
    <col min="1259" max="1294" width="2.81640625" bestFit="1" customWidth="1"/>
    <col min="1295" max="1325" width="3.81640625" bestFit="1" customWidth="1"/>
    <col min="1326" max="1326" width="4.81640625" bestFit="1" customWidth="1"/>
    <col min="1327" max="1327" width="7.54296875" bestFit="1" customWidth="1"/>
    <col min="1328" max="1328" width="4.6328125" bestFit="1" customWidth="1"/>
    <col min="1329" max="1330" width="1.81640625" bestFit="1" customWidth="1"/>
    <col min="1331" max="1347" width="2.81640625" bestFit="1" customWidth="1"/>
    <col min="1348" max="1359" width="3.81640625" bestFit="1" customWidth="1"/>
    <col min="1360" max="1362" width="4.81640625" bestFit="1" customWidth="1"/>
    <col min="1363" max="1363" width="7.54296875" bestFit="1" customWidth="1"/>
    <col min="1364" max="1364" width="4.6328125" bestFit="1" customWidth="1"/>
    <col min="1365" max="1365" width="1.81640625" bestFit="1" customWidth="1"/>
    <col min="1366" max="1381" width="2.81640625" bestFit="1" customWidth="1"/>
    <col min="1382" max="1393" width="3.81640625" bestFit="1" customWidth="1"/>
    <col min="1394" max="1394" width="4.81640625" bestFit="1" customWidth="1"/>
    <col min="1395" max="1395" width="7.54296875" bestFit="1" customWidth="1"/>
    <col min="1396" max="1396" width="4.6328125" bestFit="1" customWidth="1"/>
    <col min="1397" max="1398" width="1.81640625" bestFit="1" customWidth="1"/>
    <col min="1399" max="1412" width="2.81640625" bestFit="1" customWidth="1"/>
    <col min="1413" max="1417" width="3.81640625" bestFit="1" customWidth="1"/>
    <col min="1418" max="1418" width="7.54296875" bestFit="1" customWidth="1"/>
    <col min="1419" max="1419" width="4.6328125" bestFit="1" customWidth="1"/>
    <col min="1420" max="1421" width="1.81640625" bestFit="1" customWidth="1"/>
    <col min="1422" max="1430" width="2.81640625" bestFit="1" customWidth="1"/>
    <col min="1431" max="1434" width="3.81640625" bestFit="1" customWidth="1"/>
    <col min="1435" max="1435" width="4.81640625" bestFit="1" customWidth="1"/>
    <col min="1436" max="1436" width="7.54296875" bestFit="1" customWidth="1"/>
    <col min="1437" max="1437" width="4.6328125" bestFit="1" customWidth="1"/>
    <col min="1438" max="1445" width="1.81640625" bestFit="1" customWidth="1"/>
    <col min="1446" max="1475" width="2.81640625" bestFit="1" customWidth="1"/>
    <col min="1476" max="1490" width="3.81640625" bestFit="1" customWidth="1"/>
    <col min="1491" max="1494" width="4.81640625" bestFit="1" customWidth="1"/>
    <col min="1495" max="1495" width="7.54296875" bestFit="1" customWidth="1"/>
    <col min="1496" max="1496" width="4.6328125" bestFit="1" customWidth="1"/>
    <col min="1497" max="1498" width="1.81640625" bestFit="1" customWidth="1"/>
    <col min="1499" max="1503" width="2.81640625" bestFit="1" customWidth="1"/>
    <col min="1504" max="1508" width="3.81640625" bestFit="1" customWidth="1"/>
    <col min="1509" max="1509" width="7.54296875" bestFit="1" customWidth="1"/>
    <col min="1510" max="1510" width="4.6328125" bestFit="1" customWidth="1"/>
    <col min="1511" max="1514" width="1.81640625" bestFit="1" customWidth="1"/>
    <col min="1515" max="1528" width="2.81640625" bestFit="1" customWidth="1"/>
    <col min="1529" max="1534" width="3.81640625" bestFit="1" customWidth="1"/>
    <col min="1535" max="1535" width="7.54296875" bestFit="1" customWidth="1"/>
    <col min="1536" max="1536" width="4.6328125" bestFit="1" customWidth="1"/>
    <col min="1537" max="1540" width="1.81640625" bestFit="1" customWidth="1"/>
    <col min="1541" max="1546" width="2.81640625" bestFit="1" customWidth="1"/>
    <col min="1547" max="1550" width="3.81640625" bestFit="1" customWidth="1"/>
    <col min="1551" max="1551" width="4.81640625" bestFit="1" customWidth="1"/>
    <col min="1552" max="1552" width="7.54296875" bestFit="1" customWidth="1"/>
    <col min="1553" max="1553" width="4.6328125" bestFit="1" customWidth="1"/>
    <col min="1554" max="1557" width="1.81640625" bestFit="1" customWidth="1"/>
    <col min="1558" max="1563" width="2.81640625" bestFit="1" customWidth="1"/>
    <col min="1564" max="1567" width="3.81640625" bestFit="1" customWidth="1"/>
    <col min="1568" max="1568" width="7.54296875" bestFit="1" customWidth="1"/>
    <col min="1569" max="1569" width="4.6328125" bestFit="1" customWidth="1"/>
    <col min="1570" max="1570" width="1.81640625" bestFit="1" customWidth="1"/>
    <col min="1571" max="1571" width="2.81640625" bestFit="1" customWidth="1"/>
    <col min="1572" max="1578" width="1.81640625" bestFit="1" customWidth="1"/>
    <col min="1579" max="1619" width="2.81640625" bestFit="1" customWidth="1"/>
    <col min="1620" max="1654" width="3.81640625" bestFit="1" customWidth="1"/>
    <col min="1655" max="1657" width="4.81640625" bestFit="1" customWidth="1"/>
    <col min="1658" max="1658" width="7.54296875" bestFit="1" customWidth="1"/>
    <col min="1659" max="1659" width="4.6328125" bestFit="1" customWidth="1"/>
    <col min="1660" max="1661" width="1.81640625" bestFit="1" customWidth="1"/>
    <col min="1662" max="1669" width="2.81640625" bestFit="1" customWidth="1"/>
    <col min="1670" max="1676" width="3.81640625" bestFit="1" customWidth="1"/>
    <col min="1677" max="1677" width="7.54296875" bestFit="1" customWidth="1"/>
    <col min="1678" max="1678" width="4.6328125" bestFit="1" customWidth="1"/>
    <col min="1679" max="1684" width="2.81640625" bestFit="1" customWidth="1"/>
    <col min="1685" max="1685" width="3.81640625" bestFit="1" customWidth="1"/>
    <col min="1686" max="1686" width="7.54296875" bestFit="1" customWidth="1"/>
    <col min="1687" max="1687" width="4.6328125" bestFit="1" customWidth="1"/>
    <col min="1688" max="1688" width="1.81640625" bestFit="1" customWidth="1"/>
    <col min="1689" max="1692" width="2.81640625" bestFit="1" customWidth="1"/>
    <col min="1693" max="1695" width="3.81640625" bestFit="1" customWidth="1"/>
    <col min="1696" max="1696" width="7.54296875" bestFit="1" customWidth="1"/>
    <col min="1697" max="1697" width="4.6328125" bestFit="1" customWidth="1"/>
    <col min="1698" max="1698" width="1.81640625" bestFit="1" customWidth="1"/>
    <col min="1699" max="1701" width="2.81640625" bestFit="1" customWidth="1"/>
    <col min="1702" max="1705" width="3.81640625" bestFit="1" customWidth="1"/>
    <col min="1706" max="1706" width="7.54296875" bestFit="1" customWidth="1"/>
    <col min="1707" max="1707" width="4.6328125" bestFit="1" customWidth="1"/>
    <col min="1708" max="1710" width="1.81640625" bestFit="1" customWidth="1"/>
    <col min="1711" max="1720" width="2.81640625" bestFit="1" customWidth="1"/>
    <col min="1721" max="1724" width="3.81640625" bestFit="1" customWidth="1"/>
    <col min="1725" max="1725" width="7.54296875" bestFit="1" customWidth="1"/>
    <col min="1726" max="1726" width="4.6328125" bestFit="1" customWidth="1"/>
    <col min="1727" max="1727" width="1.81640625" bestFit="1" customWidth="1"/>
    <col min="1728" max="1732" width="2.81640625" bestFit="1" customWidth="1"/>
    <col min="1733" max="1733" width="7.54296875" bestFit="1" customWidth="1"/>
    <col min="1734" max="1734" width="4.6328125" bestFit="1" customWidth="1"/>
    <col min="1735" max="1735" width="1.81640625" bestFit="1" customWidth="1"/>
    <col min="1736" max="1740" width="2.81640625" bestFit="1" customWidth="1"/>
    <col min="1741" max="1741" width="3.81640625" bestFit="1" customWidth="1"/>
    <col min="1742" max="1742" width="7.54296875" bestFit="1" customWidth="1"/>
    <col min="1743" max="1743" width="4.6328125" bestFit="1" customWidth="1"/>
    <col min="1744" max="1746" width="1.81640625" bestFit="1" customWidth="1"/>
    <col min="1747" max="1747" width="2.81640625" bestFit="1" customWidth="1"/>
    <col min="1748" max="1748" width="7.54296875" bestFit="1" customWidth="1"/>
    <col min="1749" max="1749" width="4.6328125" bestFit="1" customWidth="1"/>
    <col min="1750" max="1750" width="1.81640625" bestFit="1" customWidth="1"/>
    <col min="1751" max="1753" width="2.81640625" bestFit="1" customWidth="1"/>
    <col min="1754" max="1754" width="3.81640625" bestFit="1" customWidth="1"/>
    <col min="1755" max="1755" width="4.81640625" bestFit="1" customWidth="1"/>
    <col min="1756" max="1756" width="7.54296875" bestFit="1" customWidth="1"/>
    <col min="1757" max="1757" width="4.6328125" bestFit="1" customWidth="1"/>
    <col min="1758" max="1760" width="1.81640625" bestFit="1" customWidth="1"/>
    <col min="1761" max="1764" width="2.81640625" bestFit="1" customWidth="1"/>
    <col min="1765" max="1767" width="3.81640625" bestFit="1" customWidth="1"/>
    <col min="1768" max="1768" width="7.54296875" bestFit="1" customWidth="1"/>
    <col min="1769" max="1769" width="4.6328125" bestFit="1" customWidth="1"/>
    <col min="1770" max="1772" width="2.81640625" bestFit="1" customWidth="1"/>
    <col min="1773" max="1773" width="3.81640625" bestFit="1" customWidth="1"/>
    <col min="1774" max="1774" width="7.54296875" bestFit="1" customWidth="1"/>
    <col min="1775" max="1775" width="4.6328125" bestFit="1" customWidth="1"/>
    <col min="1776" max="1778" width="1.81640625" bestFit="1" customWidth="1"/>
    <col min="1779" max="1782" width="2.81640625" bestFit="1" customWidth="1"/>
    <col min="1783" max="1786" width="3.81640625" bestFit="1" customWidth="1"/>
    <col min="1787" max="1787" width="7.54296875" bestFit="1" customWidth="1"/>
    <col min="1788" max="1788" width="4.6328125" bestFit="1" customWidth="1"/>
    <col min="1789" max="1793" width="1.81640625" bestFit="1" customWidth="1"/>
    <col min="1794" max="1797" width="2.81640625" bestFit="1" customWidth="1"/>
    <col min="1798" max="1798" width="7.54296875" bestFit="1" customWidth="1"/>
    <col min="1799" max="1799" width="4.6328125" bestFit="1" customWidth="1"/>
    <col min="1800" max="1805" width="1.81640625" bestFit="1" customWidth="1"/>
    <col min="1806" max="1813" width="2.81640625" bestFit="1" customWidth="1"/>
    <col min="1814" max="1814" width="3.81640625" bestFit="1" customWidth="1"/>
    <col min="1815" max="1815" width="4.81640625" bestFit="1" customWidth="1"/>
    <col min="1816" max="1816" width="7.54296875" bestFit="1" customWidth="1"/>
    <col min="1817" max="1817" width="4.6328125" bestFit="1" customWidth="1"/>
    <col min="1818" max="1822" width="2.81640625" bestFit="1" customWidth="1"/>
    <col min="1823" max="1826" width="1.81640625" bestFit="1" customWidth="1"/>
    <col min="1827" max="1882" width="2.81640625" bestFit="1" customWidth="1"/>
    <col min="1883" max="1906" width="3.81640625" bestFit="1" customWidth="1"/>
    <col min="1907" max="1910" width="4.81640625" bestFit="1" customWidth="1"/>
    <col min="1911" max="1911" width="7.54296875" bestFit="1" customWidth="1"/>
    <col min="1912" max="1912" width="4.6328125" bestFit="1" customWidth="1"/>
    <col min="1913" max="1916" width="2.81640625" bestFit="1" customWidth="1"/>
    <col min="1917" max="1917" width="7.54296875" bestFit="1" customWidth="1"/>
    <col min="1918" max="1918" width="4.6328125" bestFit="1" customWidth="1"/>
    <col min="1919" max="1919" width="2.81640625" bestFit="1" customWidth="1"/>
    <col min="1920" max="1920" width="7.54296875" bestFit="1" customWidth="1"/>
    <col min="1921" max="1921" width="4.6328125" bestFit="1" customWidth="1"/>
    <col min="1922" max="1922" width="7.54296875" bestFit="1" customWidth="1"/>
    <col min="1923" max="1923" width="4.6328125" bestFit="1" customWidth="1"/>
    <col min="1924" max="1924" width="3.81640625" bestFit="1" customWidth="1"/>
    <col min="1925" max="1925" width="7.54296875" bestFit="1" customWidth="1"/>
    <col min="1926" max="1926" width="4.6328125" bestFit="1" customWidth="1"/>
    <col min="1927" max="1927" width="2.81640625" bestFit="1" customWidth="1"/>
    <col min="1928" max="1928" width="3.81640625" bestFit="1" customWidth="1"/>
    <col min="1929" max="1929" width="7.54296875" bestFit="1" customWidth="1"/>
    <col min="1930" max="1930" width="4.6328125" bestFit="1" customWidth="1"/>
    <col min="1931" max="1931" width="2.81640625" bestFit="1" customWidth="1"/>
    <col min="1932" max="1932" width="7.54296875" bestFit="1" customWidth="1"/>
    <col min="1933" max="1933" width="4.6328125" bestFit="1" customWidth="1"/>
    <col min="1934" max="1934" width="7.54296875" bestFit="1" customWidth="1"/>
    <col min="1935" max="1935" width="4.6328125" bestFit="1" customWidth="1"/>
    <col min="1936" max="1936" width="7.54296875" bestFit="1" customWidth="1"/>
    <col min="1937" max="1937" width="4.6328125" bestFit="1" customWidth="1"/>
    <col min="1938" max="1938" width="7.54296875" bestFit="1" customWidth="1"/>
    <col min="1939" max="1939" width="4.6328125" bestFit="1" customWidth="1"/>
    <col min="1940" max="1940" width="7.54296875" bestFit="1" customWidth="1"/>
    <col min="1941" max="1941" width="4.6328125" bestFit="1" customWidth="1"/>
    <col min="1942" max="1942" width="7.54296875" bestFit="1" customWidth="1"/>
    <col min="1943" max="1943" width="4.6328125" bestFit="1" customWidth="1"/>
    <col min="1944" max="1944" width="7.54296875" bestFit="1" customWidth="1"/>
    <col min="1945" max="1945" width="4.6328125" bestFit="1" customWidth="1"/>
    <col min="1946" max="1946" width="7.54296875" bestFit="1" customWidth="1"/>
    <col min="1947" max="1947" width="4.6328125" bestFit="1" customWidth="1"/>
    <col min="1948" max="1948" width="7.54296875" bestFit="1" customWidth="1"/>
    <col min="1949" max="1949" width="4.6328125" bestFit="1" customWidth="1"/>
    <col min="1950" max="1950" width="7.54296875" bestFit="1" customWidth="1"/>
    <col min="1951" max="1951" width="4.6328125" bestFit="1" customWidth="1"/>
    <col min="1952" max="1952" width="7.54296875" bestFit="1" customWidth="1"/>
    <col min="1953" max="1953" width="4.6328125" bestFit="1" customWidth="1"/>
    <col min="1954" max="1954" width="7.54296875" bestFit="1" customWidth="1"/>
    <col min="1955" max="1955" width="4.6328125" bestFit="1" customWidth="1"/>
    <col min="1956" max="1957" width="2.81640625" bestFit="1" customWidth="1"/>
    <col min="1958" max="1959" width="3.81640625" bestFit="1" customWidth="1"/>
    <col min="1960" max="1960" width="7.54296875" bestFit="1" customWidth="1"/>
    <col min="1961" max="1961" width="10.7265625" bestFit="1" customWidth="1"/>
  </cols>
  <sheetData>
    <row r="2" spans="1:2">
      <c r="A2" s="11" t="s">
        <v>8304</v>
      </c>
      <c r="B2" t="s">
        <v>8218</v>
      </c>
    </row>
    <row r="4" spans="1:2">
      <c r="A4" s="11" t="s">
        <v>8361</v>
      </c>
      <c r="B4" t="s">
        <v>8362</v>
      </c>
    </row>
    <row r="5" spans="1:2">
      <c r="A5" s="12" t="s">
        <v>8445</v>
      </c>
      <c r="B5" s="13">
        <v>224</v>
      </c>
    </row>
    <row r="6" spans="1:2">
      <c r="A6" s="12" t="s">
        <v>8446</v>
      </c>
      <c r="B6" s="13">
        <v>35</v>
      </c>
    </row>
    <row r="7" spans="1:2">
      <c r="A7" s="12" t="s">
        <v>8447</v>
      </c>
      <c r="B7" s="13">
        <v>422</v>
      </c>
    </row>
    <row r="8" spans="1:2">
      <c r="A8" s="12" t="s">
        <v>8448</v>
      </c>
      <c r="B8" s="13">
        <v>963</v>
      </c>
    </row>
    <row r="9" spans="1:2">
      <c r="A9" s="12" t="s">
        <v>8449</v>
      </c>
      <c r="B9" s="13">
        <v>153</v>
      </c>
    </row>
    <row r="10" spans="1:2">
      <c r="A10" s="12" t="s">
        <v>8450</v>
      </c>
      <c r="B10" s="13">
        <v>202</v>
      </c>
    </row>
    <row r="11" spans="1:2">
      <c r="A11" s="12" t="s">
        <v>8451</v>
      </c>
      <c r="B11" s="13">
        <v>186</v>
      </c>
    </row>
    <row r="12" spans="1:2">
      <c r="A12" s="12" t="s">
        <v>8360</v>
      </c>
      <c r="B12" s="13">
        <v>2185</v>
      </c>
    </row>
    <row r="45" spans="1:4">
      <c r="A45" s="11" t="s">
        <v>8362</v>
      </c>
      <c r="B45" s="11" t="s">
        <v>8359</v>
      </c>
    </row>
    <row r="46" spans="1:4">
      <c r="A46" s="11" t="s">
        <v>8361</v>
      </c>
      <c r="B46" t="s">
        <v>8220</v>
      </c>
      <c r="C46" t="s">
        <v>8218</v>
      </c>
      <c r="D46" t="s">
        <v>8360</v>
      </c>
    </row>
    <row r="47" spans="1:4">
      <c r="A47" s="12" t="s">
        <v>8453</v>
      </c>
      <c r="B47" s="13">
        <v>31</v>
      </c>
      <c r="C47" s="13">
        <v>87</v>
      </c>
      <c r="D47" s="13">
        <v>118</v>
      </c>
    </row>
    <row r="48" spans="1:4">
      <c r="A48" s="12" t="s">
        <v>8454</v>
      </c>
      <c r="B48" s="13">
        <v>22</v>
      </c>
      <c r="C48" s="13">
        <v>58</v>
      </c>
      <c r="D48" s="13">
        <v>80</v>
      </c>
    </row>
    <row r="49" spans="1:4">
      <c r="A49" s="12" t="s">
        <v>8455</v>
      </c>
      <c r="B49" s="13">
        <v>733</v>
      </c>
      <c r="C49" s="13">
        <v>813</v>
      </c>
      <c r="D49" s="13">
        <v>1546</v>
      </c>
    </row>
    <row r="50" spans="1:4">
      <c r="A50" s="12" t="s">
        <v>8360</v>
      </c>
      <c r="B50" s="13">
        <v>786</v>
      </c>
      <c r="C50" s="13">
        <v>958</v>
      </c>
      <c r="D50" s="13">
        <v>1744</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27EA-B1AC-41FF-88E5-EE7F8C7D44DA}">
  <sheetPr>
    <tabColor rgb="FFFFC000"/>
  </sheetPr>
  <dimension ref="A3:D32"/>
  <sheetViews>
    <sheetView topLeftCell="I1" workbookViewId="0">
      <selection activeCell="B6" sqref="B6"/>
    </sheetView>
  </sheetViews>
  <sheetFormatPr defaultRowHeight="14.5"/>
  <cols>
    <col min="1" max="1" width="22.363281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c r="A3" s="11" t="s">
        <v>8456</v>
      </c>
      <c r="B3" s="11" t="s">
        <v>8359</v>
      </c>
    </row>
    <row r="4" spans="1:4">
      <c r="A4" s="11" t="s">
        <v>8361</v>
      </c>
      <c r="B4" t="s">
        <v>8220</v>
      </c>
      <c r="C4" t="s">
        <v>8218</v>
      </c>
      <c r="D4" t="s">
        <v>8360</v>
      </c>
    </row>
    <row r="5" spans="1:4">
      <c r="A5" s="12" t="s">
        <v>8453</v>
      </c>
      <c r="B5" s="13">
        <v>31</v>
      </c>
      <c r="C5" s="13">
        <v>87</v>
      </c>
      <c r="D5" s="13">
        <v>118</v>
      </c>
    </row>
    <row r="6" spans="1:4">
      <c r="A6" s="28" t="s">
        <v>8307</v>
      </c>
      <c r="B6" s="13">
        <v>3</v>
      </c>
      <c r="C6" s="13">
        <v>12</v>
      </c>
      <c r="D6" s="13">
        <v>15</v>
      </c>
    </row>
    <row r="7" spans="1:4">
      <c r="A7" s="28" t="s">
        <v>8333</v>
      </c>
      <c r="B7" s="13">
        <v>1</v>
      </c>
      <c r="C7" s="13"/>
      <c r="D7" s="13">
        <v>1</v>
      </c>
    </row>
    <row r="8" spans="1:4">
      <c r="A8" s="28" t="s">
        <v>8330</v>
      </c>
      <c r="B8" s="13">
        <v>3</v>
      </c>
      <c r="C8" s="13">
        <v>4</v>
      </c>
      <c r="D8" s="13">
        <v>7</v>
      </c>
    </row>
    <row r="9" spans="1:4">
      <c r="A9" s="28" t="s">
        <v>8322</v>
      </c>
      <c r="B9" s="13">
        <v>3</v>
      </c>
      <c r="C9" s="13">
        <v>12</v>
      </c>
      <c r="D9" s="13">
        <v>15</v>
      </c>
    </row>
    <row r="10" spans="1:4">
      <c r="A10" s="28" t="s">
        <v>8335</v>
      </c>
      <c r="B10" s="13"/>
      <c r="C10" s="13">
        <v>2</v>
      </c>
      <c r="D10" s="13">
        <v>2</v>
      </c>
    </row>
    <row r="11" spans="1:4">
      <c r="A11" s="28" t="s">
        <v>8319</v>
      </c>
      <c r="B11" s="13">
        <v>4</v>
      </c>
      <c r="C11" s="13">
        <v>1</v>
      </c>
      <c r="D11" s="13">
        <v>5</v>
      </c>
    </row>
    <row r="12" spans="1:4">
      <c r="A12" s="28" t="s">
        <v>8316</v>
      </c>
      <c r="B12" s="13">
        <v>4</v>
      </c>
      <c r="C12" s="13">
        <v>5</v>
      </c>
      <c r="D12" s="13">
        <v>9</v>
      </c>
    </row>
    <row r="13" spans="1:4">
      <c r="A13" s="28" t="s">
        <v>8314</v>
      </c>
      <c r="B13" s="13">
        <v>13</v>
      </c>
      <c r="C13" s="13">
        <v>51</v>
      </c>
      <c r="D13" s="13">
        <v>64</v>
      </c>
    </row>
    <row r="14" spans="1:4">
      <c r="A14" s="12" t="s">
        <v>8454</v>
      </c>
      <c r="B14" s="13">
        <v>22</v>
      </c>
      <c r="C14" s="13">
        <v>58</v>
      </c>
      <c r="D14" s="13">
        <v>80</v>
      </c>
    </row>
    <row r="15" spans="1:4">
      <c r="A15" s="28" t="s">
        <v>8307</v>
      </c>
      <c r="B15" s="13">
        <v>2</v>
      </c>
      <c r="C15" s="13">
        <v>2</v>
      </c>
      <c r="D15" s="13">
        <v>4</v>
      </c>
    </row>
    <row r="16" spans="1:4">
      <c r="A16" s="28" t="s">
        <v>8333</v>
      </c>
      <c r="B16" s="13"/>
      <c r="C16" s="13">
        <v>1</v>
      </c>
      <c r="D16" s="13">
        <v>1</v>
      </c>
    </row>
    <row r="17" spans="1:4">
      <c r="A17" s="28" t="s">
        <v>8330</v>
      </c>
      <c r="B17" s="13">
        <v>2</v>
      </c>
      <c r="C17" s="13">
        <v>3</v>
      </c>
      <c r="D17" s="13">
        <v>5</v>
      </c>
    </row>
    <row r="18" spans="1:4">
      <c r="A18" s="28" t="s">
        <v>8322</v>
      </c>
      <c r="B18" s="13"/>
      <c r="C18" s="13">
        <v>12</v>
      </c>
      <c r="D18" s="13">
        <v>12</v>
      </c>
    </row>
    <row r="19" spans="1:4">
      <c r="A19" s="28" t="s">
        <v>8335</v>
      </c>
      <c r="B19" s="13">
        <v>2</v>
      </c>
      <c r="C19" s="13">
        <v>5</v>
      </c>
      <c r="D19" s="13">
        <v>7</v>
      </c>
    </row>
    <row r="20" spans="1:4">
      <c r="A20" s="28" t="s">
        <v>8319</v>
      </c>
      <c r="B20" s="13">
        <v>1</v>
      </c>
      <c r="C20" s="13">
        <v>3</v>
      </c>
      <c r="D20" s="13">
        <v>4</v>
      </c>
    </row>
    <row r="21" spans="1:4">
      <c r="A21" s="28" t="s">
        <v>8316</v>
      </c>
      <c r="B21" s="13">
        <v>3</v>
      </c>
      <c r="C21" s="13">
        <v>2</v>
      </c>
      <c r="D21" s="13">
        <v>5</v>
      </c>
    </row>
    <row r="22" spans="1:4">
      <c r="A22" s="28" t="s">
        <v>8314</v>
      </c>
      <c r="B22" s="13">
        <v>12</v>
      </c>
      <c r="C22" s="13">
        <v>30</v>
      </c>
      <c r="D22" s="13">
        <v>42</v>
      </c>
    </row>
    <row r="23" spans="1:4">
      <c r="A23" s="12" t="s">
        <v>8455</v>
      </c>
      <c r="B23" s="13">
        <v>733</v>
      </c>
      <c r="C23" s="13">
        <v>813</v>
      </c>
      <c r="D23" s="13">
        <v>1546</v>
      </c>
    </row>
    <row r="24" spans="1:4">
      <c r="A24" s="28" t="s">
        <v>8307</v>
      </c>
      <c r="B24" s="13">
        <v>81</v>
      </c>
      <c r="C24" s="13">
        <v>108</v>
      </c>
      <c r="D24" s="13">
        <v>189</v>
      </c>
    </row>
    <row r="25" spans="1:4">
      <c r="A25" s="28" t="s">
        <v>8333</v>
      </c>
      <c r="B25" s="13">
        <v>78</v>
      </c>
      <c r="C25" s="13">
        <v>18</v>
      </c>
      <c r="D25" s="13">
        <v>96</v>
      </c>
    </row>
    <row r="26" spans="1:4">
      <c r="A26" s="28" t="s">
        <v>8330</v>
      </c>
      <c r="B26" s="13">
        <v>87</v>
      </c>
      <c r="C26" s="13">
        <v>32</v>
      </c>
      <c r="D26" s="13">
        <v>119</v>
      </c>
    </row>
    <row r="27" spans="1:4">
      <c r="A27" s="28" t="s">
        <v>8322</v>
      </c>
      <c r="B27" s="13">
        <v>54</v>
      </c>
      <c r="C27" s="13">
        <v>197</v>
      </c>
      <c r="D27" s="13">
        <v>251</v>
      </c>
    </row>
    <row r="28" spans="1:4">
      <c r="A28" s="28" t="s">
        <v>8335</v>
      </c>
      <c r="B28" s="13">
        <v>52</v>
      </c>
      <c r="C28" s="13">
        <v>43</v>
      </c>
      <c r="D28" s="13">
        <v>95</v>
      </c>
    </row>
    <row r="29" spans="1:4">
      <c r="A29" s="28" t="s">
        <v>8319</v>
      </c>
      <c r="B29" s="13">
        <v>71</v>
      </c>
      <c r="C29" s="13">
        <v>33</v>
      </c>
      <c r="D29" s="13">
        <v>104</v>
      </c>
    </row>
    <row r="30" spans="1:4">
      <c r="A30" s="28" t="s">
        <v>8316</v>
      </c>
      <c r="B30" s="13">
        <v>109</v>
      </c>
      <c r="C30" s="13">
        <v>89</v>
      </c>
      <c r="D30" s="13">
        <v>198</v>
      </c>
    </row>
    <row r="31" spans="1:4">
      <c r="A31" s="28" t="s">
        <v>8314</v>
      </c>
      <c r="B31" s="13">
        <v>201</v>
      </c>
      <c r="C31" s="13">
        <v>293</v>
      </c>
      <c r="D31" s="13">
        <v>494</v>
      </c>
    </row>
    <row r="32" spans="1:4">
      <c r="A32" s="12" t="s">
        <v>8360</v>
      </c>
      <c r="B32" s="13">
        <v>786</v>
      </c>
      <c r="C32" s="13">
        <v>958</v>
      </c>
      <c r="D32" s="13">
        <v>1744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5"/>
  <cols>
    <col min="4" max="4" width="11.81640625" bestFit="1" customWidth="1"/>
    <col min="5" max="5" width="10.6328125" bestFit="1" customWidth="1"/>
    <col min="9" max="10" width="10.7265625" bestFit="1" customWidth="1"/>
    <col min="18" max="18" width="15.453125" bestFit="1" customWidth="1"/>
    <col min="19" max="19" width="21.08984375" bestFit="1" customWidth="1"/>
    <col min="20" max="20" width="19.816406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sheetPr>
    <tabColor rgb="FFFF0000"/>
  </sheetPr>
  <dimension ref="A1:F18"/>
  <sheetViews>
    <sheetView workbookViewId="0">
      <selection activeCell="U28" sqref="U28"/>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sheetPr>
    <tabColor theme="0" tint="-0.34998626667073579"/>
  </sheetPr>
  <dimension ref="A1:G23"/>
  <sheetViews>
    <sheetView workbookViewId="0">
      <selection activeCell="T42" sqref="T42"/>
    </sheetView>
  </sheetViews>
  <sheetFormatPr defaultRowHeight="14.5"/>
  <cols>
    <col min="1" max="1" width="13.54296875" bestFit="1" customWidth="1"/>
    <col min="2" max="3" width="11.7265625" bestFit="1" customWidth="1"/>
    <col min="4" max="4" width="19.26953125" bestFit="1" customWidth="1"/>
    <col min="5" max="5" width="18.81640625" bestFit="1" customWidth="1"/>
    <col min="6" max="7" width="11.7265625" bestFit="1" customWidth="1"/>
    <col min="8" max="8" width="19.26953125" bestFit="1" customWidth="1"/>
    <col min="9" max="9" width="10.1796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workbookViewId="0">
      <selection activeCell="F31" sqref="F31"/>
    </sheetView>
  </sheetViews>
  <sheetFormatPr defaultRowHeight="14.5"/>
  <cols>
    <col min="1" max="1" width="12.08984375" bestFit="1" customWidth="1"/>
    <col min="2" max="2" width="16.36328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5"/>
  <cols>
    <col min="1" max="1" width="29.453125" bestFit="1" customWidth="1"/>
    <col min="2" max="2" width="57.6328125" customWidth="1"/>
    <col min="5" max="5" width="14.90625" bestFit="1" customWidth="1"/>
    <col min="6" max="6" width="15.726562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topLeftCell="A14" workbookViewId="0">
      <selection activeCell="N57" sqref="N57"/>
    </sheetView>
  </sheetViews>
  <sheetFormatPr defaultRowHeight="14.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5">
      <c r="A30" s="27" t="s">
        <v>8420</v>
      </c>
    </row>
    <row r="31" spans="1:2" ht="15.5">
      <c r="B31" s="27" t="s">
        <v>8421</v>
      </c>
    </row>
    <row r="32" spans="1:2" ht="15.5">
      <c r="A32" s="27" t="s">
        <v>8422</v>
      </c>
    </row>
    <row r="33" spans="1:2" ht="15.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Charts</vt:lpstr>
      </vt:variant>
      <vt:variant>
        <vt:i4>1</vt:i4>
      </vt:variant>
    </vt:vector>
  </HeadingPairs>
  <TitlesOfParts>
    <vt:vector size="17" baseType="lpstr">
      <vt:lpstr>Theater Outcomes By Launch Date</vt:lpstr>
      <vt:lpstr>Outcomes Based on Goals</vt:lpstr>
      <vt:lpstr>Displays</vt:lpstr>
      <vt:lpstr>Kickstarter</vt:lpstr>
      <vt:lpstr>Category Statistics</vt:lpstr>
      <vt:lpstr>Subcategory Statistics</vt:lpstr>
      <vt:lpstr>Goals</vt:lpstr>
      <vt:lpstr>Length of time and succeess</vt:lpstr>
      <vt:lpstr>Length of Time and Parent</vt:lpstr>
      <vt:lpstr>Successful U.S. Kickstarters</vt:lpstr>
      <vt:lpstr>Failed U.S. Kickstarters</vt:lpstr>
      <vt:lpstr>Outcomes Based on Launch Date</vt:lpstr>
      <vt:lpstr>Descriptive Statistics</vt:lpstr>
      <vt:lpstr>Top Countries and Ratios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2020-12-07T15:33:42Z</dcterms:modified>
</cp:coreProperties>
</file>