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L:\python\swyb\design\docs\"/>
    </mc:Choice>
  </mc:AlternateContent>
  <xr:revisionPtr revIDLastSave="0" documentId="13_ncr:1_{307B7980-D6BC-4B4B-8D0F-AD2296DBBA1A}" xr6:coauthVersionLast="38" xr6:coauthVersionMax="38" xr10:uidLastSave="{00000000-0000-0000-0000-000000000000}"/>
  <bookViews>
    <workbookView xWindow="0" yWindow="0" windowWidth="23040" windowHeight="9132" activeTab="1" xr2:uid="{00000000-000D-0000-FFFF-FFFF00000000}"/>
  </bookViews>
  <sheets>
    <sheet name="蒸发-产流-汇流计算表" sheetId="1" r:id="rId1"/>
    <sheet name="次洪统计表" sheetId="2" r:id="rId2"/>
    <sheet name="次洪总表与分析" sheetId="3" r:id="rId3"/>
  </sheets>
  <calcPr calcId="162913"/>
</workbook>
</file>

<file path=xl/calcChain.xml><?xml version="1.0" encoding="utf-8"?>
<calcChain xmlns="http://schemas.openxmlformats.org/spreadsheetml/2006/main">
  <c r="I217" i="1" l="1"/>
  <c r="I218" i="1"/>
  <c r="I219" i="1"/>
  <c r="I220" i="1"/>
  <c r="I221" i="1"/>
  <c r="I222" i="1"/>
  <c r="I223" i="1"/>
  <c r="I224" i="1"/>
  <c r="I225" i="1"/>
  <c r="I226" i="1"/>
  <c r="I216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38" i="1"/>
  <c r="I34" i="1"/>
  <c r="I35" i="1"/>
  <c r="I36" i="1"/>
  <c r="I37" i="1"/>
  <c r="I38" i="1"/>
  <c r="I39" i="1"/>
  <c r="I40" i="1"/>
  <c r="I41" i="1"/>
  <c r="I42" i="1"/>
  <c r="I43" i="1"/>
  <c r="I33" i="1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24" i="3"/>
  <c r="T428" i="1"/>
  <c r="T390" i="1"/>
  <c r="T338" i="1"/>
  <c r="T302" i="1"/>
  <c r="T260" i="1"/>
  <c r="T216" i="1"/>
  <c r="T192" i="1"/>
  <c r="T169" i="1"/>
  <c r="T156" i="1"/>
  <c r="T111" i="1"/>
  <c r="T79" i="1"/>
  <c r="S50" i="1"/>
  <c r="S33" i="1"/>
  <c r="S12" i="1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24" i="3"/>
</calcChain>
</file>

<file path=xl/sharedStrings.xml><?xml version="1.0" encoding="utf-8"?>
<sst xmlns="http://schemas.openxmlformats.org/spreadsheetml/2006/main" count="40" uniqueCount="35">
  <si>
    <t>date</t>
  </si>
  <si>
    <t>P</t>
  </si>
  <si>
    <t>pe</t>
  </si>
  <si>
    <t>e</t>
  </si>
  <si>
    <t>w</t>
  </si>
  <si>
    <t>QRT</t>
  </si>
  <si>
    <t>Q</t>
  </si>
  <si>
    <t>NO</t>
  </si>
  <si>
    <t>flood_num</t>
  </si>
  <si>
    <t>start_stop</t>
  </si>
  <si>
    <t>measured_peak</t>
  </si>
  <si>
    <t>measured_peak_time</t>
  </si>
  <si>
    <t>simulated_peak</t>
  </si>
  <si>
    <t>simulated_peak_time</t>
  </si>
  <si>
    <t>sum_measured_flood</t>
  </si>
  <si>
    <t>sum_simulated_flood</t>
  </si>
  <si>
    <t>R^2</t>
  </si>
  <si>
    <t>06.25-07.03</t>
  </si>
  <si>
    <t>07.16-07.26</t>
  </si>
  <si>
    <t>08.02-08.12</t>
  </si>
  <si>
    <t>08.31-09.08</t>
  </si>
  <si>
    <t>07.03-07.17</t>
  </si>
  <si>
    <t>08.17-08.25</t>
  </si>
  <si>
    <t>08.30-09.09</t>
  </si>
  <si>
    <t>04.26-05.06</t>
  </si>
  <si>
    <t>05.20-05.30</t>
  </si>
  <si>
    <t>07.03-07.15</t>
  </si>
  <si>
    <t>08.14-08.25</t>
  </si>
  <si>
    <t>05.13-05.26</t>
  </si>
  <si>
    <t>07.04-07.15</t>
  </si>
  <si>
    <t>08.11-08.27</t>
  </si>
  <si>
    <t>RO</t>
  </si>
  <si>
    <t>RC</t>
  </si>
  <si>
    <t>abs_error</t>
  </si>
  <si>
    <t>relative_error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</si>
</sst>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9" formatCode="m&quot;月&quot;d&quot;日&quot;;@"/>
    <numFmt numFmtId="180" formatCode="m/d;@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7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4" fontId="0" fillId="2" borderId="0" xfId="0" applyNumberFormat="1" applyFill="1"/>
    <xf numFmtId="177" fontId="1" fillId="0" borderId="1" xfId="0" applyNumberFormat="1" applyFont="1" applyBorder="1" applyAlignment="1">
      <alignment horizontal="center" vertical="top"/>
    </xf>
    <xf numFmtId="177" fontId="0" fillId="2" borderId="0" xfId="0" applyNumberFormat="1" applyFill="1"/>
    <xf numFmtId="179" fontId="1" fillId="0" borderId="1" xfId="0" applyNumberFormat="1" applyFont="1" applyBorder="1" applyAlignment="1">
      <alignment horizontal="center" vertical="top"/>
    </xf>
    <xf numFmtId="179" fontId="0" fillId="0" borderId="0" xfId="0" applyNumberFormat="1"/>
    <xf numFmtId="180" fontId="1" fillId="0" borderId="1" xfId="0" applyNumberFormat="1" applyFont="1" applyBorder="1" applyAlignment="1">
      <alignment horizontal="center" vertical="top"/>
    </xf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'蒸发-产流-汇流计算表'!$H$12:$H$20</c:f>
              <c:numCache>
                <c:formatCode>0.0_ </c:formatCode>
                <c:ptCount val="9"/>
                <c:pt idx="0">
                  <c:v>24.4</c:v>
                </c:pt>
                <c:pt idx="1">
                  <c:v>47</c:v>
                </c:pt>
                <c:pt idx="2">
                  <c:v>284</c:v>
                </c:pt>
                <c:pt idx="3">
                  <c:v>169</c:v>
                </c:pt>
                <c:pt idx="4">
                  <c:v>82</c:v>
                </c:pt>
                <c:pt idx="5">
                  <c:v>54.8</c:v>
                </c:pt>
                <c:pt idx="6">
                  <c:v>40.299999999999997</c:v>
                </c:pt>
                <c:pt idx="7">
                  <c:v>31</c:v>
                </c:pt>
                <c:pt idx="8">
                  <c:v>24.4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21-4E16-9F2C-6279D70B4AF0}"/>
            </c:ext>
          </c:extLst>
        </c:ser>
        <c:ser>
          <c:idx val="1"/>
          <c:order val="1"/>
          <c:tx>
            <c:v>拟合流量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'蒸发-产流-汇流计算表'!$G$12:$G$20</c:f>
              <c:numCache>
                <c:formatCode>0.0_ </c:formatCode>
                <c:ptCount val="9"/>
                <c:pt idx="0">
                  <c:v>22.55756556752932</c:v>
                </c:pt>
                <c:pt idx="1">
                  <c:v>125.6427210206881</c:v>
                </c:pt>
                <c:pt idx="2">
                  <c:v>267.705449002237</c:v>
                </c:pt>
                <c:pt idx="3">
                  <c:v>96.854234819606276</c:v>
                </c:pt>
                <c:pt idx="4">
                  <c:v>64.992408530963502</c:v>
                </c:pt>
                <c:pt idx="5">
                  <c:v>49.387021235337208</c:v>
                </c:pt>
                <c:pt idx="6">
                  <c:v>40.538909473416993</c:v>
                </c:pt>
                <c:pt idx="7">
                  <c:v>34.797699380373153</c:v>
                </c:pt>
                <c:pt idx="8">
                  <c:v>31.939925186542691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21-4E16-9F2C-6279D70B4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35760"/>
        <c:axId val="512338712"/>
      </c:scatterChart>
      <c:valAx>
        <c:axId val="51233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338712"/>
        <c:crosses val="autoZero"/>
        <c:crossBetween val="midCat"/>
      </c:valAx>
      <c:valAx>
        <c:axId val="51233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33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'蒸发-产流-汇流计算表'!$H$260:$H$272</c:f>
              <c:numCache>
                <c:formatCode>0.0_ </c:formatCode>
                <c:ptCount val="13"/>
                <c:pt idx="0">
                  <c:v>29.1</c:v>
                </c:pt>
                <c:pt idx="1">
                  <c:v>39.6</c:v>
                </c:pt>
                <c:pt idx="2">
                  <c:v>68.099999999999994</c:v>
                </c:pt>
                <c:pt idx="3">
                  <c:v>135</c:v>
                </c:pt>
                <c:pt idx="4">
                  <c:v>269</c:v>
                </c:pt>
                <c:pt idx="5">
                  <c:v>132</c:v>
                </c:pt>
                <c:pt idx="6">
                  <c:v>78.7</c:v>
                </c:pt>
                <c:pt idx="7">
                  <c:v>82.6</c:v>
                </c:pt>
                <c:pt idx="8">
                  <c:v>98.5</c:v>
                </c:pt>
                <c:pt idx="9">
                  <c:v>77.900000000000006</c:v>
                </c:pt>
                <c:pt idx="10">
                  <c:v>54.9</c:v>
                </c:pt>
                <c:pt idx="11">
                  <c:v>44.1</c:v>
                </c:pt>
                <c:pt idx="12">
                  <c:v>38.700000000000003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C-4E58-96AA-F61330F32D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'蒸发-产流-汇流计算表'!$G$260:$G$272</c:f>
              <c:numCache>
                <c:formatCode>0.0_ </c:formatCode>
                <c:ptCount val="13"/>
                <c:pt idx="0">
                  <c:v>30.09397949724287</c:v>
                </c:pt>
                <c:pt idx="1">
                  <c:v>32.843581236455982</c:v>
                </c:pt>
                <c:pt idx="2">
                  <c:v>43.145547686933227</c:v>
                </c:pt>
                <c:pt idx="3">
                  <c:v>84.633576371236757</c:v>
                </c:pt>
                <c:pt idx="4">
                  <c:v>171.73843045290241</c:v>
                </c:pt>
                <c:pt idx="5">
                  <c:v>76.936426510502031</c:v>
                </c:pt>
                <c:pt idx="6">
                  <c:v>55.768019336340473</c:v>
                </c:pt>
                <c:pt idx="7">
                  <c:v>125.6734482120807</c:v>
                </c:pt>
                <c:pt idx="8">
                  <c:v>117.6836166443137</c:v>
                </c:pt>
                <c:pt idx="9">
                  <c:v>66.447164120577639</c:v>
                </c:pt>
                <c:pt idx="10">
                  <c:v>53.839475848534057</c:v>
                </c:pt>
                <c:pt idx="11">
                  <c:v>46.520161515665187</c:v>
                </c:pt>
                <c:pt idx="12">
                  <c:v>41.893669115922222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AC-4E58-96AA-F61330F32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09560"/>
        <c:axId val="646111856"/>
      </c:scatterChart>
      <c:valAx>
        <c:axId val="64610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111856"/>
        <c:crosses val="autoZero"/>
        <c:crossBetween val="midCat"/>
      </c:valAx>
      <c:valAx>
        <c:axId val="6461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10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'蒸发-产流-汇流计算表'!$H$302:$H$313</c:f>
              <c:numCache>
                <c:formatCode>0.0_ </c:formatCode>
                <c:ptCount val="12"/>
                <c:pt idx="0">
                  <c:v>31.4</c:v>
                </c:pt>
                <c:pt idx="1">
                  <c:v>62.8</c:v>
                </c:pt>
                <c:pt idx="2">
                  <c:v>108</c:v>
                </c:pt>
                <c:pt idx="3">
                  <c:v>101</c:v>
                </c:pt>
                <c:pt idx="4">
                  <c:v>371</c:v>
                </c:pt>
                <c:pt idx="5">
                  <c:v>435</c:v>
                </c:pt>
                <c:pt idx="6">
                  <c:v>199</c:v>
                </c:pt>
                <c:pt idx="7">
                  <c:v>128</c:v>
                </c:pt>
                <c:pt idx="8">
                  <c:v>91.3</c:v>
                </c:pt>
                <c:pt idx="9">
                  <c:v>72.7</c:v>
                </c:pt>
                <c:pt idx="10">
                  <c:v>63.8</c:v>
                </c:pt>
                <c:pt idx="11">
                  <c:v>59.1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3-4F97-845B-F8652086C3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'蒸发-产流-汇流计算表'!$G$302:$G$313</c:f>
              <c:numCache>
                <c:formatCode>0.0_ </c:formatCode>
                <c:ptCount val="12"/>
                <c:pt idx="0">
                  <c:v>40.99367466568421</c:v>
                </c:pt>
                <c:pt idx="1">
                  <c:v>74.51780491863336</c:v>
                </c:pt>
                <c:pt idx="2">
                  <c:v>100.4251051976111</c:v>
                </c:pt>
                <c:pt idx="3">
                  <c:v>124.84300055303871</c:v>
                </c:pt>
                <c:pt idx="4">
                  <c:v>462.14571334171109</c:v>
                </c:pt>
                <c:pt idx="5">
                  <c:v>688.81692084824874</c:v>
                </c:pt>
                <c:pt idx="6">
                  <c:v>253.99784550409589</c:v>
                </c:pt>
                <c:pt idx="7">
                  <c:v>165.4036080536446</c:v>
                </c:pt>
                <c:pt idx="8">
                  <c:v>121.13042053197</c:v>
                </c:pt>
                <c:pt idx="9">
                  <c:v>95.501630332192846</c:v>
                </c:pt>
                <c:pt idx="10">
                  <c:v>79.57201193260407</c:v>
                </c:pt>
                <c:pt idx="11">
                  <c:v>68.819786074149349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53-4F97-845B-F8652086C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39040"/>
        <c:axId val="512333792"/>
      </c:scatterChart>
      <c:valAx>
        <c:axId val="51233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333792"/>
        <c:crosses val="autoZero"/>
        <c:crossBetween val="midCat"/>
      </c:valAx>
      <c:valAx>
        <c:axId val="5123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3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v>降雨量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'蒸发-产流-汇流计算表'!$I$338:$I$351</c:f>
              <c:numCache>
                <c:formatCode>General</c:formatCode>
                <c:ptCount val="14"/>
                <c:pt idx="0">
                  <c:v>-0.5</c:v>
                </c:pt>
                <c:pt idx="1">
                  <c:v>-31.6</c:v>
                </c:pt>
                <c:pt idx="2">
                  <c:v>-20.2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-0.1</c:v>
                </c:pt>
                <c:pt idx="7">
                  <c:v>-0.5</c:v>
                </c:pt>
                <c:pt idx="8">
                  <c:v>-6.5</c:v>
                </c:pt>
                <c:pt idx="9">
                  <c:v>-1.5</c:v>
                </c:pt>
                <c:pt idx="10">
                  <c:v>-0.2</c:v>
                </c:pt>
                <c:pt idx="11">
                  <c:v>-1.5</c:v>
                </c:pt>
                <c:pt idx="12">
                  <c:v>-0.3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C-4818-80D5-0719C9228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454432"/>
        <c:axId val="555448856"/>
      </c:barChart>
      <c:scatterChart>
        <c:scatterStyle val="smoothMarker"/>
        <c:varyColors val="0"/>
        <c:ser>
          <c:idx val="0"/>
          <c:order val="0"/>
          <c:tx>
            <c:v>实测流量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'蒸发-产流-汇流计算表'!$H$338:$H$351</c:f>
              <c:numCache>
                <c:formatCode>0.0_ </c:formatCode>
                <c:ptCount val="14"/>
                <c:pt idx="0">
                  <c:v>21.4</c:v>
                </c:pt>
                <c:pt idx="1">
                  <c:v>20.100000000000001</c:v>
                </c:pt>
                <c:pt idx="2">
                  <c:v>151</c:v>
                </c:pt>
                <c:pt idx="3">
                  <c:v>280</c:v>
                </c:pt>
                <c:pt idx="4">
                  <c:v>126</c:v>
                </c:pt>
                <c:pt idx="5">
                  <c:v>82.3</c:v>
                </c:pt>
                <c:pt idx="6">
                  <c:v>61.9</c:v>
                </c:pt>
                <c:pt idx="7">
                  <c:v>48.2</c:v>
                </c:pt>
                <c:pt idx="8">
                  <c:v>40.1</c:v>
                </c:pt>
                <c:pt idx="9">
                  <c:v>39.5</c:v>
                </c:pt>
                <c:pt idx="10">
                  <c:v>36.200000000000003</c:v>
                </c:pt>
                <c:pt idx="11">
                  <c:v>30.3</c:v>
                </c:pt>
                <c:pt idx="12">
                  <c:v>26.4</c:v>
                </c:pt>
                <c:pt idx="13">
                  <c:v>24.1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C-4818-80D5-0719C9228771}"/>
            </c:ext>
          </c:extLst>
        </c:ser>
        <c:ser>
          <c:idx val="1"/>
          <c:order val="1"/>
          <c:tx>
            <c:v>拟合流量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'蒸发-产流-汇流计算表'!$G$338:$G$351</c:f>
              <c:numCache>
                <c:formatCode>0.0_ </c:formatCode>
                <c:ptCount val="14"/>
                <c:pt idx="0">
                  <c:v>20.27313659044713</c:v>
                </c:pt>
                <c:pt idx="1">
                  <c:v>19.736218632709519</c:v>
                </c:pt>
                <c:pt idx="2">
                  <c:v>152.54894426277329</c:v>
                </c:pt>
                <c:pt idx="3">
                  <c:v>222.8654257243555</c:v>
                </c:pt>
                <c:pt idx="4">
                  <c:v>95.904845504045909</c:v>
                </c:pt>
                <c:pt idx="5">
                  <c:v>65.005544849975891</c:v>
                </c:pt>
                <c:pt idx="6">
                  <c:v>51.415890293813582</c:v>
                </c:pt>
                <c:pt idx="7">
                  <c:v>43.767912948136797</c:v>
                </c:pt>
                <c:pt idx="8">
                  <c:v>39.417935634824289</c:v>
                </c:pt>
                <c:pt idx="9">
                  <c:v>64.181777276167821</c:v>
                </c:pt>
                <c:pt idx="10">
                  <c:v>47.249635082405753</c:v>
                </c:pt>
                <c:pt idx="11">
                  <c:v>38.393878176042058</c:v>
                </c:pt>
                <c:pt idx="12">
                  <c:v>36.473850966750142</c:v>
                </c:pt>
                <c:pt idx="13">
                  <c:v>33.028233166062968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BC-4818-80D5-0719C9228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17848"/>
        <c:axId val="555721128"/>
      </c:scatterChart>
      <c:catAx>
        <c:axId val="55571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时间序列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721128"/>
        <c:crosses val="autoZero"/>
        <c:auto val="1"/>
        <c:lblAlgn val="ctr"/>
        <c:lblOffset val="100"/>
        <c:noMultiLvlLbl val="0"/>
      </c:catAx>
      <c:valAx>
        <c:axId val="5557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流量</a:t>
                </a:r>
                <a:r>
                  <a:rPr lang="en-US" altLang="zh-CN"/>
                  <a:t>m3/S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717848"/>
        <c:crosses val="autoZero"/>
        <c:crossBetween val="between"/>
      </c:valAx>
      <c:valAx>
        <c:axId val="555448856"/>
        <c:scaling>
          <c:orientation val="minMax"/>
          <c:min val="-3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降雨量</a:t>
                </a:r>
                <a:r>
                  <a:rPr lang="en-US" altLang="zh-CN"/>
                  <a:t>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454432"/>
        <c:crosses val="max"/>
        <c:crossBetween val="between"/>
      </c:valAx>
      <c:catAx>
        <c:axId val="555454432"/>
        <c:scaling>
          <c:orientation val="minMax"/>
        </c:scaling>
        <c:delete val="1"/>
        <c:axPos val="b"/>
        <c:majorTickMark val="out"/>
        <c:minorTickMark val="none"/>
        <c:tickLblPos val="nextTo"/>
        <c:crossAx val="555448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'蒸发-产流-汇流计算表'!$H$390:$H$401</c:f>
              <c:numCache>
                <c:formatCode>0.0_ </c:formatCode>
                <c:ptCount val="12"/>
                <c:pt idx="0">
                  <c:v>36.6</c:v>
                </c:pt>
                <c:pt idx="1">
                  <c:v>365</c:v>
                </c:pt>
                <c:pt idx="2">
                  <c:v>2010</c:v>
                </c:pt>
                <c:pt idx="3">
                  <c:v>695</c:v>
                </c:pt>
                <c:pt idx="4">
                  <c:v>244</c:v>
                </c:pt>
                <c:pt idx="5">
                  <c:v>150</c:v>
                </c:pt>
                <c:pt idx="6">
                  <c:v>106</c:v>
                </c:pt>
                <c:pt idx="7">
                  <c:v>88.3</c:v>
                </c:pt>
                <c:pt idx="8">
                  <c:v>78.900000000000006</c:v>
                </c:pt>
                <c:pt idx="9">
                  <c:v>71.900000000000006</c:v>
                </c:pt>
                <c:pt idx="10">
                  <c:v>66.5</c:v>
                </c:pt>
                <c:pt idx="11">
                  <c:v>61.3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54-4D02-A7AB-FDBBF45D17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'蒸发-产流-汇流计算表'!$G$390:$G$401</c:f>
              <c:numCache>
                <c:formatCode>0.0_ </c:formatCode>
                <c:ptCount val="12"/>
                <c:pt idx="0">
                  <c:v>55.065719131857499</c:v>
                </c:pt>
                <c:pt idx="1">
                  <c:v>206.11427988104609</c:v>
                </c:pt>
                <c:pt idx="2">
                  <c:v>1368.6053629397941</c:v>
                </c:pt>
                <c:pt idx="3">
                  <c:v>1349.8865549290081</c:v>
                </c:pt>
                <c:pt idx="4">
                  <c:v>506.92079923559157</c:v>
                </c:pt>
                <c:pt idx="5">
                  <c:v>316.06283677234723</c:v>
                </c:pt>
                <c:pt idx="6">
                  <c:v>215.64973196915111</c:v>
                </c:pt>
                <c:pt idx="7">
                  <c:v>158.35973526568341</c:v>
                </c:pt>
                <c:pt idx="8">
                  <c:v>122.8822702755823</c:v>
                </c:pt>
                <c:pt idx="9">
                  <c:v>101.8816989539052</c:v>
                </c:pt>
                <c:pt idx="10">
                  <c:v>83.942026250355639</c:v>
                </c:pt>
                <c:pt idx="11">
                  <c:v>72.262433889152192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54-4D02-A7AB-FDBBF45D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01360"/>
        <c:axId val="646101032"/>
      </c:scatterChart>
      <c:valAx>
        <c:axId val="64610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101032"/>
        <c:crosses val="autoZero"/>
        <c:crossBetween val="midCat"/>
      </c:valAx>
      <c:valAx>
        <c:axId val="64610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10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'蒸发-产流-汇流计算表'!$H$428:$H$444</c:f>
              <c:numCache>
                <c:formatCode>0.0_ </c:formatCode>
                <c:ptCount val="17"/>
                <c:pt idx="0">
                  <c:v>34.4</c:v>
                </c:pt>
                <c:pt idx="1">
                  <c:v>134</c:v>
                </c:pt>
                <c:pt idx="2">
                  <c:v>249</c:v>
                </c:pt>
                <c:pt idx="3">
                  <c:v>258</c:v>
                </c:pt>
                <c:pt idx="4">
                  <c:v>410</c:v>
                </c:pt>
                <c:pt idx="5">
                  <c:v>502</c:v>
                </c:pt>
                <c:pt idx="6">
                  <c:v>235</c:v>
                </c:pt>
                <c:pt idx="7">
                  <c:v>207</c:v>
                </c:pt>
                <c:pt idx="8">
                  <c:v>157</c:v>
                </c:pt>
                <c:pt idx="9">
                  <c:v>114</c:v>
                </c:pt>
                <c:pt idx="10">
                  <c:v>93.4</c:v>
                </c:pt>
                <c:pt idx="11">
                  <c:v>78.8</c:v>
                </c:pt>
                <c:pt idx="12">
                  <c:v>69.099999999999994</c:v>
                </c:pt>
                <c:pt idx="13">
                  <c:v>61.7</c:v>
                </c:pt>
                <c:pt idx="14">
                  <c:v>57.3</c:v>
                </c:pt>
                <c:pt idx="15">
                  <c:v>51</c:v>
                </c:pt>
                <c:pt idx="1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22-41EB-8A19-1ECB6D254C4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'蒸发-产流-汇流计算表'!$G$428:$G$444</c:f>
              <c:numCache>
                <c:formatCode>0.0_ </c:formatCode>
                <c:ptCount val="17"/>
                <c:pt idx="0">
                  <c:v>70.183217777965936</c:v>
                </c:pt>
                <c:pt idx="1">
                  <c:v>229.35653443945719</c:v>
                </c:pt>
                <c:pt idx="2">
                  <c:v>472.3150751600046</c:v>
                </c:pt>
                <c:pt idx="3">
                  <c:v>377.62869275631232</c:v>
                </c:pt>
                <c:pt idx="4">
                  <c:v>307.73291100846478</c:v>
                </c:pt>
                <c:pt idx="5">
                  <c:v>668.85363928463357</c:v>
                </c:pt>
                <c:pt idx="6">
                  <c:v>271.79283103162629</c:v>
                </c:pt>
                <c:pt idx="7">
                  <c:v>275.9063932292114</c:v>
                </c:pt>
                <c:pt idx="8">
                  <c:v>161.64801679611509</c:v>
                </c:pt>
                <c:pt idx="9">
                  <c:v>124.2240983654509</c:v>
                </c:pt>
                <c:pt idx="10">
                  <c:v>102.1837614916423</c:v>
                </c:pt>
                <c:pt idx="11">
                  <c:v>87.930641833922337</c:v>
                </c:pt>
                <c:pt idx="12">
                  <c:v>78.187674029231545</c:v>
                </c:pt>
                <c:pt idx="13">
                  <c:v>71.680982549090203</c:v>
                </c:pt>
                <c:pt idx="14">
                  <c:v>77.002725064635456</c:v>
                </c:pt>
                <c:pt idx="15">
                  <c:v>65.3071357014922</c:v>
                </c:pt>
                <c:pt idx="16">
                  <c:v>63.839590582884689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22-41EB-8A19-1ECB6D254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52104"/>
        <c:axId val="519156696"/>
      </c:scatterChart>
      <c:valAx>
        <c:axId val="51915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156696"/>
        <c:crosses val="autoZero"/>
        <c:crossBetween val="midCat"/>
      </c:valAx>
      <c:valAx>
        <c:axId val="51915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15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v>降雨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'蒸发-产流-汇流计算表'!$I$33:$I$43</c:f>
              <c:numCache>
                <c:formatCode>General</c:formatCode>
                <c:ptCount val="11"/>
                <c:pt idx="0">
                  <c:v>-15</c:v>
                </c:pt>
                <c:pt idx="1">
                  <c:v>-50.3</c:v>
                </c:pt>
                <c:pt idx="2">
                  <c:v>-14.4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51-48C7-B572-FE3BFB1F5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455744"/>
        <c:axId val="555450824"/>
      </c:barChart>
      <c:scatterChart>
        <c:scatterStyle val="smoothMarker"/>
        <c:varyColors val="0"/>
        <c:ser>
          <c:idx val="0"/>
          <c:order val="0"/>
          <c:tx>
            <c:v>实测流量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'蒸发-产流-汇流计算表'!$H$33:$H$43</c:f>
              <c:numCache>
                <c:formatCode>0.0_ </c:formatCode>
                <c:ptCount val="11"/>
                <c:pt idx="0">
                  <c:v>19.7</c:v>
                </c:pt>
                <c:pt idx="1">
                  <c:v>65.900000000000006</c:v>
                </c:pt>
                <c:pt idx="2">
                  <c:v>462</c:v>
                </c:pt>
                <c:pt idx="3">
                  <c:v>269</c:v>
                </c:pt>
                <c:pt idx="4">
                  <c:v>121</c:v>
                </c:pt>
                <c:pt idx="5">
                  <c:v>72</c:v>
                </c:pt>
                <c:pt idx="6">
                  <c:v>51.3</c:v>
                </c:pt>
                <c:pt idx="7">
                  <c:v>38.799999999999997</c:v>
                </c:pt>
                <c:pt idx="8">
                  <c:v>31.2</c:v>
                </c:pt>
                <c:pt idx="9">
                  <c:v>27.4</c:v>
                </c:pt>
                <c:pt idx="10">
                  <c:v>24.3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51-48C7-B572-FE3BFB1F5A98}"/>
            </c:ext>
          </c:extLst>
        </c:ser>
        <c:ser>
          <c:idx val="1"/>
          <c:order val="1"/>
          <c:tx>
            <c:v>拟合流量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'蒸发-产流-汇流计算表'!$G$33:$G$43</c:f>
              <c:numCache>
                <c:formatCode>0.0_ </c:formatCode>
                <c:ptCount val="11"/>
                <c:pt idx="0">
                  <c:v>27.424742777039182</c:v>
                </c:pt>
                <c:pt idx="1">
                  <c:v>92.1345207030609</c:v>
                </c:pt>
                <c:pt idx="2">
                  <c:v>526.24576678632491</c:v>
                </c:pt>
                <c:pt idx="3">
                  <c:v>358.53843855193111</c:v>
                </c:pt>
                <c:pt idx="4">
                  <c:v>160.0599259547615</c:v>
                </c:pt>
                <c:pt idx="5">
                  <c:v>108.2676391631517</c:v>
                </c:pt>
                <c:pt idx="6">
                  <c:v>81.146417819507008</c:v>
                </c:pt>
                <c:pt idx="7">
                  <c:v>65.0988286141679</c:v>
                </c:pt>
                <c:pt idx="8">
                  <c:v>54.835512289473883</c:v>
                </c:pt>
                <c:pt idx="9">
                  <c:v>47.580697592989843</c:v>
                </c:pt>
                <c:pt idx="10">
                  <c:v>42.281041770387027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51-48C7-B572-FE3BFB1F5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403312"/>
        <c:axId val="642402328"/>
      </c:scatterChart>
      <c:catAx>
        <c:axId val="6424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时间序列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402328"/>
        <c:crosses val="autoZero"/>
        <c:auto val="1"/>
        <c:lblAlgn val="ctr"/>
        <c:lblOffset val="100"/>
        <c:noMultiLvlLbl val="0"/>
      </c:catAx>
      <c:valAx>
        <c:axId val="6424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流量</a:t>
                </a:r>
                <a:r>
                  <a:rPr lang="en-US" altLang="zh-CN"/>
                  <a:t>m3/s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403312"/>
        <c:crosses val="autoZero"/>
        <c:crossBetween val="between"/>
      </c:valAx>
      <c:valAx>
        <c:axId val="555450824"/>
        <c:scaling>
          <c:orientation val="minMax"/>
          <c:min val="-3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降雨量 </a:t>
                </a:r>
                <a:r>
                  <a:rPr lang="en-US" altLang="zh-CN"/>
                  <a:t>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455744"/>
        <c:crosses val="max"/>
        <c:crossBetween val="between"/>
      </c:valAx>
      <c:catAx>
        <c:axId val="555455744"/>
        <c:scaling>
          <c:orientation val="minMax"/>
        </c:scaling>
        <c:delete val="1"/>
        <c:axPos val="b"/>
        <c:majorTickMark val="out"/>
        <c:minorTickMark val="none"/>
        <c:tickLblPos val="nextTo"/>
        <c:crossAx val="555450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'蒸发-产流-汇流计算表'!$H$50:$H$60</c:f>
              <c:numCache>
                <c:formatCode>0.0_ </c:formatCode>
                <c:ptCount val="11"/>
                <c:pt idx="0">
                  <c:v>23.1</c:v>
                </c:pt>
                <c:pt idx="1">
                  <c:v>194</c:v>
                </c:pt>
                <c:pt idx="2">
                  <c:v>523</c:v>
                </c:pt>
                <c:pt idx="3">
                  <c:v>263</c:v>
                </c:pt>
                <c:pt idx="4">
                  <c:v>234</c:v>
                </c:pt>
                <c:pt idx="5">
                  <c:v>133</c:v>
                </c:pt>
                <c:pt idx="6">
                  <c:v>81.099999999999994</c:v>
                </c:pt>
                <c:pt idx="7">
                  <c:v>57.8</c:v>
                </c:pt>
                <c:pt idx="8">
                  <c:v>47.1</c:v>
                </c:pt>
                <c:pt idx="9">
                  <c:v>39.799999999999997</c:v>
                </c:pt>
                <c:pt idx="10">
                  <c:v>38.5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B4-40CC-B02B-BD325A1016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'蒸发-产流-汇流计算表'!$G$50:$G$60</c:f>
              <c:numCache>
                <c:formatCode>0.0_ </c:formatCode>
                <c:ptCount val="11"/>
                <c:pt idx="0">
                  <c:v>46.932927530085252</c:v>
                </c:pt>
                <c:pt idx="1">
                  <c:v>413.48811289501378</c:v>
                </c:pt>
                <c:pt idx="2">
                  <c:v>792.5914045865635</c:v>
                </c:pt>
                <c:pt idx="3">
                  <c:v>293.20631111148009</c:v>
                </c:pt>
                <c:pt idx="4">
                  <c:v>281.37777722231777</c:v>
                </c:pt>
                <c:pt idx="5">
                  <c:v>157.90138904956299</c:v>
                </c:pt>
                <c:pt idx="6">
                  <c:v>115.61060835525809</c:v>
                </c:pt>
                <c:pt idx="7">
                  <c:v>95.184926484029575</c:v>
                </c:pt>
                <c:pt idx="8">
                  <c:v>78.076187186131691</c:v>
                </c:pt>
                <c:pt idx="9">
                  <c:v>66.562294183654672</c:v>
                </c:pt>
                <c:pt idx="10">
                  <c:v>74.245374938000083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B4-40CC-B02B-BD325A10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13256"/>
        <c:axId val="555716208"/>
      </c:scatterChart>
      <c:valAx>
        <c:axId val="55571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716208"/>
        <c:crosses val="autoZero"/>
        <c:crossBetween val="midCat"/>
      </c:valAx>
      <c:valAx>
        <c:axId val="5557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71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'蒸发-产流-汇流计算表'!$H$79:$H$87</c:f>
              <c:numCache>
                <c:formatCode>0.0_ </c:formatCode>
                <c:ptCount val="9"/>
                <c:pt idx="0">
                  <c:v>17.7</c:v>
                </c:pt>
                <c:pt idx="1">
                  <c:v>18.3</c:v>
                </c:pt>
                <c:pt idx="2">
                  <c:v>41.8</c:v>
                </c:pt>
                <c:pt idx="3">
                  <c:v>105</c:v>
                </c:pt>
                <c:pt idx="4">
                  <c:v>56.2</c:v>
                </c:pt>
                <c:pt idx="5">
                  <c:v>36.1</c:v>
                </c:pt>
                <c:pt idx="6">
                  <c:v>28.1</c:v>
                </c:pt>
                <c:pt idx="7">
                  <c:v>23.4</c:v>
                </c:pt>
                <c:pt idx="8">
                  <c:v>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F-4C2E-98E8-1E58332D02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'蒸发-产流-汇流计算表'!$G$79:$G$87</c:f>
              <c:numCache>
                <c:formatCode>0.0_ </c:formatCode>
                <c:ptCount val="9"/>
                <c:pt idx="0">
                  <c:v>39.878360692648279</c:v>
                </c:pt>
                <c:pt idx="1">
                  <c:v>32.363852848870692</c:v>
                </c:pt>
                <c:pt idx="2">
                  <c:v>37.677543422479367</c:v>
                </c:pt>
                <c:pt idx="3">
                  <c:v>205.98485129244349</c:v>
                </c:pt>
                <c:pt idx="4">
                  <c:v>79.225274895604414</c:v>
                </c:pt>
                <c:pt idx="5">
                  <c:v>57.99745980612888</c:v>
                </c:pt>
                <c:pt idx="6">
                  <c:v>47.691818216275713</c:v>
                </c:pt>
                <c:pt idx="7">
                  <c:v>41.639460847050991</c:v>
                </c:pt>
                <c:pt idx="8">
                  <c:v>38.960819707178452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F-4C2E-98E8-1E58332D0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32704"/>
        <c:axId val="457902384"/>
      </c:scatterChart>
      <c:valAx>
        <c:axId val="45593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02384"/>
        <c:crosses val="autoZero"/>
        <c:crossBetween val="midCat"/>
      </c:valAx>
      <c:valAx>
        <c:axId val="4579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93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'蒸发-产流-汇流计算表'!$H$111:$H$125</c:f>
              <c:numCache>
                <c:formatCode>0.0_ </c:formatCode>
                <c:ptCount val="15"/>
                <c:pt idx="0">
                  <c:v>7.4</c:v>
                </c:pt>
                <c:pt idx="1">
                  <c:v>43.6</c:v>
                </c:pt>
                <c:pt idx="2">
                  <c:v>122</c:v>
                </c:pt>
                <c:pt idx="3">
                  <c:v>166</c:v>
                </c:pt>
                <c:pt idx="4">
                  <c:v>234</c:v>
                </c:pt>
                <c:pt idx="5">
                  <c:v>321</c:v>
                </c:pt>
                <c:pt idx="6">
                  <c:v>494</c:v>
                </c:pt>
                <c:pt idx="7">
                  <c:v>229</c:v>
                </c:pt>
                <c:pt idx="8">
                  <c:v>118</c:v>
                </c:pt>
                <c:pt idx="9">
                  <c:v>71.8</c:v>
                </c:pt>
                <c:pt idx="10">
                  <c:v>52.5</c:v>
                </c:pt>
                <c:pt idx="11">
                  <c:v>41.5</c:v>
                </c:pt>
                <c:pt idx="12">
                  <c:v>34.700000000000003</c:v>
                </c:pt>
                <c:pt idx="13">
                  <c:v>29.6</c:v>
                </c:pt>
                <c:pt idx="14">
                  <c:v>28.1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9A-4A5E-BCE1-5611A5B57A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'蒸发-产流-汇流计算表'!$G$111:$G$125</c:f>
              <c:numCache>
                <c:formatCode>0.0_ </c:formatCode>
                <c:ptCount val="15"/>
                <c:pt idx="0">
                  <c:v>14.469930116449319</c:v>
                </c:pt>
                <c:pt idx="1">
                  <c:v>158.10397702352151</c:v>
                </c:pt>
                <c:pt idx="2">
                  <c:v>158.98707402800329</c:v>
                </c:pt>
                <c:pt idx="3">
                  <c:v>112.6075592178005</c:v>
                </c:pt>
                <c:pt idx="4">
                  <c:v>264.357963156133</c:v>
                </c:pt>
                <c:pt idx="5">
                  <c:v>268.64718021302423</c:v>
                </c:pt>
                <c:pt idx="6">
                  <c:v>574.91017280358619</c:v>
                </c:pt>
                <c:pt idx="7">
                  <c:v>312.23921568513919</c:v>
                </c:pt>
                <c:pt idx="8">
                  <c:v>162.13691650078289</c:v>
                </c:pt>
                <c:pt idx="9">
                  <c:v>112.978290340501</c:v>
                </c:pt>
                <c:pt idx="10">
                  <c:v>86.038885405668978</c:v>
                </c:pt>
                <c:pt idx="11">
                  <c:v>69.527681750883986</c:v>
                </c:pt>
                <c:pt idx="12">
                  <c:v>58.787682259921041</c:v>
                </c:pt>
                <c:pt idx="13">
                  <c:v>51.124802205786359</c:v>
                </c:pt>
                <c:pt idx="14">
                  <c:v>49.923505779154148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9A-4A5E-BCE1-5611A5B5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24408"/>
        <c:axId val="555725064"/>
      </c:scatterChart>
      <c:valAx>
        <c:axId val="55572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725064"/>
        <c:crosses val="autoZero"/>
        <c:crossBetween val="midCat"/>
      </c:valAx>
      <c:valAx>
        <c:axId val="55572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72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'蒸发-产流-汇流计算表'!$H$156:$H$164</c:f>
              <c:numCache>
                <c:formatCode>0.0_ </c:formatCode>
                <c:ptCount val="9"/>
                <c:pt idx="0">
                  <c:v>143</c:v>
                </c:pt>
                <c:pt idx="1">
                  <c:v>294</c:v>
                </c:pt>
                <c:pt idx="2">
                  <c:v>205</c:v>
                </c:pt>
                <c:pt idx="3">
                  <c:v>198</c:v>
                </c:pt>
                <c:pt idx="4">
                  <c:v>123</c:v>
                </c:pt>
                <c:pt idx="5">
                  <c:v>91.1</c:v>
                </c:pt>
                <c:pt idx="6">
                  <c:v>71</c:v>
                </c:pt>
                <c:pt idx="7">
                  <c:v>59.2</c:v>
                </c:pt>
                <c:pt idx="8">
                  <c:v>57.2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0-47FF-A517-93D045ECDE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'蒸发-产流-汇流计算表'!$G$156:$G$164</c:f>
              <c:numCache>
                <c:formatCode>0.0_ </c:formatCode>
                <c:ptCount val="9"/>
                <c:pt idx="0">
                  <c:v>162.0700838618302</c:v>
                </c:pt>
                <c:pt idx="1">
                  <c:v>353.14097062726592</c:v>
                </c:pt>
                <c:pt idx="2">
                  <c:v>177.26848247737149</c:v>
                </c:pt>
                <c:pt idx="3">
                  <c:v>264.92443330489249</c:v>
                </c:pt>
                <c:pt idx="4">
                  <c:v>138.89502758589651</c:v>
                </c:pt>
                <c:pt idx="5">
                  <c:v>136.6087467876865</c:v>
                </c:pt>
                <c:pt idx="6">
                  <c:v>98.27719678731907</c:v>
                </c:pt>
                <c:pt idx="7">
                  <c:v>83.552889200769116</c:v>
                </c:pt>
                <c:pt idx="8">
                  <c:v>80.375774238447804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0-47FF-A517-93D045ECD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37648"/>
        <c:axId val="462236336"/>
      </c:scatterChart>
      <c:valAx>
        <c:axId val="46223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236336"/>
        <c:crosses val="autoZero"/>
        <c:crossBetween val="midCat"/>
      </c:valAx>
      <c:valAx>
        <c:axId val="4622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23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'蒸发-产流-汇流计算表'!$H$169:$H$179</c:f>
              <c:numCache>
                <c:formatCode>0.0_ </c:formatCode>
                <c:ptCount val="11"/>
                <c:pt idx="0">
                  <c:v>37.200000000000003</c:v>
                </c:pt>
                <c:pt idx="1">
                  <c:v>38.6</c:v>
                </c:pt>
                <c:pt idx="2">
                  <c:v>307</c:v>
                </c:pt>
                <c:pt idx="3">
                  <c:v>211</c:v>
                </c:pt>
                <c:pt idx="4">
                  <c:v>97.6</c:v>
                </c:pt>
                <c:pt idx="5">
                  <c:v>66.599999999999994</c:v>
                </c:pt>
                <c:pt idx="6">
                  <c:v>53.5</c:v>
                </c:pt>
                <c:pt idx="7">
                  <c:v>45.3</c:v>
                </c:pt>
                <c:pt idx="8">
                  <c:v>40.5</c:v>
                </c:pt>
                <c:pt idx="9">
                  <c:v>39.5</c:v>
                </c:pt>
                <c:pt idx="10">
                  <c:v>37.200000000000003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F8-4FF8-9FA9-EE217242D3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'蒸发-产流-汇流计算表'!$G$169:$G$179</c:f>
              <c:numCache>
                <c:formatCode>0.0_ </c:formatCode>
                <c:ptCount val="11"/>
                <c:pt idx="0">
                  <c:v>57.748373422576726</c:v>
                </c:pt>
                <c:pt idx="1">
                  <c:v>72.65173491306173</c:v>
                </c:pt>
                <c:pt idx="2">
                  <c:v>250.12261216826829</c:v>
                </c:pt>
                <c:pt idx="3">
                  <c:v>299.72214912346283</c:v>
                </c:pt>
                <c:pt idx="4">
                  <c:v>136.20904899661031</c:v>
                </c:pt>
                <c:pt idx="5">
                  <c:v>101.1532933957447</c:v>
                </c:pt>
                <c:pt idx="6">
                  <c:v>82.998845069431752</c:v>
                </c:pt>
                <c:pt idx="7">
                  <c:v>71.960145377494541</c:v>
                </c:pt>
                <c:pt idx="8">
                  <c:v>66.57941774703194</c:v>
                </c:pt>
                <c:pt idx="9">
                  <c:v>98.821893700659231</c:v>
                </c:pt>
                <c:pt idx="10">
                  <c:v>67.314376089615067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F8-4FF8-9FA9-EE217242D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70920"/>
        <c:axId val="648474856"/>
      </c:scatterChart>
      <c:valAx>
        <c:axId val="64847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474856"/>
        <c:crosses val="autoZero"/>
        <c:crossBetween val="midCat"/>
      </c:valAx>
      <c:valAx>
        <c:axId val="64847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47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'蒸发-产流-汇流计算表'!$H$192:$H$202</c:f>
              <c:numCache>
                <c:formatCode>0.0_ </c:formatCode>
                <c:ptCount val="11"/>
                <c:pt idx="0">
                  <c:v>30.2</c:v>
                </c:pt>
                <c:pt idx="1">
                  <c:v>149</c:v>
                </c:pt>
                <c:pt idx="2">
                  <c:v>230</c:v>
                </c:pt>
                <c:pt idx="3">
                  <c:v>149</c:v>
                </c:pt>
                <c:pt idx="4">
                  <c:v>120</c:v>
                </c:pt>
                <c:pt idx="5">
                  <c:v>89.3</c:v>
                </c:pt>
                <c:pt idx="6">
                  <c:v>81.400000000000006</c:v>
                </c:pt>
                <c:pt idx="7">
                  <c:v>58.1</c:v>
                </c:pt>
                <c:pt idx="8">
                  <c:v>54.3</c:v>
                </c:pt>
                <c:pt idx="9">
                  <c:v>48.1</c:v>
                </c:pt>
                <c:pt idx="10">
                  <c:v>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60-4A40-BE41-D9A8C98FB99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'蒸发-产流-汇流计算表'!$G$192:$G$202</c:f>
              <c:numCache>
                <c:formatCode>0.0_ </c:formatCode>
                <c:ptCount val="11"/>
                <c:pt idx="0">
                  <c:v>18.374372565173399</c:v>
                </c:pt>
                <c:pt idx="1">
                  <c:v>47.914388865030617</c:v>
                </c:pt>
                <c:pt idx="2">
                  <c:v>106.86639259942071</c:v>
                </c:pt>
                <c:pt idx="3">
                  <c:v>86.192584610438956</c:v>
                </c:pt>
                <c:pt idx="4">
                  <c:v>48.568818381178708</c:v>
                </c:pt>
                <c:pt idx="5">
                  <c:v>38.157675627177078</c:v>
                </c:pt>
                <c:pt idx="6">
                  <c:v>32.992133989833029</c:v>
                </c:pt>
                <c:pt idx="7">
                  <c:v>29.80773732734735</c:v>
                </c:pt>
                <c:pt idx="8">
                  <c:v>34.962542439124682</c:v>
                </c:pt>
                <c:pt idx="9">
                  <c:v>28.48204904665138</c:v>
                </c:pt>
                <c:pt idx="10">
                  <c:v>28.591486961940689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60-4A40-BE41-D9A8C98FB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06280"/>
        <c:axId val="646103984"/>
      </c:scatterChart>
      <c:valAx>
        <c:axId val="64610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103984"/>
        <c:crosses val="autoZero"/>
        <c:crossBetween val="midCat"/>
      </c:valAx>
      <c:valAx>
        <c:axId val="6461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10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v>降雨量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'蒸发-产流-汇流计算表'!$I$216:$I$226</c:f>
              <c:numCache>
                <c:formatCode>General</c:formatCode>
                <c:ptCount val="11"/>
                <c:pt idx="0">
                  <c:v>-16.399999999999999</c:v>
                </c:pt>
                <c:pt idx="1">
                  <c:v>-9.1999999999999993</c:v>
                </c:pt>
                <c:pt idx="2">
                  <c:v>0</c:v>
                </c:pt>
                <c:pt idx="3">
                  <c:v>-0.9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-0.6</c:v>
                </c:pt>
                <c:pt idx="10">
                  <c:v>-0.4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0-404E-A402-7AE22FFA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446888"/>
        <c:axId val="555442296"/>
      </c:barChart>
      <c:scatterChart>
        <c:scatterStyle val="smoothMarker"/>
        <c:varyColors val="0"/>
        <c:ser>
          <c:idx val="0"/>
          <c:order val="0"/>
          <c:tx>
            <c:v>实测流量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'蒸发-产流-汇流计算表'!$H$216:$H$226</c:f>
              <c:numCache>
                <c:formatCode>0.0_ </c:formatCode>
                <c:ptCount val="11"/>
                <c:pt idx="0">
                  <c:v>36.1</c:v>
                </c:pt>
                <c:pt idx="1">
                  <c:v>88.4</c:v>
                </c:pt>
                <c:pt idx="2">
                  <c:v>159</c:v>
                </c:pt>
                <c:pt idx="3">
                  <c:v>100</c:v>
                </c:pt>
                <c:pt idx="4">
                  <c:v>71</c:v>
                </c:pt>
                <c:pt idx="5">
                  <c:v>56.8</c:v>
                </c:pt>
                <c:pt idx="6">
                  <c:v>49.3</c:v>
                </c:pt>
                <c:pt idx="7">
                  <c:v>44</c:v>
                </c:pt>
                <c:pt idx="8">
                  <c:v>39.5</c:v>
                </c:pt>
                <c:pt idx="9">
                  <c:v>35.700000000000003</c:v>
                </c:pt>
                <c:pt idx="10">
                  <c:v>33.299999999999997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40-404E-A402-7AE22FFA8844}"/>
            </c:ext>
          </c:extLst>
        </c:ser>
        <c:ser>
          <c:idx val="1"/>
          <c:order val="1"/>
          <c:tx>
            <c:v>拟合流量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'蒸发-产流-汇流计算表'!$G$216:$G$226</c:f>
              <c:numCache>
                <c:formatCode>0.0_ </c:formatCode>
                <c:ptCount val="11"/>
                <c:pt idx="0">
                  <c:v>30.118267412563949</c:v>
                </c:pt>
                <c:pt idx="1">
                  <c:v>89.71648291438342</c:v>
                </c:pt>
                <c:pt idx="2">
                  <c:v>93.072023731927743</c:v>
                </c:pt>
                <c:pt idx="3">
                  <c:v>49.165925710999147</c:v>
                </c:pt>
                <c:pt idx="4">
                  <c:v>40.534093817232737</c:v>
                </c:pt>
                <c:pt idx="5">
                  <c:v>34.582605196203247</c:v>
                </c:pt>
                <c:pt idx="6">
                  <c:v>31.231997067433628</c:v>
                </c:pt>
                <c:pt idx="7">
                  <c:v>28.935810101532429</c:v>
                </c:pt>
                <c:pt idx="8">
                  <c:v>27.201816588754511</c:v>
                </c:pt>
                <c:pt idx="9">
                  <c:v>25.752572702496831</c:v>
                </c:pt>
                <c:pt idx="10">
                  <c:v>25.305418879465542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40-404E-A402-7AE22FFA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52968"/>
        <c:axId val="648653296"/>
      </c:scatterChart>
      <c:catAx>
        <c:axId val="64865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时间序列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653296"/>
        <c:crosses val="autoZero"/>
        <c:auto val="1"/>
        <c:lblAlgn val="ctr"/>
        <c:lblOffset val="100"/>
        <c:noMultiLvlLbl val="0"/>
      </c:catAx>
      <c:valAx>
        <c:axId val="6486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流量</a:t>
                </a:r>
                <a:r>
                  <a:rPr lang="en-US" altLang="zh-CN"/>
                  <a:t>m3/s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652968"/>
        <c:crosses val="autoZero"/>
        <c:crossBetween val="between"/>
      </c:valAx>
      <c:valAx>
        <c:axId val="555442296"/>
        <c:scaling>
          <c:orientation val="minMax"/>
          <c:min val="-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降雨量</a:t>
                </a:r>
                <a:r>
                  <a:rPr lang="en-US" altLang="zh-CN"/>
                  <a:t>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446888"/>
        <c:crosses val="max"/>
        <c:crossBetween val="between"/>
      </c:valAx>
      <c:catAx>
        <c:axId val="555446888"/>
        <c:scaling>
          <c:orientation val="minMax"/>
        </c:scaling>
        <c:delete val="1"/>
        <c:axPos val="b"/>
        <c:majorTickMark val="out"/>
        <c:minorTickMark val="none"/>
        <c:tickLblPos val="nextTo"/>
        <c:crossAx val="555442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10</xdr:row>
      <xdr:rowOff>137160</xdr:rowOff>
    </xdr:from>
    <xdr:to>
      <xdr:col>15</xdr:col>
      <xdr:colOff>373380</xdr:colOff>
      <xdr:row>25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8C4371-856D-46CF-B8C0-7449E0FFD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29</xdr:row>
      <xdr:rowOff>175260</xdr:rowOff>
    </xdr:from>
    <xdr:to>
      <xdr:col>15</xdr:col>
      <xdr:colOff>449580</xdr:colOff>
      <xdr:row>46</xdr:row>
      <xdr:rowOff>22860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60DD748-ED8E-4745-9964-F24258F67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144780</xdr:colOff>
      <xdr:row>46</xdr:row>
      <xdr:rowOff>83820</xdr:rowOff>
    </xdr:from>
    <xdr:to>
      <xdr:col>15</xdr:col>
      <xdr:colOff>449580</xdr:colOff>
      <xdr:row>61</xdr:row>
      <xdr:rowOff>83820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234A5A6-9113-4654-BF9A-E680E1658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518160</xdr:colOff>
      <xdr:row>76</xdr:row>
      <xdr:rowOff>137160</xdr:rowOff>
    </xdr:from>
    <xdr:to>
      <xdr:col>16</xdr:col>
      <xdr:colOff>213360</xdr:colOff>
      <xdr:row>91</xdr:row>
      <xdr:rowOff>137160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DBF9295-CAEC-4CF7-AFF3-5A8143C42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220980</xdr:colOff>
      <xdr:row>109</xdr:row>
      <xdr:rowOff>152400</xdr:rowOff>
    </xdr:from>
    <xdr:to>
      <xdr:col>16</xdr:col>
      <xdr:colOff>525780</xdr:colOff>
      <xdr:row>124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D0BBDF3-BD30-4595-90A1-62702A987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220980</xdr:colOff>
      <xdr:row>148</xdr:row>
      <xdr:rowOff>121920</xdr:rowOff>
    </xdr:from>
    <xdr:to>
      <xdr:col>16</xdr:col>
      <xdr:colOff>525780</xdr:colOff>
      <xdr:row>163</xdr:row>
      <xdr:rowOff>121920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79CDB0C-01A5-4222-884C-ACBD14E6A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68580</xdr:colOff>
      <xdr:row>164</xdr:row>
      <xdr:rowOff>137160</xdr:rowOff>
    </xdr:from>
    <xdr:to>
      <xdr:col>15</xdr:col>
      <xdr:colOff>373380</xdr:colOff>
      <xdr:row>179</xdr:row>
      <xdr:rowOff>137160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F1179BE-6D98-41FF-B87B-87C4DE51A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68580</xdr:colOff>
      <xdr:row>188</xdr:row>
      <xdr:rowOff>137160</xdr:rowOff>
    </xdr:from>
    <xdr:to>
      <xdr:col>15</xdr:col>
      <xdr:colOff>373380</xdr:colOff>
      <xdr:row>203</xdr:row>
      <xdr:rowOff>137160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BE195A1-F1A1-4D0A-904D-B0264EEDF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30480</xdr:colOff>
      <xdr:row>213</xdr:row>
      <xdr:rowOff>106680</xdr:rowOff>
    </xdr:from>
    <xdr:to>
      <xdr:col>19</xdr:col>
      <xdr:colOff>342900</xdr:colOff>
      <xdr:row>235</xdr:row>
      <xdr:rowOff>106680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8946538-C604-4292-A30B-87410EF92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518160</xdr:colOff>
      <xdr:row>257</xdr:row>
      <xdr:rowOff>7620</xdr:rowOff>
    </xdr:from>
    <xdr:to>
      <xdr:col>16</xdr:col>
      <xdr:colOff>213360</xdr:colOff>
      <xdr:row>272</xdr:row>
      <xdr:rowOff>7620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02464D3-23BE-4648-9832-72EB7039B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38100</xdr:colOff>
      <xdr:row>298</xdr:row>
      <xdr:rowOff>129540</xdr:rowOff>
    </xdr:from>
    <xdr:to>
      <xdr:col>16</xdr:col>
      <xdr:colOff>342900</xdr:colOff>
      <xdr:row>313</xdr:row>
      <xdr:rowOff>129540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1B76B21-44D2-4518-B8FB-0B9B8B430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586740</xdr:colOff>
      <xdr:row>336</xdr:row>
      <xdr:rowOff>99060</xdr:rowOff>
    </xdr:from>
    <xdr:to>
      <xdr:col>17</xdr:col>
      <xdr:colOff>156210</xdr:colOff>
      <xdr:row>351</xdr:row>
      <xdr:rowOff>60960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FB42134-8017-40D3-8AFB-464738E37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11430</xdr:colOff>
      <xdr:row>388</xdr:row>
      <xdr:rowOff>152400</xdr:rowOff>
    </xdr:from>
    <xdr:to>
      <xdr:col>16</xdr:col>
      <xdr:colOff>316230</xdr:colOff>
      <xdr:row>403</xdr:row>
      <xdr:rowOff>152400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768EF392-2A96-4FE1-A03D-0A08C39E0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499110</xdr:colOff>
      <xdr:row>426</xdr:row>
      <xdr:rowOff>99060</xdr:rowOff>
    </xdr:from>
    <xdr:to>
      <xdr:col>16</xdr:col>
      <xdr:colOff>194310</xdr:colOff>
      <xdr:row>441</xdr:row>
      <xdr:rowOff>99060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809A9D36-84DD-48A5-96D5-CC9F0C850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8"/>
  <sheetViews>
    <sheetView zoomScaleNormal="100" workbookViewId="0">
      <pane xSplit="2" ySplit="1" topLeftCell="C329" activePane="bottomRight" state="frozen"/>
      <selection pane="topRight" activeCell="C1" sqref="C1"/>
      <selection pane="bottomLeft" activeCell="A2" sqref="A2"/>
      <selection pane="bottomRight" activeCell="I216" sqref="I216"/>
    </sheetView>
  </sheetViews>
  <sheetFormatPr defaultRowHeight="14.4" x14ac:dyDescent="0.25"/>
  <cols>
    <col min="2" max="2" width="13.33203125" style="7" customWidth="1"/>
    <col min="3" max="8" width="8.88671875" style="3"/>
  </cols>
  <sheetData>
    <row r="1" spans="1:19" x14ac:dyDescent="0.25">
      <c r="B1" s="6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</row>
    <row r="2" spans="1:19" x14ac:dyDescent="0.25">
      <c r="A2" s="1">
        <v>165</v>
      </c>
      <c r="B2" s="7">
        <v>31943</v>
      </c>
      <c r="C2" s="3">
        <v>0</v>
      </c>
      <c r="D2" s="3">
        <v>-4.056</v>
      </c>
      <c r="E2" s="3">
        <v>4.056</v>
      </c>
      <c r="F2" s="3">
        <v>57.736385938429422</v>
      </c>
      <c r="G2" s="3">
        <v>30.636642577984929</v>
      </c>
      <c r="H2" s="3">
        <v>59.4</v>
      </c>
    </row>
    <row r="3" spans="1:19" x14ac:dyDescent="0.25">
      <c r="A3" s="1">
        <v>166</v>
      </c>
      <c r="B3" s="7">
        <v>31944</v>
      </c>
      <c r="C3" s="3">
        <v>0.3</v>
      </c>
      <c r="D3" s="3">
        <v>-2.1082000000000001</v>
      </c>
      <c r="E3" s="3">
        <v>2.3919999999999999</v>
      </c>
      <c r="F3" s="3">
        <v>53.680385938429417</v>
      </c>
      <c r="G3" s="3">
        <v>24.39532420659414</v>
      </c>
      <c r="H3" s="3">
        <v>40.1</v>
      </c>
    </row>
    <row r="4" spans="1:19" x14ac:dyDescent="0.25">
      <c r="A4" s="1">
        <v>167</v>
      </c>
      <c r="B4" s="7">
        <v>31945</v>
      </c>
      <c r="C4" s="3">
        <v>1.6</v>
      </c>
      <c r="D4" s="3">
        <v>-4.6399999999999997E-2</v>
      </c>
      <c r="E4" s="3">
        <v>1.56</v>
      </c>
      <c r="F4" s="3">
        <v>51.588385938429418</v>
      </c>
      <c r="G4" s="3">
        <v>21.25423508522692</v>
      </c>
      <c r="H4" s="3">
        <v>28.4</v>
      </c>
    </row>
    <row r="5" spans="1:19" x14ac:dyDescent="0.25">
      <c r="A5" s="1">
        <v>168</v>
      </c>
      <c r="B5" s="7">
        <v>31946</v>
      </c>
      <c r="C5" s="3">
        <v>6.4</v>
      </c>
      <c r="D5" s="3">
        <v>5.5343999999999998</v>
      </c>
      <c r="E5" s="3">
        <v>0.52</v>
      </c>
      <c r="F5" s="3">
        <v>51.628385938429417</v>
      </c>
      <c r="G5" s="3">
        <v>20.754978918899109</v>
      </c>
      <c r="H5" s="3">
        <v>22.7</v>
      </c>
    </row>
    <row r="6" spans="1:19" x14ac:dyDescent="0.25">
      <c r="A6" s="1">
        <v>169</v>
      </c>
      <c r="B6" s="7">
        <v>31947</v>
      </c>
      <c r="C6" s="3">
        <v>4.8</v>
      </c>
      <c r="D6" s="3">
        <v>3.9167999999999998</v>
      </c>
      <c r="E6" s="3">
        <v>0.624</v>
      </c>
      <c r="F6" s="3">
        <v>55.493035164576668</v>
      </c>
      <c r="G6" s="3">
        <v>38.301890847160237</v>
      </c>
      <c r="H6" s="3">
        <v>20.9</v>
      </c>
    </row>
    <row r="7" spans="1:19" x14ac:dyDescent="0.25">
      <c r="A7" s="1">
        <v>170</v>
      </c>
      <c r="B7" s="7">
        <v>31948</v>
      </c>
      <c r="C7" s="3">
        <v>5.9</v>
      </c>
      <c r="D7" s="3">
        <v>5.1654</v>
      </c>
      <c r="E7" s="3">
        <v>0.41599999999999998</v>
      </c>
      <c r="F7" s="3">
        <v>58.156965421566923</v>
      </c>
      <c r="G7" s="3">
        <v>39.025629060443762</v>
      </c>
      <c r="H7" s="3">
        <v>22.1</v>
      </c>
    </row>
    <row r="8" spans="1:19" x14ac:dyDescent="0.25">
      <c r="A8" s="1">
        <v>171</v>
      </c>
      <c r="B8" s="7">
        <v>31949</v>
      </c>
      <c r="C8" s="3">
        <v>2.2999999999999998</v>
      </c>
      <c r="D8" s="3">
        <v>2.0718000000000001</v>
      </c>
      <c r="E8" s="3">
        <v>0.104</v>
      </c>
      <c r="F8" s="3">
        <v>61.542043311697412</v>
      </c>
      <c r="G8" s="3">
        <v>47.41536589633975</v>
      </c>
      <c r="H8" s="3">
        <v>44.5</v>
      </c>
    </row>
    <row r="9" spans="1:19" x14ac:dyDescent="0.25">
      <c r="A9" s="1">
        <v>172</v>
      </c>
      <c r="B9" s="7">
        <v>31950</v>
      </c>
      <c r="C9" s="3">
        <v>0.5</v>
      </c>
      <c r="D9" s="3">
        <v>-0.46300000000000008</v>
      </c>
      <c r="E9" s="3">
        <v>0.93600000000000005</v>
      </c>
      <c r="F9" s="3">
        <v>62.861369283700917</v>
      </c>
      <c r="G9" s="3">
        <v>36.97224167344288</v>
      </c>
      <c r="H9" s="3">
        <v>49.4</v>
      </c>
    </row>
    <row r="10" spans="1:19" x14ac:dyDescent="0.25">
      <c r="A10" s="1">
        <v>173</v>
      </c>
      <c r="B10" s="7">
        <v>31951</v>
      </c>
      <c r="C10" s="3">
        <v>0</v>
      </c>
      <c r="D10" s="3">
        <v>-4.2639999999999993</v>
      </c>
      <c r="E10" s="3">
        <v>4.2639999999999993</v>
      </c>
      <c r="F10" s="3">
        <v>62.425369283700917</v>
      </c>
      <c r="G10" s="3">
        <v>26.009942085596691</v>
      </c>
      <c r="H10" s="3">
        <v>44.5</v>
      </c>
    </row>
    <row r="11" spans="1:19" x14ac:dyDescent="0.25">
      <c r="A11" s="1">
        <v>174</v>
      </c>
      <c r="B11" s="7">
        <v>31952</v>
      </c>
      <c r="C11" s="3">
        <v>2.4</v>
      </c>
      <c r="D11" s="3">
        <v>-1.0576000000000001</v>
      </c>
      <c r="E11" s="3">
        <v>3.3279999999999998</v>
      </c>
      <c r="F11" s="3">
        <v>58.161369283700921</v>
      </c>
      <c r="G11" s="3">
        <v>21.83191700585942</v>
      </c>
      <c r="H11" s="3">
        <v>33.9</v>
      </c>
    </row>
    <row r="12" spans="1:19" s="5" customFormat="1" x14ac:dyDescent="0.25">
      <c r="A12" s="4">
        <v>175</v>
      </c>
      <c r="B12" s="8">
        <v>31953</v>
      </c>
      <c r="C12" s="10">
        <v>23.8</v>
      </c>
      <c r="D12" s="10">
        <v>21.058800000000002</v>
      </c>
      <c r="E12" s="10">
        <v>1.456</v>
      </c>
      <c r="F12" s="10">
        <v>57.233369283700917</v>
      </c>
      <c r="G12" s="10">
        <v>22.55756556752932</v>
      </c>
      <c r="H12" s="10">
        <v>24.4</v>
      </c>
      <c r="Q12" s="5">
        <v>2</v>
      </c>
      <c r="R12" s="5">
        <v>47</v>
      </c>
      <c r="S12" s="5">
        <f>0.5*(R12+R13+R13+R14+R14+R15+R15+R16)</f>
        <v>585.9</v>
      </c>
    </row>
    <row r="13" spans="1:19" s="5" customFormat="1" x14ac:dyDescent="0.25">
      <c r="A13" s="4">
        <v>176</v>
      </c>
      <c r="B13" s="8">
        <v>31954</v>
      </c>
      <c r="C13" s="10">
        <v>27.2</v>
      </c>
      <c r="D13" s="10">
        <v>25.523199999999999</v>
      </c>
      <c r="E13" s="10">
        <v>0.20799999999999999</v>
      </c>
      <c r="F13" s="10">
        <v>70.481016303759901</v>
      </c>
      <c r="G13" s="10">
        <v>125.6427210206881</v>
      </c>
      <c r="H13" s="10">
        <v>47</v>
      </c>
      <c r="Q13" s="5">
        <v>3</v>
      </c>
      <c r="R13" s="5">
        <v>284</v>
      </c>
    </row>
    <row r="14" spans="1:19" s="5" customFormat="1" x14ac:dyDescent="0.25">
      <c r="A14" s="4">
        <v>177</v>
      </c>
      <c r="B14" s="8">
        <v>31955</v>
      </c>
      <c r="C14" s="10">
        <v>0</v>
      </c>
      <c r="D14" s="10">
        <v>-2.08</v>
      </c>
      <c r="E14" s="10">
        <v>2.08</v>
      </c>
      <c r="F14" s="10">
        <v>83.937642435585317</v>
      </c>
      <c r="G14" s="10">
        <v>267.705449002237</v>
      </c>
      <c r="H14" s="10">
        <v>284</v>
      </c>
      <c r="Q14" s="5">
        <v>4</v>
      </c>
      <c r="R14" s="5">
        <v>169</v>
      </c>
    </row>
    <row r="15" spans="1:19" s="5" customFormat="1" x14ac:dyDescent="0.25">
      <c r="A15" s="4">
        <v>178</v>
      </c>
      <c r="B15" s="8">
        <v>31956</v>
      </c>
      <c r="C15" s="10">
        <v>0</v>
      </c>
      <c r="D15" s="10">
        <v>-3.12</v>
      </c>
      <c r="E15" s="10">
        <v>3.12</v>
      </c>
      <c r="F15" s="10">
        <v>81.857642435585319</v>
      </c>
      <c r="G15" s="10">
        <v>96.854234819606276</v>
      </c>
      <c r="H15" s="10">
        <v>169</v>
      </c>
      <c r="Q15" s="5">
        <v>5</v>
      </c>
      <c r="R15" s="5">
        <v>82</v>
      </c>
    </row>
    <row r="16" spans="1:19" s="5" customFormat="1" x14ac:dyDescent="0.25">
      <c r="A16" s="4">
        <v>179</v>
      </c>
      <c r="B16" s="8">
        <v>31957</v>
      </c>
      <c r="C16" s="10">
        <v>0</v>
      </c>
      <c r="D16" s="10">
        <v>-2.08</v>
      </c>
      <c r="E16" s="10">
        <v>2.08</v>
      </c>
      <c r="F16" s="10">
        <v>78.737642435585315</v>
      </c>
      <c r="G16" s="10">
        <v>64.992408530963502</v>
      </c>
      <c r="H16" s="10">
        <v>82</v>
      </c>
      <c r="Q16" s="5">
        <v>6</v>
      </c>
      <c r="R16" s="5">
        <v>54.8</v>
      </c>
    </row>
    <row r="17" spans="1:8" s="5" customFormat="1" x14ac:dyDescent="0.25">
      <c r="A17" s="4">
        <v>180</v>
      </c>
      <c r="B17" s="8">
        <v>31958</v>
      </c>
      <c r="C17" s="10">
        <v>0.1</v>
      </c>
      <c r="D17" s="10">
        <v>-1.6734</v>
      </c>
      <c r="E17" s="10">
        <v>1.768</v>
      </c>
      <c r="F17" s="10">
        <v>76.657642435585316</v>
      </c>
      <c r="G17" s="10">
        <v>49.387021235337208</v>
      </c>
      <c r="H17" s="10">
        <v>54.8</v>
      </c>
    </row>
    <row r="18" spans="1:8" s="5" customFormat="1" x14ac:dyDescent="0.25">
      <c r="A18" s="4">
        <v>181</v>
      </c>
      <c r="B18" s="8">
        <v>31959</v>
      </c>
      <c r="C18" s="10">
        <v>0</v>
      </c>
      <c r="D18" s="10">
        <v>-2.3919999999999999</v>
      </c>
      <c r="E18" s="10">
        <v>2.3919999999999999</v>
      </c>
      <c r="F18" s="10">
        <v>74.989642435585324</v>
      </c>
      <c r="G18" s="10">
        <v>40.538909473416993</v>
      </c>
      <c r="H18" s="10">
        <v>40.299999999999997</v>
      </c>
    </row>
    <row r="19" spans="1:8" s="5" customFormat="1" x14ac:dyDescent="0.25">
      <c r="A19" s="4">
        <v>182</v>
      </c>
      <c r="B19" s="8">
        <v>31960</v>
      </c>
      <c r="C19" s="10">
        <v>0.8</v>
      </c>
      <c r="D19" s="10">
        <v>-2.0512000000000001</v>
      </c>
      <c r="E19" s="10">
        <v>2.8079999999999998</v>
      </c>
      <c r="F19" s="10">
        <v>72.597642435585314</v>
      </c>
      <c r="G19" s="10">
        <v>34.797699380373153</v>
      </c>
      <c r="H19" s="10">
        <v>31</v>
      </c>
    </row>
    <row r="20" spans="1:8" s="5" customFormat="1" x14ac:dyDescent="0.25">
      <c r="A20" s="4">
        <v>183</v>
      </c>
      <c r="B20" s="8">
        <v>31961</v>
      </c>
      <c r="C20" s="10">
        <v>1.8</v>
      </c>
      <c r="D20" s="10">
        <v>-0.89720000000000022</v>
      </c>
      <c r="E20" s="10">
        <v>2.6</v>
      </c>
      <c r="F20" s="10">
        <v>70.589642435585318</v>
      </c>
      <c r="G20" s="10">
        <v>31.939925186542691</v>
      </c>
      <c r="H20" s="10">
        <v>24.4</v>
      </c>
    </row>
    <row r="21" spans="1:8" x14ac:dyDescent="0.25">
      <c r="A21" s="1">
        <v>184</v>
      </c>
      <c r="B21" s="7">
        <v>31962</v>
      </c>
      <c r="C21" s="3">
        <v>5.6</v>
      </c>
      <c r="D21" s="3">
        <v>2.593599999999999</v>
      </c>
      <c r="E21" s="3">
        <v>2.7040000000000002</v>
      </c>
      <c r="F21" s="3">
        <v>69.789642435585321</v>
      </c>
      <c r="G21" s="3">
        <v>30.5768089970177</v>
      </c>
      <c r="H21" s="3">
        <v>21.3</v>
      </c>
    </row>
    <row r="22" spans="1:8" x14ac:dyDescent="0.25">
      <c r="A22" s="1">
        <v>185</v>
      </c>
      <c r="B22" s="7">
        <v>31963</v>
      </c>
      <c r="C22" s="3">
        <v>0</v>
      </c>
      <c r="D22" s="3">
        <v>-3.7440000000000002</v>
      </c>
      <c r="E22" s="3">
        <v>3.7440000000000002</v>
      </c>
      <c r="F22" s="3">
        <v>71.433650850795914</v>
      </c>
      <c r="G22" s="3">
        <v>41.547008471831397</v>
      </c>
      <c r="H22" s="3">
        <v>20</v>
      </c>
    </row>
    <row r="23" spans="1:8" x14ac:dyDescent="0.25">
      <c r="A23" s="1">
        <v>186</v>
      </c>
      <c r="B23" s="7">
        <v>31964</v>
      </c>
      <c r="C23" s="3">
        <v>0</v>
      </c>
      <c r="D23" s="3">
        <v>-4.8880000000000008</v>
      </c>
      <c r="E23" s="3">
        <v>4.8880000000000008</v>
      </c>
      <c r="F23" s="3">
        <v>67.689650850795914</v>
      </c>
      <c r="G23" s="3">
        <v>28.868294366942809</v>
      </c>
      <c r="H23" s="3">
        <v>18.399999999999999</v>
      </c>
    </row>
    <row r="24" spans="1:8" x14ac:dyDescent="0.25">
      <c r="A24" s="1">
        <v>187</v>
      </c>
      <c r="B24" s="7">
        <v>31965</v>
      </c>
      <c r="C24" s="3">
        <v>0.7</v>
      </c>
      <c r="D24" s="3">
        <v>-2.5446669453307371</v>
      </c>
      <c r="E24" s="3">
        <v>3.206866945330737</v>
      </c>
      <c r="F24" s="3">
        <v>62.801650850795923</v>
      </c>
      <c r="G24" s="3">
        <v>25.513461901791398</v>
      </c>
      <c r="H24" s="3">
        <v>16</v>
      </c>
    </row>
    <row r="25" spans="1:8" x14ac:dyDescent="0.25">
      <c r="A25" s="1">
        <v>188</v>
      </c>
      <c r="B25" s="7">
        <v>31966</v>
      </c>
      <c r="C25" s="3">
        <v>9.6999999999999993</v>
      </c>
      <c r="D25" s="3">
        <v>6.0561999999999996</v>
      </c>
      <c r="E25" s="3">
        <v>3.12</v>
      </c>
      <c r="F25" s="3">
        <v>60.294783905465181</v>
      </c>
      <c r="G25" s="3">
        <v>24.132078287768259</v>
      </c>
      <c r="H25" s="3">
        <v>14.6</v>
      </c>
    </row>
    <row r="26" spans="1:8" x14ac:dyDescent="0.25">
      <c r="A26" s="1">
        <v>189</v>
      </c>
      <c r="B26" s="7">
        <v>31967</v>
      </c>
      <c r="C26" s="3">
        <v>21.2</v>
      </c>
      <c r="D26" s="3">
        <v>18.183199999999999</v>
      </c>
      <c r="E26" s="3">
        <v>1.8720000000000001</v>
      </c>
      <c r="F26" s="3">
        <v>64.315591816526165</v>
      </c>
      <c r="G26" s="3">
        <v>47.431985455200177</v>
      </c>
      <c r="H26" s="3">
        <v>27.8</v>
      </c>
    </row>
    <row r="27" spans="1:8" x14ac:dyDescent="0.25">
      <c r="A27" s="1">
        <v>190</v>
      </c>
      <c r="B27" s="7">
        <v>31968</v>
      </c>
      <c r="C27" s="3">
        <v>7.5</v>
      </c>
      <c r="D27" s="3">
        <v>5.7429999999999994</v>
      </c>
      <c r="E27" s="3">
        <v>1.3520000000000001</v>
      </c>
      <c r="F27" s="3">
        <v>75.030129746885578</v>
      </c>
      <c r="G27" s="3">
        <v>128.07140663440509</v>
      </c>
      <c r="H27" s="3">
        <v>110</v>
      </c>
    </row>
    <row r="28" spans="1:8" x14ac:dyDescent="0.25">
      <c r="A28" s="1">
        <v>191</v>
      </c>
      <c r="B28" s="7">
        <v>31969</v>
      </c>
      <c r="C28" s="3">
        <v>0.5</v>
      </c>
      <c r="D28" s="3">
        <v>-0.151</v>
      </c>
      <c r="E28" s="3">
        <v>0.624</v>
      </c>
      <c r="F28" s="3">
        <v>78.147373111162977</v>
      </c>
      <c r="G28" s="3">
        <v>95.127825034488126</v>
      </c>
      <c r="H28" s="3">
        <v>91.8</v>
      </c>
    </row>
    <row r="29" spans="1:8" x14ac:dyDescent="0.25">
      <c r="A29" s="1">
        <v>192</v>
      </c>
      <c r="B29" s="7">
        <v>31970</v>
      </c>
      <c r="C29" s="3">
        <v>1.6</v>
      </c>
      <c r="D29" s="3">
        <v>-1.1903999999999999</v>
      </c>
      <c r="E29" s="3">
        <v>2.7040000000000002</v>
      </c>
      <c r="F29" s="3">
        <v>78.023373111162968</v>
      </c>
      <c r="G29" s="3">
        <v>52.22353909910364</v>
      </c>
      <c r="H29" s="3">
        <v>61.3</v>
      </c>
    </row>
    <row r="30" spans="1:8" x14ac:dyDescent="0.25">
      <c r="A30" s="1">
        <v>193</v>
      </c>
      <c r="B30" s="7">
        <v>31971</v>
      </c>
      <c r="C30" s="3">
        <v>0.1</v>
      </c>
      <c r="D30" s="3">
        <v>-4.1694000000000004</v>
      </c>
      <c r="E30" s="3">
        <v>4.2639999999999993</v>
      </c>
      <c r="F30" s="3">
        <v>76.919373111162969</v>
      </c>
      <c r="G30" s="3">
        <v>42.354814970060723</v>
      </c>
      <c r="H30" s="3">
        <v>40.700000000000003</v>
      </c>
    </row>
    <row r="31" spans="1:8" x14ac:dyDescent="0.25">
      <c r="A31" s="1">
        <v>194</v>
      </c>
      <c r="B31" s="7">
        <v>31972</v>
      </c>
      <c r="C31" s="3">
        <v>0</v>
      </c>
      <c r="D31" s="3">
        <v>-2.496</v>
      </c>
      <c r="E31" s="3">
        <v>2.496</v>
      </c>
      <c r="F31" s="3">
        <v>72.755373111162982</v>
      </c>
      <c r="G31" s="3">
        <v>34.706328699313971</v>
      </c>
      <c r="H31" s="3">
        <v>29.1</v>
      </c>
    </row>
    <row r="32" spans="1:8" x14ac:dyDescent="0.25">
      <c r="A32" s="1">
        <v>195</v>
      </c>
      <c r="B32" s="7">
        <v>31973</v>
      </c>
      <c r="C32" s="3">
        <v>0</v>
      </c>
      <c r="D32" s="3">
        <v>-3.2240000000000002</v>
      </c>
      <c r="E32" s="3">
        <v>3.2240000000000002</v>
      </c>
      <c r="F32" s="3">
        <v>70.259373111162972</v>
      </c>
      <c r="G32" s="3">
        <v>30.353112497050081</v>
      </c>
      <c r="H32" s="3">
        <v>23.3</v>
      </c>
    </row>
    <row r="33" spans="1:19" s="5" customFormat="1" x14ac:dyDescent="0.25">
      <c r="A33" s="4">
        <v>196</v>
      </c>
      <c r="B33" s="8">
        <v>31974</v>
      </c>
      <c r="C33" s="10">
        <v>15</v>
      </c>
      <c r="D33" s="10">
        <v>13.045999999999999</v>
      </c>
      <c r="E33" s="10">
        <v>1.1439999999999999</v>
      </c>
      <c r="F33" s="10">
        <v>67.035373111162983</v>
      </c>
      <c r="G33" s="10">
        <v>27.424742777039182</v>
      </c>
      <c r="H33" s="10">
        <v>19.7</v>
      </c>
      <c r="I33" s="5">
        <f>C33*-1</f>
        <v>-15</v>
      </c>
      <c r="Q33" s="5">
        <v>2</v>
      </c>
      <c r="R33" s="5">
        <v>65.900000000000006</v>
      </c>
      <c r="S33" s="5">
        <f>0.5*(R33+R38+2*(R34+R36+R35+R37))</f>
        <v>982.6</v>
      </c>
    </row>
    <row r="34" spans="1:19" s="5" customFormat="1" x14ac:dyDescent="0.25">
      <c r="A34" s="4">
        <v>197</v>
      </c>
      <c r="B34" s="8">
        <v>31975</v>
      </c>
      <c r="C34" s="10">
        <v>50.3</v>
      </c>
      <c r="D34" s="10">
        <v>47.375799999999998</v>
      </c>
      <c r="E34" s="10">
        <v>0.20799999999999999</v>
      </c>
      <c r="F34" s="10">
        <v>74.592284268690335</v>
      </c>
      <c r="G34" s="10">
        <v>92.1345207030609</v>
      </c>
      <c r="H34" s="10">
        <v>65.900000000000006</v>
      </c>
      <c r="I34" s="5">
        <f t="shared" ref="I34:I43" si="0">C34*-1</f>
        <v>-50.3</v>
      </c>
      <c r="Q34" s="5">
        <v>3</v>
      </c>
      <c r="R34" s="5">
        <v>462</v>
      </c>
    </row>
    <row r="35" spans="1:19" s="5" customFormat="1" x14ac:dyDescent="0.25">
      <c r="A35" s="4">
        <v>198</v>
      </c>
      <c r="B35" s="8">
        <v>31976</v>
      </c>
      <c r="C35" s="10">
        <v>14.4</v>
      </c>
      <c r="D35" s="10">
        <v>13.2064</v>
      </c>
      <c r="E35" s="10">
        <v>0.41599999999999998</v>
      </c>
      <c r="F35" s="10">
        <v>96.38485702989432</v>
      </c>
      <c r="G35" s="10">
        <v>526.24576678632491</v>
      </c>
      <c r="H35" s="10">
        <v>462</v>
      </c>
      <c r="I35" s="5">
        <f t="shared" si="0"/>
        <v>-14.4</v>
      </c>
      <c r="Q35" s="5">
        <v>4</v>
      </c>
      <c r="R35" s="5">
        <v>269</v>
      </c>
    </row>
    <row r="36" spans="1:19" s="5" customFormat="1" x14ac:dyDescent="0.25">
      <c r="A36" s="4">
        <v>199</v>
      </c>
      <c r="B36" s="8">
        <v>31977</v>
      </c>
      <c r="C36" s="10">
        <v>0</v>
      </c>
      <c r="D36" s="10">
        <v>-3.3279999999999998</v>
      </c>
      <c r="E36" s="10">
        <v>3.3279999999999998</v>
      </c>
      <c r="F36" s="10">
        <v>100.82590288626319</v>
      </c>
      <c r="G36" s="10">
        <v>358.53843855193111</v>
      </c>
      <c r="H36" s="10">
        <v>269</v>
      </c>
      <c r="I36" s="5">
        <f t="shared" si="0"/>
        <v>0</v>
      </c>
      <c r="Q36" s="5">
        <v>5</v>
      </c>
      <c r="R36" s="5">
        <v>121</v>
      </c>
    </row>
    <row r="37" spans="1:19" s="5" customFormat="1" x14ac:dyDescent="0.25">
      <c r="A37" s="4">
        <v>200</v>
      </c>
      <c r="B37" s="8">
        <v>31978</v>
      </c>
      <c r="C37" s="10">
        <v>0</v>
      </c>
      <c r="D37" s="10">
        <v>-2.8079999999999998</v>
      </c>
      <c r="E37" s="10">
        <v>2.8079999999999998</v>
      </c>
      <c r="F37" s="10">
        <v>97.497902886263219</v>
      </c>
      <c r="G37" s="10">
        <v>160.0599259547615</v>
      </c>
      <c r="H37" s="10">
        <v>121</v>
      </c>
      <c r="I37" s="5">
        <f t="shared" si="0"/>
        <v>0</v>
      </c>
      <c r="Q37" s="5">
        <v>6</v>
      </c>
      <c r="R37" s="5">
        <v>72</v>
      </c>
    </row>
    <row r="38" spans="1:19" s="5" customFormat="1" x14ac:dyDescent="0.25">
      <c r="A38" s="4">
        <v>201</v>
      </c>
      <c r="B38" s="8">
        <v>31979</v>
      </c>
      <c r="C38" s="10">
        <v>0</v>
      </c>
      <c r="D38" s="10">
        <v>-1.976</v>
      </c>
      <c r="E38" s="10">
        <v>1.976</v>
      </c>
      <c r="F38" s="10">
        <v>94.689902886263226</v>
      </c>
      <c r="G38" s="10">
        <v>108.2676391631517</v>
      </c>
      <c r="H38" s="10">
        <v>72</v>
      </c>
      <c r="I38" s="5">
        <f t="shared" si="0"/>
        <v>0</v>
      </c>
      <c r="Q38" s="5">
        <v>7</v>
      </c>
      <c r="R38" s="5">
        <v>51.3</v>
      </c>
    </row>
    <row r="39" spans="1:19" s="5" customFormat="1" x14ac:dyDescent="0.25">
      <c r="A39" s="4">
        <v>202</v>
      </c>
      <c r="B39" s="8">
        <v>31980</v>
      </c>
      <c r="C39" s="10">
        <v>0</v>
      </c>
      <c r="D39" s="10">
        <v>-3.3279999999999998</v>
      </c>
      <c r="E39" s="10">
        <v>3.3279999999999998</v>
      </c>
      <c r="F39" s="10">
        <v>92.713902886263227</v>
      </c>
      <c r="G39" s="10">
        <v>81.146417819507008</v>
      </c>
      <c r="H39" s="10">
        <v>51.3</v>
      </c>
      <c r="I39" s="5">
        <f t="shared" si="0"/>
        <v>0</v>
      </c>
    </row>
    <row r="40" spans="1:19" s="5" customFormat="1" x14ac:dyDescent="0.25">
      <c r="A40" s="4">
        <v>203</v>
      </c>
      <c r="B40" s="8">
        <v>31981</v>
      </c>
      <c r="C40" s="10">
        <v>0</v>
      </c>
      <c r="D40" s="10">
        <v>-4.2639999999999993</v>
      </c>
      <c r="E40" s="10">
        <v>4.2639999999999993</v>
      </c>
      <c r="F40" s="10">
        <v>89.385902886263224</v>
      </c>
      <c r="G40" s="10">
        <v>65.0988286141679</v>
      </c>
      <c r="H40" s="10">
        <v>38.799999999999997</v>
      </c>
      <c r="I40" s="5">
        <f t="shared" si="0"/>
        <v>0</v>
      </c>
    </row>
    <row r="41" spans="1:19" s="5" customFormat="1" x14ac:dyDescent="0.25">
      <c r="A41" s="4">
        <v>204</v>
      </c>
      <c r="B41" s="8">
        <v>31982</v>
      </c>
      <c r="C41" s="10">
        <v>0</v>
      </c>
      <c r="D41" s="10">
        <v>-3.952</v>
      </c>
      <c r="E41" s="10">
        <v>3.952</v>
      </c>
      <c r="F41" s="10">
        <v>85.121902886263229</v>
      </c>
      <c r="G41" s="10">
        <v>54.835512289473883</v>
      </c>
      <c r="H41" s="10">
        <v>31.2</v>
      </c>
      <c r="I41" s="5">
        <f t="shared" si="0"/>
        <v>0</v>
      </c>
    </row>
    <row r="42" spans="1:19" s="5" customFormat="1" x14ac:dyDescent="0.25">
      <c r="A42" s="4">
        <v>205</v>
      </c>
      <c r="B42" s="8">
        <v>31983</v>
      </c>
      <c r="C42" s="10">
        <v>0</v>
      </c>
      <c r="D42" s="10">
        <v>-3.120000000000001</v>
      </c>
      <c r="E42" s="10">
        <v>3.120000000000001</v>
      </c>
      <c r="F42" s="10">
        <v>81.16990288626323</v>
      </c>
      <c r="G42" s="10">
        <v>47.580697592989843</v>
      </c>
      <c r="H42" s="10">
        <v>27.4</v>
      </c>
      <c r="I42" s="5">
        <f t="shared" si="0"/>
        <v>0</v>
      </c>
    </row>
    <row r="43" spans="1:19" s="5" customFormat="1" x14ac:dyDescent="0.25">
      <c r="A43" s="4">
        <v>206</v>
      </c>
      <c r="B43" s="8">
        <v>31984</v>
      </c>
      <c r="C43" s="10">
        <v>0</v>
      </c>
      <c r="D43" s="10">
        <v>-3.050910720000001</v>
      </c>
      <c r="E43" s="10">
        <v>3.050910720000001</v>
      </c>
      <c r="F43" s="10">
        <v>78.049902886263226</v>
      </c>
      <c r="G43" s="10">
        <v>42.281041770387027</v>
      </c>
      <c r="H43" s="10">
        <v>24.3</v>
      </c>
      <c r="I43" s="5">
        <f t="shared" si="0"/>
        <v>0</v>
      </c>
    </row>
    <row r="44" spans="1:19" x14ac:dyDescent="0.25">
      <c r="A44" s="1">
        <v>207</v>
      </c>
      <c r="B44" s="7">
        <v>31985</v>
      </c>
      <c r="C44" s="3">
        <v>35.200000000000003</v>
      </c>
      <c r="D44" s="3">
        <v>31.7392</v>
      </c>
      <c r="E44" s="3">
        <v>1.56</v>
      </c>
      <c r="F44" s="3">
        <v>74.998992166263221</v>
      </c>
      <c r="G44" s="3">
        <v>38.244047319516561</v>
      </c>
      <c r="H44" s="3">
        <v>24.9</v>
      </c>
    </row>
    <row r="45" spans="1:19" x14ac:dyDescent="0.25">
      <c r="A45" s="1">
        <v>208</v>
      </c>
      <c r="B45" s="7">
        <v>31986</v>
      </c>
      <c r="C45" s="3">
        <v>6.5</v>
      </c>
      <c r="D45" s="3">
        <v>4.7969999999999997</v>
      </c>
      <c r="E45" s="3">
        <v>1.3520000000000001</v>
      </c>
      <c r="F45" s="3">
        <v>90.428649562204498</v>
      </c>
      <c r="G45" s="3">
        <v>271.0731319044844</v>
      </c>
      <c r="H45" s="3">
        <v>49.6</v>
      </c>
    </row>
    <row r="46" spans="1:19" x14ac:dyDescent="0.25">
      <c r="A46" s="1">
        <v>209</v>
      </c>
      <c r="B46" s="7">
        <v>31987</v>
      </c>
      <c r="C46" s="3">
        <v>0.5</v>
      </c>
      <c r="D46" s="3">
        <v>-2.855</v>
      </c>
      <c r="E46" s="3">
        <v>3.3279999999999998</v>
      </c>
      <c r="F46" s="3">
        <v>92.442002297907678</v>
      </c>
      <c r="G46" s="3">
        <v>150.80336401155901</v>
      </c>
      <c r="H46" s="3">
        <v>54.6</v>
      </c>
    </row>
    <row r="47" spans="1:19" x14ac:dyDescent="0.25">
      <c r="A47" s="1">
        <v>210</v>
      </c>
      <c r="B47" s="7">
        <v>31988</v>
      </c>
      <c r="C47" s="3">
        <v>0</v>
      </c>
      <c r="D47" s="3">
        <v>-4.4720000000000004</v>
      </c>
      <c r="E47" s="3">
        <v>4.4720000000000004</v>
      </c>
      <c r="F47" s="3">
        <v>89.614002297907675</v>
      </c>
      <c r="G47" s="3">
        <v>86.009480931990922</v>
      </c>
      <c r="H47" s="3">
        <v>40.200000000000003</v>
      </c>
    </row>
    <row r="48" spans="1:19" x14ac:dyDescent="0.25">
      <c r="A48" s="1">
        <v>211</v>
      </c>
      <c r="B48" s="7">
        <v>31989</v>
      </c>
      <c r="C48" s="3">
        <v>0</v>
      </c>
      <c r="D48" s="3">
        <v>-3.536</v>
      </c>
      <c r="E48" s="3">
        <v>3.536</v>
      </c>
      <c r="F48" s="3">
        <v>85.14200229790768</v>
      </c>
      <c r="G48" s="3">
        <v>65.464885914041446</v>
      </c>
      <c r="H48" s="3">
        <v>29.6</v>
      </c>
    </row>
    <row r="49" spans="1:19" x14ac:dyDescent="0.25">
      <c r="A49" s="1">
        <v>212</v>
      </c>
      <c r="B49" s="7">
        <v>31990</v>
      </c>
      <c r="C49" s="3">
        <v>0.1</v>
      </c>
      <c r="D49" s="3">
        <v>-2.4014000000000002</v>
      </c>
      <c r="E49" s="3">
        <v>2.496</v>
      </c>
      <c r="F49" s="3">
        <v>81.606002297907679</v>
      </c>
      <c r="G49" s="3">
        <v>54.080967858519479</v>
      </c>
      <c r="H49" s="3">
        <v>24.1</v>
      </c>
    </row>
    <row r="50" spans="1:19" s="5" customFormat="1" x14ac:dyDescent="0.25">
      <c r="A50" s="4">
        <v>213</v>
      </c>
      <c r="B50" s="8">
        <v>31991</v>
      </c>
      <c r="C50" s="10">
        <v>44.2</v>
      </c>
      <c r="D50" s="10">
        <v>39.525199999999998</v>
      </c>
      <c r="E50" s="10">
        <v>2.2879999999999998</v>
      </c>
      <c r="F50" s="10">
        <v>79.210002297907678</v>
      </c>
      <c r="G50" s="10">
        <v>46.932927530085252</v>
      </c>
      <c r="H50" s="10">
        <v>23.1</v>
      </c>
      <c r="Q50" s="5">
        <v>1</v>
      </c>
      <c r="R50" s="5">
        <v>23.1</v>
      </c>
      <c r="S50" s="5">
        <f>0.5*(SUM(R50:R57)+SUM(R51:R56))</f>
        <v>1468.5499999999997</v>
      </c>
    </row>
    <row r="51" spans="1:19" s="5" customFormat="1" x14ac:dyDescent="0.25">
      <c r="A51" s="4">
        <v>214</v>
      </c>
      <c r="B51" s="8">
        <v>31992</v>
      </c>
      <c r="C51" s="10">
        <v>43.4</v>
      </c>
      <c r="D51" s="10">
        <v>40.744399999999999</v>
      </c>
      <c r="E51" s="10">
        <v>0.312</v>
      </c>
      <c r="F51" s="10">
        <v>96.701641596322787</v>
      </c>
      <c r="G51" s="10">
        <v>413.48811289501378</v>
      </c>
      <c r="H51" s="10">
        <v>194</v>
      </c>
      <c r="Q51" s="5">
        <v>2</v>
      </c>
      <c r="R51" s="5">
        <v>194</v>
      </c>
    </row>
    <row r="52" spans="1:19" s="5" customFormat="1" x14ac:dyDescent="0.25">
      <c r="A52" s="4">
        <v>215</v>
      </c>
      <c r="B52" s="8">
        <v>31993</v>
      </c>
      <c r="C52" s="10">
        <v>1.6</v>
      </c>
      <c r="D52" s="10">
        <v>1.0975999999999999</v>
      </c>
      <c r="E52" s="10">
        <v>0.41599999999999998</v>
      </c>
      <c r="F52" s="10">
        <v>108.67199125031691</v>
      </c>
      <c r="G52" s="10">
        <v>792.5914045865635</v>
      </c>
      <c r="H52" s="10">
        <v>523</v>
      </c>
      <c r="Q52" s="5">
        <v>3</v>
      </c>
      <c r="R52" s="5">
        <v>523</v>
      </c>
    </row>
    <row r="53" spans="1:19" s="5" customFormat="1" x14ac:dyDescent="0.25">
      <c r="A53" s="4">
        <v>216</v>
      </c>
      <c r="B53" s="8">
        <v>31994</v>
      </c>
      <c r="C53" s="10">
        <v>7.9</v>
      </c>
      <c r="D53" s="10">
        <v>6.6414</v>
      </c>
      <c r="E53" s="10">
        <v>0.83200000000000007</v>
      </c>
      <c r="F53" s="10">
        <v>108.92105523157009</v>
      </c>
      <c r="G53" s="10">
        <v>293.20631111148009</v>
      </c>
      <c r="H53" s="10">
        <v>263</v>
      </c>
      <c r="Q53" s="5">
        <v>4</v>
      </c>
      <c r="R53" s="5">
        <v>263</v>
      </c>
    </row>
    <row r="54" spans="1:19" s="5" customFormat="1" x14ac:dyDescent="0.25">
      <c r="A54" s="4">
        <v>217</v>
      </c>
      <c r="B54" s="8">
        <v>31995</v>
      </c>
      <c r="C54" s="10">
        <v>1.2</v>
      </c>
      <c r="D54" s="10">
        <v>-1.5688</v>
      </c>
      <c r="E54" s="10">
        <v>2.7040000000000002</v>
      </c>
      <c r="F54" s="10">
        <v>110.266764434843</v>
      </c>
      <c r="G54" s="10">
        <v>281.37777722231777</v>
      </c>
      <c r="H54" s="10">
        <v>234</v>
      </c>
      <c r="Q54" s="5">
        <v>5</v>
      </c>
      <c r="R54" s="5">
        <v>234</v>
      </c>
    </row>
    <row r="55" spans="1:19" s="5" customFormat="1" x14ac:dyDescent="0.25">
      <c r="A55" s="4">
        <v>218</v>
      </c>
      <c r="B55" s="8">
        <v>31996</v>
      </c>
      <c r="C55" s="10">
        <v>0</v>
      </c>
      <c r="D55" s="10">
        <v>-3.536</v>
      </c>
      <c r="E55" s="10">
        <v>3.536</v>
      </c>
      <c r="F55" s="10">
        <v>108.76276443484301</v>
      </c>
      <c r="G55" s="10">
        <v>157.90138904956299</v>
      </c>
      <c r="H55" s="10">
        <v>133</v>
      </c>
      <c r="Q55" s="5">
        <v>6</v>
      </c>
      <c r="R55" s="5">
        <v>133</v>
      </c>
    </row>
    <row r="56" spans="1:19" s="5" customFormat="1" x14ac:dyDescent="0.25">
      <c r="A56" s="4">
        <v>219</v>
      </c>
      <c r="B56" s="8">
        <v>31997</v>
      </c>
      <c r="C56" s="10">
        <v>2.8</v>
      </c>
      <c r="D56" s="10">
        <v>-1.1992000000000009</v>
      </c>
      <c r="E56" s="10">
        <v>3.8479999999999999</v>
      </c>
      <c r="F56" s="10">
        <v>105.22676443484301</v>
      </c>
      <c r="G56" s="10">
        <v>115.61060835525809</v>
      </c>
      <c r="H56" s="10">
        <v>81.099999999999994</v>
      </c>
      <c r="Q56" s="5">
        <v>7</v>
      </c>
      <c r="R56" s="5">
        <v>81.099999999999994</v>
      </c>
    </row>
    <row r="57" spans="1:19" s="5" customFormat="1" x14ac:dyDescent="0.25">
      <c r="A57" s="4">
        <v>220</v>
      </c>
      <c r="B57" s="8">
        <v>31998</v>
      </c>
      <c r="C57" s="10">
        <v>0.5</v>
      </c>
      <c r="D57" s="10">
        <v>-2.855</v>
      </c>
      <c r="E57" s="10">
        <v>3.3279999999999998</v>
      </c>
      <c r="F57" s="10">
        <v>104.178764434843</v>
      </c>
      <c r="G57" s="10">
        <v>95.184926484029575</v>
      </c>
      <c r="H57" s="10">
        <v>57.8</v>
      </c>
      <c r="Q57" s="5">
        <v>8</v>
      </c>
      <c r="R57" s="5">
        <v>57.8</v>
      </c>
    </row>
    <row r="58" spans="1:19" s="5" customFormat="1" x14ac:dyDescent="0.25">
      <c r="A58" s="4">
        <v>221</v>
      </c>
      <c r="B58" s="8">
        <v>31999</v>
      </c>
      <c r="C58" s="10">
        <v>0</v>
      </c>
      <c r="D58" s="10">
        <v>-3.3279999999999998</v>
      </c>
      <c r="E58" s="10">
        <v>3.3279999999999998</v>
      </c>
      <c r="F58" s="10">
        <v>101.350764434843</v>
      </c>
      <c r="G58" s="10">
        <v>78.076187186131691</v>
      </c>
      <c r="H58" s="10">
        <v>47.1</v>
      </c>
    </row>
    <row r="59" spans="1:19" s="5" customFormat="1" x14ac:dyDescent="0.25">
      <c r="A59" s="4">
        <v>222</v>
      </c>
      <c r="B59" s="8">
        <v>32000</v>
      </c>
      <c r="C59" s="10">
        <v>4.5</v>
      </c>
      <c r="D59" s="10">
        <v>1.7609999999999999</v>
      </c>
      <c r="E59" s="10">
        <v>2.496</v>
      </c>
      <c r="F59" s="10">
        <v>98.022764434842998</v>
      </c>
      <c r="G59" s="10">
        <v>66.562294183654672</v>
      </c>
      <c r="H59" s="10">
        <v>39.799999999999997</v>
      </c>
    </row>
    <row r="60" spans="1:19" s="5" customFormat="1" x14ac:dyDescent="0.25">
      <c r="A60" s="4">
        <v>223</v>
      </c>
      <c r="B60" s="8">
        <v>32001</v>
      </c>
      <c r="C60" s="10">
        <v>10.7</v>
      </c>
      <c r="D60" s="10">
        <v>9.2901999999999987</v>
      </c>
      <c r="E60" s="10">
        <v>0.83200000000000007</v>
      </c>
      <c r="F60" s="10">
        <v>98.754324986463757</v>
      </c>
      <c r="G60" s="10">
        <v>74.245374938000083</v>
      </c>
      <c r="H60" s="10">
        <v>38.5</v>
      </c>
    </row>
    <row r="61" spans="1:19" x14ac:dyDescent="0.25">
      <c r="A61" s="1">
        <v>224</v>
      </c>
      <c r="B61" s="7">
        <v>32002</v>
      </c>
      <c r="C61" s="3">
        <v>0</v>
      </c>
      <c r="D61" s="3">
        <v>-1.768</v>
      </c>
      <c r="E61" s="3">
        <v>1.768</v>
      </c>
      <c r="F61" s="3">
        <v>101.73807763774209</v>
      </c>
      <c r="G61" s="3">
        <v>129.40487600873331</v>
      </c>
      <c r="H61" s="3">
        <v>51.1</v>
      </c>
    </row>
    <row r="62" spans="1:19" x14ac:dyDescent="0.25">
      <c r="A62" s="1">
        <v>225</v>
      </c>
      <c r="B62" s="7">
        <v>32003</v>
      </c>
      <c r="C62" s="3">
        <v>0</v>
      </c>
      <c r="D62" s="3">
        <v>-3.4319999999999999</v>
      </c>
      <c r="E62" s="3">
        <v>3.4319999999999999</v>
      </c>
      <c r="F62" s="3">
        <v>99.970077637742094</v>
      </c>
      <c r="G62" s="3">
        <v>72.544237566427341</v>
      </c>
      <c r="H62" s="3">
        <v>55.5</v>
      </c>
    </row>
    <row r="63" spans="1:19" x14ac:dyDescent="0.25">
      <c r="A63" s="1">
        <v>226</v>
      </c>
      <c r="B63" s="7">
        <v>32004</v>
      </c>
      <c r="C63" s="3">
        <v>0.1</v>
      </c>
      <c r="D63" s="3">
        <v>-3.0253999999999999</v>
      </c>
      <c r="E63" s="3">
        <v>3.12</v>
      </c>
      <c r="F63" s="3">
        <v>96.538077637742091</v>
      </c>
      <c r="G63" s="3">
        <v>60.167335034469488</v>
      </c>
      <c r="H63" s="3">
        <v>41.3</v>
      </c>
    </row>
    <row r="64" spans="1:19" x14ac:dyDescent="0.25">
      <c r="A64" s="1">
        <v>227</v>
      </c>
      <c r="B64" s="7">
        <v>32005</v>
      </c>
      <c r="C64" s="3">
        <v>0.4</v>
      </c>
      <c r="D64" s="3">
        <v>-3.2616000000000001</v>
      </c>
      <c r="E64" s="3">
        <v>3.64</v>
      </c>
      <c r="F64" s="3">
        <v>93.518077637742095</v>
      </c>
      <c r="G64" s="3">
        <v>53.005594969243617</v>
      </c>
      <c r="H64" s="3">
        <v>34.1</v>
      </c>
    </row>
    <row r="65" spans="1:20" x14ac:dyDescent="0.25">
      <c r="A65" s="1">
        <v>228</v>
      </c>
      <c r="B65" s="7">
        <v>32006</v>
      </c>
      <c r="C65" s="3">
        <v>0</v>
      </c>
      <c r="D65" s="3">
        <v>-2.391024647046081</v>
      </c>
      <c r="E65" s="3">
        <v>2.391024647046081</v>
      </c>
      <c r="F65" s="3">
        <v>90.278077637742086</v>
      </c>
      <c r="G65" s="3">
        <v>48.542273996173464</v>
      </c>
      <c r="H65" s="3">
        <v>29.8</v>
      </c>
    </row>
    <row r="66" spans="1:20" x14ac:dyDescent="0.25">
      <c r="A66" s="1">
        <v>229</v>
      </c>
      <c r="B66" s="7">
        <v>32007</v>
      </c>
      <c r="C66" s="3">
        <v>0</v>
      </c>
      <c r="D66" s="3">
        <v>-1.129204804708182</v>
      </c>
      <c r="E66" s="3">
        <v>1.129204804708182</v>
      </c>
      <c r="F66" s="3">
        <v>87.887052990696006</v>
      </c>
      <c r="G66" s="3">
        <v>44.149276102051203</v>
      </c>
      <c r="H66" s="3">
        <v>27.5</v>
      </c>
    </row>
    <row r="67" spans="1:20" x14ac:dyDescent="0.25">
      <c r="A67" s="1">
        <v>230</v>
      </c>
      <c r="B67" s="7">
        <v>32008</v>
      </c>
      <c r="C67" s="3">
        <v>0</v>
      </c>
      <c r="D67" s="3">
        <v>-3.0396988857619238</v>
      </c>
      <c r="E67" s="3">
        <v>3.0396988857619238</v>
      </c>
      <c r="F67" s="3">
        <v>86.757848185987825</v>
      </c>
      <c r="G67" s="3">
        <v>40.978037207244782</v>
      </c>
      <c r="H67" s="3">
        <v>25.4</v>
      </c>
    </row>
    <row r="68" spans="1:20" x14ac:dyDescent="0.25">
      <c r="A68" s="1">
        <v>231</v>
      </c>
      <c r="B68" s="7">
        <v>32009</v>
      </c>
      <c r="C68" s="3">
        <v>1.6</v>
      </c>
      <c r="D68" s="3">
        <v>-1.3391277079900299</v>
      </c>
      <c r="E68" s="3">
        <v>2.8527277079900299</v>
      </c>
      <c r="F68" s="3">
        <v>83.718149300225903</v>
      </c>
      <c r="G68" s="3">
        <v>38.261715564881293</v>
      </c>
      <c r="H68" s="3">
        <v>23.1</v>
      </c>
    </row>
    <row r="69" spans="1:20" x14ac:dyDescent="0.25">
      <c r="A69" s="1">
        <v>232</v>
      </c>
      <c r="B69" s="7">
        <v>32010</v>
      </c>
      <c r="C69" s="3">
        <v>0</v>
      </c>
      <c r="D69" s="3">
        <v>-2.8035526404794688</v>
      </c>
      <c r="E69" s="3">
        <v>2.8035526404794688</v>
      </c>
      <c r="F69" s="3">
        <v>82.46542159223587</v>
      </c>
      <c r="G69" s="3">
        <v>37.89120125025697</v>
      </c>
      <c r="H69" s="3">
        <v>21.5</v>
      </c>
    </row>
    <row r="70" spans="1:20" x14ac:dyDescent="0.25">
      <c r="A70" s="1">
        <v>233</v>
      </c>
      <c r="B70" s="7">
        <v>32011</v>
      </c>
      <c r="C70" s="3">
        <v>0</v>
      </c>
      <c r="D70" s="3">
        <v>-1.257556330597555</v>
      </c>
      <c r="E70" s="3">
        <v>1.257556330597555</v>
      </c>
      <c r="F70" s="3">
        <v>79.661868951756404</v>
      </c>
      <c r="G70" s="3">
        <v>34.172341653270792</v>
      </c>
      <c r="H70" s="3">
        <v>20</v>
      </c>
    </row>
    <row r="71" spans="1:20" x14ac:dyDescent="0.25">
      <c r="A71" s="1">
        <v>234</v>
      </c>
      <c r="B71" s="7">
        <v>32012</v>
      </c>
      <c r="C71" s="3">
        <v>0</v>
      </c>
      <c r="D71" s="3">
        <v>-1.6942182141072919</v>
      </c>
      <c r="E71" s="3">
        <v>1.6942182141072919</v>
      </c>
      <c r="F71" s="3">
        <v>78.404312621158851</v>
      </c>
      <c r="G71" s="3">
        <v>31.92547568430092</v>
      </c>
      <c r="H71" s="3">
        <v>18.899999999999999</v>
      </c>
    </row>
    <row r="72" spans="1:20" x14ac:dyDescent="0.25">
      <c r="A72" s="1">
        <v>235</v>
      </c>
      <c r="B72" s="7">
        <v>32013</v>
      </c>
      <c r="C72" s="3">
        <v>0</v>
      </c>
      <c r="D72" s="3">
        <v>-1.0472935590565271</v>
      </c>
      <c r="E72" s="3">
        <v>1.0472935590565271</v>
      </c>
      <c r="F72" s="3">
        <v>76.710094407051557</v>
      </c>
      <c r="G72" s="3">
        <v>30.06470964826476</v>
      </c>
      <c r="H72" s="3">
        <v>18.399999999999999</v>
      </c>
    </row>
    <row r="73" spans="1:20" x14ac:dyDescent="0.25">
      <c r="A73" s="1">
        <v>236</v>
      </c>
      <c r="B73" s="7">
        <v>32014</v>
      </c>
      <c r="C73" s="3">
        <v>21.5</v>
      </c>
      <c r="D73" s="3">
        <v>18.986999999999998</v>
      </c>
      <c r="E73" s="3">
        <v>1.3520000000000001</v>
      </c>
      <c r="F73" s="3">
        <v>75.66280084799503</v>
      </c>
      <c r="G73" s="3">
        <v>28.357144768147059</v>
      </c>
      <c r="H73" s="3">
        <v>17.3</v>
      </c>
    </row>
    <row r="74" spans="1:20" x14ac:dyDescent="0.25">
      <c r="A74" s="1">
        <v>237</v>
      </c>
      <c r="B74" s="7">
        <v>32015</v>
      </c>
      <c r="C74" s="3">
        <v>4.3</v>
      </c>
      <c r="D74" s="3">
        <v>1.883799999999999</v>
      </c>
      <c r="E74" s="3">
        <v>2.1840000000000002</v>
      </c>
      <c r="F74" s="3">
        <v>85.247111828276587</v>
      </c>
      <c r="G74" s="3">
        <v>112.7107572241751</v>
      </c>
      <c r="H74" s="3">
        <v>22.1</v>
      </c>
    </row>
    <row r="75" spans="1:20" x14ac:dyDescent="0.25">
      <c r="A75" s="1">
        <v>238</v>
      </c>
      <c r="B75" s="7">
        <v>32016</v>
      </c>
      <c r="C75" s="3">
        <v>0</v>
      </c>
      <c r="D75" s="3">
        <v>-1.6639999999999999</v>
      </c>
      <c r="E75" s="3">
        <v>1.6639999999999999</v>
      </c>
      <c r="F75" s="3">
        <v>86.227078261383269</v>
      </c>
      <c r="G75" s="3">
        <v>66.21467620917204</v>
      </c>
      <c r="H75" s="3">
        <v>39.799999999999997</v>
      </c>
    </row>
    <row r="76" spans="1:20" x14ac:dyDescent="0.25">
      <c r="A76" s="1">
        <v>239</v>
      </c>
      <c r="B76" s="7">
        <v>32017</v>
      </c>
      <c r="C76" s="3">
        <v>0</v>
      </c>
      <c r="D76" s="3">
        <v>-2.8079999999999998</v>
      </c>
      <c r="E76" s="3">
        <v>2.8079999999999998</v>
      </c>
      <c r="F76" s="3">
        <v>84.563078261383254</v>
      </c>
      <c r="G76" s="3">
        <v>45.550188721770347</v>
      </c>
      <c r="H76" s="3">
        <v>27.7</v>
      </c>
    </row>
    <row r="77" spans="1:20" x14ac:dyDescent="0.25">
      <c r="A77" s="1">
        <v>240</v>
      </c>
      <c r="B77" s="7">
        <v>32018</v>
      </c>
      <c r="C77" s="3">
        <v>0</v>
      </c>
      <c r="D77" s="3">
        <v>-3.016</v>
      </c>
      <c r="E77" s="3">
        <v>3.016</v>
      </c>
      <c r="F77" s="3">
        <v>81.755078261383261</v>
      </c>
      <c r="G77" s="3">
        <v>38.75123989156365</v>
      </c>
      <c r="H77" s="3">
        <v>22</v>
      </c>
    </row>
    <row r="78" spans="1:20" x14ac:dyDescent="0.25">
      <c r="A78" s="1">
        <v>241</v>
      </c>
      <c r="B78" s="7">
        <v>32019</v>
      </c>
      <c r="C78" s="3">
        <v>4.0999999999999996</v>
      </c>
      <c r="D78" s="3">
        <v>0.86259999999999959</v>
      </c>
      <c r="E78" s="3">
        <v>3.016</v>
      </c>
      <c r="F78" s="3">
        <v>78.73907826138327</v>
      </c>
      <c r="G78" s="3">
        <v>34.780586788113503</v>
      </c>
      <c r="H78" s="3">
        <v>19.100000000000001</v>
      </c>
    </row>
    <row r="79" spans="1:20" s="5" customFormat="1" x14ac:dyDescent="0.25">
      <c r="A79" s="4">
        <v>242</v>
      </c>
      <c r="B79" s="8">
        <v>32020</v>
      </c>
      <c r="C79" s="10">
        <v>0</v>
      </c>
      <c r="D79" s="10">
        <v>-2.8079999999999998</v>
      </c>
      <c r="E79" s="10">
        <v>2.8079999999999998</v>
      </c>
      <c r="F79" s="10">
        <v>79.350621958737833</v>
      </c>
      <c r="G79" s="10">
        <v>39.878360692648279</v>
      </c>
      <c r="H79" s="10">
        <v>17.7</v>
      </c>
      <c r="R79" s="5">
        <v>2</v>
      </c>
      <c r="S79" s="5">
        <v>18.3</v>
      </c>
      <c r="T79" s="5">
        <f>0.5*(SUM(S79:S86)+SUM(S80:S85))</f>
        <v>310.05</v>
      </c>
    </row>
    <row r="80" spans="1:20" s="5" customFormat="1" x14ac:dyDescent="0.25">
      <c r="A80" s="4">
        <v>243</v>
      </c>
      <c r="B80" s="8">
        <v>32021</v>
      </c>
      <c r="C80" s="10">
        <v>4.0999999999999996</v>
      </c>
      <c r="D80" s="10">
        <v>1.0705999999999991</v>
      </c>
      <c r="E80" s="10">
        <v>2.8079999999999998</v>
      </c>
      <c r="F80" s="10">
        <v>76.542621958737826</v>
      </c>
      <c r="G80" s="10">
        <v>32.363852848870692</v>
      </c>
      <c r="H80" s="10">
        <v>18.3</v>
      </c>
      <c r="R80" s="5">
        <v>3</v>
      </c>
      <c r="S80" s="5">
        <v>41.8</v>
      </c>
    </row>
    <row r="81" spans="1:19" s="5" customFormat="1" x14ac:dyDescent="0.25">
      <c r="A81" s="4">
        <v>244</v>
      </c>
      <c r="B81" s="8">
        <v>32022</v>
      </c>
      <c r="C81" s="10">
        <v>30.1</v>
      </c>
      <c r="D81" s="10">
        <v>27.3306</v>
      </c>
      <c r="E81" s="10">
        <v>1.1439999999999999</v>
      </c>
      <c r="F81" s="10">
        <v>77.266335110350212</v>
      </c>
      <c r="G81" s="10">
        <v>37.677543422479367</v>
      </c>
      <c r="H81" s="10">
        <v>41.8</v>
      </c>
      <c r="R81" s="5">
        <v>4</v>
      </c>
      <c r="S81" s="5">
        <v>105</v>
      </c>
    </row>
    <row r="82" spans="1:19" s="5" customFormat="1" x14ac:dyDescent="0.25">
      <c r="A82" s="4">
        <v>245</v>
      </c>
      <c r="B82" s="8">
        <v>32023</v>
      </c>
      <c r="C82" s="10">
        <v>0</v>
      </c>
      <c r="D82" s="10">
        <v>-2.7040000000000002</v>
      </c>
      <c r="E82" s="10">
        <v>2.7040000000000002</v>
      </c>
      <c r="F82" s="10">
        <v>90.291243773318072</v>
      </c>
      <c r="G82" s="10">
        <v>205.98485129244349</v>
      </c>
      <c r="H82" s="10">
        <v>105</v>
      </c>
      <c r="R82" s="5">
        <v>5</v>
      </c>
      <c r="S82" s="5">
        <v>56.2</v>
      </c>
    </row>
    <row r="83" spans="1:19" s="5" customFormat="1" x14ac:dyDescent="0.25">
      <c r="A83" s="4">
        <v>246</v>
      </c>
      <c r="B83" s="8">
        <v>32024</v>
      </c>
      <c r="C83" s="10">
        <v>0</v>
      </c>
      <c r="D83" s="10">
        <v>-3.952</v>
      </c>
      <c r="E83" s="10">
        <v>3.952</v>
      </c>
      <c r="F83" s="10">
        <v>87.587243773318079</v>
      </c>
      <c r="G83" s="10">
        <v>79.225274895604414</v>
      </c>
      <c r="H83" s="10">
        <v>56.2</v>
      </c>
      <c r="R83" s="5">
        <v>6</v>
      </c>
      <c r="S83" s="5">
        <v>36.1</v>
      </c>
    </row>
    <row r="84" spans="1:19" s="5" customFormat="1" x14ac:dyDescent="0.25">
      <c r="A84" s="4">
        <v>247</v>
      </c>
      <c r="B84" s="8">
        <v>32025</v>
      </c>
      <c r="C84" s="10">
        <v>0</v>
      </c>
      <c r="D84" s="10">
        <v>-2.1840000000000002</v>
      </c>
      <c r="E84" s="10">
        <v>2.1840000000000002</v>
      </c>
      <c r="F84" s="10">
        <v>83.635243773318081</v>
      </c>
      <c r="G84" s="10">
        <v>57.99745980612888</v>
      </c>
      <c r="H84" s="10">
        <v>36.1</v>
      </c>
      <c r="R84" s="5">
        <v>7</v>
      </c>
      <c r="S84" s="5">
        <v>28.1</v>
      </c>
    </row>
    <row r="85" spans="1:19" s="5" customFormat="1" x14ac:dyDescent="0.25">
      <c r="A85" s="4">
        <v>248</v>
      </c>
      <c r="B85" s="8">
        <v>32026</v>
      </c>
      <c r="C85" s="10">
        <v>0</v>
      </c>
      <c r="D85" s="10">
        <v>-2.9119999999999999</v>
      </c>
      <c r="E85" s="10">
        <v>2.9119999999999999</v>
      </c>
      <c r="F85" s="10">
        <v>81.451243773318069</v>
      </c>
      <c r="G85" s="10">
        <v>47.691818216275713</v>
      </c>
      <c r="H85" s="10">
        <v>28.1</v>
      </c>
      <c r="R85" s="5">
        <v>8</v>
      </c>
      <c r="S85" s="5">
        <v>23.4</v>
      </c>
    </row>
    <row r="86" spans="1:19" s="5" customFormat="1" x14ac:dyDescent="0.25">
      <c r="A86" s="4">
        <v>249</v>
      </c>
      <c r="B86" s="8">
        <v>32027</v>
      </c>
      <c r="C86" s="10">
        <v>1</v>
      </c>
      <c r="D86" s="10">
        <v>-1.8620000000000001</v>
      </c>
      <c r="E86" s="10">
        <v>2.8079999999999998</v>
      </c>
      <c r="F86" s="10">
        <v>78.539243773318077</v>
      </c>
      <c r="G86" s="10">
        <v>41.639460847050991</v>
      </c>
      <c r="H86" s="10">
        <v>23.4</v>
      </c>
      <c r="R86" s="5">
        <v>9</v>
      </c>
      <c r="S86" s="5">
        <v>20.6</v>
      </c>
    </row>
    <row r="87" spans="1:19" s="5" customFormat="1" x14ac:dyDescent="0.25">
      <c r="A87" s="4">
        <v>250</v>
      </c>
      <c r="B87" s="8">
        <v>32028</v>
      </c>
      <c r="C87" s="10">
        <v>5.9</v>
      </c>
      <c r="D87" s="10">
        <v>1.317400000000001</v>
      </c>
      <c r="E87" s="10">
        <v>4.2639999999999993</v>
      </c>
      <c r="F87" s="10">
        <v>76.73124377331807</v>
      </c>
      <c r="G87" s="10">
        <v>38.960819707178452</v>
      </c>
      <c r="H87" s="10">
        <v>20.6</v>
      </c>
    </row>
    <row r="88" spans="1:19" x14ac:dyDescent="0.25">
      <c r="A88" s="1">
        <v>251</v>
      </c>
      <c r="B88" s="7">
        <v>32029</v>
      </c>
      <c r="C88" s="3">
        <v>2.4</v>
      </c>
      <c r="D88" s="3">
        <v>-0.74560000000000004</v>
      </c>
      <c r="E88" s="3">
        <v>3.016</v>
      </c>
      <c r="F88" s="3">
        <v>77.665422318685643</v>
      </c>
      <c r="G88" s="3">
        <v>47.136452816341922</v>
      </c>
      <c r="H88" s="3">
        <v>22.7</v>
      </c>
    </row>
    <row r="89" spans="1:19" x14ac:dyDescent="0.25">
      <c r="A89" s="1">
        <v>252</v>
      </c>
      <c r="B89" s="7">
        <v>32030</v>
      </c>
      <c r="C89" s="3">
        <v>5</v>
      </c>
      <c r="D89" s="3">
        <v>4.1059999999999999</v>
      </c>
      <c r="E89" s="3">
        <v>0.624</v>
      </c>
      <c r="F89" s="3">
        <v>77.049422318685643</v>
      </c>
      <c r="G89" s="3">
        <v>39.36202362933011</v>
      </c>
      <c r="H89" s="3">
        <v>23.9</v>
      </c>
    </row>
    <row r="90" spans="1:19" x14ac:dyDescent="0.25">
      <c r="A90" s="1">
        <v>253</v>
      </c>
      <c r="B90" s="7">
        <v>32031</v>
      </c>
      <c r="C90" s="3">
        <v>0</v>
      </c>
      <c r="D90" s="3">
        <v>-1.3520000000000001</v>
      </c>
      <c r="E90" s="3">
        <v>1.3520000000000001</v>
      </c>
      <c r="F90" s="3">
        <v>79.207001267528469</v>
      </c>
      <c r="G90" s="3">
        <v>52.971167531698207</v>
      </c>
      <c r="H90" s="3">
        <v>32.9</v>
      </c>
    </row>
    <row r="91" spans="1:19" x14ac:dyDescent="0.25">
      <c r="A91" s="1">
        <v>254</v>
      </c>
      <c r="B91" s="7">
        <v>32032</v>
      </c>
      <c r="C91" s="3">
        <v>0</v>
      </c>
      <c r="D91" s="3">
        <v>-1.6639999999999999</v>
      </c>
      <c r="E91" s="3">
        <v>1.6639999999999999</v>
      </c>
      <c r="F91" s="3">
        <v>77.855001267528465</v>
      </c>
      <c r="G91" s="3">
        <v>37.160167429647878</v>
      </c>
      <c r="H91" s="3">
        <v>35.200000000000003</v>
      </c>
    </row>
    <row r="92" spans="1:19" x14ac:dyDescent="0.25">
      <c r="A92" s="1">
        <v>255</v>
      </c>
      <c r="B92" s="7">
        <v>32033</v>
      </c>
      <c r="C92" s="3">
        <v>0.9</v>
      </c>
      <c r="D92" s="3">
        <v>-0.94919813566104638</v>
      </c>
      <c r="E92" s="3">
        <v>1.8005981356610461</v>
      </c>
      <c r="F92" s="3">
        <v>76.191001267528463</v>
      </c>
      <c r="G92" s="3">
        <v>33.270135363810809</v>
      </c>
      <c r="H92" s="3">
        <v>25.8</v>
      </c>
    </row>
    <row r="93" spans="1:19" x14ac:dyDescent="0.25">
      <c r="A93" s="1">
        <v>256</v>
      </c>
      <c r="B93" s="7">
        <v>32034</v>
      </c>
      <c r="C93" s="3">
        <v>3</v>
      </c>
      <c r="D93" s="3">
        <v>1.07</v>
      </c>
      <c r="E93" s="3">
        <v>1.768</v>
      </c>
      <c r="F93" s="3">
        <v>75.290403131867421</v>
      </c>
      <c r="G93" s="3">
        <v>32.007063418008997</v>
      </c>
      <c r="H93" s="3">
        <v>21.3</v>
      </c>
    </row>
    <row r="94" spans="1:19" x14ac:dyDescent="0.25">
      <c r="A94" s="1">
        <v>257</v>
      </c>
      <c r="B94" s="7">
        <v>32035</v>
      </c>
      <c r="C94" s="3">
        <v>0</v>
      </c>
      <c r="D94" s="3">
        <v>-1.6379102081408601</v>
      </c>
      <c r="E94" s="3">
        <v>1.6379102081408601</v>
      </c>
      <c r="F94" s="3">
        <v>75.964802564228322</v>
      </c>
      <c r="G94" s="3">
        <v>35.551511352051037</v>
      </c>
      <c r="H94" s="3">
        <v>19.2</v>
      </c>
    </row>
    <row r="95" spans="1:19" x14ac:dyDescent="0.25">
      <c r="A95" s="1">
        <v>258</v>
      </c>
      <c r="B95" s="7">
        <v>32036</v>
      </c>
      <c r="C95" s="3">
        <v>0</v>
      </c>
      <c r="D95" s="3">
        <v>-1.1307039645713091</v>
      </c>
      <c r="E95" s="3">
        <v>1.1307039645713091</v>
      </c>
      <c r="F95" s="3">
        <v>74.326892356087455</v>
      </c>
      <c r="G95" s="3">
        <v>29.63487648981916</v>
      </c>
      <c r="H95" s="3">
        <v>17.7</v>
      </c>
    </row>
    <row r="96" spans="1:19" x14ac:dyDescent="0.25">
      <c r="A96" s="1">
        <v>534</v>
      </c>
      <c r="B96" s="7">
        <v>32312</v>
      </c>
      <c r="C96" s="3">
        <v>0</v>
      </c>
      <c r="D96" s="3">
        <v>-0.88896094235914258</v>
      </c>
      <c r="E96" s="3">
        <v>0.88896094235914258</v>
      </c>
      <c r="F96" s="3">
        <v>41.476471512104268</v>
      </c>
      <c r="G96" s="3">
        <v>11.495457159539891</v>
      </c>
      <c r="H96" s="3">
        <v>8</v>
      </c>
    </row>
    <row r="97" spans="1:20" x14ac:dyDescent="0.25">
      <c r="A97" s="1">
        <v>535</v>
      </c>
      <c r="B97" s="7">
        <v>32313</v>
      </c>
      <c r="C97" s="3">
        <v>0</v>
      </c>
      <c r="D97" s="3">
        <v>-0.64895999999999998</v>
      </c>
      <c r="E97" s="3">
        <v>0.64895999999999998</v>
      </c>
      <c r="F97" s="3">
        <v>40.587510569745127</v>
      </c>
      <c r="G97" s="3">
        <v>11.05456430043961</v>
      </c>
      <c r="H97" s="3">
        <v>6.8</v>
      </c>
    </row>
    <row r="98" spans="1:20" x14ac:dyDescent="0.25">
      <c r="A98" s="1">
        <v>536</v>
      </c>
      <c r="B98" s="7">
        <v>32314</v>
      </c>
      <c r="C98" s="3">
        <v>0</v>
      </c>
      <c r="D98" s="3">
        <v>-0.51584000000000008</v>
      </c>
      <c r="E98" s="3">
        <v>0.51584000000000008</v>
      </c>
      <c r="F98" s="3">
        <v>39.938550569745132</v>
      </c>
      <c r="G98" s="3">
        <v>10.669291179537179</v>
      </c>
      <c r="H98" s="3">
        <v>6.1</v>
      </c>
    </row>
    <row r="99" spans="1:20" x14ac:dyDescent="0.25">
      <c r="A99" s="1">
        <v>537</v>
      </c>
      <c r="B99" s="7">
        <v>32315</v>
      </c>
      <c r="C99" s="3">
        <v>0</v>
      </c>
      <c r="D99" s="3">
        <v>-0.74880000000000002</v>
      </c>
      <c r="E99" s="3">
        <v>0.74880000000000002</v>
      </c>
      <c r="F99" s="3">
        <v>39.422710569745128</v>
      </c>
      <c r="G99" s="3">
        <v>10.32400912015007</v>
      </c>
      <c r="H99" s="3">
        <v>5.6</v>
      </c>
    </row>
    <row r="100" spans="1:20" x14ac:dyDescent="0.25">
      <c r="A100" s="1">
        <v>538</v>
      </c>
      <c r="B100" s="7">
        <v>32316</v>
      </c>
      <c r="C100" s="3">
        <v>1.7</v>
      </c>
      <c r="D100" s="3">
        <v>-0.65788800000000003</v>
      </c>
      <c r="E100" s="3">
        <v>2.2660879999999999</v>
      </c>
      <c r="F100" s="3">
        <v>38.673910569745132</v>
      </c>
      <c r="G100" s="3">
        <v>10.00547392021282</v>
      </c>
      <c r="H100" s="3">
        <v>5.3</v>
      </c>
    </row>
    <row r="101" spans="1:20" x14ac:dyDescent="0.25">
      <c r="A101" s="1">
        <v>539</v>
      </c>
      <c r="B101" s="7">
        <v>32317</v>
      </c>
      <c r="C101" s="3">
        <v>0.6</v>
      </c>
      <c r="D101" s="3">
        <v>-0.70181600000000011</v>
      </c>
      <c r="E101" s="3">
        <v>1.2694160000000001</v>
      </c>
      <c r="F101" s="3">
        <v>38.107822569745117</v>
      </c>
      <c r="G101" s="3">
        <v>11.90034044012398</v>
      </c>
      <c r="H101" s="3">
        <v>4.9000000000000004</v>
      </c>
    </row>
    <row r="102" spans="1:20" x14ac:dyDescent="0.25">
      <c r="A102" s="1">
        <v>540</v>
      </c>
      <c r="B102" s="7">
        <v>32318</v>
      </c>
      <c r="C102" s="3">
        <v>0</v>
      </c>
      <c r="D102" s="3">
        <v>-0.64289600000000002</v>
      </c>
      <c r="E102" s="3">
        <v>0.64289600000000002</v>
      </c>
      <c r="F102" s="3">
        <v>37.438406569745133</v>
      </c>
      <c r="G102" s="3">
        <v>10.79257790435865</v>
      </c>
      <c r="H102" s="3">
        <v>4.7</v>
      </c>
    </row>
    <row r="103" spans="1:20" x14ac:dyDescent="0.25">
      <c r="A103" s="1">
        <v>541</v>
      </c>
      <c r="B103" s="7">
        <v>32319</v>
      </c>
      <c r="C103" s="3">
        <v>8.5</v>
      </c>
      <c r="D103" s="3">
        <v>6.0650000000000004</v>
      </c>
      <c r="E103" s="3">
        <v>1.976</v>
      </c>
      <c r="F103" s="3">
        <v>36.795510569745133</v>
      </c>
      <c r="G103" s="3">
        <v>9.7014226857267367</v>
      </c>
      <c r="H103" s="3">
        <v>4.8</v>
      </c>
    </row>
    <row r="104" spans="1:20" x14ac:dyDescent="0.25">
      <c r="A104" s="1">
        <v>542</v>
      </c>
      <c r="B104" s="7">
        <v>32320</v>
      </c>
      <c r="C104" s="3">
        <v>0.9</v>
      </c>
      <c r="D104" s="3">
        <v>-3.3086000000000002</v>
      </c>
      <c r="E104" s="3">
        <v>4.16</v>
      </c>
      <c r="F104" s="3">
        <v>41.661981888931301</v>
      </c>
      <c r="G104" s="3">
        <v>23.529537335685021</v>
      </c>
      <c r="H104" s="3">
        <v>5.3</v>
      </c>
    </row>
    <row r="105" spans="1:20" x14ac:dyDescent="0.25">
      <c r="A105" s="1">
        <v>543</v>
      </c>
      <c r="B105" s="7">
        <v>32321</v>
      </c>
      <c r="C105" s="3">
        <v>7.2</v>
      </c>
      <c r="D105" s="3">
        <v>0.77919999999999945</v>
      </c>
      <c r="E105" s="3">
        <v>6.032</v>
      </c>
      <c r="F105" s="3">
        <v>38.401981888931303</v>
      </c>
      <c r="G105" s="3">
        <v>14.42801398560208</v>
      </c>
      <c r="H105" s="3">
        <v>5.9</v>
      </c>
    </row>
    <row r="106" spans="1:20" x14ac:dyDescent="0.25">
      <c r="A106" s="1">
        <v>544</v>
      </c>
      <c r="B106" s="7">
        <v>32322</v>
      </c>
      <c r="C106" s="3">
        <v>0</v>
      </c>
      <c r="D106" s="3">
        <v>-2.8019528052689679</v>
      </c>
      <c r="E106" s="3">
        <v>2.8019528052689679</v>
      </c>
      <c r="F106" s="3">
        <v>39.358597242684382</v>
      </c>
      <c r="G106" s="3">
        <v>21.666455806591689</v>
      </c>
      <c r="H106" s="3">
        <v>6.6</v>
      </c>
    </row>
    <row r="107" spans="1:20" x14ac:dyDescent="0.25">
      <c r="A107" s="1">
        <v>545</v>
      </c>
      <c r="B107" s="7">
        <v>32323</v>
      </c>
      <c r="C107" s="3">
        <v>0.1</v>
      </c>
      <c r="D107" s="3">
        <v>-0.70038400000000001</v>
      </c>
      <c r="E107" s="3">
        <v>0.79498400000000002</v>
      </c>
      <c r="F107" s="3">
        <v>36.556644437415407</v>
      </c>
      <c r="G107" s="3">
        <v>13.46526929729268</v>
      </c>
      <c r="H107" s="3">
        <v>8.9</v>
      </c>
    </row>
    <row r="108" spans="1:20" x14ac:dyDescent="0.25">
      <c r="A108" s="1">
        <v>546</v>
      </c>
      <c r="B108" s="7">
        <v>32324</v>
      </c>
      <c r="C108" s="3">
        <v>0</v>
      </c>
      <c r="D108" s="3">
        <v>-0.47045599999999999</v>
      </c>
      <c r="E108" s="3">
        <v>0.47045599999999999</v>
      </c>
      <c r="F108" s="3">
        <v>35.861660437415409</v>
      </c>
      <c r="G108" s="3">
        <v>11.759149996028819</v>
      </c>
      <c r="H108" s="3">
        <v>7.1</v>
      </c>
    </row>
    <row r="109" spans="1:20" x14ac:dyDescent="0.25">
      <c r="A109" s="1">
        <v>547</v>
      </c>
      <c r="B109" s="7">
        <v>32325</v>
      </c>
      <c r="C109" s="3">
        <v>7.2</v>
      </c>
      <c r="D109" s="3">
        <v>4.6271999999999993</v>
      </c>
      <c r="E109" s="3">
        <v>2.1840000000000002</v>
      </c>
      <c r="F109" s="3">
        <v>35.391204437415411</v>
      </c>
      <c r="G109" s="3">
        <v>10.656741210398909</v>
      </c>
      <c r="H109" s="3">
        <v>5.6</v>
      </c>
    </row>
    <row r="110" spans="1:20" x14ac:dyDescent="0.25">
      <c r="A110" s="1">
        <v>548</v>
      </c>
      <c r="B110" s="7">
        <v>32326</v>
      </c>
      <c r="C110" s="3">
        <v>0.9</v>
      </c>
      <c r="D110" s="3">
        <v>-1.5406</v>
      </c>
      <c r="E110" s="3">
        <v>2.3919999999999999</v>
      </c>
      <c r="F110" s="3">
        <v>39.19608674229378</v>
      </c>
      <c r="G110" s="3">
        <v>22.569988569544641</v>
      </c>
      <c r="H110" s="3">
        <v>5.8</v>
      </c>
    </row>
    <row r="111" spans="1:20" s="5" customFormat="1" x14ac:dyDescent="0.25">
      <c r="A111" s="4">
        <v>549</v>
      </c>
      <c r="B111" s="8">
        <v>32327</v>
      </c>
      <c r="C111" s="10">
        <v>37.1</v>
      </c>
      <c r="D111" s="10">
        <v>34.160600000000002</v>
      </c>
      <c r="E111" s="10">
        <v>0.93600000000000005</v>
      </c>
      <c r="F111" s="10">
        <v>37.704086742293782</v>
      </c>
      <c r="G111" s="10">
        <v>14.469930116449319</v>
      </c>
      <c r="H111" s="10">
        <v>7.4</v>
      </c>
      <c r="R111" s="5">
        <v>2</v>
      </c>
      <c r="S111" s="5">
        <v>43.6</v>
      </c>
      <c r="T111" s="5">
        <f>0.5*(SUM(S111:S121)+SUM(S112:S120))</f>
        <v>1850.85</v>
      </c>
    </row>
    <row r="112" spans="1:20" s="5" customFormat="1" x14ac:dyDescent="0.25">
      <c r="A112" s="4">
        <v>550</v>
      </c>
      <c r="B112" s="8">
        <v>32328</v>
      </c>
      <c r="C112" s="10">
        <v>15.1</v>
      </c>
      <c r="D112" s="10">
        <v>13.9726</v>
      </c>
      <c r="E112" s="10">
        <v>0.312</v>
      </c>
      <c r="F112" s="10">
        <v>62.288644027347097</v>
      </c>
      <c r="G112" s="10">
        <v>158.10397702352151</v>
      </c>
      <c r="H112" s="10">
        <v>43.6</v>
      </c>
      <c r="R112" s="5">
        <v>3</v>
      </c>
      <c r="S112" s="5">
        <v>122</v>
      </c>
    </row>
    <row r="113" spans="1:19" s="5" customFormat="1" x14ac:dyDescent="0.25">
      <c r="A113" s="4">
        <v>551</v>
      </c>
      <c r="B113" s="8">
        <v>32329</v>
      </c>
      <c r="C113" s="10">
        <v>5.9</v>
      </c>
      <c r="D113" s="10">
        <v>5.5814000000000004</v>
      </c>
      <c r="E113" s="10">
        <v>0</v>
      </c>
      <c r="F113" s="10">
        <v>70.76457894091773</v>
      </c>
      <c r="G113" s="10">
        <v>158.98707402800329</v>
      </c>
      <c r="H113" s="10">
        <v>122</v>
      </c>
      <c r="R113" s="5">
        <v>4</v>
      </c>
      <c r="S113" s="5">
        <v>166</v>
      </c>
    </row>
    <row r="114" spans="1:19" s="5" customFormat="1" x14ac:dyDescent="0.25">
      <c r="A114" s="4">
        <v>552</v>
      </c>
      <c r="B114" s="8">
        <v>32330</v>
      </c>
      <c r="C114" s="10">
        <v>24.7</v>
      </c>
      <c r="D114" s="10">
        <v>20.766200000000001</v>
      </c>
      <c r="E114" s="10">
        <v>2.6</v>
      </c>
      <c r="F114" s="10">
        <v>73.898769207846243</v>
      </c>
      <c r="G114" s="10">
        <v>112.6075592178005</v>
      </c>
      <c r="H114" s="10">
        <v>166</v>
      </c>
      <c r="R114" s="5">
        <v>5</v>
      </c>
      <c r="S114" s="5">
        <v>234</v>
      </c>
    </row>
    <row r="115" spans="1:19" s="5" customFormat="1" x14ac:dyDescent="0.25">
      <c r="A115" s="4">
        <v>553</v>
      </c>
      <c r="B115" s="8">
        <v>32331</v>
      </c>
      <c r="C115" s="10">
        <v>15.4</v>
      </c>
      <c r="D115" s="10">
        <v>14.3604</v>
      </c>
      <c r="E115" s="10">
        <v>0.20799999999999999</v>
      </c>
      <c r="F115" s="10">
        <v>84.651268160114071</v>
      </c>
      <c r="G115" s="10">
        <v>264.357963156133</v>
      </c>
      <c r="H115" s="10">
        <v>234</v>
      </c>
      <c r="R115" s="5">
        <v>6</v>
      </c>
      <c r="S115" s="5">
        <v>321</v>
      </c>
    </row>
    <row r="116" spans="1:19" s="5" customFormat="1" x14ac:dyDescent="0.25">
      <c r="A116" s="4">
        <v>554</v>
      </c>
      <c r="B116" s="8">
        <v>32332</v>
      </c>
      <c r="C116" s="10">
        <v>34.1</v>
      </c>
      <c r="D116" s="10">
        <v>31.9466</v>
      </c>
      <c r="E116" s="10">
        <v>0.312</v>
      </c>
      <c r="F116" s="10">
        <v>90.953511859688106</v>
      </c>
      <c r="G116" s="10">
        <v>268.64718021302423</v>
      </c>
      <c r="H116" s="10">
        <v>321</v>
      </c>
      <c r="R116" s="5">
        <v>7</v>
      </c>
      <c r="S116" s="5">
        <v>494</v>
      </c>
    </row>
    <row r="117" spans="1:19" s="5" customFormat="1" x14ac:dyDescent="0.25">
      <c r="A117" s="4">
        <v>555</v>
      </c>
      <c r="B117" s="8">
        <v>32333</v>
      </c>
      <c r="C117" s="10">
        <v>8</v>
      </c>
      <c r="D117" s="10">
        <v>6.84</v>
      </c>
      <c r="E117" s="10">
        <v>0.72799999999999998</v>
      </c>
      <c r="F117" s="10">
        <v>102.3800074068258</v>
      </c>
      <c r="G117" s="10">
        <v>574.91017280358619</v>
      </c>
      <c r="H117" s="10">
        <v>494</v>
      </c>
      <c r="R117" s="5">
        <v>8</v>
      </c>
      <c r="S117" s="5">
        <v>229</v>
      </c>
    </row>
    <row r="118" spans="1:19" s="5" customFormat="1" x14ac:dyDescent="0.25">
      <c r="A118" s="4">
        <v>556</v>
      </c>
      <c r="B118" s="8">
        <v>32334</v>
      </c>
      <c r="C118" s="10">
        <v>0.1</v>
      </c>
      <c r="D118" s="10">
        <v>-0.94540000000000002</v>
      </c>
      <c r="E118" s="10">
        <v>1.04</v>
      </c>
      <c r="F118" s="10">
        <v>104.3351963393706</v>
      </c>
      <c r="G118" s="10">
        <v>312.23921568513919</v>
      </c>
      <c r="H118" s="10">
        <v>229</v>
      </c>
      <c r="R118" s="5">
        <v>9</v>
      </c>
      <c r="S118" s="5">
        <v>118</v>
      </c>
    </row>
    <row r="119" spans="1:19" s="5" customFormat="1" x14ac:dyDescent="0.25">
      <c r="A119" s="4">
        <v>557</v>
      </c>
      <c r="B119" s="8">
        <v>32335</v>
      </c>
      <c r="C119" s="10">
        <v>0</v>
      </c>
      <c r="D119" s="10">
        <v>-3.12</v>
      </c>
      <c r="E119" s="10">
        <v>3.12</v>
      </c>
      <c r="F119" s="10">
        <v>103.3951963393706</v>
      </c>
      <c r="G119" s="10">
        <v>162.13691650078289</v>
      </c>
      <c r="H119" s="10">
        <v>118</v>
      </c>
      <c r="R119" s="5">
        <v>10</v>
      </c>
      <c r="S119" s="5">
        <v>71.8</v>
      </c>
    </row>
    <row r="120" spans="1:19" s="5" customFormat="1" x14ac:dyDescent="0.25">
      <c r="A120" s="4">
        <v>558</v>
      </c>
      <c r="B120" s="8">
        <v>32336</v>
      </c>
      <c r="C120" s="10">
        <v>0</v>
      </c>
      <c r="D120" s="10">
        <v>-3.4319999999999999</v>
      </c>
      <c r="E120" s="10">
        <v>3.4319999999999999</v>
      </c>
      <c r="F120" s="10">
        <v>100.27519633937059</v>
      </c>
      <c r="G120" s="10">
        <v>112.978290340501</v>
      </c>
      <c r="H120" s="10">
        <v>71.8</v>
      </c>
      <c r="R120" s="5">
        <v>11</v>
      </c>
      <c r="S120" s="5">
        <v>52.5</v>
      </c>
    </row>
    <row r="121" spans="1:19" s="5" customFormat="1" x14ac:dyDescent="0.25">
      <c r="A121" s="4">
        <v>559</v>
      </c>
      <c r="B121" s="8">
        <v>32337</v>
      </c>
      <c r="C121" s="10">
        <v>0</v>
      </c>
      <c r="D121" s="10">
        <v>-4.056</v>
      </c>
      <c r="E121" s="10">
        <v>4.056</v>
      </c>
      <c r="F121" s="10">
        <v>96.843196339370564</v>
      </c>
      <c r="G121" s="10">
        <v>86.038885405668978</v>
      </c>
      <c r="H121" s="10">
        <v>52.5</v>
      </c>
      <c r="R121" s="5">
        <v>12</v>
      </c>
      <c r="S121" s="5">
        <v>41.5</v>
      </c>
    </row>
    <row r="122" spans="1:19" s="5" customFormat="1" x14ac:dyDescent="0.25">
      <c r="A122" s="4">
        <v>560</v>
      </c>
      <c r="B122" s="8">
        <v>32338</v>
      </c>
      <c r="C122" s="10">
        <v>0</v>
      </c>
      <c r="D122" s="10">
        <v>-3.3279999999999998</v>
      </c>
      <c r="E122" s="10">
        <v>3.3279999999999998</v>
      </c>
      <c r="F122" s="10">
        <v>92.787196339370553</v>
      </c>
      <c r="G122" s="10">
        <v>69.527681750883986</v>
      </c>
      <c r="H122" s="10">
        <v>41.5</v>
      </c>
    </row>
    <row r="123" spans="1:19" s="5" customFormat="1" x14ac:dyDescent="0.25">
      <c r="A123" s="4">
        <v>561</v>
      </c>
      <c r="B123" s="8">
        <v>32339</v>
      </c>
      <c r="C123" s="10">
        <v>0</v>
      </c>
      <c r="D123" s="10">
        <v>-3.952</v>
      </c>
      <c r="E123" s="10">
        <v>3.952</v>
      </c>
      <c r="F123" s="10">
        <v>89.45919633937055</v>
      </c>
      <c r="G123" s="10">
        <v>58.787682259921041</v>
      </c>
      <c r="H123" s="10">
        <v>34.700000000000003</v>
      </c>
    </row>
    <row r="124" spans="1:19" s="5" customFormat="1" x14ac:dyDescent="0.25">
      <c r="A124" s="4">
        <v>562</v>
      </c>
      <c r="B124" s="8">
        <v>32340</v>
      </c>
      <c r="C124" s="10">
        <v>3.3</v>
      </c>
      <c r="D124" s="10">
        <v>1.7999999999993581E-3</v>
      </c>
      <c r="E124" s="10">
        <v>3.12</v>
      </c>
      <c r="F124" s="10">
        <v>85.507196339370552</v>
      </c>
      <c r="G124" s="10">
        <v>51.124802205786359</v>
      </c>
      <c r="H124" s="10">
        <v>29.6</v>
      </c>
    </row>
    <row r="125" spans="1:19" s="5" customFormat="1" x14ac:dyDescent="0.25">
      <c r="A125" s="4">
        <v>563</v>
      </c>
      <c r="B125" s="8">
        <v>32341</v>
      </c>
      <c r="C125" s="10">
        <v>1.2</v>
      </c>
      <c r="D125" s="10">
        <v>-1.0488</v>
      </c>
      <c r="E125" s="10">
        <v>2.1840000000000002</v>
      </c>
      <c r="F125" s="10">
        <v>85.686112616311988</v>
      </c>
      <c r="G125" s="10">
        <v>49.923505779154148</v>
      </c>
      <c r="H125" s="10">
        <v>28.1</v>
      </c>
    </row>
    <row r="126" spans="1:19" x14ac:dyDescent="0.25">
      <c r="A126" s="1">
        <v>564</v>
      </c>
      <c r="B126" s="7">
        <v>32342</v>
      </c>
      <c r="C126" s="3">
        <v>2.8</v>
      </c>
      <c r="D126" s="3">
        <v>0.67279999999999962</v>
      </c>
      <c r="E126" s="3">
        <v>1.976</v>
      </c>
      <c r="F126" s="3">
        <v>84.702112616311979</v>
      </c>
      <c r="G126" s="3">
        <v>44.209156833097502</v>
      </c>
      <c r="H126" s="3">
        <v>30.2</v>
      </c>
    </row>
    <row r="127" spans="1:19" x14ac:dyDescent="0.25">
      <c r="A127" s="1">
        <v>565</v>
      </c>
      <c r="B127" s="7">
        <v>32343</v>
      </c>
      <c r="C127" s="3">
        <v>17.7</v>
      </c>
      <c r="D127" s="3">
        <v>14.1442</v>
      </c>
      <c r="E127" s="3">
        <v>2.6</v>
      </c>
      <c r="F127" s="3">
        <v>85.124892716359568</v>
      </c>
      <c r="G127" s="3">
        <v>45.185156890774842</v>
      </c>
      <c r="H127" s="3">
        <v>28.9</v>
      </c>
    </row>
    <row r="128" spans="1:19" x14ac:dyDescent="0.25">
      <c r="A128" s="1">
        <v>566</v>
      </c>
      <c r="B128" s="7">
        <v>32344</v>
      </c>
      <c r="C128" s="3">
        <v>0.6</v>
      </c>
      <c r="D128" s="3">
        <v>-2.8643999999999998</v>
      </c>
      <c r="E128" s="3">
        <v>3.4319999999999999</v>
      </c>
      <c r="F128" s="3">
        <v>91.418452362226191</v>
      </c>
      <c r="G128" s="3">
        <v>126.04275651347839</v>
      </c>
      <c r="H128" s="3">
        <v>56.1</v>
      </c>
    </row>
    <row r="129" spans="1:8" x14ac:dyDescent="0.25">
      <c r="A129" s="1">
        <v>567</v>
      </c>
      <c r="B129" s="7">
        <v>32345</v>
      </c>
      <c r="C129" s="3">
        <v>0.6</v>
      </c>
      <c r="D129" s="3">
        <v>-4.5284000000000013</v>
      </c>
      <c r="E129" s="3">
        <v>5.096000000000001</v>
      </c>
      <c r="F129" s="3">
        <v>88.586452362226183</v>
      </c>
      <c r="G129" s="3">
        <v>61.537915666764547</v>
      </c>
      <c r="H129" s="3">
        <v>43.5</v>
      </c>
    </row>
    <row r="130" spans="1:8" x14ac:dyDescent="0.25">
      <c r="A130" s="1">
        <v>568</v>
      </c>
      <c r="B130" s="7">
        <v>32346</v>
      </c>
      <c r="C130" s="3">
        <v>1.8</v>
      </c>
      <c r="D130" s="3">
        <v>-2.121778008203576</v>
      </c>
      <c r="E130" s="3">
        <v>3.824578008203575</v>
      </c>
      <c r="F130" s="3">
        <v>84.090452362226188</v>
      </c>
      <c r="G130" s="3">
        <v>49.646002187379374</v>
      </c>
      <c r="H130" s="3">
        <v>30.9</v>
      </c>
    </row>
    <row r="131" spans="1:8" x14ac:dyDescent="0.25">
      <c r="A131" s="1">
        <v>569</v>
      </c>
      <c r="B131" s="7">
        <v>32347</v>
      </c>
      <c r="C131" s="3">
        <v>15</v>
      </c>
      <c r="D131" s="3">
        <v>12.006</v>
      </c>
      <c r="E131" s="3">
        <v>2.1840000000000002</v>
      </c>
      <c r="F131" s="3">
        <v>82.065874354022611</v>
      </c>
      <c r="G131" s="3">
        <v>44.688070619445568</v>
      </c>
      <c r="H131" s="3">
        <v>27.4</v>
      </c>
    </row>
    <row r="132" spans="1:8" x14ac:dyDescent="0.25">
      <c r="A132" s="1">
        <v>570</v>
      </c>
      <c r="B132" s="7">
        <v>32348</v>
      </c>
      <c r="C132" s="3">
        <v>10.9</v>
      </c>
      <c r="D132" s="3">
        <v>8.4393999999999991</v>
      </c>
      <c r="E132" s="3">
        <v>1.8720000000000001</v>
      </c>
      <c r="F132" s="3">
        <v>87.750904507925924</v>
      </c>
      <c r="G132" s="3">
        <v>113.7424220913245</v>
      </c>
      <c r="H132" s="3">
        <v>64.3</v>
      </c>
    </row>
    <row r="133" spans="1:8" x14ac:dyDescent="0.25">
      <c r="A133" s="1">
        <v>571</v>
      </c>
      <c r="B133" s="7">
        <v>32349</v>
      </c>
      <c r="C133" s="3">
        <v>3.7</v>
      </c>
      <c r="D133" s="3">
        <v>2.9802</v>
      </c>
      <c r="E133" s="3">
        <v>0.52</v>
      </c>
      <c r="F133" s="3">
        <v>91.41511326094232</v>
      </c>
      <c r="G133" s="3">
        <v>124.15462599201931</v>
      </c>
      <c r="H133" s="3">
        <v>142</v>
      </c>
    </row>
    <row r="134" spans="1:8" x14ac:dyDescent="0.25">
      <c r="A134" s="1">
        <v>572</v>
      </c>
      <c r="B134" s="7">
        <v>32350</v>
      </c>
      <c r="C134" s="3">
        <v>0.3</v>
      </c>
      <c r="D134" s="3">
        <v>-2.8361999999999998</v>
      </c>
      <c r="E134" s="3">
        <v>3.12</v>
      </c>
      <c r="F134" s="3">
        <v>92.629367876766423</v>
      </c>
      <c r="G134" s="3">
        <v>90.568993811008539</v>
      </c>
      <c r="H134" s="3">
        <v>94.7</v>
      </c>
    </row>
    <row r="135" spans="1:8" x14ac:dyDescent="0.25">
      <c r="A135" s="1">
        <v>573</v>
      </c>
      <c r="B135" s="7">
        <v>32351</v>
      </c>
      <c r="C135" s="3">
        <v>16.3</v>
      </c>
      <c r="D135" s="3">
        <v>12.299799999999999</v>
      </c>
      <c r="E135" s="3">
        <v>3.12</v>
      </c>
      <c r="F135" s="3">
        <v>89.809367876766416</v>
      </c>
      <c r="G135" s="3">
        <v>59.970356567985448</v>
      </c>
      <c r="H135" s="3">
        <v>56.3</v>
      </c>
    </row>
    <row r="136" spans="1:8" x14ac:dyDescent="0.25">
      <c r="A136" s="1">
        <v>574</v>
      </c>
      <c r="B136" s="7">
        <v>32352</v>
      </c>
      <c r="C136" s="3">
        <v>0.5</v>
      </c>
      <c r="D136" s="3">
        <v>-1.399</v>
      </c>
      <c r="E136" s="3">
        <v>1.8720000000000001</v>
      </c>
      <c r="F136" s="3">
        <v>94.873211815903247</v>
      </c>
      <c r="G136" s="3">
        <v>152.1661726579612</v>
      </c>
      <c r="H136" s="3">
        <v>145</v>
      </c>
    </row>
    <row r="137" spans="1:8" x14ac:dyDescent="0.25">
      <c r="A137" s="1">
        <v>575</v>
      </c>
      <c r="B137" s="7">
        <v>32353</v>
      </c>
      <c r="C137" s="3">
        <v>0.4</v>
      </c>
      <c r="D137" s="3">
        <v>-3.5735999999999999</v>
      </c>
      <c r="E137" s="3">
        <v>3.952</v>
      </c>
      <c r="F137" s="3">
        <v>93.501211815903247</v>
      </c>
      <c r="G137" s="3">
        <v>73.826063365589917</v>
      </c>
      <c r="H137" s="3">
        <v>82.7</v>
      </c>
    </row>
    <row r="138" spans="1:8" x14ac:dyDescent="0.25">
      <c r="A138" s="1">
        <v>576</v>
      </c>
      <c r="B138" s="7">
        <v>32354</v>
      </c>
      <c r="C138" s="3">
        <v>1.9</v>
      </c>
      <c r="D138" s="3">
        <v>-0.28260000000000018</v>
      </c>
      <c r="E138" s="3">
        <v>2.08</v>
      </c>
      <c r="F138" s="3">
        <v>89.949211815903254</v>
      </c>
      <c r="G138" s="3">
        <v>58.322134533672909</v>
      </c>
      <c r="H138" s="3">
        <v>52.6</v>
      </c>
    </row>
    <row r="139" spans="1:8" x14ac:dyDescent="0.25">
      <c r="A139" s="1">
        <v>577</v>
      </c>
      <c r="B139" s="7">
        <v>32355</v>
      </c>
      <c r="C139" s="3">
        <v>2.2000000000000002</v>
      </c>
      <c r="D139" s="3">
        <v>0.31319999999999992</v>
      </c>
      <c r="E139" s="3">
        <v>1.768</v>
      </c>
      <c r="F139" s="3">
        <v>89.769211815903247</v>
      </c>
      <c r="G139" s="3">
        <v>51.987809828981341</v>
      </c>
      <c r="H139" s="3">
        <v>41.3</v>
      </c>
    </row>
    <row r="140" spans="1:8" x14ac:dyDescent="0.25">
      <c r="A140" s="1">
        <v>578</v>
      </c>
      <c r="B140" s="7">
        <v>32356</v>
      </c>
      <c r="C140" s="3">
        <v>0.2</v>
      </c>
      <c r="D140" s="3">
        <v>-2.2027999999999999</v>
      </c>
      <c r="E140" s="3">
        <v>2.3919999999999999</v>
      </c>
      <c r="F140" s="3">
        <v>90.000700230600486</v>
      </c>
      <c r="G140" s="3">
        <v>49.156575809452043</v>
      </c>
      <c r="H140" s="3">
        <v>37.6</v>
      </c>
    </row>
    <row r="141" spans="1:8" x14ac:dyDescent="0.25">
      <c r="A141" s="1">
        <v>579</v>
      </c>
      <c r="B141" s="7">
        <v>32357</v>
      </c>
      <c r="C141" s="3">
        <v>2.8</v>
      </c>
      <c r="D141" s="3">
        <v>0.88079999999999958</v>
      </c>
      <c r="E141" s="3">
        <v>1.768</v>
      </c>
      <c r="F141" s="3">
        <v>87.808700230600493</v>
      </c>
      <c r="G141" s="3">
        <v>42.35250529679039</v>
      </c>
      <c r="H141" s="3">
        <v>35.4</v>
      </c>
    </row>
    <row r="142" spans="1:8" x14ac:dyDescent="0.25">
      <c r="A142" s="1">
        <v>580</v>
      </c>
      <c r="B142" s="7">
        <v>32358</v>
      </c>
      <c r="C142" s="3">
        <v>34.299999999999997</v>
      </c>
      <c r="D142" s="3">
        <v>32.239800000000002</v>
      </c>
      <c r="E142" s="3">
        <v>0.20799999999999999</v>
      </c>
      <c r="F142" s="3">
        <v>88.291444450014041</v>
      </c>
      <c r="G142" s="3">
        <v>45.506922809291339</v>
      </c>
      <c r="H142" s="3">
        <v>31.9</v>
      </c>
    </row>
    <row r="143" spans="1:8" x14ac:dyDescent="0.25">
      <c r="A143" s="1">
        <v>581</v>
      </c>
      <c r="B143" s="7">
        <v>32359</v>
      </c>
      <c r="C143" s="3">
        <v>5.7</v>
      </c>
      <c r="D143" s="3">
        <v>4.2481999999999998</v>
      </c>
      <c r="E143" s="3">
        <v>1.1439999999999999</v>
      </c>
      <c r="F143" s="3">
        <v>100.5317218785128</v>
      </c>
      <c r="G143" s="3">
        <v>306.76930941388741</v>
      </c>
      <c r="H143" s="3">
        <v>288</v>
      </c>
    </row>
    <row r="144" spans="1:8" x14ac:dyDescent="0.25">
      <c r="A144" s="1">
        <v>582</v>
      </c>
      <c r="B144" s="7">
        <v>32360</v>
      </c>
      <c r="C144" s="3">
        <v>1.9</v>
      </c>
      <c r="D144" s="3">
        <v>-0.28260000000000018</v>
      </c>
      <c r="E144" s="3">
        <v>2.08</v>
      </c>
      <c r="F144" s="3">
        <v>101.8887643757204</v>
      </c>
      <c r="G144" s="3">
        <v>162.25629125584189</v>
      </c>
      <c r="H144" s="3">
        <v>169</v>
      </c>
    </row>
    <row r="145" spans="1:20" x14ac:dyDescent="0.25">
      <c r="A145" s="1">
        <v>583</v>
      </c>
      <c r="B145" s="7">
        <v>32361</v>
      </c>
      <c r="C145" s="3">
        <v>1.3</v>
      </c>
      <c r="D145" s="3">
        <v>-2.6181999999999999</v>
      </c>
      <c r="E145" s="3">
        <v>3.8479999999999999</v>
      </c>
      <c r="F145" s="3">
        <v>101.70876437572041</v>
      </c>
      <c r="G145" s="3">
        <v>96.192127480512582</v>
      </c>
      <c r="H145" s="3">
        <v>85.3</v>
      </c>
    </row>
    <row r="146" spans="1:20" x14ac:dyDescent="0.25">
      <c r="A146" s="1">
        <v>584</v>
      </c>
      <c r="B146" s="7">
        <v>32362</v>
      </c>
      <c r="C146" s="3">
        <v>11.5</v>
      </c>
      <c r="D146" s="3">
        <v>9.3189999999999991</v>
      </c>
      <c r="E146" s="3">
        <v>1.56</v>
      </c>
      <c r="F146" s="3">
        <v>99.16076437572039</v>
      </c>
      <c r="G146" s="3">
        <v>74.624177184643585</v>
      </c>
      <c r="H146" s="3">
        <v>64.5</v>
      </c>
    </row>
    <row r="147" spans="1:20" x14ac:dyDescent="0.25">
      <c r="A147" s="1">
        <v>585</v>
      </c>
      <c r="B147" s="7">
        <v>32363</v>
      </c>
      <c r="C147" s="3">
        <v>25.6</v>
      </c>
      <c r="D147" s="3">
        <v>22.4496</v>
      </c>
      <c r="E147" s="3">
        <v>1.768</v>
      </c>
      <c r="F147" s="3">
        <v>102.1550874626214</v>
      </c>
      <c r="G147" s="3">
        <v>149.5420328746994</v>
      </c>
      <c r="H147" s="3">
        <v>92.1</v>
      </c>
    </row>
    <row r="148" spans="1:20" x14ac:dyDescent="0.25">
      <c r="A148" s="1">
        <v>586</v>
      </c>
      <c r="B148" s="7">
        <v>32364</v>
      </c>
      <c r="C148" s="3">
        <v>5.6</v>
      </c>
      <c r="D148" s="3">
        <v>2.3855999999999988</v>
      </c>
      <c r="E148" s="3">
        <v>2.9119999999999999</v>
      </c>
      <c r="F148" s="3">
        <v>108.1407893990725</v>
      </c>
      <c r="G148" s="3">
        <v>352.06773904088061</v>
      </c>
      <c r="H148" s="3">
        <v>397</v>
      </c>
    </row>
    <row r="149" spans="1:20" x14ac:dyDescent="0.25">
      <c r="A149" s="1">
        <v>587</v>
      </c>
      <c r="B149" s="7">
        <v>32365</v>
      </c>
      <c r="C149" s="3">
        <v>1.2</v>
      </c>
      <c r="D149" s="3">
        <v>-2.0888</v>
      </c>
      <c r="E149" s="3">
        <v>3.2240000000000002</v>
      </c>
      <c r="F149" s="3">
        <v>108.811931088029</v>
      </c>
      <c r="G149" s="3">
        <v>176.29000858917519</v>
      </c>
      <c r="H149" s="3">
        <v>150</v>
      </c>
    </row>
    <row r="150" spans="1:20" x14ac:dyDescent="0.25">
      <c r="A150" s="1">
        <v>588</v>
      </c>
      <c r="B150" s="7">
        <v>32366</v>
      </c>
      <c r="C150" s="3">
        <v>5.8</v>
      </c>
      <c r="D150" s="3">
        <v>2.5748000000000002</v>
      </c>
      <c r="E150" s="3">
        <v>2.9119999999999999</v>
      </c>
      <c r="F150" s="3">
        <v>106.787931088029</v>
      </c>
      <c r="G150" s="3">
        <v>111.75740807336889</v>
      </c>
      <c r="H150" s="3">
        <v>105</v>
      </c>
    </row>
    <row r="151" spans="1:20" x14ac:dyDescent="0.25">
      <c r="A151" s="1">
        <v>589</v>
      </c>
      <c r="B151" s="7">
        <v>32367</v>
      </c>
      <c r="C151" s="3">
        <v>11.6</v>
      </c>
      <c r="D151" s="3">
        <v>8.0615999999999985</v>
      </c>
      <c r="E151" s="3">
        <v>2.9119999999999999</v>
      </c>
      <c r="F151" s="3">
        <v>107.5473365219695</v>
      </c>
      <c r="G151" s="3">
        <v>117.7026823397867</v>
      </c>
      <c r="H151" s="3">
        <v>103</v>
      </c>
    </row>
    <row r="152" spans="1:20" x14ac:dyDescent="0.25">
      <c r="A152" s="1">
        <v>590</v>
      </c>
      <c r="B152" s="7">
        <v>32368</v>
      </c>
      <c r="C152" s="3">
        <v>21.7</v>
      </c>
      <c r="D152" s="3">
        <v>18.136199999999999</v>
      </c>
      <c r="E152" s="3">
        <v>2.3919999999999999</v>
      </c>
      <c r="F152" s="3">
        <v>109.4354909474937</v>
      </c>
      <c r="G152" s="3">
        <v>173.1025283977099</v>
      </c>
      <c r="H152" s="3">
        <v>136</v>
      </c>
    </row>
    <row r="153" spans="1:20" x14ac:dyDescent="0.25">
      <c r="A153" s="1">
        <v>591</v>
      </c>
      <c r="B153" s="7">
        <v>32369</v>
      </c>
      <c r="C153" s="3">
        <v>16.2</v>
      </c>
      <c r="D153" s="3">
        <v>13.1412</v>
      </c>
      <c r="E153" s="3">
        <v>2.1840000000000002</v>
      </c>
      <c r="F153" s="3">
        <v>112.7625873385341</v>
      </c>
      <c r="G153" s="3">
        <v>335.67446524728632</v>
      </c>
      <c r="H153" s="3">
        <v>212</v>
      </c>
    </row>
    <row r="154" spans="1:20" x14ac:dyDescent="0.25">
      <c r="A154" s="1">
        <v>592</v>
      </c>
      <c r="B154" s="7">
        <v>32370</v>
      </c>
      <c r="C154" s="3">
        <v>0.4</v>
      </c>
      <c r="D154" s="3">
        <v>-0.97360000000000002</v>
      </c>
      <c r="E154" s="3">
        <v>1.3520000000000001</v>
      </c>
      <c r="F154" s="3">
        <v>114.5107471812079</v>
      </c>
      <c r="G154" s="3">
        <v>349.5388183281853</v>
      </c>
      <c r="H154" s="3">
        <v>240</v>
      </c>
    </row>
    <row r="155" spans="1:20" x14ac:dyDescent="0.25">
      <c r="A155" s="1">
        <v>593</v>
      </c>
      <c r="B155" s="7">
        <v>32371</v>
      </c>
      <c r="C155" s="3">
        <v>5.0999999999999996</v>
      </c>
      <c r="D155" s="3">
        <v>3.0566</v>
      </c>
      <c r="E155" s="3">
        <v>1.768</v>
      </c>
      <c r="F155" s="3">
        <v>113.55874718120791</v>
      </c>
      <c r="G155" s="3">
        <v>163.23357745847721</v>
      </c>
      <c r="H155" s="3">
        <v>203</v>
      </c>
    </row>
    <row r="156" spans="1:20" s="5" customFormat="1" x14ac:dyDescent="0.25">
      <c r="A156" s="4">
        <v>594</v>
      </c>
      <c r="B156" s="8">
        <v>32372</v>
      </c>
      <c r="C156" s="10">
        <v>19.7</v>
      </c>
      <c r="D156" s="10">
        <v>16.764199999999999</v>
      </c>
      <c r="E156" s="10">
        <v>1.8720000000000001</v>
      </c>
      <c r="F156" s="10">
        <v>114.0053722785362</v>
      </c>
      <c r="G156" s="10">
        <v>162.0700838618302</v>
      </c>
      <c r="H156" s="10">
        <v>143</v>
      </c>
      <c r="R156" s="5">
        <v>1</v>
      </c>
      <c r="S156" s="5">
        <v>143</v>
      </c>
      <c r="T156" s="5">
        <f>0.5*(SUM(S156:S163)+SUM(S157:S162))</f>
        <v>1083.2</v>
      </c>
    </row>
    <row r="157" spans="1:20" s="5" customFormat="1" x14ac:dyDescent="0.25">
      <c r="A157" s="4">
        <v>595</v>
      </c>
      <c r="B157" s="8">
        <v>32373</v>
      </c>
      <c r="C157" s="10">
        <v>3.1</v>
      </c>
      <c r="D157" s="10">
        <v>1.1646000000000001</v>
      </c>
      <c r="E157" s="10">
        <v>1.768</v>
      </c>
      <c r="F157" s="10">
        <v>115</v>
      </c>
      <c r="G157" s="10">
        <v>353.14097062726592</v>
      </c>
      <c r="H157" s="10">
        <v>294</v>
      </c>
      <c r="R157" s="5">
        <v>2</v>
      </c>
      <c r="S157" s="5">
        <v>294</v>
      </c>
    </row>
    <row r="158" spans="1:20" s="5" customFormat="1" x14ac:dyDescent="0.25">
      <c r="A158" s="4">
        <v>596</v>
      </c>
      <c r="B158" s="8">
        <v>32374</v>
      </c>
      <c r="C158" s="10">
        <v>11.4</v>
      </c>
      <c r="D158" s="10">
        <v>9.6403999999999996</v>
      </c>
      <c r="E158" s="10">
        <v>1.1439999999999999</v>
      </c>
      <c r="F158" s="10">
        <v>115</v>
      </c>
      <c r="G158" s="10">
        <v>177.26848247737149</v>
      </c>
      <c r="H158" s="10">
        <v>205</v>
      </c>
      <c r="R158" s="5">
        <v>3</v>
      </c>
      <c r="S158" s="5">
        <v>205</v>
      </c>
    </row>
    <row r="159" spans="1:20" s="5" customFormat="1" x14ac:dyDescent="0.25">
      <c r="A159" s="4">
        <v>597</v>
      </c>
      <c r="B159" s="8">
        <v>32375</v>
      </c>
      <c r="C159" s="10">
        <v>0</v>
      </c>
      <c r="D159" s="10">
        <v>-3.3279999999999998</v>
      </c>
      <c r="E159" s="10">
        <v>3.3279999999999998</v>
      </c>
      <c r="F159" s="10">
        <v>115</v>
      </c>
      <c r="G159" s="10">
        <v>264.92443330489249</v>
      </c>
      <c r="H159" s="10">
        <v>198</v>
      </c>
      <c r="R159" s="5">
        <v>4</v>
      </c>
      <c r="S159" s="5">
        <v>198</v>
      </c>
    </row>
    <row r="160" spans="1:20" s="5" customFormat="1" x14ac:dyDescent="0.25">
      <c r="A160" s="4">
        <v>598</v>
      </c>
      <c r="B160" s="8">
        <v>32376</v>
      </c>
      <c r="C160" s="10">
        <v>4.9000000000000004</v>
      </c>
      <c r="D160" s="10">
        <v>2.2433999999999998</v>
      </c>
      <c r="E160" s="10">
        <v>2.3919999999999999</v>
      </c>
      <c r="F160" s="10">
        <v>111.672</v>
      </c>
      <c r="G160" s="10">
        <v>138.89502758589651</v>
      </c>
      <c r="H160" s="10">
        <v>123</v>
      </c>
      <c r="R160" s="5">
        <v>5</v>
      </c>
      <c r="S160" s="5">
        <v>123</v>
      </c>
    </row>
    <row r="161" spans="1:20" s="5" customFormat="1" x14ac:dyDescent="0.25">
      <c r="A161" s="4">
        <v>599</v>
      </c>
      <c r="B161" s="8">
        <v>32377</v>
      </c>
      <c r="C161" s="10">
        <v>0</v>
      </c>
      <c r="D161" s="10">
        <v>-3.2240000000000002</v>
      </c>
      <c r="E161" s="10">
        <v>3.2240000000000002</v>
      </c>
      <c r="F161" s="10">
        <v>112.15459847355839</v>
      </c>
      <c r="G161" s="10">
        <v>136.6087467876865</v>
      </c>
      <c r="H161" s="10">
        <v>91.1</v>
      </c>
      <c r="R161" s="5">
        <v>6</v>
      </c>
      <c r="S161" s="5">
        <v>91.1</v>
      </c>
    </row>
    <row r="162" spans="1:20" s="5" customFormat="1" x14ac:dyDescent="0.25">
      <c r="A162" s="4">
        <v>600</v>
      </c>
      <c r="B162" s="8">
        <v>32378</v>
      </c>
      <c r="C162" s="10">
        <v>0</v>
      </c>
      <c r="D162" s="10">
        <v>-3.4319999999999999</v>
      </c>
      <c r="E162" s="10">
        <v>3.4319999999999999</v>
      </c>
      <c r="F162" s="10">
        <v>108.9305984735584</v>
      </c>
      <c r="G162" s="10">
        <v>98.27719678731907</v>
      </c>
      <c r="H162" s="10">
        <v>71</v>
      </c>
      <c r="R162" s="5">
        <v>7</v>
      </c>
      <c r="S162" s="5">
        <v>71</v>
      </c>
    </row>
    <row r="163" spans="1:20" s="5" customFormat="1" x14ac:dyDescent="0.25">
      <c r="A163" s="4">
        <v>601</v>
      </c>
      <c r="B163" s="8">
        <v>32379</v>
      </c>
      <c r="C163" s="10">
        <v>1.8</v>
      </c>
      <c r="D163" s="10">
        <v>0.66279999999999983</v>
      </c>
      <c r="E163" s="10">
        <v>1.04</v>
      </c>
      <c r="F163" s="10">
        <v>105.4985984735584</v>
      </c>
      <c r="G163" s="10">
        <v>83.552889200769116</v>
      </c>
      <c r="H163" s="10">
        <v>59.2</v>
      </c>
      <c r="R163" s="5">
        <v>8</v>
      </c>
      <c r="S163" s="5">
        <v>59.2</v>
      </c>
    </row>
    <row r="164" spans="1:20" s="5" customFormat="1" x14ac:dyDescent="0.25">
      <c r="A164" s="4">
        <v>602</v>
      </c>
      <c r="B164" s="8">
        <v>32380</v>
      </c>
      <c r="C164" s="10">
        <v>9.3000000000000007</v>
      </c>
      <c r="D164" s="10">
        <v>8.1738</v>
      </c>
      <c r="E164" s="10">
        <v>0.624</v>
      </c>
      <c r="F164" s="10">
        <v>105.723525162632</v>
      </c>
      <c r="G164" s="10">
        <v>80.375774238447804</v>
      </c>
      <c r="H164" s="10">
        <v>57.2</v>
      </c>
    </row>
    <row r="165" spans="1:20" x14ac:dyDescent="0.25">
      <c r="A165" s="1">
        <v>603</v>
      </c>
      <c r="B165" s="7">
        <v>32381</v>
      </c>
      <c r="C165" s="3">
        <v>0</v>
      </c>
      <c r="D165" s="3">
        <v>-1.976</v>
      </c>
      <c r="E165" s="3">
        <v>1.976</v>
      </c>
      <c r="F165" s="3">
        <v>107.7017490417076</v>
      </c>
      <c r="G165" s="3">
        <v>136.7534977599534</v>
      </c>
      <c r="H165" s="3">
        <v>61.8</v>
      </c>
    </row>
    <row r="166" spans="1:20" x14ac:dyDescent="0.25">
      <c r="A166" s="1">
        <v>604</v>
      </c>
      <c r="B166" s="7">
        <v>32382</v>
      </c>
      <c r="C166" s="3">
        <v>0</v>
      </c>
      <c r="D166" s="3">
        <v>-1.976</v>
      </c>
      <c r="E166" s="3">
        <v>1.976</v>
      </c>
      <c r="F166" s="3">
        <v>105.7257490417076</v>
      </c>
      <c r="G166" s="3">
        <v>82.533478893042883</v>
      </c>
      <c r="H166" s="3">
        <v>53</v>
      </c>
    </row>
    <row r="167" spans="1:20" x14ac:dyDescent="0.25">
      <c r="A167" s="1">
        <v>605</v>
      </c>
      <c r="B167" s="7">
        <v>32383</v>
      </c>
      <c r="C167" s="3">
        <v>0.2</v>
      </c>
      <c r="D167" s="3">
        <v>-1.8908</v>
      </c>
      <c r="E167" s="3">
        <v>2.08</v>
      </c>
      <c r="F167" s="3">
        <v>103.7497490417076</v>
      </c>
      <c r="G167" s="3">
        <v>70.291594778723152</v>
      </c>
      <c r="H167" s="3">
        <v>45.5</v>
      </c>
    </row>
    <row r="168" spans="1:20" x14ac:dyDescent="0.25">
      <c r="A168" s="1">
        <v>606</v>
      </c>
      <c r="B168" s="7">
        <v>32384</v>
      </c>
      <c r="C168" s="3">
        <v>0</v>
      </c>
      <c r="D168" s="3">
        <v>-1.976</v>
      </c>
      <c r="E168" s="3">
        <v>1.976</v>
      </c>
      <c r="F168" s="3">
        <v>101.86974904170749</v>
      </c>
      <c r="G168" s="3">
        <v>63.198104946132602</v>
      </c>
      <c r="H168" s="3">
        <v>40.700000000000003</v>
      </c>
    </row>
    <row r="169" spans="1:20" s="5" customFormat="1" x14ac:dyDescent="0.25">
      <c r="A169" s="4">
        <v>607</v>
      </c>
      <c r="B169" s="8">
        <v>32385</v>
      </c>
      <c r="C169" s="10">
        <v>3.8</v>
      </c>
      <c r="D169" s="10">
        <v>3.2827999999999999</v>
      </c>
      <c r="E169" s="10">
        <v>0.312</v>
      </c>
      <c r="F169" s="10">
        <v>99.893749041707551</v>
      </c>
      <c r="G169" s="10">
        <v>57.748373422576726</v>
      </c>
      <c r="H169" s="10">
        <v>37.200000000000003</v>
      </c>
      <c r="R169" s="5">
        <v>2</v>
      </c>
      <c r="S169" s="5">
        <v>38.6</v>
      </c>
      <c r="T169" s="5">
        <f>0.5*(SUM(S169:S176)+SUM(S170:S175))</f>
        <v>820.55</v>
      </c>
    </row>
    <row r="170" spans="1:20" s="5" customFormat="1" x14ac:dyDescent="0.25">
      <c r="A170" s="4">
        <v>608</v>
      </c>
      <c r="B170" s="8">
        <v>32386</v>
      </c>
      <c r="C170" s="10">
        <v>25.9</v>
      </c>
      <c r="D170" s="10">
        <v>22.421399999999998</v>
      </c>
      <c r="E170" s="10">
        <v>2.08</v>
      </c>
      <c r="F170" s="10">
        <v>100.9370921329355</v>
      </c>
      <c r="G170" s="10">
        <v>72.65173491306173</v>
      </c>
      <c r="H170" s="10">
        <v>38.6</v>
      </c>
      <c r="R170" s="5">
        <v>3</v>
      </c>
      <c r="S170" s="5">
        <v>307</v>
      </c>
    </row>
    <row r="171" spans="1:20" s="5" customFormat="1" x14ac:dyDescent="0.25">
      <c r="A171" s="4">
        <v>609</v>
      </c>
      <c r="B171" s="8">
        <v>32387</v>
      </c>
      <c r="C171" s="10">
        <v>17.5</v>
      </c>
      <c r="D171" s="10">
        <v>15.411</v>
      </c>
      <c r="E171" s="10">
        <v>1.1439999999999999</v>
      </c>
      <c r="F171" s="10">
        <v>107.2286483080964</v>
      </c>
      <c r="G171" s="10">
        <v>250.12261216826829</v>
      </c>
      <c r="H171" s="10">
        <v>307</v>
      </c>
      <c r="R171" s="5">
        <v>4</v>
      </c>
      <c r="S171" s="5">
        <v>211</v>
      </c>
    </row>
    <row r="172" spans="1:20" s="5" customFormat="1" x14ac:dyDescent="0.25">
      <c r="A172" s="4">
        <v>610</v>
      </c>
      <c r="B172" s="8">
        <v>32388</v>
      </c>
      <c r="C172" s="10">
        <v>0</v>
      </c>
      <c r="D172" s="10">
        <v>-1.6639999999999999</v>
      </c>
      <c r="E172" s="10">
        <v>1.6639999999999999</v>
      </c>
      <c r="F172" s="10">
        <v>110.5248691440807</v>
      </c>
      <c r="G172" s="10">
        <v>299.72214912346283</v>
      </c>
      <c r="H172" s="10">
        <v>211</v>
      </c>
      <c r="R172" s="5">
        <v>5</v>
      </c>
      <c r="S172" s="5">
        <v>97.6</v>
      </c>
    </row>
    <row r="173" spans="1:20" s="5" customFormat="1" x14ac:dyDescent="0.25">
      <c r="A173" s="4">
        <v>611</v>
      </c>
      <c r="B173" s="8">
        <v>32389</v>
      </c>
      <c r="C173" s="10">
        <v>0</v>
      </c>
      <c r="D173" s="10">
        <v>-1.8720000000000001</v>
      </c>
      <c r="E173" s="10">
        <v>1.8720000000000001</v>
      </c>
      <c r="F173" s="10">
        <v>108.8608691440807</v>
      </c>
      <c r="G173" s="10">
        <v>136.20904899661031</v>
      </c>
      <c r="H173" s="10">
        <v>97.6</v>
      </c>
      <c r="R173" s="5">
        <v>6</v>
      </c>
      <c r="S173" s="5">
        <v>66.599999999999994</v>
      </c>
    </row>
    <row r="174" spans="1:20" s="5" customFormat="1" x14ac:dyDescent="0.25">
      <c r="A174" s="4">
        <v>612</v>
      </c>
      <c r="B174" s="8">
        <v>32390</v>
      </c>
      <c r="C174" s="10">
        <v>0</v>
      </c>
      <c r="D174" s="10">
        <v>-1.768</v>
      </c>
      <c r="E174" s="10">
        <v>1.768</v>
      </c>
      <c r="F174" s="10">
        <v>106.9888691440807</v>
      </c>
      <c r="G174" s="10">
        <v>101.1532933957447</v>
      </c>
      <c r="H174" s="10">
        <v>66.599999999999994</v>
      </c>
      <c r="R174" s="5">
        <v>7</v>
      </c>
      <c r="S174" s="5">
        <v>53.5</v>
      </c>
    </row>
    <row r="175" spans="1:20" s="5" customFormat="1" x14ac:dyDescent="0.25">
      <c r="A175" s="4">
        <v>613</v>
      </c>
      <c r="B175" s="8">
        <v>32391</v>
      </c>
      <c r="C175" s="10">
        <v>0</v>
      </c>
      <c r="D175" s="10">
        <v>-2.7040000000000002</v>
      </c>
      <c r="E175" s="10">
        <v>2.7040000000000002</v>
      </c>
      <c r="F175" s="10">
        <v>105.22086914408069</v>
      </c>
      <c r="G175" s="10">
        <v>82.998845069431752</v>
      </c>
      <c r="H175" s="10">
        <v>53.5</v>
      </c>
      <c r="R175" s="5">
        <v>8</v>
      </c>
      <c r="S175" s="5">
        <v>45.3</v>
      </c>
    </row>
    <row r="176" spans="1:20" s="5" customFormat="1" x14ac:dyDescent="0.25">
      <c r="A176" s="4">
        <v>614</v>
      </c>
      <c r="B176" s="8">
        <v>32392</v>
      </c>
      <c r="C176" s="10">
        <v>1.6</v>
      </c>
      <c r="D176" s="10">
        <v>-1.0864</v>
      </c>
      <c r="E176" s="10">
        <v>2.6</v>
      </c>
      <c r="F176" s="10">
        <v>102.5168691440807</v>
      </c>
      <c r="G176" s="10">
        <v>71.960145377494541</v>
      </c>
      <c r="H176" s="10">
        <v>45.3</v>
      </c>
      <c r="R176" s="5">
        <v>9</v>
      </c>
      <c r="S176" s="5">
        <v>40.5</v>
      </c>
    </row>
    <row r="177" spans="1:20" s="5" customFormat="1" x14ac:dyDescent="0.25">
      <c r="A177" s="4">
        <v>615</v>
      </c>
      <c r="B177" s="8">
        <v>32393</v>
      </c>
      <c r="C177" s="10">
        <v>6.4</v>
      </c>
      <c r="D177" s="10">
        <v>5.3263999999999996</v>
      </c>
      <c r="E177" s="10">
        <v>0.72799999999999998</v>
      </c>
      <c r="F177" s="10">
        <v>101.5168691440807</v>
      </c>
      <c r="G177" s="10">
        <v>66.57941774703194</v>
      </c>
      <c r="H177" s="10">
        <v>40.5</v>
      </c>
    </row>
    <row r="178" spans="1:20" s="5" customFormat="1" x14ac:dyDescent="0.25">
      <c r="A178" s="4">
        <v>616</v>
      </c>
      <c r="B178" s="8">
        <v>32394</v>
      </c>
      <c r="C178" s="10">
        <v>0.4</v>
      </c>
      <c r="D178" s="10">
        <v>-1.1816</v>
      </c>
      <c r="E178" s="10">
        <v>1.56</v>
      </c>
      <c r="F178" s="10">
        <v>103.1116992534828</v>
      </c>
      <c r="G178" s="10">
        <v>98.821893700659231</v>
      </c>
      <c r="H178" s="10">
        <v>39.5</v>
      </c>
    </row>
    <row r="179" spans="1:20" s="5" customFormat="1" x14ac:dyDescent="0.25">
      <c r="A179" s="4">
        <v>617</v>
      </c>
      <c r="B179" s="8">
        <v>32395</v>
      </c>
      <c r="C179" s="10">
        <v>0</v>
      </c>
      <c r="D179" s="10">
        <v>-1.976</v>
      </c>
      <c r="E179" s="10">
        <v>1.976</v>
      </c>
      <c r="F179" s="10">
        <v>101.9516992534828</v>
      </c>
      <c r="G179" s="10">
        <v>67.314376089615067</v>
      </c>
      <c r="H179" s="10">
        <v>37.200000000000003</v>
      </c>
    </row>
    <row r="180" spans="1:20" x14ac:dyDescent="0.25">
      <c r="A180" s="1">
        <v>618</v>
      </c>
      <c r="B180" s="7">
        <v>32396</v>
      </c>
      <c r="C180" s="3">
        <v>0.1</v>
      </c>
      <c r="D180" s="3">
        <v>-2.6093999999999999</v>
      </c>
      <c r="E180" s="3">
        <v>2.7040000000000002</v>
      </c>
      <c r="F180" s="3">
        <v>99.97569925348283</v>
      </c>
      <c r="G180" s="3">
        <v>59.129478056072067</v>
      </c>
      <c r="H180" s="3">
        <v>33.799999999999997</v>
      </c>
    </row>
    <row r="181" spans="1:20" x14ac:dyDescent="0.25">
      <c r="A181" s="1">
        <v>619</v>
      </c>
      <c r="B181" s="7">
        <v>32397</v>
      </c>
      <c r="C181" s="3">
        <v>1</v>
      </c>
      <c r="D181" s="3">
        <v>-9.4000000000000083E-2</v>
      </c>
      <c r="E181" s="3">
        <v>1.04</v>
      </c>
      <c r="F181" s="3">
        <v>97.371699253482831</v>
      </c>
      <c r="G181" s="3">
        <v>54.293718511344593</v>
      </c>
      <c r="H181" s="3">
        <v>30.5</v>
      </c>
    </row>
    <row r="182" spans="1:20" x14ac:dyDescent="0.25">
      <c r="A182" s="1">
        <v>620</v>
      </c>
      <c r="B182" s="7">
        <v>32398</v>
      </c>
      <c r="C182" s="3">
        <v>17.7</v>
      </c>
      <c r="D182" s="3">
        <v>16.2242</v>
      </c>
      <c r="E182" s="3">
        <v>0.52</v>
      </c>
      <c r="F182" s="3">
        <v>97.331699253482839</v>
      </c>
      <c r="G182" s="3">
        <v>51.818590010404243</v>
      </c>
      <c r="H182" s="3">
        <v>32.4</v>
      </c>
    </row>
    <row r="183" spans="1:20" x14ac:dyDescent="0.25">
      <c r="A183" s="1">
        <v>621</v>
      </c>
      <c r="B183" s="7">
        <v>32399</v>
      </c>
      <c r="C183" s="3">
        <v>0</v>
      </c>
      <c r="D183" s="3">
        <v>-2.08</v>
      </c>
      <c r="E183" s="3">
        <v>2.08</v>
      </c>
      <c r="F183" s="3">
        <v>102.5657282740098</v>
      </c>
      <c r="G183" s="3">
        <v>157.95985328551029</v>
      </c>
      <c r="H183" s="3">
        <v>49.5</v>
      </c>
    </row>
    <row r="184" spans="1:20" x14ac:dyDescent="0.25">
      <c r="A184" s="1">
        <v>838</v>
      </c>
      <c r="B184" s="7">
        <v>32616</v>
      </c>
      <c r="C184" s="3">
        <v>0</v>
      </c>
      <c r="D184" s="3">
        <v>-0.31616</v>
      </c>
      <c r="E184" s="3">
        <v>0.31616</v>
      </c>
      <c r="F184" s="3">
        <v>65.830790034984744</v>
      </c>
      <c r="G184" s="3">
        <v>18.66621513062946</v>
      </c>
      <c r="H184" s="3">
        <v>40.799999999999997</v>
      </c>
    </row>
    <row r="185" spans="1:20" x14ac:dyDescent="0.25">
      <c r="A185" s="1">
        <v>839</v>
      </c>
      <c r="B185" s="7">
        <v>32617</v>
      </c>
      <c r="C185" s="3">
        <v>0</v>
      </c>
      <c r="D185" s="3">
        <v>-0.38272</v>
      </c>
      <c r="E185" s="3">
        <v>0.38272</v>
      </c>
      <c r="F185" s="3">
        <v>65.514630034984748</v>
      </c>
      <c r="G185" s="3">
        <v>18.027468524242909</v>
      </c>
      <c r="H185" s="3">
        <v>39.6</v>
      </c>
    </row>
    <row r="186" spans="1:20" x14ac:dyDescent="0.25">
      <c r="A186" s="1">
        <v>840</v>
      </c>
      <c r="B186" s="7">
        <v>32618</v>
      </c>
      <c r="C186" s="3">
        <v>10.199999999999999</v>
      </c>
      <c r="D186" s="3">
        <v>8.7131999999999987</v>
      </c>
      <c r="E186" s="3">
        <v>0.93600000000000005</v>
      </c>
      <c r="F186" s="3">
        <v>65.131910034984742</v>
      </c>
      <c r="G186" s="3">
        <v>17.46666816325752</v>
      </c>
      <c r="H186" s="3">
        <v>38</v>
      </c>
    </row>
    <row r="187" spans="1:20" x14ac:dyDescent="0.25">
      <c r="A187" s="1">
        <v>841</v>
      </c>
      <c r="B187" s="7">
        <v>32619</v>
      </c>
      <c r="C187" s="3">
        <v>0</v>
      </c>
      <c r="D187" s="3">
        <v>-1.768</v>
      </c>
      <c r="E187" s="3">
        <v>1.768</v>
      </c>
      <c r="F187" s="3">
        <v>70.377736786354859</v>
      </c>
      <c r="G187" s="3">
        <v>45.50653867107502</v>
      </c>
      <c r="H187" s="3">
        <v>69.8</v>
      </c>
    </row>
    <row r="188" spans="1:20" x14ac:dyDescent="0.25">
      <c r="A188" s="1">
        <v>842</v>
      </c>
      <c r="B188" s="7">
        <v>32620</v>
      </c>
      <c r="C188" s="3">
        <v>0</v>
      </c>
      <c r="D188" s="3">
        <v>-2.08</v>
      </c>
      <c r="E188" s="3">
        <v>2.08</v>
      </c>
      <c r="F188" s="3">
        <v>68.609736786354858</v>
      </c>
      <c r="G188" s="3">
        <v>25.412684023911151</v>
      </c>
      <c r="H188" s="3">
        <v>69.099999999999994</v>
      </c>
    </row>
    <row r="189" spans="1:20" x14ac:dyDescent="0.25">
      <c r="A189" s="1">
        <v>843</v>
      </c>
      <c r="B189" s="7">
        <v>32621</v>
      </c>
      <c r="C189" s="3">
        <v>0</v>
      </c>
      <c r="D189" s="3">
        <v>-1.5901744711508961</v>
      </c>
      <c r="E189" s="3">
        <v>1.5901744711508961</v>
      </c>
      <c r="F189" s="3">
        <v>66.52973678635486</v>
      </c>
      <c r="G189" s="3">
        <v>22.031614182333939</v>
      </c>
      <c r="H189" s="3">
        <v>49</v>
      </c>
    </row>
    <row r="190" spans="1:20" x14ac:dyDescent="0.25">
      <c r="A190" s="1">
        <v>844</v>
      </c>
      <c r="B190" s="7">
        <v>32622</v>
      </c>
      <c r="C190" s="3">
        <v>0</v>
      </c>
      <c r="D190" s="3">
        <v>-0.39935999999999999</v>
      </c>
      <c r="E190" s="3">
        <v>0.39935999999999999</v>
      </c>
      <c r="F190" s="3">
        <v>64.939562315203958</v>
      </c>
      <c r="G190" s="3">
        <v>20.297750635912362</v>
      </c>
      <c r="H190" s="3">
        <v>40.1</v>
      </c>
    </row>
    <row r="191" spans="1:20" x14ac:dyDescent="0.25">
      <c r="A191" s="1">
        <v>845</v>
      </c>
      <c r="B191" s="7">
        <v>32623</v>
      </c>
      <c r="C191" s="3">
        <v>0</v>
      </c>
      <c r="D191" s="3">
        <v>-0.43264000000000002</v>
      </c>
      <c r="E191" s="3">
        <v>0.43264000000000002</v>
      </c>
      <c r="F191" s="3">
        <v>64.540202315203956</v>
      </c>
      <c r="G191" s="3">
        <v>19.189828528956561</v>
      </c>
      <c r="H191" s="3">
        <v>34.799999999999997</v>
      </c>
    </row>
    <row r="192" spans="1:20" s="5" customFormat="1" x14ac:dyDescent="0.25">
      <c r="A192" s="4">
        <v>846</v>
      </c>
      <c r="B192" s="8">
        <v>32624</v>
      </c>
      <c r="C192" s="10">
        <v>10.3</v>
      </c>
      <c r="D192" s="10">
        <v>8.7038000000000011</v>
      </c>
      <c r="E192" s="10">
        <v>1.04</v>
      </c>
      <c r="F192" s="10">
        <v>64.10756231520395</v>
      </c>
      <c r="G192" s="10">
        <v>18.374372565173399</v>
      </c>
      <c r="H192" s="10">
        <v>30.2</v>
      </c>
      <c r="R192" s="5">
        <v>1</v>
      </c>
      <c r="S192" s="5">
        <v>30.2</v>
      </c>
      <c r="T192" s="5">
        <f>0.5*(SUM(S192:S201)+SUM(S193:S200))</f>
        <v>970.25</v>
      </c>
    </row>
    <row r="193" spans="1:19" s="5" customFormat="1" x14ac:dyDescent="0.25">
      <c r="A193" s="4">
        <v>847</v>
      </c>
      <c r="B193" s="8">
        <v>32625</v>
      </c>
      <c r="C193" s="10">
        <v>17</v>
      </c>
      <c r="D193" s="10">
        <v>15.146000000000001</v>
      </c>
      <c r="E193" s="10">
        <v>0.93600000000000005</v>
      </c>
      <c r="F193" s="10">
        <v>69.416057990883218</v>
      </c>
      <c r="G193" s="10">
        <v>47.914388865030617</v>
      </c>
      <c r="H193" s="10">
        <v>149</v>
      </c>
      <c r="R193" s="5">
        <v>2</v>
      </c>
      <c r="S193" s="5">
        <v>149</v>
      </c>
    </row>
    <row r="194" spans="1:19" s="5" customFormat="1" x14ac:dyDescent="0.25">
      <c r="A194" s="4">
        <v>848</v>
      </c>
      <c r="B194" s="8">
        <v>32626</v>
      </c>
      <c r="C194" s="10">
        <v>7.3</v>
      </c>
      <c r="D194" s="10">
        <v>5.6577999999999991</v>
      </c>
      <c r="E194" s="10">
        <v>1.248</v>
      </c>
      <c r="F194" s="10">
        <v>77.85116538838291</v>
      </c>
      <c r="G194" s="10">
        <v>106.86639259942071</v>
      </c>
      <c r="H194" s="10">
        <v>230</v>
      </c>
      <c r="R194" s="5">
        <v>3</v>
      </c>
      <c r="S194" s="5">
        <v>230</v>
      </c>
    </row>
    <row r="195" spans="1:19" s="5" customFormat="1" x14ac:dyDescent="0.25">
      <c r="A195" s="4">
        <v>849</v>
      </c>
      <c r="B195" s="8">
        <v>32627</v>
      </c>
      <c r="C195" s="10">
        <v>0.9</v>
      </c>
      <c r="D195" s="10">
        <v>-0.81260000000000021</v>
      </c>
      <c r="E195" s="10">
        <v>1.6639999999999999</v>
      </c>
      <c r="F195" s="10">
        <v>80.79510240014551</v>
      </c>
      <c r="G195" s="10">
        <v>86.192584610438956</v>
      </c>
      <c r="H195" s="10">
        <v>149</v>
      </c>
      <c r="R195" s="5">
        <v>4</v>
      </c>
      <c r="S195" s="5">
        <v>149</v>
      </c>
    </row>
    <row r="196" spans="1:19" s="5" customFormat="1" x14ac:dyDescent="0.25">
      <c r="A196" s="4">
        <v>850</v>
      </c>
      <c r="B196" s="8">
        <v>32628</v>
      </c>
      <c r="C196" s="10">
        <v>0</v>
      </c>
      <c r="D196" s="10">
        <v>-2.8079999999999998</v>
      </c>
      <c r="E196" s="10">
        <v>2.8079999999999998</v>
      </c>
      <c r="F196" s="10">
        <v>80.0311024001455</v>
      </c>
      <c r="G196" s="10">
        <v>48.568818381178708</v>
      </c>
      <c r="H196" s="10">
        <v>120</v>
      </c>
      <c r="R196" s="5">
        <v>5</v>
      </c>
      <c r="S196" s="5">
        <v>120</v>
      </c>
    </row>
    <row r="197" spans="1:19" s="5" customFormat="1" x14ac:dyDescent="0.25">
      <c r="A197" s="4">
        <v>851</v>
      </c>
      <c r="B197" s="8">
        <v>32629</v>
      </c>
      <c r="C197" s="10">
        <v>0</v>
      </c>
      <c r="D197" s="10">
        <v>-3.3279999999999998</v>
      </c>
      <c r="E197" s="10">
        <v>3.3279999999999998</v>
      </c>
      <c r="F197" s="10">
        <v>77.223102400145507</v>
      </c>
      <c r="G197" s="10">
        <v>38.157675627177078</v>
      </c>
      <c r="H197" s="10">
        <v>89.3</v>
      </c>
      <c r="R197" s="5">
        <v>6</v>
      </c>
      <c r="S197" s="5">
        <v>89.3</v>
      </c>
    </row>
    <row r="198" spans="1:19" s="5" customFormat="1" x14ac:dyDescent="0.25">
      <c r="A198" s="4">
        <v>852</v>
      </c>
      <c r="B198" s="8">
        <v>32630</v>
      </c>
      <c r="C198" s="10">
        <v>0</v>
      </c>
      <c r="D198" s="10">
        <v>-2.3919999999999999</v>
      </c>
      <c r="E198" s="10">
        <v>2.3919999999999999</v>
      </c>
      <c r="F198" s="10">
        <v>73.895102400145504</v>
      </c>
      <c r="G198" s="10">
        <v>32.992133989833029</v>
      </c>
      <c r="H198" s="10">
        <v>81.400000000000006</v>
      </c>
      <c r="R198" s="5">
        <v>7</v>
      </c>
      <c r="S198" s="5">
        <v>81.400000000000006</v>
      </c>
    </row>
    <row r="199" spans="1:19" s="5" customFormat="1" x14ac:dyDescent="0.25">
      <c r="A199" s="4">
        <v>853</v>
      </c>
      <c r="B199" s="8">
        <v>32631</v>
      </c>
      <c r="C199" s="10">
        <v>3</v>
      </c>
      <c r="D199" s="10">
        <v>1.1739999999999999</v>
      </c>
      <c r="E199" s="10">
        <v>1.6639999999999999</v>
      </c>
      <c r="F199" s="10">
        <v>71.503102400145508</v>
      </c>
      <c r="G199" s="10">
        <v>29.80773732734735</v>
      </c>
      <c r="H199" s="10">
        <v>58.1</v>
      </c>
      <c r="R199" s="5">
        <v>8</v>
      </c>
      <c r="S199" s="5">
        <v>58.1</v>
      </c>
    </row>
    <row r="200" spans="1:19" s="5" customFormat="1" x14ac:dyDescent="0.25">
      <c r="A200" s="4">
        <v>854</v>
      </c>
      <c r="B200" s="8">
        <v>32632</v>
      </c>
      <c r="C200" s="10">
        <v>0.2</v>
      </c>
      <c r="D200" s="10">
        <v>-3.6587999999999998</v>
      </c>
      <c r="E200" s="10">
        <v>3.8479999999999999</v>
      </c>
      <c r="F200" s="10">
        <v>72.260708411137898</v>
      </c>
      <c r="G200" s="10">
        <v>34.962542439124682</v>
      </c>
      <c r="H200" s="10">
        <v>54.3</v>
      </c>
      <c r="R200" s="5">
        <v>9</v>
      </c>
      <c r="S200" s="5">
        <v>54.3</v>
      </c>
    </row>
    <row r="201" spans="1:19" s="5" customFormat="1" x14ac:dyDescent="0.25">
      <c r="A201" s="4">
        <v>855</v>
      </c>
      <c r="B201" s="8">
        <v>32633</v>
      </c>
      <c r="C201" s="10">
        <v>1.9</v>
      </c>
      <c r="D201" s="10">
        <v>-7.4600000000000222E-2</v>
      </c>
      <c r="E201" s="10">
        <v>1.8720000000000001</v>
      </c>
      <c r="F201" s="10">
        <v>68.612708411137902</v>
      </c>
      <c r="G201" s="10">
        <v>28.48204904665138</v>
      </c>
      <c r="H201" s="10">
        <v>48.1</v>
      </c>
      <c r="R201" s="5">
        <v>10</v>
      </c>
      <c r="S201" s="5">
        <v>48.1</v>
      </c>
    </row>
    <row r="202" spans="1:19" s="5" customFormat="1" x14ac:dyDescent="0.25">
      <c r="A202" s="4">
        <v>856</v>
      </c>
      <c r="B202" s="8">
        <v>32634</v>
      </c>
      <c r="C202" s="10">
        <v>5.0999999999999996</v>
      </c>
      <c r="D202" s="10">
        <v>4.5125999999999991</v>
      </c>
      <c r="E202" s="10">
        <v>0.312</v>
      </c>
      <c r="F202" s="10">
        <v>68.640708411137908</v>
      </c>
      <c r="G202" s="10">
        <v>28.591486961940689</v>
      </c>
      <c r="H202" s="10">
        <v>45.1</v>
      </c>
    </row>
    <row r="203" spans="1:19" x14ac:dyDescent="0.25">
      <c r="A203" s="1">
        <v>857</v>
      </c>
      <c r="B203" s="7">
        <v>32635</v>
      </c>
      <c r="C203" s="3">
        <v>0.3</v>
      </c>
      <c r="D203" s="3">
        <v>-2.9401999999999999</v>
      </c>
      <c r="E203" s="3">
        <v>3.2240000000000002</v>
      </c>
      <c r="F203" s="3">
        <v>71.271541711111297</v>
      </c>
      <c r="G203" s="3">
        <v>42.741154515410621</v>
      </c>
      <c r="H203" s="3">
        <v>50.3</v>
      </c>
    </row>
    <row r="204" spans="1:19" x14ac:dyDescent="0.25">
      <c r="A204" s="1">
        <v>858</v>
      </c>
      <c r="B204" s="7">
        <v>32636</v>
      </c>
      <c r="C204" s="3">
        <v>0.7</v>
      </c>
      <c r="D204" s="3">
        <v>-1.8338000000000001</v>
      </c>
      <c r="E204" s="3">
        <v>2.496</v>
      </c>
      <c r="F204" s="3">
        <v>68.347541711111305</v>
      </c>
      <c r="G204" s="3">
        <v>29.59053367102182</v>
      </c>
      <c r="H204" s="3">
        <v>45</v>
      </c>
    </row>
    <row r="205" spans="1:19" x14ac:dyDescent="0.25">
      <c r="A205" s="1">
        <v>859</v>
      </c>
      <c r="B205" s="7">
        <v>32637</v>
      </c>
      <c r="C205" s="3">
        <v>14.1</v>
      </c>
      <c r="D205" s="3">
        <v>13.2346</v>
      </c>
      <c r="E205" s="3">
        <v>0.104</v>
      </c>
      <c r="F205" s="3">
        <v>66.551541711111298</v>
      </c>
      <c r="G205" s="3">
        <v>27.20563011955365</v>
      </c>
      <c r="H205" s="3">
        <v>40.5</v>
      </c>
    </row>
    <row r="206" spans="1:19" x14ac:dyDescent="0.25">
      <c r="A206" s="1">
        <v>860</v>
      </c>
      <c r="B206" s="7">
        <v>32638</v>
      </c>
      <c r="C206" s="3">
        <v>0</v>
      </c>
      <c r="D206" s="3">
        <v>-2.08</v>
      </c>
      <c r="E206" s="3">
        <v>2.08</v>
      </c>
      <c r="F206" s="3">
        <v>74.197696637690186</v>
      </c>
      <c r="G206" s="3">
        <v>83.131726076685041</v>
      </c>
      <c r="H206" s="3">
        <v>53.9</v>
      </c>
    </row>
    <row r="207" spans="1:19" x14ac:dyDescent="0.25">
      <c r="A207" s="1">
        <v>861</v>
      </c>
      <c r="B207" s="7">
        <v>32639</v>
      </c>
      <c r="C207" s="3">
        <v>5.5</v>
      </c>
      <c r="D207" s="3">
        <v>2.8109999999999991</v>
      </c>
      <c r="E207" s="3">
        <v>2.3919999999999999</v>
      </c>
      <c r="F207" s="3">
        <v>72.117696637690187</v>
      </c>
      <c r="G207" s="3">
        <v>40.756580024673561</v>
      </c>
      <c r="H207" s="3">
        <v>70.2</v>
      </c>
    </row>
    <row r="208" spans="1:19" x14ac:dyDescent="0.25">
      <c r="A208" s="1">
        <v>862</v>
      </c>
      <c r="B208" s="7">
        <v>32640</v>
      </c>
      <c r="C208" s="3">
        <v>0.3</v>
      </c>
      <c r="D208" s="3">
        <v>-2.3161999999999998</v>
      </c>
      <c r="E208" s="3">
        <v>2.6</v>
      </c>
      <c r="F208" s="3">
        <v>73.819245441836415</v>
      </c>
      <c r="G208" s="3">
        <v>50.474414566823143</v>
      </c>
      <c r="H208" s="3">
        <v>62.4</v>
      </c>
    </row>
    <row r="209" spans="1:20" x14ac:dyDescent="0.25">
      <c r="A209" s="1">
        <v>863</v>
      </c>
      <c r="B209" s="7">
        <v>32641</v>
      </c>
      <c r="C209" s="3">
        <v>1.5</v>
      </c>
      <c r="D209" s="3">
        <v>-1.389</v>
      </c>
      <c r="E209" s="3">
        <v>2.8079999999999998</v>
      </c>
      <c r="F209" s="3">
        <v>71.519245441836418</v>
      </c>
      <c r="G209" s="3">
        <v>34.994348693521573</v>
      </c>
      <c r="H209" s="3">
        <v>62.7</v>
      </c>
    </row>
    <row r="210" spans="1:20" x14ac:dyDescent="0.25">
      <c r="A210" s="1">
        <v>864</v>
      </c>
      <c r="B210" s="7">
        <v>32642</v>
      </c>
      <c r="C210" s="3">
        <v>7.3</v>
      </c>
      <c r="D210" s="3">
        <v>4.5137999999999998</v>
      </c>
      <c r="E210" s="3">
        <v>2.3919999999999999</v>
      </c>
      <c r="F210" s="3">
        <v>70.211245441836411</v>
      </c>
      <c r="G210" s="3">
        <v>32.372718046742747</v>
      </c>
      <c r="H210" s="3">
        <v>51.3</v>
      </c>
    </row>
    <row r="211" spans="1:20" x14ac:dyDescent="0.25">
      <c r="A211" s="1">
        <v>865</v>
      </c>
      <c r="B211" s="7">
        <v>32643</v>
      </c>
      <c r="C211" s="3">
        <v>1</v>
      </c>
      <c r="D211" s="3">
        <v>-9.4000000000000083E-2</v>
      </c>
      <c r="E211" s="3">
        <v>1.04</v>
      </c>
      <c r="F211" s="3">
        <v>72.909903057541896</v>
      </c>
      <c r="G211" s="3">
        <v>51.148482179056849</v>
      </c>
      <c r="H211" s="3">
        <v>50.6</v>
      </c>
    </row>
    <row r="212" spans="1:20" x14ac:dyDescent="0.25">
      <c r="A212" s="1">
        <v>866</v>
      </c>
      <c r="B212" s="7">
        <v>32644</v>
      </c>
      <c r="C212" s="3">
        <v>0</v>
      </c>
      <c r="D212" s="3">
        <v>-3.2240000000000002</v>
      </c>
      <c r="E212" s="3">
        <v>3.2240000000000002</v>
      </c>
      <c r="F212" s="3">
        <v>72.869903057541904</v>
      </c>
      <c r="G212" s="3">
        <v>34.456390709029073</v>
      </c>
      <c r="H212" s="3">
        <v>65.8</v>
      </c>
    </row>
    <row r="213" spans="1:20" x14ac:dyDescent="0.25">
      <c r="A213" s="1">
        <v>867</v>
      </c>
      <c r="B213" s="7">
        <v>32645</v>
      </c>
      <c r="C213" s="3">
        <v>0</v>
      </c>
      <c r="D213" s="3">
        <v>-3.12</v>
      </c>
      <c r="E213" s="3">
        <v>3.12</v>
      </c>
      <c r="F213" s="3">
        <v>69.645903057541901</v>
      </c>
      <c r="G213" s="3">
        <v>29.559710583492119</v>
      </c>
      <c r="H213" s="3">
        <v>57.5</v>
      </c>
    </row>
    <row r="214" spans="1:20" x14ac:dyDescent="0.25">
      <c r="A214" s="1">
        <v>868</v>
      </c>
      <c r="B214" s="7">
        <v>32646</v>
      </c>
      <c r="C214" s="3">
        <v>0.4</v>
      </c>
      <c r="D214" s="3">
        <v>-0.86959999999999993</v>
      </c>
      <c r="E214" s="3">
        <v>1.248</v>
      </c>
      <c r="F214" s="3">
        <v>66.525903057541896</v>
      </c>
      <c r="G214" s="3">
        <v>27.074107762380919</v>
      </c>
      <c r="H214" s="3">
        <v>46.6</v>
      </c>
    </row>
    <row r="215" spans="1:20" x14ac:dyDescent="0.25">
      <c r="A215" s="1">
        <v>869</v>
      </c>
      <c r="B215" s="7">
        <v>32647</v>
      </c>
      <c r="C215" s="3">
        <v>3.5</v>
      </c>
      <c r="D215" s="3">
        <v>0.81499999999999995</v>
      </c>
      <c r="E215" s="3">
        <v>2.496</v>
      </c>
      <c r="F215" s="3">
        <v>65.677903057541897</v>
      </c>
      <c r="G215" s="3">
        <v>25.83106433382002</v>
      </c>
      <c r="H215" s="3">
        <v>40.5</v>
      </c>
    </row>
    <row r="216" spans="1:20" s="5" customFormat="1" x14ac:dyDescent="0.25">
      <c r="A216" s="4">
        <v>870</v>
      </c>
      <c r="B216" s="8">
        <v>32648</v>
      </c>
      <c r="C216" s="10">
        <v>16.399999999999999</v>
      </c>
      <c r="D216" s="10">
        <v>14.7864</v>
      </c>
      <c r="E216" s="10">
        <v>0.72799999999999998</v>
      </c>
      <c r="F216" s="10">
        <v>66.315467112850627</v>
      </c>
      <c r="G216" s="10">
        <v>30.118267412563949</v>
      </c>
      <c r="H216" s="10">
        <v>36.1</v>
      </c>
      <c r="I216" s="5">
        <f>C216*-1</f>
        <v>-16.399999999999999</v>
      </c>
      <c r="R216" s="5">
        <v>1</v>
      </c>
      <c r="S216" s="5">
        <v>36.1</v>
      </c>
      <c r="T216" s="5">
        <f>0.5*(SUM(S216:S224)+SUM(S217:S223))</f>
        <v>606.29999999999995</v>
      </c>
    </row>
    <row r="217" spans="1:20" s="5" customFormat="1" x14ac:dyDescent="0.25">
      <c r="A217" s="4">
        <v>871</v>
      </c>
      <c r="B217" s="8">
        <v>32649</v>
      </c>
      <c r="C217" s="10">
        <v>9.1999999999999993</v>
      </c>
      <c r="D217" s="10">
        <v>8.1831999999999994</v>
      </c>
      <c r="E217" s="10">
        <v>0.52</v>
      </c>
      <c r="F217" s="10">
        <v>74.87392490642344</v>
      </c>
      <c r="G217" s="10">
        <v>89.71648291438342</v>
      </c>
      <c r="H217" s="10">
        <v>88.4</v>
      </c>
      <c r="I217" s="5">
        <f t="shared" ref="I217:I226" si="1">C217*-1</f>
        <v>-9.1999999999999993</v>
      </c>
      <c r="R217" s="5">
        <v>2</v>
      </c>
      <c r="S217" s="5">
        <v>88.4</v>
      </c>
    </row>
    <row r="218" spans="1:20" s="5" customFormat="1" x14ac:dyDescent="0.25">
      <c r="A218" s="4">
        <v>872</v>
      </c>
      <c r="B218" s="8">
        <v>32650</v>
      </c>
      <c r="C218" s="10">
        <v>0</v>
      </c>
      <c r="D218" s="10">
        <v>-3.2240000000000002</v>
      </c>
      <c r="E218" s="10">
        <v>3.2240000000000002</v>
      </c>
      <c r="F218" s="10">
        <v>79.208593193575325</v>
      </c>
      <c r="G218" s="10">
        <v>93.072023731927743</v>
      </c>
      <c r="H218" s="10">
        <v>159</v>
      </c>
      <c r="I218" s="5">
        <f t="shared" si="1"/>
        <v>0</v>
      </c>
      <c r="R218" s="5">
        <v>3</v>
      </c>
      <c r="S218" s="5">
        <v>159</v>
      </c>
    </row>
    <row r="219" spans="1:20" s="5" customFormat="1" x14ac:dyDescent="0.25">
      <c r="A219" s="4">
        <v>873</v>
      </c>
      <c r="B219" s="8">
        <v>32651</v>
      </c>
      <c r="C219" s="10">
        <v>0.9</v>
      </c>
      <c r="D219" s="10">
        <v>-1.5406</v>
      </c>
      <c r="E219" s="10">
        <v>2.3919999999999999</v>
      </c>
      <c r="F219" s="10">
        <v>75.984593193575321</v>
      </c>
      <c r="G219" s="10">
        <v>49.165925710999147</v>
      </c>
      <c r="H219" s="10">
        <v>100</v>
      </c>
      <c r="I219" s="5">
        <f t="shared" si="1"/>
        <v>-0.9</v>
      </c>
      <c r="R219" s="5">
        <v>4</v>
      </c>
      <c r="S219" s="5">
        <v>100</v>
      </c>
    </row>
    <row r="220" spans="1:20" s="5" customFormat="1" x14ac:dyDescent="0.25">
      <c r="A220" s="4">
        <v>874</v>
      </c>
      <c r="B220" s="8">
        <v>32652</v>
      </c>
      <c r="C220" s="10">
        <v>0</v>
      </c>
      <c r="D220" s="10">
        <v>-3.4319999999999999</v>
      </c>
      <c r="E220" s="10">
        <v>3.4319999999999999</v>
      </c>
      <c r="F220" s="10">
        <v>74.492593193575331</v>
      </c>
      <c r="G220" s="10">
        <v>40.534093817232737</v>
      </c>
      <c r="H220" s="10">
        <v>71</v>
      </c>
      <c r="I220" s="5">
        <f t="shared" si="1"/>
        <v>0</v>
      </c>
      <c r="R220" s="5">
        <v>5</v>
      </c>
      <c r="S220" s="5">
        <v>71</v>
      </c>
    </row>
    <row r="221" spans="1:20" s="5" customFormat="1" x14ac:dyDescent="0.25">
      <c r="A221" s="4">
        <v>875</v>
      </c>
      <c r="B221" s="8">
        <v>32653</v>
      </c>
      <c r="C221" s="10">
        <v>0</v>
      </c>
      <c r="D221" s="10">
        <v>-1.768</v>
      </c>
      <c r="E221" s="10">
        <v>1.768</v>
      </c>
      <c r="F221" s="10">
        <v>71.060593193575329</v>
      </c>
      <c r="G221" s="10">
        <v>34.582605196203247</v>
      </c>
      <c r="H221" s="10">
        <v>56.8</v>
      </c>
      <c r="I221" s="5">
        <f t="shared" si="1"/>
        <v>0</v>
      </c>
      <c r="R221" s="5">
        <v>6</v>
      </c>
      <c r="S221" s="5">
        <v>56.8</v>
      </c>
    </row>
    <row r="222" spans="1:20" s="5" customFormat="1" x14ac:dyDescent="0.25">
      <c r="A222" s="4">
        <v>876</v>
      </c>
      <c r="B222" s="8">
        <v>32654</v>
      </c>
      <c r="C222" s="10">
        <v>0</v>
      </c>
      <c r="D222" s="10">
        <v>-1.248</v>
      </c>
      <c r="E222" s="10">
        <v>1.248</v>
      </c>
      <c r="F222" s="10">
        <v>69.292593193575328</v>
      </c>
      <c r="G222" s="10">
        <v>31.231997067433628</v>
      </c>
      <c r="H222" s="10">
        <v>49.3</v>
      </c>
      <c r="I222" s="5">
        <f t="shared" si="1"/>
        <v>0</v>
      </c>
      <c r="R222" s="5">
        <v>7</v>
      </c>
      <c r="S222" s="5">
        <v>49.3</v>
      </c>
    </row>
    <row r="223" spans="1:20" s="5" customFormat="1" x14ac:dyDescent="0.25">
      <c r="A223" s="4">
        <v>877</v>
      </c>
      <c r="B223" s="8">
        <v>32655</v>
      </c>
      <c r="C223" s="10">
        <v>0</v>
      </c>
      <c r="D223" s="10">
        <v>-2.6</v>
      </c>
      <c r="E223" s="10">
        <v>2.6</v>
      </c>
      <c r="F223" s="10">
        <v>68.044593193575324</v>
      </c>
      <c r="G223" s="10">
        <v>28.935810101532429</v>
      </c>
      <c r="H223" s="10">
        <v>44</v>
      </c>
      <c r="I223" s="5">
        <f t="shared" si="1"/>
        <v>0</v>
      </c>
      <c r="R223" s="5">
        <v>8</v>
      </c>
      <c r="S223" s="5">
        <v>44</v>
      </c>
    </row>
    <row r="224" spans="1:20" s="5" customFormat="1" x14ac:dyDescent="0.25">
      <c r="A224" s="4">
        <v>878</v>
      </c>
      <c r="B224" s="8">
        <v>32656</v>
      </c>
      <c r="C224" s="10">
        <v>0</v>
      </c>
      <c r="D224" s="10">
        <v>-1.505825937831955</v>
      </c>
      <c r="E224" s="10">
        <v>1.505825937831955</v>
      </c>
      <c r="F224" s="10">
        <v>65.444593193575329</v>
      </c>
      <c r="G224" s="10">
        <v>27.201816588754511</v>
      </c>
      <c r="H224" s="10">
        <v>39.5</v>
      </c>
      <c r="I224" s="5">
        <f t="shared" si="1"/>
        <v>0</v>
      </c>
      <c r="R224" s="5">
        <v>9</v>
      </c>
      <c r="S224" s="5">
        <v>39.5</v>
      </c>
    </row>
    <row r="225" spans="1:9" s="5" customFormat="1" x14ac:dyDescent="0.25">
      <c r="A225" s="4">
        <v>879</v>
      </c>
      <c r="B225" s="8">
        <v>32657</v>
      </c>
      <c r="C225" s="10">
        <v>0.6</v>
      </c>
      <c r="D225" s="10">
        <v>-0.241984</v>
      </c>
      <c r="E225" s="10">
        <v>0.80958399999999997</v>
      </c>
      <c r="F225" s="10">
        <v>63.938767255743372</v>
      </c>
      <c r="G225" s="10">
        <v>25.752572702496831</v>
      </c>
      <c r="H225" s="10">
        <v>35.700000000000003</v>
      </c>
      <c r="I225" s="5">
        <f t="shared" si="1"/>
        <v>-0.6</v>
      </c>
    </row>
    <row r="226" spans="1:9" s="5" customFormat="1" x14ac:dyDescent="0.25">
      <c r="A226" s="4">
        <v>880</v>
      </c>
      <c r="B226" s="8">
        <v>32658</v>
      </c>
      <c r="C226" s="10">
        <v>0.4</v>
      </c>
      <c r="D226" s="10">
        <v>-0.51579200000000003</v>
      </c>
      <c r="E226" s="10">
        <v>0.89419199999999999</v>
      </c>
      <c r="F226" s="10">
        <v>63.729183255743372</v>
      </c>
      <c r="G226" s="10">
        <v>25.305418879465542</v>
      </c>
      <c r="H226" s="10">
        <v>33.299999999999997</v>
      </c>
      <c r="I226" s="5">
        <f t="shared" si="1"/>
        <v>-0.4</v>
      </c>
    </row>
    <row r="227" spans="1:9" x14ac:dyDescent="0.25">
      <c r="A227" s="1">
        <v>881</v>
      </c>
      <c r="B227" s="7">
        <v>32659</v>
      </c>
      <c r="C227" s="3">
        <v>2.2000000000000002</v>
      </c>
      <c r="D227" s="3">
        <v>-0.13443199999999991</v>
      </c>
      <c r="E227" s="3">
        <v>2.2156319999999998</v>
      </c>
      <c r="F227" s="3">
        <v>63.234991255743367</v>
      </c>
      <c r="G227" s="3">
        <v>24.19527014406864</v>
      </c>
      <c r="H227" s="3">
        <v>30.3</v>
      </c>
    </row>
    <row r="228" spans="1:9" x14ac:dyDescent="0.25">
      <c r="A228" s="1">
        <v>882</v>
      </c>
      <c r="B228" s="7">
        <v>32660</v>
      </c>
      <c r="C228" s="3">
        <v>0</v>
      </c>
      <c r="D228" s="3">
        <v>-0.78203200000000006</v>
      </c>
      <c r="E228" s="3">
        <v>0.78203200000000006</v>
      </c>
      <c r="F228" s="3">
        <v>63.21935925574337</v>
      </c>
      <c r="G228" s="3">
        <v>25.613880665396259</v>
      </c>
      <c r="H228" s="3">
        <v>30.7</v>
      </c>
    </row>
    <row r="229" spans="1:9" x14ac:dyDescent="0.25">
      <c r="A229" s="1">
        <v>883</v>
      </c>
      <c r="B229" s="7">
        <v>32661</v>
      </c>
      <c r="C229" s="3">
        <v>5.7</v>
      </c>
      <c r="D229" s="3">
        <v>2.3761999999999999</v>
      </c>
      <c r="E229" s="3">
        <v>3.016</v>
      </c>
      <c r="F229" s="3">
        <v>62.437327255743369</v>
      </c>
      <c r="G229" s="3">
        <v>22.54311138625328</v>
      </c>
      <c r="H229" s="3">
        <v>28.4</v>
      </c>
    </row>
    <row r="230" spans="1:9" x14ac:dyDescent="0.25">
      <c r="A230" s="1">
        <v>884</v>
      </c>
      <c r="B230" s="7">
        <v>32662</v>
      </c>
      <c r="C230" s="3">
        <v>0</v>
      </c>
      <c r="D230" s="3">
        <v>-1.9455081367714631</v>
      </c>
      <c r="E230" s="3">
        <v>1.9455081367714631</v>
      </c>
      <c r="F230" s="3">
        <v>64.09969408523321</v>
      </c>
      <c r="G230" s="3">
        <v>31.652967459736871</v>
      </c>
      <c r="H230" s="3">
        <v>28.3</v>
      </c>
    </row>
    <row r="231" spans="1:9" x14ac:dyDescent="0.25">
      <c r="A231" s="1">
        <v>885</v>
      </c>
      <c r="B231" s="7">
        <v>32663</v>
      </c>
      <c r="C231" s="3">
        <v>0.5</v>
      </c>
      <c r="D231" s="3">
        <v>-0.5732799999999999</v>
      </c>
      <c r="E231" s="3">
        <v>1.0462800000000001</v>
      </c>
      <c r="F231" s="3">
        <v>62.154185948461738</v>
      </c>
      <c r="G231" s="3">
        <v>23.477723732032079</v>
      </c>
      <c r="H231" s="3">
        <v>26.6</v>
      </c>
    </row>
    <row r="232" spans="1:9" x14ac:dyDescent="0.25">
      <c r="A232" s="1">
        <v>886</v>
      </c>
      <c r="B232" s="7">
        <v>32664</v>
      </c>
      <c r="C232" s="3">
        <v>4.4000000000000004</v>
      </c>
      <c r="D232" s="3">
        <v>1.0424</v>
      </c>
      <c r="E232" s="3">
        <v>3.12</v>
      </c>
      <c r="F232" s="3">
        <v>61.607905948461749</v>
      </c>
      <c r="G232" s="3">
        <v>22.148965431941761</v>
      </c>
      <c r="H232" s="3">
        <v>24.5</v>
      </c>
    </row>
    <row r="233" spans="1:9" x14ac:dyDescent="0.25">
      <c r="A233" s="1">
        <v>887</v>
      </c>
      <c r="B233" s="7">
        <v>32665</v>
      </c>
      <c r="C233" s="3">
        <v>10.5</v>
      </c>
      <c r="D233" s="3">
        <v>8.5809999999999995</v>
      </c>
      <c r="E233" s="3">
        <v>1.3520000000000001</v>
      </c>
      <c r="F233" s="3">
        <v>62.448493619402349</v>
      </c>
      <c r="G233" s="3">
        <v>27.266877066922529</v>
      </c>
      <c r="H233" s="3">
        <v>24.6</v>
      </c>
    </row>
    <row r="234" spans="1:9" x14ac:dyDescent="0.25">
      <c r="A234" s="1">
        <v>888</v>
      </c>
      <c r="B234" s="7">
        <v>32666</v>
      </c>
      <c r="C234" s="3">
        <v>2.2999999999999998</v>
      </c>
      <c r="D234" s="3">
        <v>-0.94420000000000037</v>
      </c>
      <c r="E234" s="3">
        <v>3.12</v>
      </c>
      <c r="F234" s="3">
        <v>67.801161590214249</v>
      </c>
      <c r="G234" s="3">
        <v>50.272140549510368</v>
      </c>
      <c r="H234" s="3">
        <v>39</v>
      </c>
    </row>
    <row r="235" spans="1:9" x14ac:dyDescent="0.25">
      <c r="A235" s="1">
        <v>889</v>
      </c>
      <c r="B235" s="7">
        <v>32667</v>
      </c>
      <c r="C235" s="3">
        <v>0.5</v>
      </c>
      <c r="D235" s="3">
        <v>-1.919</v>
      </c>
      <c r="E235" s="3">
        <v>2.3919999999999999</v>
      </c>
      <c r="F235" s="3">
        <v>66.981161590214256</v>
      </c>
      <c r="G235" s="3">
        <v>31.702735216769771</v>
      </c>
      <c r="H235" s="3">
        <v>44.1</v>
      </c>
    </row>
    <row r="236" spans="1:9" x14ac:dyDescent="0.25">
      <c r="A236" s="1">
        <v>890</v>
      </c>
      <c r="B236" s="7">
        <v>32668</v>
      </c>
      <c r="C236" s="3">
        <v>0.1</v>
      </c>
      <c r="D236" s="3">
        <v>-1.9854000000000001</v>
      </c>
      <c r="E236" s="3">
        <v>2.08</v>
      </c>
      <c r="F236" s="3">
        <v>65.089161590214246</v>
      </c>
      <c r="G236" s="3">
        <v>26.12669193198656</v>
      </c>
      <c r="H236" s="3">
        <v>34.6</v>
      </c>
    </row>
    <row r="237" spans="1:9" x14ac:dyDescent="0.25">
      <c r="A237" s="1">
        <v>891</v>
      </c>
      <c r="B237" s="7">
        <v>32669</v>
      </c>
      <c r="C237" s="3">
        <v>0</v>
      </c>
      <c r="D237" s="3">
        <v>-1.5333347390721019</v>
      </c>
      <c r="E237" s="3">
        <v>1.5333347390721019</v>
      </c>
      <c r="F237" s="3">
        <v>63.109161590214249</v>
      </c>
      <c r="G237" s="3">
        <v>23.277166004178031</v>
      </c>
      <c r="H237" s="3">
        <v>28.9</v>
      </c>
    </row>
    <row r="238" spans="1:9" x14ac:dyDescent="0.25">
      <c r="A238" s="1">
        <v>892</v>
      </c>
      <c r="B238" s="7">
        <v>32670</v>
      </c>
      <c r="C238" s="3">
        <v>8.6</v>
      </c>
      <c r="D238" s="3">
        <v>7.9275999999999982</v>
      </c>
      <c r="E238" s="3">
        <v>0.20799999999999999</v>
      </c>
      <c r="F238" s="3">
        <v>61.575826851142153</v>
      </c>
      <c r="G238" s="3">
        <v>21.544139048102078</v>
      </c>
      <c r="H238" s="3">
        <v>26.3</v>
      </c>
    </row>
    <row r="239" spans="1:9" x14ac:dyDescent="0.25">
      <c r="A239" s="1">
        <v>893</v>
      </c>
      <c r="B239" s="7">
        <v>32671</v>
      </c>
      <c r="C239" s="3">
        <v>6.6</v>
      </c>
      <c r="D239" s="3">
        <v>6.0355999999999987</v>
      </c>
      <c r="E239" s="3">
        <v>0.20799999999999999</v>
      </c>
      <c r="F239" s="3">
        <v>66.519113902132517</v>
      </c>
      <c r="G239" s="3">
        <v>47.125623891285841</v>
      </c>
      <c r="H239" s="3">
        <v>38.200000000000003</v>
      </c>
    </row>
    <row r="240" spans="1:9" x14ac:dyDescent="0.25">
      <c r="A240" s="1">
        <v>894</v>
      </c>
      <c r="B240" s="7">
        <v>32672</v>
      </c>
      <c r="C240" s="3">
        <v>25.4</v>
      </c>
      <c r="D240" s="3">
        <v>23.7164</v>
      </c>
      <c r="E240" s="3">
        <v>0.312</v>
      </c>
      <c r="F240" s="3">
        <v>70.099981570415736</v>
      </c>
      <c r="G240" s="3">
        <v>53.971359545568433</v>
      </c>
      <c r="H240" s="3">
        <v>162</v>
      </c>
    </row>
    <row r="241" spans="1:8" x14ac:dyDescent="0.25">
      <c r="A241" s="1">
        <v>895</v>
      </c>
      <c r="B241" s="7">
        <v>32673</v>
      </c>
      <c r="C241" s="3">
        <v>0.1</v>
      </c>
      <c r="D241" s="3">
        <v>-1.6734</v>
      </c>
      <c r="E241" s="3">
        <v>1.768</v>
      </c>
      <c r="F241" s="3">
        <v>82.752561618574902</v>
      </c>
      <c r="G241" s="3">
        <v>190.82859610030411</v>
      </c>
      <c r="H241" s="3">
        <v>205</v>
      </c>
    </row>
    <row r="242" spans="1:8" x14ac:dyDescent="0.25">
      <c r="A242" s="1">
        <v>896</v>
      </c>
      <c r="B242" s="7">
        <v>32674</v>
      </c>
      <c r="C242" s="3">
        <v>0.8</v>
      </c>
      <c r="D242" s="3">
        <v>-0.59520000000000006</v>
      </c>
      <c r="E242" s="3">
        <v>1.3520000000000001</v>
      </c>
      <c r="F242" s="3">
        <v>81.084561618574895</v>
      </c>
      <c r="G242" s="3">
        <v>73.258275905913621</v>
      </c>
      <c r="H242" s="3">
        <v>83.4</v>
      </c>
    </row>
    <row r="243" spans="1:8" x14ac:dyDescent="0.25">
      <c r="A243" s="1">
        <v>897</v>
      </c>
      <c r="B243" s="7">
        <v>32675</v>
      </c>
      <c r="C243" s="3">
        <v>4.7</v>
      </c>
      <c r="D243" s="3">
        <v>3.6141999999999999</v>
      </c>
      <c r="E243" s="3">
        <v>0.83200000000000007</v>
      </c>
      <c r="F243" s="3">
        <v>80.532561618574903</v>
      </c>
      <c r="G243" s="3">
        <v>53.785589330484328</v>
      </c>
      <c r="H243" s="3">
        <v>57.3</v>
      </c>
    </row>
    <row r="244" spans="1:8" x14ac:dyDescent="0.25">
      <c r="A244" s="1">
        <v>898</v>
      </c>
      <c r="B244" s="7">
        <v>32676</v>
      </c>
      <c r="C244" s="3">
        <v>1.8</v>
      </c>
      <c r="D244" s="3">
        <v>-0.16920000000000021</v>
      </c>
      <c r="E244" s="3">
        <v>1.8720000000000001</v>
      </c>
      <c r="F244" s="3">
        <v>82.351360536652365</v>
      </c>
      <c r="G244" s="3">
        <v>68.97624625846295</v>
      </c>
      <c r="H244" s="3">
        <v>49</v>
      </c>
    </row>
    <row r="245" spans="1:8" x14ac:dyDescent="0.25">
      <c r="A245" s="1">
        <v>899</v>
      </c>
      <c r="B245" s="7">
        <v>32677</v>
      </c>
      <c r="C245" s="3">
        <v>0.2</v>
      </c>
      <c r="D245" s="3">
        <v>-1.6828000000000001</v>
      </c>
      <c r="E245" s="3">
        <v>1.8720000000000001</v>
      </c>
      <c r="F245" s="3">
        <v>82.279360536652362</v>
      </c>
      <c r="G245" s="3">
        <v>47.474984644044973</v>
      </c>
      <c r="H245" s="3">
        <v>42.7</v>
      </c>
    </row>
    <row r="246" spans="1:8" x14ac:dyDescent="0.25">
      <c r="A246" s="1">
        <v>900</v>
      </c>
      <c r="B246" s="7">
        <v>32678</v>
      </c>
      <c r="C246" s="3">
        <v>0.7</v>
      </c>
      <c r="D246" s="3">
        <v>-0.5858000000000001</v>
      </c>
      <c r="E246" s="3">
        <v>1.248</v>
      </c>
      <c r="F246" s="3">
        <v>80.607360536652365</v>
      </c>
      <c r="G246" s="3">
        <v>39.648204088425771</v>
      </c>
      <c r="H246" s="3">
        <v>40.299999999999997</v>
      </c>
    </row>
    <row r="247" spans="1:8" x14ac:dyDescent="0.25">
      <c r="A247" s="1">
        <v>901</v>
      </c>
      <c r="B247" s="7">
        <v>32679</v>
      </c>
      <c r="C247" s="3">
        <v>0.1</v>
      </c>
      <c r="D247" s="3">
        <v>-0.32140000000000002</v>
      </c>
      <c r="E247" s="3">
        <v>0.41599999999999998</v>
      </c>
      <c r="F247" s="3">
        <v>80.059360536652363</v>
      </c>
      <c r="G247" s="3">
        <v>36.380968306940566</v>
      </c>
      <c r="H247" s="3">
        <v>50.8</v>
      </c>
    </row>
    <row r="248" spans="1:8" x14ac:dyDescent="0.25">
      <c r="A248" s="1">
        <v>902</v>
      </c>
      <c r="B248" s="7">
        <v>32680</v>
      </c>
      <c r="C248" s="3">
        <v>0.1</v>
      </c>
      <c r="D248" s="3">
        <v>-1.9854000000000001</v>
      </c>
      <c r="E248" s="3">
        <v>2.08</v>
      </c>
      <c r="F248" s="3">
        <v>79.743360536652361</v>
      </c>
      <c r="G248" s="3">
        <v>33.130700744943837</v>
      </c>
      <c r="H248" s="3">
        <v>45.9</v>
      </c>
    </row>
    <row r="249" spans="1:8" x14ac:dyDescent="0.25">
      <c r="A249" s="1">
        <v>903</v>
      </c>
      <c r="B249" s="7">
        <v>32681</v>
      </c>
      <c r="C249" s="3">
        <v>0</v>
      </c>
      <c r="D249" s="3">
        <v>-1.8720000000000001</v>
      </c>
      <c r="E249" s="3">
        <v>1.8720000000000001</v>
      </c>
      <c r="F249" s="3">
        <v>77.763360536652357</v>
      </c>
      <c r="G249" s="3">
        <v>31.119889257298109</v>
      </c>
      <c r="H249" s="3">
        <v>37.6</v>
      </c>
    </row>
    <row r="250" spans="1:8" x14ac:dyDescent="0.25">
      <c r="A250" s="1">
        <v>904</v>
      </c>
      <c r="B250" s="7">
        <v>32682</v>
      </c>
      <c r="C250" s="3">
        <v>0</v>
      </c>
      <c r="D250" s="3">
        <v>-2.7040000000000002</v>
      </c>
      <c r="E250" s="3">
        <v>2.7040000000000002</v>
      </c>
      <c r="F250" s="3">
        <v>75.891360536652357</v>
      </c>
      <c r="G250" s="3">
        <v>29.408408047102991</v>
      </c>
      <c r="H250" s="3">
        <v>32.5</v>
      </c>
    </row>
    <row r="251" spans="1:8" x14ac:dyDescent="0.25">
      <c r="A251" s="1">
        <v>905</v>
      </c>
      <c r="B251" s="7">
        <v>32683</v>
      </c>
      <c r="C251" s="3">
        <v>1.3</v>
      </c>
      <c r="D251" s="3">
        <v>-1.7862</v>
      </c>
      <c r="E251" s="3">
        <v>3.016</v>
      </c>
      <c r="F251" s="3">
        <v>73.187360536652363</v>
      </c>
      <c r="G251" s="3">
        <v>28.026017636976281</v>
      </c>
      <c r="H251" s="3">
        <v>28.6</v>
      </c>
    </row>
    <row r="252" spans="1:8" x14ac:dyDescent="0.25">
      <c r="A252" s="1">
        <v>906</v>
      </c>
      <c r="B252" s="7">
        <v>32684</v>
      </c>
      <c r="C252" s="3">
        <v>17.3</v>
      </c>
      <c r="D252" s="3">
        <v>15.325799999999999</v>
      </c>
      <c r="E252" s="3">
        <v>1.04</v>
      </c>
      <c r="F252" s="3">
        <v>71.471360536652355</v>
      </c>
      <c r="G252" s="3">
        <v>28.48610865387899</v>
      </c>
      <c r="H252" s="3">
        <v>28</v>
      </c>
    </row>
    <row r="253" spans="1:8" x14ac:dyDescent="0.25">
      <c r="A253" s="1">
        <v>907</v>
      </c>
      <c r="B253" s="7">
        <v>32685</v>
      </c>
      <c r="C253" s="3">
        <v>3.2</v>
      </c>
      <c r="D253" s="3">
        <v>2.0912000000000002</v>
      </c>
      <c r="E253" s="3">
        <v>0.93600000000000005</v>
      </c>
      <c r="F253" s="3">
        <v>79.779667877896131</v>
      </c>
      <c r="G253" s="3">
        <v>96.486751940871116</v>
      </c>
      <c r="H253" s="3">
        <v>65.400000000000006</v>
      </c>
    </row>
    <row r="254" spans="1:8" x14ac:dyDescent="0.25">
      <c r="A254" s="1">
        <v>908</v>
      </c>
      <c r="B254" s="7">
        <v>32686</v>
      </c>
      <c r="C254" s="3">
        <v>0</v>
      </c>
      <c r="D254" s="3">
        <v>-2.496</v>
      </c>
      <c r="E254" s="3">
        <v>2.496</v>
      </c>
      <c r="F254" s="3">
        <v>80.876303576125224</v>
      </c>
      <c r="G254" s="3">
        <v>59.525165028391257</v>
      </c>
      <c r="H254" s="3">
        <v>62.9</v>
      </c>
    </row>
    <row r="255" spans="1:8" x14ac:dyDescent="0.25">
      <c r="A255" s="1">
        <v>909</v>
      </c>
      <c r="B255" s="7">
        <v>32687</v>
      </c>
      <c r="C255" s="3">
        <v>0</v>
      </c>
      <c r="D255" s="3">
        <v>-2.9119999999999999</v>
      </c>
      <c r="E255" s="3">
        <v>2.9119999999999999</v>
      </c>
      <c r="F255" s="3">
        <v>78.380303576125215</v>
      </c>
      <c r="G255" s="3">
        <v>41.472292255162493</v>
      </c>
      <c r="H255" s="3">
        <v>47.5</v>
      </c>
    </row>
    <row r="256" spans="1:8" x14ac:dyDescent="0.25">
      <c r="A256" s="1">
        <v>910</v>
      </c>
      <c r="B256" s="7">
        <v>32688</v>
      </c>
      <c r="C256" s="3">
        <v>2</v>
      </c>
      <c r="D256" s="3">
        <v>-4.66</v>
      </c>
      <c r="E256" s="3">
        <v>6.5519999999999996</v>
      </c>
      <c r="F256" s="3">
        <v>75.468303576125209</v>
      </c>
      <c r="G256" s="3">
        <v>35.644747098130367</v>
      </c>
      <c r="H256" s="3">
        <v>38.700000000000003</v>
      </c>
    </row>
    <row r="257" spans="1:20" x14ac:dyDescent="0.25">
      <c r="A257" s="1">
        <v>911</v>
      </c>
      <c r="B257" s="7">
        <v>32689</v>
      </c>
      <c r="C257" s="3">
        <v>1.6</v>
      </c>
      <c r="D257" s="3">
        <v>-1.7103999999999999</v>
      </c>
      <c r="E257" s="3">
        <v>3.2240000000000002</v>
      </c>
      <c r="F257" s="3">
        <v>70.916303576125216</v>
      </c>
      <c r="G257" s="3">
        <v>34.834271298509172</v>
      </c>
      <c r="H257" s="3">
        <v>37.1</v>
      </c>
    </row>
    <row r="258" spans="1:20" x14ac:dyDescent="0.25">
      <c r="A258" s="1">
        <v>912</v>
      </c>
      <c r="B258" s="7">
        <v>32690</v>
      </c>
      <c r="C258" s="3">
        <v>2.5</v>
      </c>
      <c r="D258" s="3">
        <v>-0.54700000000000015</v>
      </c>
      <c r="E258" s="3">
        <v>2.9119999999999999</v>
      </c>
      <c r="F258" s="3">
        <v>69.292303576125221</v>
      </c>
      <c r="G258" s="3">
        <v>32.631785614664111</v>
      </c>
      <c r="H258" s="3">
        <v>31.5</v>
      </c>
    </row>
    <row r="259" spans="1:20" x14ac:dyDescent="0.25">
      <c r="A259" s="1">
        <v>913</v>
      </c>
      <c r="B259" s="7">
        <v>32691</v>
      </c>
      <c r="C259" s="3">
        <v>1.6</v>
      </c>
      <c r="D259" s="3">
        <v>-0.35840000000000011</v>
      </c>
      <c r="E259" s="3">
        <v>1.8720000000000001</v>
      </c>
      <c r="F259" s="3">
        <v>68.880303576125215</v>
      </c>
      <c r="G259" s="3">
        <v>32.250761132672928</v>
      </c>
      <c r="H259" s="3">
        <v>29.9</v>
      </c>
    </row>
    <row r="260" spans="1:20" s="5" customFormat="1" x14ac:dyDescent="0.25">
      <c r="A260" s="4">
        <v>914</v>
      </c>
      <c r="B260" s="8">
        <v>32692</v>
      </c>
      <c r="C260" s="10">
        <v>2.5</v>
      </c>
      <c r="D260" s="10">
        <v>1.5329999999999999</v>
      </c>
      <c r="E260" s="10">
        <v>0.83200000000000007</v>
      </c>
      <c r="F260" s="10">
        <v>68.608303576125223</v>
      </c>
      <c r="G260" s="10">
        <v>30.09397949724287</v>
      </c>
      <c r="H260" s="10">
        <v>29.1</v>
      </c>
      <c r="R260" s="5">
        <v>2</v>
      </c>
      <c r="S260" s="5">
        <v>39.6</v>
      </c>
      <c r="T260" s="5">
        <f>0.5*(SUM(S260:S269)+SUM(S261:S268))</f>
        <v>989.05000000000018</v>
      </c>
    </row>
    <row r="261" spans="1:20" s="5" customFormat="1" x14ac:dyDescent="0.25">
      <c r="A261" s="4">
        <v>915</v>
      </c>
      <c r="B261" s="8">
        <v>32693</v>
      </c>
      <c r="C261" s="10">
        <v>5.3</v>
      </c>
      <c r="D261" s="10">
        <v>4.2858000000000001</v>
      </c>
      <c r="E261" s="10">
        <v>0.72799999999999998</v>
      </c>
      <c r="F261" s="10">
        <v>69.552613818855605</v>
      </c>
      <c r="G261" s="10">
        <v>32.843581236455982</v>
      </c>
      <c r="H261" s="10">
        <v>39.6</v>
      </c>
      <c r="R261" s="5">
        <v>3</v>
      </c>
      <c r="S261" s="5">
        <v>68.099999999999994</v>
      </c>
    </row>
    <row r="262" spans="1:20" s="5" customFormat="1" x14ac:dyDescent="0.25">
      <c r="A262" s="4">
        <v>916</v>
      </c>
      <c r="B262" s="8">
        <v>32694</v>
      </c>
      <c r="C262" s="10">
        <v>12.2</v>
      </c>
      <c r="D262" s="10">
        <v>11.437200000000001</v>
      </c>
      <c r="E262" s="10">
        <v>0.104</v>
      </c>
      <c r="F262" s="10">
        <v>72.049347453151057</v>
      </c>
      <c r="G262" s="10">
        <v>43.145547686933227</v>
      </c>
      <c r="H262" s="10">
        <v>68.099999999999994</v>
      </c>
      <c r="R262" s="5">
        <v>4</v>
      </c>
      <c r="S262" s="5">
        <v>135</v>
      </c>
    </row>
    <row r="263" spans="1:20" s="5" customFormat="1" x14ac:dyDescent="0.25">
      <c r="A263" s="4">
        <v>917</v>
      </c>
      <c r="B263" s="8">
        <v>32695</v>
      </c>
      <c r="C263" s="10">
        <v>19</v>
      </c>
      <c r="D263" s="10">
        <v>17.765999999999998</v>
      </c>
      <c r="E263" s="10">
        <v>0.20799999999999999</v>
      </c>
      <c r="F263" s="10">
        <v>78.244819306444356</v>
      </c>
      <c r="G263" s="10">
        <v>84.633576371236757</v>
      </c>
      <c r="H263" s="10">
        <v>135</v>
      </c>
      <c r="R263" s="5">
        <v>5</v>
      </c>
      <c r="S263" s="5">
        <v>269</v>
      </c>
    </row>
    <row r="264" spans="1:20" s="5" customFormat="1" x14ac:dyDescent="0.25">
      <c r="A264" s="4">
        <v>918</v>
      </c>
      <c r="B264" s="8">
        <v>32696</v>
      </c>
      <c r="C264" s="10">
        <v>1.9</v>
      </c>
      <c r="D264" s="10">
        <v>0.23739999999999981</v>
      </c>
      <c r="E264" s="10">
        <v>1.56</v>
      </c>
      <c r="F264" s="10">
        <v>86.842604441659034</v>
      </c>
      <c r="G264" s="10">
        <v>171.73843045290241</v>
      </c>
      <c r="H264" s="10">
        <v>269</v>
      </c>
      <c r="R264" s="5">
        <v>6</v>
      </c>
      <c r="S264" s="5">
        <v>132</v>
      </c>
    </row>
    <row r="265" spans="1:20" s="5" customFormat="1" x14ac:dyDescent="0.25">
      <c r="A265" s="4">
        <v>919</v>
      </c>
      <c r="B265" s="8">
        <v>32697</v>
      </c>
      <c r="C265" s="10">
        <v>0.1</v>
      </c>
      <c r="D265" s="10">
        <v>-3.2334000000000001</v>
      </c>
      <c r="E265" s="10">
        <v>3.3279999999999998</v>
      </c>
      <c r="F265" s="10">
        <v>87.036834165251676</v>
      </c>
      <c r="G265" s="10">
        <v>76.936426510502031</v>
      </c>
      <c r="H265" s="10">
        <v>132</v>
      </c>
      <c r="R265" s="5">
        <v>7</v>
      </c>
      <c r="S265" s="5">
        <v>78.7</v>
      </c>
    </row>
    <row r="266" spans="1:20" s="5" customFormat="1" x14ac:dyDescent="0.25">
      <c r="A266" s="4">
        <v>920</v>
      </c>
      <c r="B266" s="8">
        <v>32698</v>
      </c>
      <c r="C266" s="10">
        <v>12.1</v>
      </c>
      <c r="D266" s="10">
        <v>10.406599999999999</v>
      </c>
      <c r="E266" s="10">
        <v>1.04</v>
      </c>
      <c r="F266" s="10">
        <v>83.808834165251682</v>
      </c>
      <c r="G266" s="10">
        <v>55.768019336340473</v>
      </c>
      <c r="H266" s="10">
        <v>78.7</v>
      </c>
      <c r="R266" s="5">
        <v>8</v>
      </c>
      <c r="S266" s="5">
        <v>82.6</v>
      </c>
    </row>
    <row r="267" spans="1:20" s="5" customFormat="1" x14ac:dyDescent="0.25">
      <c r="A267" s="4">
        <v>921</v>
      </c>
      <c r="B267" s="8">
        <v>32699</v>
      </c>
      <c r="C267" s="10">
        <v>7.5</v>
      </c>
      <c r="D267" s="10">
        <v>6.2629999999999999</v>
      </c>
      <c r="E267" s="10">
        <v>0.83200000000000007</v>
      </c>
      <c r="F267" s="10">
        <v>88.568084912995303</v>
      </c>
      <c r="G267" s="10">
        <v>125.6734482120807</v>
      </c>
      <c r="H267" s="10">
        <v>82.6</v>
      </c>
      <c r="R267" s="5">
        <v>9</v>
      </c>
      <c r="S267" s="5">
        <v>98.5</v>
      </c>
    </row>
    <row r="268" spans="1:20" s="5" customFormat="1" x14ac:dyDescent="0.25">
      <c r="A268" s="4">
        <v>922</v>
      </c>
      <c r="B268" s="8">
        <v>32700</v>
      </c>
      <c r="C268" s="10">
        <v>0</v>
      </c>
      <c r="D268" s="10">
        <v>-2.7040000000000002</v>
      </c>
      <c r="E268" s="10">
        <v>2.7040000000000002</v>
      </c>
      <c r="F268" s="10">
        <v>91.232970023921865</v>
      </c>
      <c r="G268" s="10">
        <v>117.6836166443137</v>
      </c>
      <c r="H268" s="10">
        <v>98.5</v>
      </c>
      <c r="R268" s="5">
        <v>10</v>
      </c>
      <c r="S268" s="5">
        <v>77.900000000000006</v>
      </c>
    </row>
    <row r="269" spans="1:20" s="5" customFormat="1" x14ac:dyDescent="0.25">
      <c r="A269" s="4">
        <v>923</v>
      </c>
      <c r="B269" s="8">
        <v>32701</v>
      </c>
      <c r="C269" s="10">
        <v>0.2</v>
      </c>
      <c r="D269" s="10">
        <v>-2.4108000000000001</v>
      </c>
      <c r="E269" s="10">
        <v>2.6</v>
      </c>
      <c r="F269" s="10">
        <v>88.528970023921858</v>
      </c>
      <c r="G269" s="10">
        <v>66.447164120577639</v>
      </c>
      <c r="H269" s="10">
        <v>77.900000000000006</v>
      </c>
      <c r="R269" s="5">
        <v>11</v>
      </c>
      <c r="S269" s="5">
        <v>54.9</v>
      </c>
    </row>
    <row r="270" spans="1:20" s="5" customFormat="1" x14ac:dyDescent="0.25">
      <c r="A270" s="4">
        <v>924</v>
      </c>
      <c r="B270" s="8">
        <v>32702</v>
      </c>
      <c r="C270" s="10">
        <v>0</v>
      </c>
      <c r="D270" s="10">
        <v>-3.2240000000000002</v>
      </c>
      <c r="E270" s="10">
        <v>3.2240000000000002</v>
      </c>
      <c r="F270" s="10">
        <v>86.128970023921852</v>
      </c>
      <c r="G270" s="10">
        <v>53.839475848534057</v>
      </c>
      <c r="H270" s="10">
        <v>54.9</v>
      </c>
    </row>
    <row r="271" spans="1:20" s="5" customFormat="1" x14ac:dyDescent="0.25">
      <c r="A271" s="4">
        <v>925</v>
      </c>
      <c r="B271" s="8">
        <v>32703</v>
      </c>
      <c r="C271" s="10">
        <v>0</v>
      </c>
      <c r="D271" s="10">
        <v>-1.6639999999999999</v>
      </c>
      <c r="E271" s="10">
        <v>1.6639999999999999</v>
      </c>
      <c r="F271" s="10">
        <v>82.904970023921862</v>
      </c>
      <c r="G271" s="10">
        <v>46.520161515665187</v>
      </c>
      <c r="H271" s="10">
        <v>44.1</v>
      </c>
    </row>
    <row r="272" spans="1:20" s="5" customFormat="1" x14ac:dyDescent="0.25">
      <c r="A272" s="4">
        <v>926</v>
      </c>
      <c r="B272" s="8">
        <v>32704</v>
      </c>
      <c r="C272" s="10">
        <v>25.2</v>
      </c>
      <c r="D272" s="10">
        <v>23.1112</v>
      </c>
      <c r="E272" s="10">
        <v>0.72799999999999998</v>
      </c>
      <c r="F272" s="10">
        <v>81.240970023921861</v>
      </c>
      <c r="G272" s="10">
        <v>41.893669115922222</v>
      </c>
      <c r="H272" s="10">
        <v>38.700000000000003</v>
      </c>
    </row>
    <row r="273" spans="1:8" x14ac:dyDescent="0.25">
      <c r="A273" s="1">
        <v>927</v>
      </c>
      <c r="B273" s="7">
        <v>32705</v>
      </c>
      <c r="C273" s="3">
        <v>20.5</v>
      </c>
      <c r="D273" s="3">
        <v>18.664999999999999</v>
      </c>
      <c r="E273" s="3">
        <v>0.72799999999999998</v>
      </c>
      <c r="F273" s="3">
        <v>91.703172789475403</v>
      </c>
      <c r="G273" s="3">
        <v>209.95744487353051</v>
      </c>
      <c r="H273" s="3">
        <v>284</v>
      </c>
    </row>
    <row r="274" spans="1:8" x14ac:dyDescent="0.25">
      <c r="A274" s="1">
        <v>928</v>
      </c>
      <c r="B274" s="7">
        <v>32706</v>
      </c>
      <c r="C274" s="3">
        <v>2.8</v>
      </c>
      <c r="D274" s="3">
        <v>0.1527999999999996</v>
      </c>
      <c r="E274" s="3">
        <v>2.496</v>
      </c>
      <c r="F274" s="3">
        <v>98.658489924568642</v>
      </c>
      <c r="G274" s="3">
        <v>291.15581427222628</v>
      </c>
      <c r="H274" s="3">
        <v>333</v>
      </c>
    </row>
    <row r="275" spans="1:8" x14ac:dyDescent="0.25">
      <c r="A275" s="1">
        <v>929</v>
      </c>
      <c r="B275" s="7">
        <v>32707</v>
      </c>
      <c r="C275" s="3">
        <v>1.6</v>
      </c>
      <c r="D275" s="3">
        <v>-4.6399999999999997E-2</v>
      </c>
      <c r="E275" s="3">
        <v>1.56</v>
      </c>
      <c r="F275" s="3">
        <v>98.85141557969979</v>
      </c>
      <c r="G275" s="3">
        <v>127.0853970053212</v>
      </c>
      <c r="H275" s="3">
        <v>151</v>
      </c>
    </row>
    <row r="276" spans="1:8" x14ac:dyDescent="0.25">
      <c r="A276" s="1">
        <v>930</v>
      </c>
      <c r="B276" s="7">
        <v>32708</v>
      </c>
      <c r="C276" s="3">
        <v>0.6</v>
      </c>
      <c r="D276" s="3">
        <v>-2.6564000000000001</v>
      </c>
      <c r="E276" s="3">
        <v>3.2240000000000002</v>
      </c>
      <c r="F276" s="3">
        <v>98.89141557969981</v>
      </c>
      <c r="G276" s="3">
        <v>90.96875207465223</v>
      </c>
      <c r="H276" s="3">
        <v>100</v>
      </c>
    </row>
    <row r="277" spans="1:8" x14ac:dyDescent="0.25">
      <c r="A277" s="1">
        <v>931</v>
      </c>
      <c r="B277" s="7">
        <v>32709</v>
      </c>
      <c r="C277" s="3">
        <v>0</v>
      </c>
      <c r="D277" s="3">
        <v>-1.456</v>
      </c>
      <c r="E277" s="3">
        <v>1.456</v>
      </c>
      <c r="F277" s="3">
        <v>96.267415579699815</v>
      </c>
      <c r="G277" s="3">
        <v>72.428271742245798</v>
      </c>
      <c r="H277" s="3">
        <v>75.7</v>
      </c>
    </row>
    <row r="278" spans="1:8" x14ac:dyDescent="0.25">
      <c r="A278" s="1">
        <v>932</v>
      </c>
      <c r="B278" s="7">
        <v>32710</v>
      </c>
      <c r="C278" s="3">
        <v>0</v>
      </c>
      <c r="D278" s="3">
        <v>-1.6639999999999999</v>
      </c>
      <c r="E278" s="3">
        <v>1.6639999999999999</v>
      </c>
      <c r="F278" s="3">
        <v>94.811415579699798</v>
      </c>
      <c r="G278" s="3">
        <v>61.126138984988472</v>
      </c>
      <c r="H278" s="3">
        <v>63.6</v>
      </c>
    </row>
    <row r="279" spans="1:8" x14ac:dyDescent="0.25">
      <c r="A279" s="1">
        <v>933</v>
      </c>
      <c r="B279" s="7">
        <v>32711</v>
      </c>
      <c r="C279" s="3">
        <v>22.6</v>
      </c>
      <c r="D279" s="3">
        <v>19.9236</v>
      </c>
      <c r="E279" s="3">
        <v>1.456</v>
      </c>
      <c r="F279" s="3">
        <v>93.14741557969981</v>
      </c>
      <c r="G279" s="3">
        <v>54.157472693730298</v>
      </c>
      <c r="H279" s="3">
        <v>54.6</v>
      </c>
    </row>
    <row r="280" spans="1:8" x14ac:dyDescent="0.25">
      <c r="A280" s="1">
        <v>934</v>
      </c>
      <c r="B280" s="7">
        <v>32712</v>
      </c>
      <c r="C280" s="3">
        <v>1.5</v>
      </c>
      <c r="D280" s="3">
        <v>6.6999999999999948E-2</v>
      </c>
      <c r="E280" s="3">
        <v>1.3520000000000001</v>
      </c>
      <c r="F280" s="3">
        <v>100.3112087190606</v>
      </c>
      <c r="G280" s="3">
        <v>221.2979372391724</v>
      </c>
      <c r="H280" s="3">
        <v>134</v>
      </c>
    </row>
    <row r="281" spans="1:8" x14ac:dyDescent="0.25">
      <c r="A281" s="1">
        <v>935</v>
      </c>
      <c r="B281" s="7">
        <v>32713</v>
      </c>
      <c r="C281" s="3">
        <v>4.8</v>
      </c>
      <c r="D281" s="3">
        <v>1.4208000000000001</v>
      </c>
      <c r="E281" s="3">
        <v>3.12</v>
      </c>
      <c r="F281" s="3">
        <v>100.4093119944778</v>
      </c>
      <c r="G281" s="3">
        <v>97.586236740309616</v>
      </c>
      <c r="H281" s="3">
        <v>97.6</v>
      </c>
    </row>
    <row r="282" spans="1:8" x14ac:dyDescent="0.25">
      <c r="A282" s="1">
        <v>936</v>
      </c>
      <c r="B282" s="7">
        <v>32714</v>
      </c>
      <c r="C282" s="3">
        <v>5.2</v>
      </c>
      <c r="D282" s="3">
        <v>2.6312000000000002</v>
      </c>
      <c r="E282" s="3">
        <v>2.2879999999999998</v>
      </c>
      <c r="F282" s="3">
        <v>101.0269540949444</v>
      </c>
      <c r="G282" s="3">
        <v>90.485978725387085</v>
      </c>
      <c r="H282" s="3">
        <v>103</v>
      </c>
    </row>
    <row r="283" spans="1:8" x14ac:dyDescent="0.25">
      <c r="A283" s="1">
        <v>937</v>
      </c>
      <c r="B283" s="7">
        <v>32715</v>
      </c>
      <c r="C283" s="3">
        <v>2.2000000000000002</v>
      </c>
      <c r="D283" s="3">
        <v>-0.51880000000000015</v>
      </c>
      <c r="E283" s="3">
        <v>2.6</v>
      </c>
      <c r="F283" s="3">
        <v>101.9490463067807</v>
      </c>
      <c r="G283" s="3">
        <v>92.469803522459429</v>
      </c>
      <c r="H283" s="3">
        <v>80.8</v>
      </c>
    </row>
    <row r="284" spans="1:8" x14ac:dyDescent="0.25">
      <c r="A284" s="1">
        <v>938</v>
      </c>
      <c r="B284" s="7">
        <v>32716</v>
      </c>
      <c r="C284" s="3">
        <v>0</v>
      </c>
      <c r="D284" s="3">
        <v>-3.12</v>
      </c>
      <c r="E284" s="3">
        <v>3.12</v>
      </c>
      <c r="F284" s="3">
        <v>101.5490463067807</v>
      </c>
      <c r="G284" s="3">
        <v>68.275091059512022</v>
      </c>
      <c r="H284" s="3">
        <v>73</v>
      </c>
    </row>
    <row r="285" spans="1:8" x14ac:dyDescent="0.25">
      <c r="A285" s="1">
        <v>939</v>
      </c>
      <c r="B285" s="7">
        <v>32717</v>
      </c>
      <c r="C285" s="3">
        <v>0</v>
      </c>
      <c r="D285" s="3">
        <v>-3.7440000000000002</v>
      </c>
      <c r="E285" s="3">
        <v>3.7440000000000002</v>
      </c>
      <c r="F285" s="3">
        <v>98.42904630678072</v>
      </c>
      <c r="G285" s="3">
        <v>57.740572884957643</v>
      </c>
      <c r="H285" s="3">
        <v>60</v>
      </c>
    </row>
    <row r="286" spans="1:8" x14ac:dyDescent="0.25">
      <c r="A286" s="1">
        <v>940</v>
      </c>
      <c r="B286" s="7">
        <v>32718</v>
      </c>
      <c r="C286" s="3">
        <v>0</v>
      </c>
      <c r="D286" s="3">
        <v>-4.056</v>
      </c>
      <c r="E286" s="3">
        <v>4.056</v>
      </c>
      <c r="F286" s="3">
        <v>94.68504630678072</v>
      </c>
      <c r="G286" s="3">
        <v>52.057337372741678</v>
      </c>
      <c r="H286" s="3">
        <v>48.6</v>
      </c>
    </row>
    <row r="287" spans="1:8" x14ac:dyDescent="0.25">
      <c r="A287" s="1">
        <v>941</v>
      </c>
      <c r="B287" s="7">
        <v>32719</v>
      </c>
      <c r="C287" s="3">
        <v>0</v>
      </c>
      <c r="D287" s="3">
        <v>-2.6</v>
      </c>
      <c r="E287" s="3">
        <v>2.6</v>
      </c>
      <c r="F287" s="3">
        <v>90.629046306780708</v>
      </c>
      <c r="G287" s="3">
        <v>47.924938337644789</v>
      </c>
      <c r="H287" s="3">
        <v>41.9</v>
      </c>
    </row>
    <row r="288" spans="1:8" x14ac:dyDescent="0.25">
      <c r="A288" s="1">
        <v>942</v>
      </c>
      <c r="B288" s="7">
        <v>32720</v>
      </c>
      <c r="C288" s="3">
        <v>0</v>
      </c>
      <c r="D288" s="3">
        <v>-2.2879999999999998</v>
      </c>
      <c r="E288" s="3">
        <v>2.2879999999999998</v>
      </c>
      <c r="F288" s="3">
        <v>88.029046306780714</v>
      </c>
      <c r="G288" s="3">
        <v>44.63071520001742</v>
      </c>
      <c r="H288" s="3">
        <v>38</v>
      </c>
    </row>
    <row r="289" spans="1:20" x14ac:dyDescent="0.25">
      <c r="A289" s="1">
        <v>943</v>
      </c>
      <c r="B289" s="7">
        <v>32721</v>
      </c>
      <c r="C289" s="3">
        <v>0</v>
      </c>
      <c r="D289" s="3">
        <v>-1.6639999999999999</v>
      </c>
      <c r="E289" s="3">
        <v>1.6639999999999999</v>
      </c>
      <c r="F289" s="3">
        <v>85.741046306780703</v>
      </c>
      <c r="G289" s="3">
        <v>41.916777214552972</v>
      </c>
      <c r="H289" s="3">
        <v>35.5</v>
      </c>
    </row>
    <row r="290" spans="1:20" x14ac:dyDescent="0.25">
      <c r="A290" s="1">
        <v>944</v>
      </c>
      <c r="B290" s="7">
        <v>32722</v>
      </c>
      <c r="C290" s="3">
        <v>0</v>
      </c>
      <c r="D290" s="3">
        <v>-2.7669041621288248</v>
      </c>
      <c r="E290" s="3">
        <v>2.7669041621288248</v>
      </c>
      <c r="F290" s="3">
        <v>84.077046306780716</v>
      </c>
      <c r="G290" s="3">
        <v>39.578099364489837</v>
      </c>
      <c r="H290" s="3">
        <v>32.5</v>
      </c>
    </row>
    <row r="291" spans="1:20" x14ac:dyDescent="0.25">
      <c r="A291" s="1">
        <v>945</v>
      </c>
      <c r="B291" s="7">
        <v>32723</v>
      </c>
      <c r="C291" s="3">
        <v>7</v>
      </c>
      <c r="D291" s="3">
        <v>4.4379999999999997</v>
      </c>
      <c r="E291" s="3">
        <v>2.1840000000000002</v>
      </c>
      <c r="F291" s="3">
        <v>81.310142144651891</v>
      </c>
      <c r="G291" s="3">
        <v>37.501267125006507</v>
      </c>
      <c r="H291" s="3">
        <v>29.6</v>
      </c>
    </row>
    <row r="292" spans="1:20" x14ac:dyDescent="0.25">
      <c r="A292" s="1">
        <v>946</v>
      </c>
      <c r="B292" s="7">
        <v>32724</v>
      </c>
      <c r="C292" s="3">
        <v>9</v>
      </c>
      <c r="D292" s="3">
        <v>6.5379999999999994</v>
      </c>
      <c r="E292" s="3">
        <v>1.976</v>
      </c>
      <c r="F292" s="3">
        <v>83.575506494920575</v>
      </c>
      <c r="G292" s="3">
        <v>55.115508003246063</v>
      </c>
      <c r="H292" s="3">
        <v>29</v>
      </c>
    </row>
    <row r="293" spans="1:20" x14ac:dyDescent="0.25">
      <c r="A293" s="1">
        <v>947</v>
      </c>
      <c r="B293" s="7">
        <v>32725</v>
      </c>
      <c r="C293" s="3">
        <v>3.3</v>
      </c>
      <c r="D293" s="3">
        <v>0.52179999999999938</v>
      </c>
      <c r="E293" s="3">
        <v>2.6</v>
      </c>
      <c r="F293" s="3">
        <v>86.696671496617881</v>
      </c>
      <c r="G293" s="3">
        <v>73.033061437029119</v>
      </c>
      <c r="H293" s="3">
        <v>38</v>
      </c>
    </row>
    <row r="294" spans="1:20" x14ac:dyDescent="0.25">
      <c r="A294" s="1">
        <v>948</v>
      </c>
      <c r="B294" s="7">
        <v>32726</v>
      </c>
      <c r="C294" s="3">
        <v>0.1</v>
      </c>
      <c r="D294" s="3">
        <v>-1.5693999999999999</v>
      </c>
      <c r="E294" s="3">
        <v>1.6639999999999999</v>
      </c>
      <c r="F294" s="3">
        <v>87.076685177413282</v>
      </c>
      <c r="G294" s="3">
        <v>52.538812343853657</v>
      </c>
      <c r="H294" s="3">
        <v>43.3</v>
      </c>
    </row>
    <row r="295" spans="1:20" x14ac:dyDescent="0.25">
      <c r="A295" s="1">
        <v>949</v>
      </c>
      <c r="B295" s="7">
        <v>32727</v>
      </c>
      <c r="C295" s="3">
        <v>2.1</v>
      </c>
      <c r="D295" s="3">
        <v>-0.71740000000000026</v>
      </c>
      <c r="E295" s="3">
        <v>2.7040000000000002</v>
      </c>
      <c r="F295" s="3">
        <v>85.512685177413289</v>
      </c>
      <c r="G295" s="3">
        <v>42.402635828920403</v>
      </c>
      <c r="H295" s="3">
        <v>35.799999999999997</v>
      </c>
    </row>
    <row r="296" spans="1:20" x14ac:dyDescent="0.25">
      <c r="A296" s="1">
        <v>950</v>
      </c>
      <c r="B296" s="7">
        <v>32728</v>
      </c>
      <c r="C296" s="3">
        <v>0</v>
      </c>
      <c r="D296" s="3">
        <v>-3.7133627788863701</v>
      </c>
      <c r="E296" s="3">
        <v>3.7133627788863701</v>
      </c>
      <c r="F296" s="3">
        <v>84.90868517741329</v>
      </c>
      <c r="G296" s="3">
        <v>40.93599658080133</v>
      </c>
      <c r="H296" s="3">
        <v>31</v>
      </c>
    </row>
    <row r="297" spans="1:20" x14ac:dyDescent="0.25">
      <c r="A297" s="1">
        <v>951</v>
      </c>
      <c r="B297" s="7">
        <v>32729</v>
      </c>
      <c r="C297" s="3">
        <v>0.5</v>
      </c>
      <c r="D297" s="3">
        <v>-2.4037805944655819</v>
      </c>
      <c r="E297" s="3">
        <v>2.8767805944655822</v>
      </c>
      <c r="F297" s="3">
        <v>81.195322398526912</v>
      </c>
      <c r="G297" s="3">
        <v>36.251550206425463</v>
      </c>
      <c r="H297" s="3">
        <v>27</v>
      </c>
    </row>
    <row r="298" spans="1:20" x14ac:dyDescent="0.25">
      <c r="A298" s="1">
        <v>952</v>
      </c>
      <c r="B298" s="7">
        <v>32730</v>
      </c>
      <c r="C298" s="3">
        <v>2</v>
      </c>
      <c r="D298" s="3">
        <v>-1.7134514367879641</v>
      </c>
      <c r="E298" s="3">
        <v>3.605451436787964</v>
      </c>
      <c r="F298" s="3">
        <v>78.81854180406134</v>
      </c>
      <c r="G298" s="3">
        <v>34.484270091701262</v>
      </c>
      <c r="H298" s="3">
        <v>25.2</v>
      </c>
    </row>
    <row r="299" spans="1:20" x14ac:dyDescent="0.25">
      <c r="A299" s="1">
        <v>953</v>
      </c>
      <c r="B299" s="7">
        <v>32731</v>
      </c>
      <c r="C299" s="3">
        <v>15.8</v>
      </c>
      <c r="D299" s="3">
        <v>9.9547999999999988</v>
      </c>
      <c r="E299" s="3">
        <v>4.992</v>
      </c>
      <c r="F299" s="3">
        <v>77.213090367273367</v>
      </c>
      <c r="G299" s="3">
        <v>34.704810636530247</v>
      </c>
      <c r="H299" s="3">
        <v>23.7</v>
      </c>
    </row>
    <row r="300" spans="1:20" x14ac:dyDescent="0.25">
      <c r="A300" s="1">
        <v>954</v>
      </c>
      <c r="B300" s="7">
        <v>32732</v>
      </c>
      <c r="C300" s="3">
        <v>0.7</v>
      </c>
      <c r="D300" s="3">
        <v>-3.601799999999999</v>
      </c>
      <c r="E300" s="3">
        <v>4.2639999999999993</v>
      </c>
      <c r="F300" s="3">
        <v>82.525209255979405</v>
      </c>
      <c r="G300" s="3">
        <v>77.854497794950049</v>
      </c>
      <c r="H300" s="3">
        <v>33.799999999999997</v>
      </c>
    </row>
    <row r="301" spans="1:20" x14ac:dyDescent="0.25">
      <c r="A301" s="1">
        <v>955</v>
      </c>
      <c r="B301" s="7">
        <v>32733</v>
      </c>
      <c r="C301" s="3">
        <v>2.7</v>
      </c>
      <c r="D301" s="3">
        <v>-0.14979999999999991</v>
      </c>
      <c r="E301" s="3">
        <v>2.7040000000000002</v>
      </c>
      <c r="F301" s="3">
        <v>78.961209255979412</v>
      </c>
      <c r="G301" s="3">
        <v>44.557092479575751</v>
      </c>
      <c r="H301" s="3">
        <v>34</v>
      </c>
    </row>
    <row r="302" spans="1:20" s="5" customFormat="1" x14ac:dyDescent="0.25">
      <c r="A302" s="4">
        <v>956</v>
      </c>
      <c r="B302" s="8">
        <v>32734</v>
      </c>
      <c r="C302" s="10">
        <v>9.5</v>
      </c>
      <c r="D302" s="10">
        <v>8.1549999999999994</v>
      </c>
      <c r="E302" s="10">
        <v>0.83200000000000007</v>
      </c>
      <c r="F302" s="10">
        <v>78.957209255979421</v>
      </c>
      <c r="G302" s="10">
        <v>40.99367466568421</v>
      </c>
      <c r="H302" s="10">
        <v>31.4</v>
      </c>
      <c r="R302" s="5">
        <v>2</v>
      </c>
      <c r="S302" s="5">
        <v>62.8</v>
      </c>
      <c r="T302" s="5">
        <f>0.5*(SUM(S302:S311)+SUM(S303:S310))</f>
        <v>1569.3</v>
      </c>
    </row>
    <row r="303" spans="1:20" s="5" customFormat="1" x14ac:dyDescent="0.25">
      <c r="A303" s="4">
        <v>957</v>
      </c>
      <c r="B303" s="8">
        <v>32735</v>
      </c>
      <c r="C303" s="10">
        <v>11.3</v>
      </c>
      <c r="D303" s="10">
        <v>8.8178000000000001</v>
      </c>
      <c r="E303" s="10">
        <v>1.8720000000000001</v>
      </c>
      <c r="F303" s="10">
        <v>83.038253622881228</v>
      </c>
      <c r="G303" s="10">
        <v>74.51780491863336</v>
      </c>
      <c r="H303" s="10">
        <v>62.8</v>
      </c>
      <c r="R303" s="5">
        <v>3</v>
      </c>
      <c r="S303" s="5">
        <v>108</v>
      </c>
    </row>
    <row r="304" spans="1:20" s="5" customFormat="1" x14ac:dyDescent="0.25">
      <c r="A304" s="4">
        <v>958</v>
      </c>
      <c r="B304" s="8">
        <v>32736</v>
      </c>
      <c r="C304" s="10">
        <v>11.6</v>
      </c>
      <c r="D304" s="10">
        <v>9.1015999999999995</v>
      </c>
      <c r="E304" s="10">
        <v>1.8720000000000001</v>
      </c>
      <c r="F304" s="10">
        <v>87.207200723167489</v>
      </c>
      <c r="G304" s="10">
        <v>100.4251051976111</v>
      </c>
      <c r="H304" s="10">
        <v>108</v>
      </c>
      <c r="R304" s="5">
        <v>4</v>
      </c>
      <c r="S304" s="5">
        <v>101</v>
      </c>
    </row>
    <row r="305" spans="1:19" s="5" customFormat="1" x14ac:dyDescent="0.25">
      <c r="A305" s="4">
        <v>959</v>
      </c>
      <c r="B305" s="8">
        <v>32737</v>
      </c>
      <c r="C305" s="10">
        <v>37.6</v>
      </c>
      <c r="D305" s="10">
        <v>34.633600000000001</v>
      </c>
      <c r="E305" s="10">
        <v>0.93600000000000005</v>
      </c>
      <c r="F305" s="10">
        <v>91.18350678990538</v>
      </c>
      <c r="G305" s="10">
        <v>124.84300055303871</v>
      </c>
      <c r="H305" s="10">
        <v>101</v>
      </c>
      <c r="R305" s="5">
        <v>5</v>
      </c>
      <c r="S305" s="5">
        <v>371</v>
      </c>
    </row>
    <row r="306" spans="1:19" s="5" customFormat="1" x14ac:dyDescent="0.25">
      <c r="A306" s="4">
        <v>960</v>
      </c>
      <c r="B306" s="8">
        <v>32738</v>
      </c>
      <c r="C306" s="10">
        <v>33.700000000000003</v>
      </c>
      <c r="D306" s="10">
        <v>31.568200000000001</v>
      </c>
      <c r="E306" s="10">
        <v>0.312</v>
      </c>
      <c r="F306" s="10">
        <v>103.39964590120751</v>
      </c>
      <c r="G306" s="10">
        <v>462.14571334171109</v>
      </c>
      <c r="H306" s="10">
        <v>371</v>
      </c>
      <c r="R306" s="5">
        <v>6</v>
      </c>
      <c r="S306" s="5">
        <v>435</v>
      </c>
    </row>
    <row r="307" spans="1:19" s="5" customFormat="1" x14ac:dyDescent="0.25">
      <c r="A307" s="4">
        <v>961</v>
      </c>
      <c r="B307" s="8">
        <v>32739</v>
      </c>
      <c r="C307" s="10">
        <v>0</v>
      </c>
      <c r="D307" s="10">
        <v>-1.976</v>
      </c>
      <c r="E307" s="10">
        <v>1.976</v>
      </c>
      <c r="F307" s="10">
        <v>110.9093863794039</v>
      </c>
      <c r="G307" s="10">
        <v>688.81692084824874</v>
      </c>
      <c r="H307" s="10">
        <v>435</v>
      </c>
      <c r="R307" s="5">
        <v>7</v>
      </c>
      <c r="S307" s="5">
        <v>199</v>
      </c>
    </row>
    <row r="308" spans="1:19" s="5" customFormat="1" x14ac:dyDescent="0.25">
      <c r="A308" s="4">
        <v>962</v>
      </c>
      <c r="B308" s="8">
        <v>32740</v>
      </c>
      <c r="C308" s="10">
        <v>0</v>
      </c>
      <c r="D308" s="10">
        <v>-3.016</v>
      </c>
      <c r="E308" s="10">
        <v>3.016</v>
      </c>
      <c r="F308" s="10">
        <v>108.9333863794039</v>
      </c>
      <c r="G308" s="10">
        <v>253.99784550409589</v>
      </c>
      <c r="H308" s="10">
        <v>199</v>
      </c>
      <c r="R308" s="5">
        <v>8</v>
      </c>
      <c r="S308" s="5">
        <v>128</v>
      </c>
    </row>
    <row r="309" spans="1:19" s="5" customFormat="1" x14ac:dyDescent="0.25">
      <c r="A309" s="4">
        <v>963</v>
      </c>
      <c r="B309" s="8">
        <v>32741</v>
      </c>
      <c r="C309" s="10">
        <v>0</v>
      </c>
      <c r="D309" s="10">
        <v>-3.4319999999999999</v>
      </c>
      <c r="E309" s="10">
        <v>3.4319999999999999</v>
      </c>
      <c r="F309" s="10">
        <v>105.91738637940389</v>
      </c>
      <c r="G309" s="10">
        <v>165.4036080536446</v>
      </c>
      <c r="H309" s="10">
        <v>128</v>
      </c>
      <c r="R309" s="5">
        <v>9</v>
      </c>
      <c r="S309" s="5">
        <v>91.3</v>
      </c>
    </row>
    <row r="310" spans="1:19" s="5" customFormat="1" x14ac:dyDescent="0.25">
      <c r="A310" s="4">
        <v>964</v>
      </c>
      <c r="B310" s="8">
        <v>32742</v>
      </c>
      <c r="C310" s="10">
        <v>0</v>
      </c>
      <c r="D310" s="10">
        <v>-3.12</v>
      </c>
      <c r="E310" s="10">
        <v>3.12</v>
      </c>
      <c r="F310" s="10">
        <v>102.48538637940381</v>
      </c>
      <c r="G310" s="10">
        <v>121.13042053197</v>
      </c>
      <c r="H310" s="10">
        <v>91.3</v>
      </c>
      <c r="R310" s="5">
        <v>10</v>
      </c>
      <c r="S310" s="5">
        <v>72.7</v>
      </c>
    </row>
    <row r="311" spans="1:19" s="5" customFormat="1" x14ac:dyDescent="0.25">
      <c r="A311" s="4">
        <v>965</v>
      </c>
      <c r="B311" s="8">
        <v>32743</v>
      </c>
      <c r="C311" s="10">
        <v>0.1</v>
      </c>
      <c r="D311" s="10">
        <v>-1.2574000000000001</v>
      </c>
      <c r="E311" s="10">
        <v>1.3520000000000001</v>
      </c>
      <c r="F311" s="10">
        <v>99.365386379403859</v>
      </c>
      <c r="G311" s="10">
        <v>95.501630332192846</v>
      </c>
      <c r="H311" s="10">
        <v>72.7</v>
      </c>
      <c r="R311" s="5">
        <v>11</v>
      </c>
      <c r="S311" s="5">
        <v>63.8</v>
      </c>
    </row>
    <row r="312" spans="1:19" s="5" customFormat="1" x14ac:dyDescent="0.25">
      <c r="A312" s="4">
        <v>966</v>
      </c>
      <c r="B312" s="8">
        <v>32744</v>
      </c>
      <c r="C312" s="10">
        <v>0</v>
      </c>
      <c r="D312" s="10">
        <v>-2.7040000000000002</v>
      </c>
      <c r="E312" s="10">
        <v>2.7040000000000002</v>
      </c>
      <c r="F312" s="10">
        <v>98.113386379403863</v>
      </c>
      <c r="G312" s="10">
        <v>79.57201193260407</v>
      </c>
      <c r="H312" s="10">
        <v>63.8</v>
      </c>
    </row>
    <row r="313" spans="1:19" s="5" customFormat="1" x14ac:dyDescent="0.25">
      <c r="A313" s="4">
        <v>967</v>
      </c>
      <c r="B313" s="8">
        <v>32745</v>
      </c>
      <c r="C313" s="10">
        <v>25.7</v>
      </c>
      <c r="D313" s="10">
        <v>23.792200000000001</v>
      </c>
      <c r="E313" s="10">
        <v>0.52</v>
      </c>
      <c r="F313" s="10">
        <v>95.409386379403855</v>
      </c>
      <c r="G313" s="10">
        <v>68.819786074149349</v>
      </c>
      <c r="H313" s="10">
        <v>59.1</v>
      </c>
    </row>
    <row r="314" spans="1:19" x14ac:dyDescent="0.25">
      <c r="A314" s="1">
        <v>968</v>
      </c>
      <c r="B314" s="7">
        <v>32746</v>
      </c>
      <c r="C314" s="3">
        <v>0.1</v>
      </c>
      <c r="D314" s="3">
        <v>-2.2974000000000001</v>
      </c>
      <c r="E314" s="3">
        <v>2.3919999999999999</v>
      </c>
      <c r="F314" s="3">
        <v>103.2594546550754</v>
      </c>
      <c r="G314" s="3">
        <v>285.89241298708907</v>
      </c>
      <c r="H314" s="3">
        <v>91</v>
      </c>
    </row>
    <row r="315" spans="1:19" x14ac:dyDescent="0.25">
      <c r="A315" s="1">
        <v>969</v>
      </c>
      <c r="B315" s="7">
        <v>32747</v>
      </c>
      <c r="C315" s="3">
        <v>0.3</v>
      </c>
      <c r="D315" s="3">
        <v>-1.9001999999999999</v>
      </c>
      <c r="E315" s="3">
        <v>2.1840000000000002</v>
      </c>
      <c r="F315" s="3">
        <v>100.9674546550754</v>
      </c>
      <c r="G315" s="3">
        <v>119.7768471625629</v>
      </c>
      <c r="H315" s="3">
        <v>82.8</v>
      </c>
    </row>
    <row r="316" spans="1:19" x14ac:dyDescent="0.25">
      <c r="A316" s="1">
        <v>970</v>
      </c>
      <c r="B316" s="7">
        <v>32748</v>
      </c>
      <c r="C316" s="3">
        <v>1.4</v>
      </c>
      <c r="D316" s="3">
        <v>-1.2756000000000001</v>
      </c>
      <c r="E316" s="3">
        <v>2.6</v>
      </c>
      <c r="F316" s="3">
        <v>99.0834546550754</v>
      </c>
      <c r="G316" s="3">
        <v>90.094005183517211</v>
      </c>
      <c r="H316" s="3">
        <v>65.599999999999994</v>
      </c>
    </row>
    <row r="317" spans="1:19" x14ac:dyDescent="0.25">
      <c r="A317" s="1">
        <v>971</v>
      </c>
      <c r="B317" s="7">
        <v>32749</v>
      </c>
      <c r="C317" s="3">
        <v>7.4</v>
      </c>
      <c r="D317" s="3">
        <v>5.6483999999999996</v>
      </c>
      <c r="E317" s="3">
        <v>1.3520000000000001</v>
      </c>
      <c r="F317" s="3">
        <v>97.883454655075397</v>
      </c>
      <c r="G317" s="3">
        <v>76.432502069361249</v>
      </c>
      <c r="H317" s="3">
        <v>55.5</v>
      </c>
    </row>
    <row r="318" spans="1:19" x14ac:dyDescent="0.25">
      <c r="A318" s="1">
        <v>972</v>
      </c>
      <c r="B318" s="7">
        <v>32750</v>
      </c>
      <c r="C318" s="3">
        <v>2.8</v>
      </c>
      <c r="D318" s="3">
        <v>2.024799999999999</v>
      </c>
      <c r="E318" s="3">
        <v>0.624</v>
      </c>
      <c r="F318" s="3">
        <v>99.826344952832784</v>
      </c>
      <c r="G318" s="3">
        <v>113.0536969178974</v>
      </c>
      <c r="H318" s="3">
        <v>58.8</v>
      </c>
    </row>
    <row r="319" spans="1:19" x14ac:dyDescent="0.25">
      <c r="A319" s="1">
        <v>973</v>
      </c>
      <c r="B319" s="7">
        <v>32751</v>
      </c>
      <c r="C319" s="3">
        <v>0.2</v>
      </c>
      <c r="D319" s="3">
        <v>-1.3708</v>
      </c>
      <c r="E319" s="3">
        <v>1.56</v>
      </c>
      <c r="F319" s="3">
        <v>100.499585619359</v>
      </c>
      <c r="G319" s="3">
        <v>90.336601368587864</v>
      </c>
      <c r="H319" s="3">
        <v>70.5</v>
      </c>
    </row>
    <row r="320" spans="1:19" x14ac:dyDescent="0.25">
      <c r="A320" s="1">
        <v>1210</v>
      </c>
      <c r="B320" s="7">
        <v>32988</v>
      </c>
      <c r="C320" s="3">
        <v>0</v>
      </c>
      <c r="D320" s="3">
        <v>-2.6</v>
      </c>
      <c r="E320" s="3">
        <v>2.6</v>
      </c>
      <c r="F320" s="3">
        <v>75.1173768358491</v>
      </c>
      <c r="G320" s="3">
        <v>31.40857101171915</v>
      </c>
      <c r="H320" s="3">
        <v>55.5</v>
      </c>
    </row>
    <row r="321" spans="1:8" x14ac:dyDescent="0.25">
      <c r="A321" s="1">
        <v>1211</v>
      </c>
      <c r="B321" s="7">
        <v>32989</v>
      </c>
      <c r="C321" s="3">
        <v>0.4</v>
      </c>
      <c r="D321" s="3">
        <v>-0.97360000000000002</v>
      </c>
      <c r="E321" s="3">
        <v>1.3520000000000001</v>
      </c>
      <c r="F321" s="3">
        <v>72.517376835849106</v>
      </c>
      <c r="G321" s="3">
        <v>26.52737013149008</v>
      </c>
      <c r="H321" s="3">
        <v>48.7</v>
      </c>
    </row>
    <row r="322" spans="1:8" x14ac:dyDescent="0.25">
      <c r="A322" s="1">
        <v>1212</v>
      </c>
      <c r="B322" s="7">
        <v>32990</v>
      </c>
      <c r="C322" s="3">
        <v>4.5</v>
      </c>
      <c r="D322" s="3">
        <v>4.0489999999999986</v>
      </c>
      <c r="E322" s="3">
        <v>0.20799999999999999</v>
      </c>
      <c r="F322" s="3">
        <v>71.565376835849094</v>
      </c>
      <c r="G322" s="3">
        <v>24.736247593304991</v>
      </c>
      <c r="H322" s="3">
        <v>40.4</v>
      </c>
    </row>
    <row r="323" spans="1:8" x14ac:dyDescent="0.25">
      <c r="A323" s="1">
        <v>1213</v>
      </c>
      <c r="B323" s="7">
        <v>32991</v>
      </c>
      <c r="C323" s="3">
        <v>2.5</v>
      </c>
      <c r="D323" s="3">
        <v>2.2610000000000001</v>
      </c>
      <c r="E323" s="3">
        <v>0.104</v>
      </c>
      <c r="F323" s="3">
        <v>73.83870310111385</v>
      </c>
      <c r="G323" s="3">
        <v>38.748356182028431</v>
      </c>
      <c r="H323" s="3">
        <v>40.5</v>
      </c>
    </row>
    <row r="324" spans="1:8" x14ac:dyDescent="0.25">
      <c r="A324" s="1">
        <v>1214</v>
      </c>
      <c r="B324" s="7">
        <v>32992</v>
      </c>
      <c r="C324" s="3">
        <v>6.8</v>
      </c>
      <c r="D324" s="3">
        <v>6.2247999999999992</v>
      </c>
      <c r="E324" s="3">
        <v>0.20799999999999999</v>
      </c>
      <c r="F324" s="3">
        <v>75.076509924100066</v>
      </c>
      <c r="G324" s="3">
        <v>36.255972089254229</v>
      </c>
      <c r="H324" s="3">
        <v>60.6</v>
      </c>
    </row>
    <row r="325" spans="1:8" x14ac:dyDescent="0.25">
      <c r="A325" s="1">
        <v>1215</v>
      </c>
      <c r="B325" s="7">
        <v>32993</v>
      </c>
      <c r="C325" s="3">
        <v>3.6</v>
      </c>
      <c r="D325" s="3">
        <v>2.9895999999999998</v>
      </c>
      <c r="E325" s="3">
        <v>0.41599999999999998</v>
      </c>
      <c r="F325" s="3">
        <v>78.375802444217328</v>
      </c>
      <c r="G325" s="3">
        <v>56.431964927642298</v>
      </c>
      <c r="H325" s="3">
        <v>96.3</v>
      </c>
    </row>
    <row r="326" spans="1:8" x14ac:dyDescent="0.25">
      <c r="A326" s="1">
        <v>1216</v>
      </c>
      <c r="B326" s="7">
        <v>32994</v>
      </c>
      <c r="C326" s="3">
        <v>1.5</v>
      </c>
      <c r="D326" s="3">
        <v>0.48299999999999998</v>
      </c>
      <c r="E326" s="3">
        <v>0.93600000000000005</v>
      </c>
      <c r="F326" s="3">
        <v>79.919510758053065</v>
      </c>
      <c r="G326" s="3">
        <v>49.617364798626468</v>
      </c>
      <c r="H326" s="3">
        <v>105</v>
      </c>
    </row>
    <row r="327" spans="1:8" x14ac:dyDescent="0.25">
      <c r="A327" s="1">
        <v>1217</v>
      </c>
      <c r="B327" s="7">
        <v>32995</v>
      </c>
      <c r="C327" s="3">
        <v>3.3</v>
      </c>
      <c r="D327" s="3">
        <v>2.3938000000000001</v>
      </c>
      <c r="E327" s="3">
        <v>0.72799999999999998</v>
      </c>
      <c r="F327" s="3">
        <v>80.214732158681201</v>
      </c>
      <c r="G327" s="3">
        <v>37.624252702930512</v>
      </c>
      <c r="H327" s="3">
        <v>84.2</v>
      </c>
    </row>
    <row r="328" spans="1:8" x14ac:dyDescent="0.25">
      <c r="A328" s="1">
        <v>1218</v>
      </c>
      <c r="B328" s="7">
        <v>32996</v>
      </c>
      <c r="C328" s="3">
        <v>0</v>
      </c>
      <c r="D328" s="3">
        <v>-2.9119999999999999</v>
      </c>
      <c r="E328" s="3">
        <v>2.9119999999999999</v>
      </c>
      <c r="F328" s="3">
        <v>81.440788800132125</v>
      </c>
      <c r="G328" s="3">
        <v>43.680922496432864</v>
      </c>
      <c r="H328" s="3">
        <v>67.7</v>
      </c>
    </row>
    <row r="329" spans="1:8" x14ac:dyDescent="0.25">
      <c r="A329" s="1">
        <v>1219</v>
      </c>
      <c r="B329" s="7">
        <v>32997</v>
      </c>
      <c r="C329" s="3">
        <v>0</v>
      </c>
      <c r="D329" s="3">
        <v>-2.8079999999999998</v>
      </c>
      <c r="E329" s="3">
        <v>2.8079999999999998</v>
      </c>
      <c r="F329" s="3">
        <v>78.528788800132133</v>
      </c>
      <c r="G329" s="3">
        <v>31.97706850955036</v>
      </c>
      <c r="H329" s="3">
        <v>55.7</v>
      </c>
    </row>
    <row r="330" spans="1:8" x14ac:dyDescent="0.25">
      <c r="A330" s="1">
        <v>1220</v>
      </c>
      <c r="B330" s="7">
        <v>32998</v>
      </c>
      <c r="C330" s="3">
        <v>0</v>
      </c>
      <c r="D330" s="3">
        <v>-2.3919999999999999</v>
      </c>
      <c r="E330" s="3">
        <v>2.3919999999999999</v>
      </c>
      <c r="F330" s="3">
        <v>75.720788800132127</v>
      </c>
      <c r="G330" s="3">
        <v>28.786133289042368</v>
      </c>
      <c r="H330" s="3">
        <v>48.6</v>
      </c>
    </row>
    <row r="331" spans="1:8" x14ac:dyDescent="0.25">
      <c r="A331" s="1">
        <v>1221</v>
      </c>
      <c r="B331" s="7">
        <v>32999</v>
      </c>
      <c r="C331" s="3">
        <v>0</v>
      </c>
      <c r="D331" s="3">
        <v>-3.2240000000000002</v>
      </c>
      <c r="E331" s="3">
        <v>3.2240000000000002</v>
      </c>
      <c r="F331" s="3">
        <v>73.328788800132131</v>
      </c>
      <c r="G331" s="3">
        <v>26.799810010477291</v>
      </c>
      <c r="H331" s="3">
        <v>43.5</v>
      </c>
    </row>
    <row r="332" spans="1:8" x14ac:dyDescent="0.25">
      <c r="A332" s="1">
        <v>1222</v>
      </c>
      <c r="B332" s="7">
        <v>33000</v>
      </c>
      <c r="C332" s="3">
        <v>0</v>
      </c>
      <c r="D332" s="3">
        <v>-3.4319999999999999</v>
      </c>
      <c r="E332" s="3">
        <v>3.4319999999999999</v>
      </c>
      <c r="F332" s="3">
        <v>70.104788800132127</v>
      </c>
      <c r="G332" s="3">
        <v>25.343105002095388</v>
      </c>
      <c r="H332" s="3">
        <v>36.200000000000003</v>
      </c>
    </row>
    <row r="333" spans="1:8" x14ac:dyDescent="0.25">
      <c r="A333" s="1">
        <v>1223</v>
      </c>
      <c r="B333" s="7">
        <v>33001</v>
      </c>
      <c r="C333" s="3">
        <v>0</v>
      </c>
      <c r="D333" s="3">
        <v>-2.2879999999999998</v>
      </c>
      <c r="E333" s="3">
        <v>2.2879999999999998</v>
      </c>
      <c r="F333" s="3">
        <v>66.672788800132125</v>
      </c>
      <c r="G333" s="3">
        <v>24.126986756609401</v>
      </c>
      <c r="H333" s="3">
        <v>31.6</v>
      </c>
    </row>
    <row r="334" spans="1:8" x14ac:dyDescent="0.25">
      <c r="A334" s="1">
        <v>1224</v>
      </c>
      <c r="B334" s="7">
        <v>33002</v>
      </c>
      <c r="C334" s="3">
        <v>0</v>
      </c>
      <c r="D334" s="3">
        <v>-1.522248141039551</v>
      </c>
      <c r="E334" s="3">
        <v>1.522248141039551</v>
      </c>
      <c r="F334" s="3">
        <v>64.384788800132128</v>
      </c>
      <c r="G334" s="3">
        <v>23.062528049273059</v>
      </c>
      <c r="H334" s="3">
        <v>28.3</v>
      </c>
    </row>
    <row r="335" spans="1:8" x14ac:dyDescent="0.25">
      <c r="A335" s="1">
        <v>1225</v>
      </c>
      <c r="B335" s="7">
        <v>33003</v>
      </c>
      <c r="C335" s="3">
        <v>0</v>
      </c>
      <c r="D335" s="3">
        <v>-0.59904000000000002</v>
      </c>
      <c r="E335" s="3">
        <v>0.59904000000000002</v>
      </c>
      <c r="F335" s="3">
        <v>62.862540659092573</v>
      </c>
      <c r="G335" s="3">
        <v>22.092420414662548</v>
      </c>
      <c r="H335" s="3">
        <v>25.8</v>
      </c>
    </row>
    <row r="336" spans="1:8" x14ac:dyDescent="0.25">
      <c r="A336" s="1">
        <v>1226</v>
      </c>
      <c r="B336" s="7">
        <v>33004</v>
      </c>
      <c r="C336" s="3">
        <v>0</v>
      </c>
      <c r="D336" s="3">
        <v>-0.51584000000000008</v>
      </c>
      <c r="E336" s="3">
        <v>0.51584000000000008</v>
      </c>
      <c r="F336" s="3">
        <v>62.263500659092571</v>
      </c>
      <c r="G336" s="3">
        <v>21.215238975561562</v>
      </c>
      <c r="H336" s="3">
        <v>23.7</v>
      </c>
    </row>
    <row r="337" spans="1:20" x14ac:dyDescent="0.25">
      <c r="A337" s="1">
        <v>1227</v>
      </c>
      <c r="B337" s="7">
        <v>33005</v>
      </c>
      <c r="C337" s="3">
        <v>0.5</v>
      </c>
      <c r="D337" s="3">
        <v>-5.7440000000000047E-2</v>
      </c>
      <c r="E337" s="3">
        <v>0.53044000000000002</v>
      </c>
      <c r="F337" s="3">
        <v>61.747660659092567</v>
      </c>
      <c r="G337" s="3">
        <v>20.390477391058411</v>
      </c>
      <c r="H337" s="3">
        <v>22.1</v>
      </c>
    </row>
    <row r="338" spans="1:20" s="5" customFormat="1" x14ac:dyDescent="0.25">
      <c r="A338" s="4">
        <v>1228</v>
      </c>
      <c r="B338" s="8">
        <v>33006</v>
      </c>
      <c r="C338" s="10">
        <v>0.5</v>
      </c>
      <c r="D338" s="10">
        <v>-0.44619999999999999</v>
      </c>
      <c r="E338" s="10">
        <v>0.91920000000000002</v>
      </c>
      <c r="F338" s="10">
        <v>61.717220659092582</v>
      </c>
      <c r="G338" s="10">
        <v>20.27313659044713</v>
      </c>
      <c r="H338" s="10">
        <v>21.4</v>
      </c>
      <c r="I338" s="5">
        <f>C338*-1</f>
        <v>-0.5</v>
      </c>
      <c r="R338" s="5">
        <v>2</v>
      </c>
      <c r="S338" s="5">
        <v>20.100000000000001</v>
      </c>
      <c r="T338" s="5">
        <f>0.5*(SUM(S338:S348)+SUM(S339:S347))</f>
        <v>890.40000000000009</v>
      </c>
    </row>
    <row r="339" spans="1:20" s="5" customFormat="1" x14ac:dyDescent="0.25">
      <c r="A339" s="4">
        <v>1229</v>
      </c>
      <c r="B339" s="8">
        <v>33007</v>
      </c>
      <c r="C339" s="10">
        <v>31.6</v>
      </c>
      <c r="D339" s="10">
        <v>29.061599999999999</v>
      </c>
      <c r="E339" s="10">
        <v>0.83200000000000007</v>
      </c>
      <c r="F339" s="10">
        <v>61.298020659092572</v>
      </c>
      <c r="G339" s="10">
        <v>19.736218632709519</v>
      </c>
      <c r="H339" s="10">
        <v>20.100000000000001</v>
      </c>
      <c r="I339" s="5">
        <f t="shared" ref="I339:I351" si="2">C339*-1</f>
        <v>-31.6</v>
      </c>
      <c r="R339" s="5">
        <v>3</v>
      </c>
      <c r="S339" s="5">
        <v>151</v>
      </c>
    </row>
    <row r="340" spans="1:20" s="5" customFormat="1" x14ac:dyDescent="0.25">
      <c r="A340" s="4">
        <v>1230</v>
      </c>
      <c r="B340" s="8">
        <v>33008</v>
      </c>
      <c r="C340" s="10">
        <v>20.2</v>
      </c>
      <c r="D340" s="10">
        <v>19.109200000000001</v>
      </c>
      <c r="E340" s="10">
        <v>0</v>
      </c>
      <c r="F340" s="10">
        <v>78.288470352910139</v>
      </c>
      <c r="G340" s="10">
        <v>152.54894426277329</v>
      </c>
      <c r="H340" s="10">
        <v>151</v>
      </c>
      <c r="I340" s="5">
        <f t="shared" si="2"/>
        <v>-20.2</v>
      </c>
      <c r="R340" s="5">
        <v>4</v>
      </c>
      <c r="S340" s="5">
        <v>280</v>
      </c>
    </row>
    <row r="341" spans="1:20" s="5" customFormat="1" x14ac:dyDescent="0.25">
      <c r="A341" s="4">
        <v>1231</v>
      </c>
      <c r="B341" s="8">
        <v>33009</v>
      </c>
      <c r="C341" s="10">
        <v>3</v>
      </c>
      <c r="D341" s="10">
        <v>0.34200000000000008</v>
      </c>
      <c r="E341" s="10">
        <v>2.496</v>
      </c>
      <c r="F341" s="10">
        <v>87.472521578640908</v>
      </c>
      <c r="G341" s="10">
        <v>222.8654257243555</v>
      </c>
      <c r="H341" s="10">
        <v>280</v>
      </c>
      <c r="I341" s="5">
        <f t="shared" si="2"/>
        <v>-3</v>
      </c>
      <c r="R341" s="5">
        <v>5</v>
      </c>
      <c r="S341" s="5">
        <v>126</v>
      </c>
    </row>
    <row r="342" spans="1:20" s="5" customFormat="1" x14ac:dyDescent="0.25">
      <c r="A342" s="4">
        <v>1232</v>
      </c>
      <c r="B342" s="8">
        <v>33010</v>
      </c>
      <c r="C342" s="10">
        <v>0</v>
      </c>
      <c r="D342" s="10">
        <v>-2.9119999999999999</v>
      </c>
      <c r="E342" s="10">
        <v>2.9119999999999999</v>
      </c>
      <c r="F342" s="10">
        <v>87.764575969876859</v>
      </c>
      <c r="G342" s="10">
        <v>95.904845504045909</v>
      </c>
      <c r="H342" s="10">
        <v>126</v>
      </c>
      <c r="I342" s="5">
        <f t="shared" si="2"/>
        <v>0</v>
      </c>
      <c r="R342" s="5">
        <v>6</v>
      </c>
      <c r="S342" s="5">
        <v>82.3</v>
      </c>
    </row>
    <row r="343" spans="1:20" s="5" customFormat="1" x14ac:dyDescent="0.25">
      <c r="A343" s="4">
        <v>1233</v>
      </c>
      <c r="B343" s="8">
        <v>33011</v>
      </c>
      <c r="C343" s="10">
        <v>0</v>
      </c>
      <c r="D343" s="10">
        <v>-3.536</v>
      </c>
      <c r="E343" s="10">
        <v>3.536</v>
      </c>
      <c r="F343" s="10">
        <v>84.852575969876852</v>
      </c>
      <c r="G343" s="10">
        <v>65.005544849975891</v>
      </c>
      <c r="H343" s="10">
        <v>82.3</v>
      </c>
      <c r="I343" s="5">
        <f t="shared" si="2"/>
        <v>0</v>
      </c>
      <c r="R343" s="5">
        <v>7</v>
      </c>
      <c r="S343" s="5">
        <v>61.9</v>
      </c>
    </row>
    <row r="344" spans="1:20" s="5" customFormat="1" x14ac:dyDescent="0.25">
      <c r="A344" s="4">
        <v>1234</v>
      </c>
      <c r="B344" s="8">
        <v>33012</v>
      </c>
      <c r="C344" s="10">
        <v>0.1</v>
      </c>
      <c r="D344" s="10">
        <v>-2.7134</v>
      </c>
      <c r="E344" s="10">
        <v>2.8079999999999998</v>
      </c>
      <c r="F344" s="10">
        <v>81.316575969876851</v>
      </c>
      <c r="G344" s="10">
        <v>51.415890293813582</v>
      </c>
      <c r="H344" s="10">
        <v>61.9</v>
      </c>
      <c r="I344" s="5">
        <f t="shared" si="2"/>
        <v>-0.1</v>
      </c>
      <c r="R344" s="5">
        <v>8</v>
      </c>
      <c r="S344" s="5">
        <v>48.2</v>
      </c>
    </row>
    <row r="345" spans="1:20" s="5" customFormat="1" x14ac:dyDescent="0.25">
      <c r="A345" s="4">
        <v>1235</v>
      </c>
      <c r="B345" s="8">
        <v>33013</v>
      </c>
      <c r="C345" s="10">
        <v>0.5</v>
      </c>
      <c r="D345" s="10">
        <v>-1.607</v>
      </c>
      <c r="E345" s="10">
        <v>2.08</v>
      </c>
      <c r="F345" s="10">
        <v>78.608575969876853</v>
      </c>
      <c r="G345" s="10">
        <v>43.767912948136797</v>
      </c>
      <c r="H345" s="10">
        <v>48.2</v>
      </c>
      <c r="I345" s="5">
        <f t="shared" si="2"/>
        <v>-0.5</v>
      </c>
      <c r="R345" s="5">
        <v>9</v>
      </c>
      <c r="S345" s="5">
        <v>40.1</v>
      </c>
    </row>
    <row r="346" spans="1:20" s="5" customFormat="1" x14ac:dyDescent="0.25">
      <c r="A346" s="4">
        <v>1236</v>
      </c>
      <c r="B346" s="8">
        <v>33014</v>
      </c>
      <c r="C346" s="10">
        <v>6.5</v>
      </c>
      <c r="D346" s="10">
        <v>4.9009999999999998</v>
      </c>
      <c r="E346" s="10">
        <v>1.248</v>
      </c>
      <c r="F346" s="10">
        <v>77.028575969876854</v>
      </c>
      <c r="G346" s="10">
        <v>39.417935634824289</v>
      </c>
      <c r="H346" s="10">
        <v>40.1</v>
      </c>
      <c r="I346" s="5">
        <f t="shared" si="2"/>
        <v>-6.5</v>
      </c>
      <c r="R346" s="5">
        <v>10</v>
      </c>
      <c r="S346" s="5">
        <v>39.5</v>
      </c>
    </row>
    <row r="347" spans="1:20" s="5" customFormat="1" x14ac:dyDescent="0.25">
      <c r="A347" s="4">
        <v>1237</v>
      </c>
      <c r="B347" s="8">
        <v>33015</v>
      </c>
      <c r="C347" s="10">
        <v>1.5</v>
      </c>
      <c r="D347" s="10">
        <v>0.89900000000000002</v>
      </c>
      <c r="E347" s="10">
        <v>0.52</v>
      </c>
      <c r="F347" s="10">
        <v>79.626361803441057</v>
      </c>
      <c r="G347" s="10">
        <v>64.181777276167821</v>
      </c>
      <c r="H347" s="10">
        <v>39.5</v>
      </c>
      <c r="I347" s="5">
        <f t="shared" si="2"/>
        <v>-1.5</v>
      </c>
      <c r="R347" s="5">
        <v>11</v>
      </c>
      <c r="S347" s="5">
        <v>36.200000000000003</v>
      </c>
    </row>
    <row r="348" spans="1:20" s="5" customFormat="1" x14ac:dyDescent="0.25">
      <c r="A348" s="4">
        <v>1238</v>
      </c>
      <c r="B348" s="8">
        <v>33016</v>
      </c>
      <c r="C348" s="10">
        <v>0.2</v>
      </c>
      <c r="D348" s="10">
        <v>-2.3068</v>
      </c>
      <c r="E348" s="10">
        <v>2.496</v>
      </c>
      <c r="F348" s="10">
        <v>80.107537753982086</v>
      </c>
      <c r="G348" s="10">
        <v>47.249635082405753</v>
      </c>
      <c r="H348" s="10">
        <v>36.200000000000003</v>
      </c>
      <c r="I348" s="5">
        <f t="shared" si="2"/>
        <v>-0.2</v>
      </c>
      <c r="R348" s="5">
        <v>12</v>
      </c>
      <c r="S348" s="5">
        <v>30.3</v>
      </c>
    </row>
    <row r="349" spans="1:20" s="5" customFormat="1" x14ac:dyDescent="0.25">
      <c r="A349" s="4">
        <v>1239</v>
      </c>
      <c r="B349" s="8">
        <v>33017</v>
      </c>
      <c r="C349" s="10">
        <v>1.5</v>
      </c>
      <c r="D349" s="10">
        <v>-0.76500000000000012</v>
      </c>
      <c r="E349" s="10">
        <v>2.1840000000000002</v>
      </c>
      <c r="F349" s="10">
        <v>77.811537753982094</v>
      </c>
      <c r="G349" s="10">
        <v>38.393878176042058</v>
      </c>
      <c r="H349" s="10">
        <v>30.3</v>
      </c>
      <c r="I349" s="5">
        <f t="shared" si="2"/>
        <v>-1.5</v>
      </c>
    </row>
    <row r="350" spans="1:20" s="5" customFormat="1" x14ac:dyDescent="0.25">
      <c r="A350" s="4">
        <v>1240</v>
      </c>
      <c r="B350" s="8">
        <v>33018</v>
      </c>
      <c r="C350" s="10">
        <v>0.3</v>
      </c>
      <c r="D350" s="10">
        <v>-3.7722000000000002</v>
      </c>
      <c r="E350" s="10">
        <v>4.056</v>
      </c>
      <c r="F350" s="10">
        <v>77.127537753982097</v>
      </c>
      <c r="G350" s="10">
        <v>36.473850966750142</v>
      </c>
      <c r="H350" s="10">
        <v>26.4</v>
      </c>
      <c r="I350" s="5">
        <f t="shared" si="2"/>
        <v>-0.3</v>
      </c>
    </row>
    <row r="351" spans="1:20" s="5" customFormat="1" x14ac:dyDescent="0.25">
      <c r="A351" s="4">
        <v>1241</v>
      </c>
      <c r="B351" s="8">
        <v>33019</v>
      </c>
      <c r="C351" s="10">
        <v>0</v>
      </c>
      <c r="D351" s="10">
        <v>-3.3279999999999998</v>
      </c>
      <c r="E351" s="10">
        <v>3.3279999999999998</v>
      </c>
      <c r="F351" s="10">
        <v>73.371537753982096</v>
      </c>
      <c r="G351" s="10">
        <v>33.028233166062968</v>
      </c>
      <c r="H351" s="10">
        <v>24.1</v>
      </c>
      <c r="I351" s="5">
        <f t="shared" si="2"/>
        <v>0</v>
      </c>
    </row>
    <row r="352" spans="1:20" x14ac:dyDescent="0.25">
      <c r="A352" s="1">
        <v>1242</v>
      </c>
      <c r="B352" s="7">
        <v>33020</v>
      </c>
      <c r="C352" s="3">
        <v>9.6999999999999993</v>
      </c>
      <c r="D352" s="3">
        <v>5.8481999999999994</v>
      </c>
      <c r="E352" s="3">
        <v>3.3279999999999998</v>
      </c>
      <c r="F352" s="3">
        <v>70.043537753982093</v>
      </c>
      <c r="G352" s="3">
        <v>30.595916107476562</v>
      </c>
      <c r="H352" s="3">
        <v>22.5</v>
      </c>
    </row>
    <row r="353" spans="1:8" x14ac:dyDescent="0.25">
      <c r="A353" s="1">
        <v>1243</v>
      </c>
      <c r="B353" s="7">
        <v>33021</v>
      </c>
      <c r="C353" s="3">
        <v>5.0999999999999996</v>
      </c>
      <c r="D353" s="3">
        <v>3.1605999999999992</v>
      </c>
      <c r="E353" s="3">
        <v>1.6639999999999999</v>
      </c>
      <c r="F353" s="3">
        <v>73.545439604482112</v>
      </c>
      <c r="G353" s="3">
        <v>56.40910366339812</v>
      </c>
      <c r="H353" s="3">
        <v>26.3</v>
      </c>
    </row>
    <row r="354" spans="1:8" x14ac:dyDescent="0.25">
      <c r="A354" s="1">
        <v>1244</v>
      </c>
      <c r="B354" s="7">
        <v>33022</v>
      </c>
      <c r="C354" s="3">
        <v>0.8</v>
      </c>
      <c r="D354" s="3">
        <v>-1.9472</v>
      </c>
      <c r="E354" s="3">
        <v>2.7040000000000002</v>
      </c>
      <c r="F354" s="3">
        <v>75.36414419013451</v>
      </c>
      <c r="G354" s="3">
        <v>52.141667702981692</v>
      </c>
      <c r="H354" s="3">
        <v>34.1</v>
      </c>
    </row>
    <row r="355" spans="1:8" x14ac:dyDescent="0.25">
      <c r="A355" s="1">
        <v>1245</v>
      </c>
      <c r="B355" s="7">
        <v>33023</v>
      </c>
      <c r="C355" s="3">
        <v>0</v>
      </c>
      <c r="D355" s="3">
        <v>-3.2240000000000002</v>
      </c>
      <c r="E355" s="3">
        <v>3.2240000000000002</v>
      </c>
      <c r="F355" s="3">
        <v>73.4601441901345</v>
      </c>
      <c r="G355" s="3">
        <v>37.381338102467843</v>
      </c>
      <c r="H355" s="3">
        <v>29.1</v>
      </c>
    </row>
    <row r="356" spans="1:8" x14ac:dyDescent="0.25">
      <c r="A356" s="1">
        <v>1246</v>
      </c>
      <c r="B356" s="7">
        <v>33024</v>
      </c>
      <c r="C356" s="3">
        <v>0</v>
      </c>
      <c r="D356" s="3">
        <v>-2.883112036174504</v>
      </c>
      <c r="E356" s="3">
        <v>2.883112036174504</v>
      </c>
      <c r="F356" s="3">
        <v>70.236144190134496</v>
      </c>
      <c r="G356" s="3">
        <v>32.354631037926097</v>
      </c>
      <c r="H356" s="3">
        <v>24.5</v>
      </c>
    </row>
    <row r="357" spans="1:8" x14ac:dyDescent="0.25">
      <c r="A357" s="1">
        <v>1247</v>
      </c>
      <c r="B357" s="7">
        <v>33025</v>
      </c>
      <c r="C357" s="3">
        <v>0.3</v>
      </c>
      <c r="D357" s="3">
        <v>-0.91770255043755644</v>
      </c>
      <c r="E357" s="3">
        <v>1.201502550437556</v>
      </c>
      <c r="F357" s="3">
        <v>67.353032153960001</v>
      </c>
      <c r="G357" s="3">
        <v>29.621128543263499</v>
      </c>
      <c r="H357" s="3">
        <v>21.2</v>
      </c>
    </row>
    <row r="358" spans="1:8" x14ac:dyDescent="0.25">
      <c r="A358" s="1">
        <v>1248</v>
      </c>
      <c r="B358" s="7">
        <v>33026</v>
      </c>
      <c r="C358" s="3">
        <v>2.2000000000000002</v>
      </c>
      <c r="D358" s="3">
        <v>-0.35634204431592931</v>
      </c>
      <c r="E358" s="3">
        <v>2.4375420443159288</v>
      </c>
      <c r="F358" s="3">
        <v>66.451529603522445</v>
      </c>
      <c r="G358" s="3">
        <v>28.04454235527669</v>
      </c>
      <c r="H358" s="3">
        <v>19.399999999999999</v>
      </c>
    </row>
    <row r="359" spans="1:8" x14ac:dyDescent="0.25">
      <c r="A359" s="1">
        <v>1249</v>
      </c>
      <c r="B359" s="7">
        <v>33027</v>
      </c>
      <c r="C359" s="3">
        <v>0.2</v>
      </c>
      <c r="D359" s="3">
        <v>-0.84203910166508256</v>
      </c>
      <c r="E359" s="3">
        <v>1.031239101665083</v>
      </c>
      <c r="F359" s="3">
        <v>66.213987559206515</v>
      </c>
      <c r="G359" s="3">
        <v>29.045634502561018</v>
      </c>
      <c r="H359" s="3">
        <v>20.2</v>
      </c>
    </row>
    <row r="360" spans="1:8" x14ac:dyDescent="0.25">
      <c r="A360" s="1">
        <v>1250</v>
      </c>
      <c r="B360" s="7">
        <v>33028</v>
      </c>
      <c r="C360" s="3">
        <v>0</v>
      </c>
      <c r="D360" s="3">
        <v>-0.60612348664522431</v>
      </c>
      <c r="E360" s="3">
        <v>0.60612348664522431</v>
      </c>
      <c r="F360" s="3">
        <v>65.382748457541425</v>
      </c>
      <c r="G360" s="3">
        <v>25.905384524637501</v>
      </c>
      <c r="H360" s="3">
        <v>18.7</v>
      </c>
    </row>
    <row r="361" spans="1:8" x14ac:dyDescent="0.25">
      <c r="A361" s="1">
        <v>1251</v>
      </c>
      <c r="B361" s="7">
        <v>33029</v>
      </c>
      <c r="C361" s="3">
        <v>0</v>
      </c>
      <c r="D361" s="3">
        <v>-0.64895999999999998</v>
      </c>
      <c r="E361" s="3">
        <v>0.64895999999999998</v>
      </c>
      <c r="F361" s="3">
        <v>64.776624970896208</v>
      </c>
      <c r="G361" s="3">
        <v>24.242830606786761</v>
      </c>
      <c r="H361" s="3">
        <v>16.899999999999999</v>
      </c>
    </row>
    <row r="362" spans="1:8" x14ac:dyDescent="0.25">
      <c r="A362" s="1">
        <v>1252</v>
      </c>
      <c r="B362" s="7">
        <v>33030</v>
      </c>
      <c r="C362" s="3">
        <v>5.3</v>
      </c>
      <c r="D362" s="3">
        <v>2.3098000000000001</v>
      </c>
      <c r="E362" s="3">
        <v>2.7040000000000002</v>
      </c>
      <c r="F362" s="3">
        <v>64.127664970896205</v>
      </c>
      <c r="G362" s="3">
        <v>23.046016788410121</v>
      </c>
      <c r="H362" s="3">
        <v>15.5</v>
      </c>
    </row>
    <row r="363" spans="1:8" x14ac:dyDescent="0.25">
      <c r="A363" s="1">
        <v>1253</v>
      </c>
      <c r="B363" s="7">
        <v>33031</v>
      </c>
      <c r="C363" s="3">
        <v>0</v>
      </c>
      <c r="D363" s="3">
        <v>-1.773106498932481</v>
      </c>
      <c r="E363" s="3">
        <v>1.773106498932481</v>
      </c>
      <c r="F363" s="3">
        <v>65.703648898196775</v>
      </c>
      <c r="G363" s="3">
        <v>31.738468601733981</v>
      </c>
      <c r="H363" s="3">
        <v>1.5</v>
      </c>
    </row>
    <row r="364" spans="1:8" x14ac:dyDescent="0.25">
      <c r="A364" s="1">
        <v>1254</v>
      </c>
      <c r="B364" s="7">
        <v>33032</v>
      </c>
      <c r="C364" s="3">
        <v>0</v>
      </c>
      <c r="D364" s="3">
        <v>-0.59904000000000002</v>
      </c>
      <c r="E364" s="3">
        <v>0.59904000000000002</v>
      </c>
      <c r="F364" s="3">
        <v>63.930542399264297</v>
      </c>
      <c r="G364" s="3">
        <v>24.098018548524511</v>
      </c>
      <c r="H364" s="3">
        <v>15.9</v>
      </c>
    </row>
    <row r="365" spans="1:8" x14ac:dyDescent="0.25">
      <c r="A365" s="1">
        <v>1255</v>
      </c>
      <c r="B365" s="7">
        <v>33033</v>
      </c>
      <c r="C365" s="3">
        <v>0</v>
      </c>
      <c r="D365" s="3">
        <v>-0.49919999999999998</v>
      </c>
      <c r="E365" s="3">
        <v>0.49919999999999998</v>
      </c>
      <c r="F365" s="3">
        <v>63.331502399264302</v>
      </c>
      <c r="G365" s="3">
        <v>22.22901888002205</v>
      </c>
      <c r="H365" s="3">
        <v>14.7</v>
      </c>
    </row>
    <row r="366" spans="1:8" x14ac:dyDescent="0.25">
      <c r="A366" s="1">
        <v>1256</v>
      </c>
      <c r="B366" s="7">
        <v>33034</v>
      </c>
      <c r="C366" s="3">
        <v>0.9</v>
      </c>
      <c r="D366" s="3">
        <v>-0.37961600000000001</v>
      </c>
      <c r="E366" s="3">
        <v>1.2310160000000001</v>
      </c>
      <c r="F366" s="3">
        <v>62.8323023992643</v>
      </c>
      <c r="G366" s="3">
        <v>21.005826853475419</v>
      </c>
      <c r="H366" s="3">
        <v>13.2</v>
      </c>
    </row>
    <row r="367" spans="1:8" x14ac:dyDescent="0.25">
      <c r="A367" s="1">
        <v>1257</v>
      </c>
      <c r="B367" s="7">
        <v>33035</v>
      </c>
      <c r="C367" s="3">
        <v>0</v>
      </c>
      <c r="D367" s="3">
        <v>-0.54002400000000006</v>
      </c>
      <c r="E367" s="3">
        <v>0.54002400000000006</v>
      </c>
      <c r="F367" s="3">
        <v>62.501286399264302</v>
      </c>
      <c r="G367" s="3">
        <v>21.216330592544239</v>
      </c>
      <c r="H367" s="3">
        <v>12.7</v>
      </c>
    </row>
    <row r="368" spans="1:8" x14ac:dyDescent="0.25">
      <c r="A368" s="1">
        <v>1258</v>
      </c>
      <c r="B368" s="7">
        <v>33036</v>
      </c>
      <c r="C368" s="3">
        <v>0</v>
      </c>
      <c r="D368" s="3">
        <v>-0.76544000000000001</v>
      </c>
      <c r="E368" s="3">
        <v>0.76544000000000001</v>
      </c>
      <c r="F368" s="3">
        <v>61.961262399264299</v>
      </c>
      <c r="G368" s="3">
        <v>19.567538089976811</v>
      </c>
      <c r="H368" s="3">
        <v>12.3</v>
      </c>
    </row>
    <row r="369" spans="1:8" x14ac:dyDescent="0.25">
      <c r="A369" s="1">
        <v>1259</v>
      </c>
      <c r="B369" s="7">
        <v>33037</v>
      </c>
      <c r="C369" s="3">
        <v>0.3</v>
      </c>
      <c r="D369" s="3">
        <v>-0.43715199999999999</v>
      </c>
      <c r="E369" s="3">
        <v>0.72095200000000004</v>
      </c>
      <c r="F369" s="3">
        <v>61.195822399264301</v>
      </c>
      <c r="G369" s="3">
        <v>18.728066626106699</v>
      </c>
      <c r="H369" s="3">
        <v>11.3</v>
      </c>
    </row>
    <row r="370" spans="1:8" x14ac:dyDescent="0.25">
      <c r="A370" s="1">
        <v>1260</v>
      </c>
      <c r="B370" s="7">
        <v>33038</v>
      </c>
      <c r="C370" s="3">
        <v>0.4</v>
      </c>
      <c r="D370" s="3">
        <v>-0.68522400000000006</v>
      </c>
      <c r="E370" s="3">
        <v>1.0636239999999999</v>
      </c>
      <c r="F370" s="3">
        <v>60.774870399264302</v>
      </c>
      <c r="G370" s="3">
        <v>18.410605696642762</v>
      </c>
      <c r="H370" s="3">
        <v>10.6</v>
      </c>
    </row>
    <row r="371" spans="1:8" x14ac:dyDescent="0.25">
      <c r="A371" s="1">
        <v>1261</v>
      </c>
      <c r="B371" s="7">
        <v>33039</v>
      </c>
      <c r="C371" s="3">
        <v>0.4</v>
      </c>
      <c r="D371" s="3">
        <v>-0.58992</v>
      </c>
      <c r="E371" s="3">
        <v>0.96832000000000007</v>
      </c>
      <c r="F371" s="3">
        <v>60.111246399264303</v>
      </c>
      <c r="G371" s="3">
        <v>18.02084463637366</v>
      </c>
      <c r="H371" s="3">
        <v>10.5</v>
      </c>
    </row>
    <row r="372" spans="1:8" x14ac:dyDescent="0.25">
      <c r="A372" s="1">
        <v>1262</v>
      </c>
      <c r="B372" s="7">
        <v>33040</v>
      </c>
      <c r="C372" s="3">
        <v>9.9</v>
      </c>
      <c r="D372" s="3">
        <v>7.7013999999999996</v>
      </c>
      <c r="E372" s="3">
        <v>1.6639999999999999</v>
      </c>
      <c r="F372" s="3">
        <v>59.542926399264303</v>
      </c>
      <c r="G372" s="3">
        <v>17.545969955628991</v>
      </c>
      <c r="H372" s="3">
        <v>15.2</v>
      </c>
    </row>
    <row r="373" spans="1:8" x14ac:dyDescent="0.25">
      <c r="A373" s="1">
        <v>1263</v>
      </c>
      <c r="B373" s="7">
        <v>33041</v>
      </c>
      <c r="C373" s="3">
        <v>36.700000000000003</v>
      </c>
      <c r="D373" s="3">
        <v>34.718200000000003</v>
      </c>
      <c r="E373" s="3">
        <v>0</v>
      </c>
      <c r="F373" s="3">
        <v>64.538410253986257</v>
      </c>
      <c r="G373" s="3">
        <v>37.684609246717898</v>
      </c>
      <c r="H373" s="3">
        <v>53.2</v>
      </c>
    </row>
    <row r="374" spans="1:8" x14ac:dyDescent="0.25">
      <c r="A374" s="1">
        <v>1264</v>
      </c>
      <c r="B374" s="7">
        <v>33042</v>
      </c>
      <c r="C374" s="3">
        <v>19.600000000000001</v>
      </c>
      <c r="D374" s="3">
        <v>18.4376</v>
      </c>
      <c r="E374" s="3">
        <v>0.104</v>
      </c>
      <c r="F374" s="3">
        <v>83.664998891459149</v>
      </c>
      <c r="G374" s="3">
        <v>231.6264389083515</v>
      </c>
      <c r="H374" s="3">
        <v>135</v>
      </c>
    </row>
    <row r="375" spans="1:8" x14ac:dyDescent="0.25">
      <c r="A375" s="1">
        <v>1265</v>
      </c>
      <c r="B375" s="7">
        <v>33043</v>
      </c>
      <c r="C375" s="3">
        <v>8.1999999999999993</v>
      </c>
      <c r="D375" s="3">
        <v>7.3411999999999988</v>
      </c>
      <c r="E375" s="3">
        <v>0.41599999999999998</v>
      </c>
      <c r="F375" s="3">
        <v>91.771481040451988</v>
      </c>
      <c r="G375" s="3">
        <v>272.96324423579728</v>
      </c>
      <c r="H375" s="3">
        <v>124</v>
      </c>
    </row>
    <row r="376" spans="1:8" x14ac:dyDescent="0.25">
      <c r="A376" s="1">
        <v>1266</v>
      </c>
      <c r="B376" s="7">
        <v>33044</v>
      </c>
      <c r="C376" s="3">
        <v>0</v>
      </c>
      <c r="D376" s="3">
        <v>-2.7040000000000002</v>
      </c>
      <c r="E376" s="3">
        <v>2.7040000000000002</v>
      </c>
      <c r="F376" s="3">
        <v>94.638389497859066</v>
      </c>
      <c r="G376" s="3">
        <v>195.3291558192721</v>
      </c>
      <c r="H376" s="3">
        <v>65</v>
      </c>
    </row>
    <row r="377" spans="1:8" x14ac:dyDescent="0.25">
      <c r="A377" s="1">
        <v>1267</v>
      </c>
      <c r="B377" s="7">
        <v>33045</v>
      </c>
      <c r="C377" s="3">
        <v>0</v>
      </c>
      <c r="D377" s="3">
        <v>-3.536</v>
      </c>
      <c r="E377" s="3">
        <v>3.536</v>
      </c>
      <c r="F377" s="3">
        <v>91.934389497859073</v>
      </c>
      <c r="G377" s="3">
        <v>99.656203089605583</v>
      </c>
      <c r="H377" s="3">
        <v>42.4</v>
      </c>
    </row>
    <row r="378" spans="1:8" x14ac:dyDescent="0.25">
      <c r="A378" s="1">
        <v>1268</v>
      </c>
      <c r="B378" s="7">
        <v>33046</v>
      </c>
      <c r="C378" s="3">
        <v>0.7</v>
      </c>
      <c r="D378" s="3">
        <v>-1.9378</v>
      </c>
      <c r="E378" s="3">
        <v>2.6</v>
      </c>
      <c r="F378" s="3">
        <v>88.398389497859071</v>
      </c>
      <c r="G378" s="3">
        <v>72.815609506328911</v>
      </c>
      <c r="H378" s="3">
        <v>32.9</v>
      </c>
    </row>
    <row r="379" spans="1:8" x14ac:dyDescent="0.25">
      <c r="A379" s="1">
        <v>1269</v>
      </c>
      <c r="B379" s="7">
        <v>33047</v>
      </c>
      <c r="C379" s="3">
        <v>8.6999999999999993</v>
      </c>
      <c r="D379" s="3">
        <v>6.8781999999999979</v>
      </c>
      <c r="E379" s="3">
        <v>1.3520000000000001</v>
      </c>
      <c r="F379" s="3">
        <v>86.49838949785908</v>
      </c>
      <c r="G379" s="3">
        <v>59.350528711988048</v>
      </c>
      <c r="H379" s="3">
        <v>54.1</v>
      </c>
    </row>
    <row r="380" spans="1:8" x14ac:dyDescent="0.25">
      <c r="A380" s="1">
        <v>1270</v>
      </c>
      <c r="B380" s="7">
        <v>33048</v>
      </c>
      <c r="C380" s="3">
        <v>6.2</v>
      </c>
      <c r="D380" s="3">
        <v>4.9291999999999998</v>
      </c>
      <c r="E380" s="3">
        <v>0.93600000000000005</v>
      </c>
      <c r="F380" s="3">
        <v>89.566976205688121</v>
      </c>
      <c r="G380" s="3">
        <v>104.9107855076668</v>
      </c>
      <c r="H380" s="3">
        <v>67</v>
      </c>
    </row>
    <row r="381" spans="1:8" x14ac:dyDescent="0.25">
      <c r="A381" s="1">
        <v>1271</v>
      </c>
      <c r="B381" s="7">
        <v>33049</v>
      </c>
      <c r="C381" s="3">
        <v>0</v>
      </c>
      <c r="D381" s="3">
        <v>-3.016</v>
      </c>
      <c r="E381" s="3">
        <v>3.016</v>
      </c>
      <c r="F381" s="3">
        <v>91.647249432384967</v>
      </c>
      <c r="G381" s="3">
        <v>101.7510103481262</v>
      </c>
      <c r="H381" s="3">
        <v>45.2</v>
      </c>
    </row>
    <row r="382" spans="1:8" x14ac:dyDescent="0.25">
      <c r="A382" s="1">
        <v>1272</v>
      </c>
      <c r="B382" s="7">
        <v>33050</v>
      </c>
      <c r="C382" s="3">
        <v>0.5</v>
      </c>
      <c r="D382" s="3">
        <v>-2.855</v>
      </c>
      <c r="E382" s="3">
        <v>3.3279999999999998</v>
      </c>
      <c r="F382" s="3">
        <v>88.631249432384976</v>
      </c>
      <c r="G382" s="3">
        <v>62.037836756906742</v>
      </c>
      <c r="H382" s="3">
        <v>33.1</v>
      </c>
    </row>
    <row r="383" spans="1:8" x14ac:dyDescent="0.25">
      <c r="A383" s="1">
        <v>1273</v>
      </c>
      <c r="B383" s="7">
        <v>33051</v>
      </c>
      <c r="C383" s="3">
        <v>0</v>
      </c>
      <c r="D383" s="3">
        <v>-4.16</v>
      </c>
      <c r="E383" s="3">
        <v>4.16</v>
      </c>
      <c r="F383" s="3">
        <v>85.803249432384973</v>
      </c>
      <c r="G383" s="3">
        <v>52.15881039113696</v>
      </c>
      <c r="H383" s="3">
        <v>29.3</v>
      </c>
    </row>
    <row r="384" spans="1:8" x14ac:dyDescent="0.25">
      <c r="A384" s="1">
        <v>1274</v>
      </c>
      <c r="B384" s="7">
        <v>33052</v>
      </c>
      <c r="C384" s="3">
        <v>2.9</v>
      </c>
      <c r="D384" s="3">
        <v>0.97539999999999982</v>
      </c>
      <c r="E384" s="3">
        <v>1.768</v>
      </c>
      <c r="F384" s="3">
        <v>81.643249432384977</v>
      </c>
      <c r="G384" s="3">
        <v>45.651959389744192</v>
      </c>
      <c r="H384" s="3">
        <v>29.1</v>
      </c>
    </row>
    <row r="385" spans="1:20" x14ac:dyDescent="0.25">
      <c r="A385" s="1">
        <v>1275</v>
      </c>
      <c r="B385" s="7">
        <v>33053</v>
      </c>
      <c r="C385" s="3">
        <v>22.1</v>
      </c>
      <c r="D385" s="3">
        <v>19.6586</v>
      </c>
      <c r="E385" s="3">
        <v>1.248</v>
      </c>
      <c r="F385" s="3">
        <v>82.217948291469213</v>
      </c>
      <c r="G385" s="3">
        <v>49.168458016753448</v>
      </c>
      <c r="H385" s="3">
        <v>71.599999999999994</v>
      </c>
    </row>
    <row r="386" spans="1:20" x14ac:dyDescent="0.25">
      <c r="A386" s="1">
        <v>1276</v>
      </c>
      <c r="B386" s="7">
        <v>33054</v>
      </c>
      <c r="C386" s="3">
        <v>10.199999999999999</v>
      </c>
      <c r="D386" s="3">
        <v>8.8171999999999979</v>
      </c>
      <c r="E386" s="3">
        <v>0.83200000000000007</v>
      </c>
      <c r="F386" s="3">
        <v>91.114992714150205</v>
      </c>
      <c r="G386" s="3">
        <v>180.91540764003591</v>
      </c>
      <c r="H386" s="3">
        <v>0</v>
      </c>
    </row>
    <row r="387" spans="1:20" x14ac:dyDescent="0.25">
      <c r="A387" s="1">
        <v>1277</v>
      </c>
      <c r="B387" s="7">
        <v>33055</v>
      </c>
      <c r="C387" s="3">
        <v>0</v>
      </c>
      <c r="D387" s="3">
        <v>-3.536</v>
      </c>
      <c r="E387" s="3">
        <v>3.536</v>
      </c>
      <c r="F387" s="3">
        <v>94.609886026189486</v>
      </c>
      <c r="G387" s="3">
        <v>161.4711361261094</v>
      </c>
      <c r="H387" s="3">
        <v>152</v>
      </c>
    </row>
    <row r="388" spans="1:20" x14ac:dyDescent="0.25">
      <c r="A388" s="1">
        <v>1278</v>
      </c>
      <c r="B388" s="7">
        <v>33056</v>
      </c>
      <c r="C388" s="3">
        <v>0</v>
      </c>
      <c r="D388" s="3">
        <v>-3.4319999999999999</v>
      </c>
      <c r="E388" s="3">
        <v>3.4319999999999999</v>
      </c>
      <c r="F388" s="3">
        <v>91.073886026189484</v>
      </c>
      <c r="G388" s="3">
        <v>83.766423787694478</v>
      </c>
      <c r="H388" s="3">
        <v>85.4</v>
      </c>
    </row>
    <row r="389" spans="1:20" x14ac:dyDescent="0.25">
      <c r="A389" s="1">
        <v>1279</v>
      </c>
      <c r="B389" s="7">
        <v>33057</v>
      </c>
      <c r="C389" s="3">
        <v>0.1</v>
      </c>
      <c r="D389" s="3">
        <v>-2.7134</v>
      </c>
      <c r="E389" s="3">
        <v>2.8079999999999998</v>
      </c>
      <c r="F389" s="3">
        <v>87.641886026189496</v>
      </c>
      <c r="G389" s="3">
        <v>65.012632678057486</v>
      </c>
      <c r="H389" s="3">
        <v>50.4</v>
      </c>
    </row>
    <row r="390" spans="1:20" s="5" customFormat="1" x14ac:dyDescent="0.25">
      <c r="A390" s="4">
        <v>1280</v>
      </c>
      <c r="B390" s="8">
        <v>33058</v>
      </c>
      <c r="C390" s="10">
        <v>20.6</v>
      </c>
      <c r="D390" s="10">
        <v>19.4876</v>
      </c>
      <c r="E390" s="10">
        <v>0</v>
      </c>
      <c r="F390" s="10">
        <v>84.933886026189484</v>
      </c>
      <c r="G390" s="10">
        <v>55.065719131857499</v>
      </c>
      <c r="H390" s="10">
        <v>36.6</v>
      </c>
      <c r="R390" s="5">
        <v>2</v>
      </c>
      <c r="S390" s="5">
        <v>365</v>
      </c>
      <c r="T390" s="5">
        <f>0.5*(SUM(S390:S399)+SUM(S391:S398))</f>
        <v>3659.8500000000004</v>
      </c>
    </row>
    <row r="391" spans="1:20" s="5" customFormat="1" x14ac:dyDescent="0.25">
      <c r="A391" s="4">
        <v>1281</v>
      </c>
      <c r="B391" s="8">
        <v>33059</v>
      </c>
      <c r="C391" s="10">
        <v>82.1</v>
      </c>
      <c r="D391" s="10">
        <v>77.45859999999999</v>
      </c>
      <c r="E391" s="10">
        <v>0.20799999999999999</v>
      </c>
      <c r="F391" s="10">
        <v>93.26004762875985</v>
      </c>
      <c r="G391" s="10">
        <v>206.11427988104609</v>
      </c>
      <c r="H391" s="10">
        <v>365</v>
      </c>
      <c r="R391" s="5">
        <v>3</v>
      </c>
      <c r="S391" s="5">
        <v>2010</v>
      </c>
    </row>
    <row r="392" spans="1:20" s="5" customFormat="1" x14ac:dyDescent="0.25">
      <c r="A392" s="4">
        <v>1282</v>
      </c>
      <c r="B392" s="8">
        <v>33060</v>
      </c>
      <c r="C392" s="10">
        <v>44.8</v>
      </c>
      <c r="D392" s="10">
        <v>41.236800000000002</v>
      </c>
      <c r="E392" s="10">
        <v>1.1439999999999999</v>
      </c>
      <c r="F392" s="10">
        <v>114.67854817684621</v>
      </c>
      <c r="G392" s="10">
        <v>1368.6053629397941</v>
      </c>
      <c r="H392" s="10">
        <v>2010</v>
      </c>
      <c r="R392" s="5">
        <v>4</v>
      </c>
      <c r="S392" s="5">
        <v>695</v>
      </c>
    </row>
    <row r="393" spans="1:20" s="5" customFormat="1" x14ac:dyDescent="0.25">
      <c r="A393" s="4">
        <v>1283</v>
      </c>
      <c r="B393" s="8">
        <v>33061</v>
      </c>
      <c r="C393" s="10">
        <v>1.8</v>
      </c>
      <c r="D393" s="10">
        <v>-1.4172</v>
      </c>
      <c r="E393" s="10">
        <v>3.12</v>
      </c>
      <c r="F393" s="10">
        <v>115</v>
      </c>
      <c r="G393" s="10">
        <v>1349.8865549290081</v>
      </c>
      <c r="H393" s="10">
        <v>695</v>
      </c>
      <c r="R393" s="5">
        <v>5</v>
      </c>
      <c r="S393" s="5">
        <v>244</v>
      </c>
    </row>
    <row r="394" spans="1:20" s="5" customFormat="1" x14ac:dyDescent="0.25">
      <c r="A394" s="4">
        <v>1284</v>
      </c>
      <c r="B394" s="8">
        <v>33062</v>
      </c>
      <c r="C394" s="10">
        <v>2.4</v>
      </c>
      <c r="D394" s="10">
        <v>-1.4736</v>
      </c>
      <c r="E394" s="10">
        <v>3.7440000000000002</v>
      </c>
      <c r="F394" s="10">
        <v>113.68</v>
      </c>
      <c r="G394" s="10">
        <v>506.92079923559157</v>
      </c>
      <c r="H394" s="10">
        <v>244</v>
      </c>
      <c r="R394" s="5">
        <v>6</v>
      </c>
      <c r="S394" s="5">
        <v>150</v>
      </c>
    </row>
    <row r="395" spans="1:20" s="5" customFormat="1" x14ac:dyDescent="0.25">
      <c r="A395" s="4">
        <v>1285</v>
      </c>
      <c r="B395" s="8">
        <v>33063</v>
      </c>
      <c r="C395" s="10">
        <v>0</v>
      </c>
      <c r="D395" s="10">
        <v>-2.7040000000000002</v>
      </c>
      <c r="E395" s="10">
        <v>2.7040000000000002</v>
      </c>
      <c r="F395" s="10">
        <v>112.336</v>
      </c>
      <c r="G395" s="10">
        <v>316.06283677234723</v>
      </c>
      <c r="H395" s="10">
        <v>150</v>
      </c>
      <c r="R395" s="5">
        <v>7</v>
      </c>
      <c r="S395" s="5">
        <v>106</v>
      </c>
    </row>
    <row r="396" spans="1:20" s="5" customFormat="1" x14ac:dyDescent="0.25">
      <c r="A396" s="4">
        <v>1286</v>
      </c>
      <c r="B396" s="8">
        <v>33064</v>
      </c>
      <c r="C396" s="10">
        <v>0</v>
      </c>
      <c r="D396" s="10">
        <v>-3.4319999999999999</v>
      </c>
      <c r="E396" s="10">
        <v>3.4319999999999999</v>
      </c>
      <c r="F396" s="10">
        <v>109.63200000000001</v>
      </c>
      <c r="G396" s="10">
        <v>215.64973196915111</v>
      </c>
      <c r="H396" s="10">
        <v>106</v>
      </c>
      <c r="R396" s="5">
        <v>8</v>
      </c>
      <c r="S396" s="5">
        <v>88.3</v>
      </c>
    </row>
    <row r="397" spans="1:20" s="5" customFormat="1" x14ac:dyDescent="0.25">
      <c r="A397" s="4">
        <v>1287</v>
      </c>
      <c r="B397" s="8">
        <v>33065</v>
      </c>
      <c r="C397" s="10">
        <v>0</v>
      </c>
      <c r="D397" s="10">
        <v>-1.8720000000000001</v>
      </c>
      <c r="E397" s="10">
        <v>1.8720000000000001</v>
      </c>
      <c r="F397" s="10">
        <v>106.2</v>
      </c>
      <c r="G397" s="10">
        <v>158.35973526568341</v>
      </c>
      <c r="H397" s="10">
        <v>88.3</v>
      </c>
      <c r="R397" s="5">
        <v>9</v>
      </c>
      <c r="S397" s="5">
        <v>78.900000000000006</v>
      </c>
    </row>
    <row r="398" spans="1:20" s="5" customFormat="1" x14ac:dyDescent="0.25">
      <c r="A398" s="4">
        <v>1288</v>
      </c>
      <c r="B398" s="8">
        <v>33066</v>
      </c>
      <c r="C398" s="10">
        <v>1.9</v>
      </c>
      <c r="D398" s="10">
        <v>-1.3226</v>
      </c>
      <c r="E398" s="10">
        <v>3.12</v>
      </c>
      <c r="F398" s="10">
        <v>104.328</v>
      </c>
      <c r="G398" s="10">
        <v>122.8822702755823</v>
      </c>
      <c r="H398" s="10">
        <v>78.900000000000006</v>
      </c>
      <c r="R398" s="5">
        <v>10</v>
      </c>
      <c r="S398" s="5">
        <v>71.900000000000006</v>
      </c>
    </row>
    <row r="399" spans="1:20" s="5" customFormat="1" x14ac:dyDescent="0.25">
      <c r="A399" s="4">
        <v>1289</v>
      </c>
      <c r="B399" s="8">
        <v>33067</v>
      </c>
      <c r="C399" s="10">
        <v>0</v>
      </c>
      <c r="D399" s="10">
        <v>-4.4720000000000004</v>
      </c>
      <c r="E399" s="10">
        <v>4.4720000000000004</v>
      </c>
      <c r="F399" s="10">
        <v>103.108</v>
      </c>
      <c r="G399" s="10">
        <v>101.8816989539052</v>
      </c>
      <c r="H399" s="10">
        <v>71.900000000000006</v>
      </c>
      <c r="R399" s="5">
        <v>11</v>
      </c>
      <c r="S399" s="5">
        <v>66.5</v>
      </c>
    </row>
    <row r="400" spans="1:20" s="5" customFormat="1" x14ac:dyDescent="0.25">
      <c r="A400" s="4">
        <v>1290</v>
      </c>
      <c r="B400" s="8">
        <v>33068</v>
      </c>
      <c r="C400" s="10">
        <v>0</v>
      </c>
      <c r="D400" s="10">
        <v>-4.2639999999999993</v>
      </c>
      <c r="E400" s="10">
        <v>4.2639999999999993</v>
      </c>
      <c r="F400" s="10">
        <v>98.635999999999996</v>
      </c>
      <c r="G400" s="10">
        <v>83.942026250355639</v>
      </c>
      <c r="H400" s="10">
        <v>66.5</v>
      </c>
    </row>
    <row r="401" spans="1:8" s="5" customFormat="1" x14ac:dyDescent="0.25">
      <c r="A401" s="4">
        <v>1291</v>
      </c>
      <c r="B401" s="8">
        <v>33069</v>
      </c>
      <c r="C401" s="10">
        <v>2.7</v>
      </c>
      <c r="D401" s="10">
        <v>-1.4640747839999999</v>
      </c>
      <c r="E401" s="10">
        <v>4.0182747839999999</v>
      </c>
      <c r="F401" s="10">
        <v>94.372</v>
      </c>
      <c r="G401" s="10">
        <v>72.262433889152192</v>
      </c>
      <c r="H401" s="10">
        <v>61.3</v>
      </c>
    </row>
    <row r="402" spans="1:8" x14ac:dyDescent="0.25">
      <c r="A402" s="1">
        <v>1292</v>
      </c>
      <c r="B402" s="7">
        <v>33070</v>
      </c>
      <c r="C402" s="3">
        <v>27.9</v>
      </c>
      <c r="D402" s="3">
        <v>24.105399999999999</v>
      </c>
      <c r="E402" s="3">
        <v>2.2879999999999998</v>
      </c>
      <c r="F402" s="3">
        <v>93.053725216000004</v>
      </c>
      <c r="G402" s="3">
        <v>67.365530788828792</v>
      </c>
      <c r="H402" s="3">
        <v>100</v>
      </c>
    </row>
    <row r="403" spans="1:8" x14ac:dyDescent="0.25">
      <c r="A403" s="1">
        <v>1293</v>
      </c>
      <c r="B403" s="7">
        <v>33071</v>
      </c>
      <c r="C403" s="3">
        <v>0.1</v>
      </c>
      <c r="D403" s="3">
        <v>-2.4014000000000002</v>
      </c>
      <c r="E403" s="3">
        <v>2.496</v>
      </c>
      <c r="F403" s="3">
        <v>101.6226969138019</v>
      </c>
      <c r="G403" s="3">
        <v>251.92853185356719</v>
      </c>
      <c r="H403" s="3">
        <v>172</v>
      </c>
    </row>
    <row r="404" spans="1:8" x14ac:dyDescent="0.25">
      <c r="A404" s="1">
        <v>1294</v>
      </c>
      <c r="B404" s="7">
        <v>33072</v>
      </c>
      <c r="C404" s="3">
        <v>0</v>
      </c>
      <c r="D404" s="3">
        <v>-3.4319999999999999</v>
      </c>
      <c r="E404" s="3">
        <v>3.4319999999999999</v>
      </c>
      <c r="F404" s="3">
        <v>99.22669691380186</v>
      </c>
      <c r="G404" s="3">
        <v>109.3087809959851</v>
      </c>
      <c r="H404" s="3">
        <v>92.6</v>
      </c>
    </row>
    <row r="405" spans="1:8" x14ac:dyDescent="0.25">
      <c r="A405" s="1">
        <v>1295</v>
      </c>
      <c r="B405" s="7">
        <v>33073</v>
      </c>
      <c r="C405" s="3">
        <v>0</v>
      </c>
      <c r="D405" s="3">
        <v>-2.1840000000000002</v>
      </c>
      <c r="E405" s="3">
        <v>2.1840000000000002</v>
      </c>
      <c r="F405" s="3">
        <v>95.794696913801857</v>
      </c>
      <c r="G405" s="3">
        <v>83.283443027819274</v>
      </c>
      <c r="H405" s="3">
        <v>70</v>
      </c>
    </row>
    <row r="406" spans="1:8" x14ac:dyDescent="0.25">
      <c r="A406" s="1">
        <v>1296</v>
      </c>
      <c r="B406" s="7">
        <v>33074</v>
      </c>
      <c r="C406" s="3">
        <v>3.1</v>
      </c>
      <c r="D406" s="3">
        <v>0.54059999999999997</v>
      </c>
      <c r="E406" s="3">
        <v>2.3919999999999999</v>
      </c>
      <c r="F406" s="3">
        <v>93.61069691380186</v>
      </c>
      <c r="G406" s="3">
        <v>69.749148556516019</v>
      </c>
      <c r="H406" s="3">
        <v>60.4</v>
      </c>
    </row>
    <row r="407" spans="1:8" x14ac:dyDescent="0.25">
      <c r="A407" s="1">
        <v>1297</v>
      </c>
      <c r="B407" s="7">
        <v>33075</v>
      </c>
      <c r="C407" s="3">
        <v>8.4</v>
      </c>
      <c r="D407" s="3">
        <v>6.0743999999999998</v>
      </c>
      <c r="E407" s="3">
        <v>1.8720000000000001</v>
      </c>
      <c r="F407" s="3">
        <v>93.952988657526021</v>
      </c>
      <c r="G407" s="3">
        <v>67.994698430761446</v>
      </c>
      <c r="H407" s="3">
        <v>57.9</v>
      </c>
    </row>
    <row r="408" spans="1:8" x14ac:dyDescent="0.25">
      <c r="A408" s="1">
        <v>1298</v>
      </c>
      <c r="B408" s="7">
        <v>33076</v>
      </c>
      <c r="C408" s="3">
        <v>4.4000000000000004</v>
      </c>
      <c r="D408" s="3">
        <v>3.7464</v>
      </c>
      <c r="E408" s="3">
        <v>0.41599999999999998</v>
      </c>
      <c r="F408" s="3">
        <v>96.299745457501444</v>
      </c>
      <c r="G408" s="3">
        <v>100.85169070832291</v>
      </c>
      <c r="H408" s="3">
        <v>106</v>
      </c>
    </row>
    <row r="409" spans="1:8" x14ac:dyDescent="0.25">
      <c r="A409" s="1">
        <v>1299</v>
      </c>
      <c r="B409" s="7">
        <v>33077</v>
      </c>
      <c r="C409" s="3">
        <v>0.1</v>
      </c>
      <c r="D409" s="3">
        <v>-0.52939999999999998</v>
      </c>
      <c r="E409" s="3">
        <v>0.624</v>
      </c>
      <c r="F409" s="3">
        <v>97.631887172956482</v>
      </c>
      <c r="G409" s="3">
        <v>92.989062115746194</v>
      </c>
      <c r="H409" s="3">
        <v>121</v>
      </c>
    </row>
    <row r="410" spans="1:8" x14ac:dyDescent="0.25">
      <c r="A410" s="1">
        <v>1300</v>
      </c>
      <c r="B410" s="7">
        <v>33078</v>
      </c>
      <c r="C410" s="3">
        <v>1.1000000000000001</v>
      </c>
      <c r="D410" s="3">
        <v>-0.51940000000000008</v>
      </c>
      <c r="E410" s="3">
        <v>1.56</v>
      </c>
      <c r="F410" s="3">
        <v>97.107887172956481</v>
      </c>
      <c r="G410" s="3">
        <v>64.849330600342924</v>
      </c>
      <c r="H410" s="3">
        <v>89.3</v>
      </c>
    </row>
    <row r="411" spans="1:8" x14ac:dyDescent="0.25">
      <c r="A411" s="1">
        <v>1301</v>
      </c>
      <c r="B411" s="7">
        <v>33079</v>
      </c>
      <c r="C411" s="3">
        <v>8.1</v>
      </c>
      <c r="D411" s="3">
        <v>5.5825999999999993</v>
      </c>
      <c r="E411" s="3">
        <v>2.08</v>
      </c>
      <c r="F411" s="3">
        <v>96.647887172956487</v>
      </c>
      <c r="G411" s="3">
        <v>57.786434009294517</v>
      </c>
      <c r="H411" s="3">
        <v>71.599999999999994</v>
      </c>
    </row>
    <row r="412" spans="1:8" x14ac:dyDescent="0.25">
      <c r="A412" s="1">
        <v>1302</v>
      </c>
      <c r="B412" s="7">
        <v>33080</v>
      </c>
      <c r="C412" s="3">
        <v>2.1</v>
      </c>
      <c r="D412" s="3">
        <v>-0.71740000000000026</v>
      </c>
      <c r="E412" s="3">
        <v>2.7040000000000002</v>
      </c>
      <c r="F412" s="3">
        <v>98.681512648503528</v>
      </c>
      <c r="G412" s="3">
        <v>90.232583963514713</v>
      </c>
      <c r="H412" s="3">
        <v>79</v>
      </c>
    </row>
    <row r="413" spans="1:8" x14ac:dyDescent="0.25">
      <c r="A413" s="1">
        <v>1303</v>
      </c>
      <c r="B413" s="7">
        <v>33081</v>
      </c>
      <c r="C413" s="3">
        <v>0.1</v>
      </c>
      <c r="D413" s="3">
        <v>-2.6093999999999999</v>
      </c>
      <c r="E413" s="3">
        <v>2.7040000000000002</v>
      </c>
      <c r="F413" s="3">
        <v>98.077512648503529</v>
      </c>
      <c r="G413" s="3">
        <v>62.155094770535193</v>
      </c>
      <c r="H413" s="3">
        <v>72.900000000000006</v>
      </c>
    </row>
    <row r="414" spans="1:8" x14ac:dyDescent="0.25">
      <c r="A414" s="1">
        <v>1304</v>
      </c>
      <c r="B414" s="7">
        <v>33082</v>
      </c>
      <c r="C414" s="3">
        <v>3.6</v>
      </c>
      <c r="D414" s="3">
        <v>1.117599999999999</v>
      </c>
      <c r="E414" s="3">
        <v>2.2879999999999998</v>
      </c>
      <c r="F414" s="3">
        <v>95.473512648503515</v>
      </c>
      <c r="G414" s="3">
        <v>53.298113507565169</v>
      </c>
      <c r="H414" s="3">
        <v>61.3</v>
      </c>
    </row>
    <row r="415" spans="1:8" x14ac:dyDescent="0.25">
      <c r="A415" s="1">
        <v>1305</v>
      </c>
      <c r="B415" s="7">
        <v>33083</v>
      </c>
      <c r="C415" s="3">
        <v>11.6</v>
      </c>
      <c r="D415" s="3">
        <v>8.5815999999999999</v>
      </c>
      <c r="E415" s="3">
        <v>2.3919999999999999</v>
      </c>
      <c r="F415" s="3">
        <v>96.008091166887397</v>
      </c>
      <c r="G415" s="3">
        <v>57.620316051536093</v>
      </c>
      <c r="H415" s="3">
        <v>61.3</v>
      </c>
    </row>
    <row r="416" spans="1:8" x14ac:dyDescent="0.25">
      <c r="A416" s="1">
        <v>1306</v>
      </c>
      <c r="B416" s="7">
        <v>33084</v>
      </c>
      <c r="C416" s="3">
        <v>23.8</v>
      </c>
      <c r="D416" s="3">
        <v>22.2028</v>
      </c>
      <c r="E416" s="3">
        <v>0.312</v>
      </c>
      <c r="F416" s="3">
        <v>99.10501286309939</v>
      </c>
      <c r="G416" s="3">
        <v>103.7358485034254</v>
      </c>
      <c r="H416" s="3">
        <v>100</v>
      </c>
    </row>
    <row r="417" spans="1:20" x14ac:dyDescent="0.25">
      <c r="A417" s="1">
        <v>1307</v>
      </c>
      <c r="B417" s="7">
        <v>33085</v>
      </c>
      <c r="C417" s="3">
        <v>8.1</v>
      </c>
      <c r="D417" s="3">
        <v>5.166599999999999</v>
      </c>
      <c r="E417" s="3">
        <v>2.496</v>
      </c>
      <c r="F417" s="3">
        <v>105.6650655366888</v>
      </c>
      <c r="G417" s="3">
        <v>269.93884598492713</v>
      </c>
      <c r="H417" s="3">
        <v>229</v>
      </c>
    </row>
    <row r="418" spans="1:20" x14ac:dyDescent="0.25">
      <c r="A418" s="1">
        <v>1308</v>
      </c>
      <c r="B418" s="7">
        <v>33086</v>
      </c>
      <c r="C418" s="3">
        <v>0</v>
      </c>
      <c r="D418" s="3">
        <v>-3.64</v>
      </c>
      <c r="E418" s="3">
        <v>3.64</v>
      </c>
      <c r="F418" s="3">
        <v>107.05821439033581</v>
      </c>
      <c r="G418" s="3">
        <v>175.62054626716139</v>
      </c>
      <c r="H418" s="3">
        <v>167</v>
      </c>
    </row>
    <row r="419" spans="1:20" x14ac:dyDescent="0.25">
      <c r="A419" s="1">
        <v>1309</v>
      </c>
      <c r="B419" s="7">
        <v>33087</v>
      </c>
      <c r="C419" s="3">
        <v>0</v>
      </c>
      <c r="D419" s="3">
        <v>-3.4319999999999999</v>
      </c>
      <c r="E419" s="3">
        <v>3.4319999999999999</v>
      </c>
      <c r="F419" s="3">
        <v>103.41821439033581</v>
      </c>
      <c r="G419" s="3">
        <v>101.64565673450559</v>
      </c>
      <c r="H419" s="3">
        <v>113</v>
      </c>
    </row>
    <row r="420" spans="1:20" x14ac:dyDescent="0.25">
      <c r="A420" s="1">
        <v>1310</v>
      </c>
      <c r="B420" s="7">
        <v>33088</v>
      </c>
      <c r="C420" s="3">
        <v>0.5</v>
      </c>
      <c r="D420" s="3">
        <v>-3.2709999999999999</v>
      </c>
      <c r="E420" s="3">
        <v>3.7440000000000002</v>
      </c>
      <c r="F420" s="3">
        <v>99.986214390335846</v>
      </c>
      <c r="G420" s="3">
        <v>80.021474817655417</v>
      </c>
      <c r="H420" s="3">
        <v>76.8</v>
      </c>
    </row>
    <row r="421" spans="1:20" x14ac:dyDescent="0.25">
      <c r="A421" s="1">
        <v>1311</v>
      </c>
      <c r="B421" s="7">
        <v>33089</v>
      </c>
      <c r="C421" s="3">
        <v>0</v>
      </c>
      <c r="D421" s="3">
        <v>-3.536</v>
      </c>
      <c r="E421" s="3">
        <v>3.536</v>
      </c>
      <c r="F421" s="3">
        <v>96.742214390335846</v>
      </c>
      <c r="G421" s="3">
        <v>68.661057923235376</v>
      </c>
      <c r="H421" s="3">
        <v>62.9</v>
      </c>
    </row>
    <row r="422" spans="1:20" x14ac:dyDescent="0.25">
      <c r="A422" s="1">
        <v>1312</v>
      </c>
      <c r="B422" s="7">
        <v>33090</v>
      </c>
      <c r="C422" s="3">
        <v>0</v>
      </c>
      <c r="D422" s="3">
        <v>-2.693276859558408</v>
      </c>
      <c r="E422" s="3">
        <v>2.693276859558408</v>
      </c>
      <c r="F422" s="3">
        <v>93.206214390335845</v>
      </c>
      <c r="G422" s="3">
        <v>60.521861934012883</v>
      </c>
      <c r="H422" s="3">
        <v>52.7</v>
      </c>
    </row>
    <row r="423" spans="1:20" x14ac:dyDescent="0.25">
      <c r="A423" s="1">
        <v>1313</v>
      </c>
      <c r="B423" s="7">
        <v>33091</v>
      </c>
      <c r="C423" s="3">
        <v>0</v>
      </c>
      <c r="D423" s="3">
        <v>-3.5840204453774351</v>
      </c>
      <c r="E423" s="3">
        <v>3.5840204453774351</v>
      </c>
      <c r="F423" s="3">
        <v>90.512937530777435</v>
      </c>
      <c r="G423" s="3">
        <v>55.092836930855</v>
      </c>
      <c r="H423" s="3">
        <v>46.8</v>
      </c>
    </row>
    <row r="424" spans="1:20" x14ac:dyDescent="0.25">
      <c r="A424" s="1">
        <v>1314</v>
      </c>
      <c r="B424" s="7">
        <v>33092</v>
      </c>
      <c r="C424" s="3">
        <v>0.7</v>
      </c>
      <c r="D424" s="3">
        <v>-1.7347399915751101</v>
      </c>
      <c r="E424" s="3">
        <v>2.3969399915751102</v>
      </c>
      <c r="F424" s="3">
        <v>86.928917085400002</v>
      </c>
      <c r="G424" s="3">
        <v>50.928611475126239</v>
      </c>
      <c r="H424" s="3">
        <v>42.3</v>
      </c>
    </row>
    <row r="425" spans="1:20" x14ac:dyDescent="0.25">
      <c r="A425" s="1">
        <v>1315</v>
      </c>
      <c r="B425" s="7">
        <v>33093</v>
      </c>
      <c r="C425" s="3">
        <v>0</v>
      </c>
      <c r="D425" s="3">
        <v>-1.4053974918609919</v>
      </c>
      <c r="E425" s="3">
        <v>1.4053974918609919</v>
      </c>
      <c r="F425" s="3">
        <v>85.231977093824895</v>
      </c>
      <c r="G425" s="3">
        <v>48.491860990742467</v>
      </c>
      <c r="H425" s="3">
        <v>39.4</v>
      </c>
    </row>
    <row r="426" spans="1:20" x14ac:dyDescent="0.25">
      <c r="A426" s="1">
        <v>1316</v>
      </c>
      <c r="B426" s="7">
        <v>33094</v>
      </c>
      <c r="C426" s="3">
        <v>0.1</v>
      </c>
      <c r="D426" s="3">
        <v>-1.6157187859670941</v>
      </c>
      <c r="E426" s="3">
        <v>1.7103187859670941</v>
      </c>
      <c r="F426" s="3">
        <v>83.826579601963914</v>
      </c>
      <c r="G426" s="3">
        <v>45.042607630068368</v>
      </c>
      <c r="H426" s="3">
        <v>37.5</v>
      </c>
    </row>
    <row r="427" spans="1:20" x14ac:dyDescent="0.25">
      <c r="A427" s="1">
        <v>1317</v>
      </c>
      <c r="B427" s="7">
        <v>33095</v>
      </c>
      <c r="C427" s="3">
        <v>9.3000000000000007</v>
      </c>
      <c r="D427" s="3">
        <v>6.1978000000000009</v>
      </c>
      <c r="E427" s="3">
        <v>2.6</v>
      </c>
      <c r="F427" s="3">
        <v>82.216260815996819</v>
      </c>
      <c r="G427" s="3">
        <v>42.685900689441787</v>
      </c>
      <c r="H427" s="3">
        <v>35.1</v>
      </c>
    </row>
    <row r="428" spans="1:20" s="5" customFormat="1" x14ac:dyDescent="0.25">
      <c r="A428" s="4">
        <v>1318</v>
      </c>
      <c r="B428" s="8">
        <v>33096</v>
      </c>
      <c r="C428" s="10">
        <v>28.2</v>
      </c>
      <c r="D428" s="10">
        <v>24.597200000000001</v>
      </c>
      <c r="E428" s="10">
        <v>2.08</v>
      </c>
      <c r="F428" s="10">
        <v>85.289476531029408</v>
      </c>
      <c r="G428" s="10">
        <v>70.183217777965936</v>
      </c>
      <c r="H428" s="10">
        <v>34.4</v>
      </c>
      <c r="R428" s="5">
        <v>2</v>
      </c>
      <c r="S428" s="5">
        <v>134</v>
      </c>
      <c r="T428" s="5">
        <f>0.5*(SUM(S428:S441)+SUM(S429:S440))</f>
        <v>2530.65</v>
      </c>
    </row>
    <row r="429" spans="1:20" s="5" customFormat="1" x14ac:dyDescent="0.25">
      <c r="A429" s="4">
        <v>1319</v>
      </c>
      <c r="B429" s="8">
        <v>33097</v>
      </c>
      <c r="C429" s="10">
        <v>32.9</v>
      </c>
      <c r="D429" s="10">
        <v>30.083400000000001</v>
      </c>
      <c r="E429" s="10">
        <v>1.04</v>
      </c>
      <c r="F429" s="10">
        <v>95.642002450341622</v>
      </c>
      <c r="G429" s="10">
        <v>229.35653443945719</v>
      </c>
      <c r="H429" s="10">
        <v>134</v>
      </c>
      <c r="R429" s="5">
        <v>3</v>
      </c>
      <c r="S429" s="5">
        <v>249</v>
      </c>
    </row>
    <row r="430" spans="1:20" s="5" customFormat="1" x14ac:dyDescent="0.25">
      <c r="A430" s="4">
        <v>1320</v>
      </c>
      <c r="B430" s="8">
        <v>33098</v>
      </c>
      <c r="C430" s="10">
        <v>14.5</v>
      </c>
      <c r="D430" s="10">
        <v>13.093</v>
      </c>
      <c r="E430" s="10">
        <v>0.624</v>
      </c>
      <c r="F430" s="10">
        <v>105.25765449820121</v>
      </c>
      <c r="G430" s="10">
        <v>472.3150751600046</v>
      </c>
      <c r="H430" s="10">
        <v>249</v>
      </c>
      <c r="R430" s="5">
        <v>4</v>
      </c>
      <c r="S430" s="5">
        <v>258</v>
      </c>
    </row>
    <row r="431" spans="1:20" s="5" customFormat="1" x14ac:dyDescent="0.25">
      <c r="A431" s="4">
        <v>1321</v>
      </c>
      <c r="B431" s="8">
        <v>33099</v>
      </c>
      <c r="C431" s="10">
        <v>9.1999999999999993</v>
      </c>
      <c r="D431" s="10">
        <v>8.4951999999999988</v>
      </c>
      <c r="E431" s="10">
        <v>0.20799999999999999</v>
      </c>
      <c r="F431" s="10">
        <v>108.4040846014957</v>
      </c>
      <c r="G431" s="10">
        <v>377.62869275631232</v>
      </c>
      <c r="H431" s="10">
        <v>258</v>
      </c>
      <c r="R431" s="5">
        <v>5</v>
      </c>
      <c r="S431" s="5">
        <v>410</v>
      </c>
    </row>
    <row r="432" spans="1:20" s="5" customFormat="1" x14ac:dyDescent="0.25">
      <c r="A432" s="4">
        <v>1322</v>
      </c>
      <c r="B432" s="8">
        <v>33100</v>
      </c>
      <c r="C432" s="10">
        <v>30.9</v>
      </c>
      <c r="D432" s="10">
        <v>29.023399999999999</v>
      </c>
      <c r="E432" s="10">
        <v>0.20799999999999999</v>
      </c>
      <c r="F432" s="10">
        <v>110.12378782148799</v>
      </c>
      <c r="G432" s="10">
        <v>307.73291100846478</v>
      </c>
      <c r="H432" s="10">
        <v>410</v>
      </c>
      <c r="R432" s="5">
        <v>6</v>
      </c>
      <c r="S432" s="5">
        <v>502</v>
      </c>
    </row>
    <row r="433" spans="1:19" s="5" customFormat="1" x14ac:dyDescent="0.25">
      <c r="A433" s="4">
        <v>1323</v>
      </c>
      <c r="B433" s="8">
        <v>33101</v>
      </c>
      <c r="C433" s="10">
        <v>1.6</v>
      </c>
      <c r="D433" s="10">
        <v>0.68159999999999998</v>
      </c>
      <c r="E433" s="10">
        <v>0.83200000000000007</v>
      </c>
      <c r="F433" s="10">
        <v>114.6471291001869</v>
      </c>
      <c r="G433" s="10">
        <v>668.85363928463357</v>
      </c>
      <c r="H433" s="10">
        <v>502</v>
      </c>
      <c r="R433" s="5">
        <v>7</v>
      </c>
      <c r="S433" s="5">
        <v>235</v>
      </c>
    </row>
    <row r="434" spans="1:19" s="5" customFormat="1" x14ac:dyDescent="0.25">
      <c r="A434" s="4">
        <v>1324</v>
      </c>
      <c r="B434" s="8">
        <v>33102</v>
      </c>
      <c r="C434" s="10">
        <v>6.8</v>
      </c>
      <c r="D434" s="10">
        <v>5.9127999999999989</v>
      </c>
      <c r="E434" s="10">
        <v>0.52</v>
      </c>
      <c r="F434" s="10">
        <v>114.7495177948613</v>
      </c>
      <c r="G434" s="10">
        <v>271.79283103162629</v>
      </c>
      <c r="H434" s="10">
        <v>235</v>
      </c>
      <c r="R434" s="5">
        <v>8</v>
      </c>
      <c r="S434" s="5">
        <v>207</v>
      </c>
    </row>
    <row r="435" spans="1:19" s="5" customFormat="1" x14ac:dyDescent="0.25">
      <c r="A435" s="4">
        <v>1325</v>
      </c>
      <c r="B435" s="8">
        <v>33103</v>
      </c>
      <c r="C435" s="10">
        <v>0</v>
      </c>
      <c r="D435" s="10">
        <v>-1.976</v>
      </c>
      <c r="E435" s="10">
        <v>1.976</v>
      </c>
      <c r="F435" s="10">
        <v>115</v>
      </c>
      <c r="G435" s="10">
        <v>275.9063932292114</v>
      </c>
      <c r="H435" s="10">
        <v>207</v>
      </c>
      <c r="R435" s="5">
        <v>9</v>
      </c>
      <c r="S435" s="5">
        <v>157</v>
      </c>
    </row>
    <row r="436" spans="1:19" s="5" customFormat="1" x14ac:dyDescent="0.25">
      <c r="A436" s="4">
        <v>1326</v>
      </c>
      <c r="B436" s="8">
        <v>33104</v>
      </c>
      <c r="C436" s="10">
        <v>0</v>
      </c>
      <c r="D436" s="10">
        <v>-2.8079999999999998</v>
      </c>
      <c r="E436" s="10">
        <v>2.8079999999999998</v>
      </c>
      <c r="F436" s="10">
        <v>113.024</v>
      </c>
      <c r="G436" s="10">
        <v>161.64801679611509</v>
      </c>
      <c r="H436" s="10">
        <v>157</v>
      </c>
      <c r="R436" s="5">
        <v>10</v>
      </c>
      <c r="S436" s="5">
        <v>114</v>
      </c>
    </row>
    <row r="437" spans="1:19" s="5" customFormat="1" x14ac:dyDescent="0.25">
      <c r="A437" s="4">
        <v>1327</v>
      </c>
      <c r="B437" s="8">
        <v>33105</v>
      </c>
      <c r="C437" s="10">
        <v>0</v>
      </c>
      <c r="D437" s="10">
        <v>-2.9119999999999999</v>
      </c>
      <c r="E437" s="10">
        <v>2.9119999999999999</v>
      </c>
      <c r="F437" s="10">
        <v>110.21599999999999</v>
      </c>
      <c r="G437" s="10">
        <v>124.2240983654509</v>
      </c>
      <c r="H437" s="10">
        <v>114</v>
      </c>
      <c r="R437" s="5">
        <v>11</v>
      </c>
      <c r="S437" s="5">
        <v>93.4</v>
      </c>
    </row>
    <row r="438" spans="1:19" s="5" customFormat="1" x14ac:dyDescent="0.25">
      <c r="A438" s="4">
        <v>1328</v>
      </c>
      <c r="B438" s="8">
        <v>33106</v>
      </c>
      <c r="C438" s="10">
        <v>0</v>
      </c>
      <c r="D438" s="10">
        <v>-3.2240000000000002</v>
      </c>
      <c r="E438" s="10">
        <v>3.2240000000000002</v>
      </c>
      <c r="F438" s="10">
        <v>107.304</v>
      </c>
      <c r="G438" s="10">
        <v>102.1837614916423</v>
      </c>
      <c r="H438" s="10">
        <v>93.4</v>
      </c>
      <c r="R438" s="5">
        <v>12</v>
      </c>
      <c r="S438" s="5">
        <v>78.8</v>
      </c>
    </row>
    <row r="439" spans="1:19" s="5" customFormat="1" x14ac:dyDescent="0.25">
      <c r="A439" s="4">
        <v>1329</v>
      </c>
      <c r="B439" s="8">
        <v>33107</v>
      </c>
      <c r="C439" s="10">
        <v>0.3</v>
      </c>
      <c r="D439" s="10">
        <v>-3.3561999999999999</v>
      </c>
      <c r="E439" s="10">
        <v>3.64</v>
      </c>
      <c r="F439" s="10">
        <v>104.08</v>
      </c>
      <c r="G439" s="10">
        <v>87.930641833922337</v>
      </c>
      <c r="H439" s="10">
        <v>78.8</v>
      </c>
      <c r="R439" s="5">
        <v>13</v>
      </c>
      <c r="S439" s="5">
        <v>69.099999999999994</v>
      </c>
    </row>
    <row r="440" spans="1:19" s="5" customFormat="1" x14ac:dyDescent="0.25">
      <c r="A440" s="4">
        <v>1330</v>
      </c>
      <c r="B440" s="8">
        <v>33108</v>
      </c>
      <c r="C440" s="10">
        <v>0.9</v>
      </c>
      <c r="D440" s="10">
        <v>-0.50060000000000016</v>
      </c>
      <c r="E440" s="10">
        <v>1.3520000000000001</v>
      </c>
      <c r="F440" s="10">
        <v>100.74</v>
      </c>
      <c r="G440" s="10">
        <v>78.187674029231545</v>
      </c>
      <c r="H440" s="10">
        <v>69.099999999999994</v>
      </c>
      <c r="R440" s="5">
        <v>14</v>
      </c>
      <c r="S440" s="5">
        <v>61.7</v>
      </c>
    </row>
    <row r="441" spans="1:19" s="5" customFormat="1" x14ac:dyDescent="0.25">
      <c r="A441" s="4">
        <v>1331</v>
      </c>
      <c r="B441" s="8">
        <v>33109</v>
      </c>
      <c r="C441" s="10">
        <v>2.8</v>
      </c>
      <c r="D441" s="10">
        <v>1.7128000000000001</v>
      </c>
      <c r="E441" s="10">
        <v>0.93600000000000005</v>
      </c>
      <c r="F441" s="10">
        <v>100.288</v>
      </c>
      <c r="G441" s="10">
        <v>71.680982549090203</v>
      </c>
      <c r="H441" s="10">
        <v>61.7</v>
      </c>
      <c r="R441" s="5">
        <v>15</v>
      </c>
      <c r="S441" s="5">
        <v>57.3</v>
      </c>
    </row>
    <row r="442" spans="1:19" s="5" customFormat="1" x14ac:dyDescent="0.25">
      <c r="A442" s="4">
        <v>1332</v>
      </c>
      <c r="B442" s="8">
        <v>33110</v>
      </c>
      <c r="C442" s="10">
        <v>1</v>
      </c>
      <c r="D442" s="10">
        <v>-1.03</v>
      </c>
      <c r="E442" s="10">
        <v>1.976</v>
      </c>
      <c r="F442" s="10">
        <v>100.8728982548605</v>
      </c>
      <c r="G442" s="10">
        <v>77.002725064635456</v>
      </c>
      <c r="H442" s="10">
        <v>57.3</v>
      </c>
    </row>
    <row r="443" spans="1:19" s="5" customFormat="1" x14ac:dyDescent="0.25">
      <c r="A443" s="4">
        <v>1333</v>
      </c>
      <c r="B443" s="8">
        <v>33111</v>
      </c>
      <c r="C443" s="10">
        <v>1.3</v>
      </c>
      <c r="D443" s="10">
        <v>0.70979999999999999</v>
      </c>
      <c r="E443" s="10">
        <v>0.52</v>
      </c>
      <c r="F443" s="10">
        <v>99.896898254860503</v>
      </c>
      <c r="G443" s="10">
        <v>65.3071357014922</v>
      </c>
      <c r="H443" s="10">
        <v>51</v>
      </c>
    </row>
    <row r="444" spans="1:19" s="5" customFormat="1" x14ac:dyDescent="0.25">
      <c r="A444" s="4">
        <v>1334</v>
      </c>
      <c r="B444" s="8">
        <v>33112</v>
      </c>
      <c r="C444" s="10">
        <v>22</v>
      </c>
      <c r="D444" s="10">
        <v>19.771999999999998</v>
      </c>
      <c r="E444" s="10">
        <v>1.04</v>
      </c>
      <c r="F444" s="10">
        <v>100.1508787159606</v>
      </c>
      <c r="G444" s="10">
        <v>63.839590582884689</v>
      </c>
      <c r="H444" s="10">
        <v>48</v>
      </c>
    </row>
    <row r="445" spans="1:19" x14ac:dyDescent="0.25">
      <c r="A445" s="1">
        <v>1335</v>
      </c>
      <c r="B445" s="7">
        <v>33113</v>
      </c>
      <c r="C445" s="3">
        <v>0.8</v>
      </c>
      <c r="D445" s="3">
        <v>-1.8431999999999999</v>
      </c>
      <c r="E445" s="3">
        <v>2.6</v>
      </c>
      <c r="F445" s="3">
        <v>105.8865139014037</v>
      </c>
      <c r="G445" s="3">
        <v>209.6018589495587</v>
      </c>
      <c r="H445" s="3">
        <v>81.599999999999994</v>
      </c>
    </row>
    <row r="446" spans="1:19" x14ac:dyDescent="0.25">
      <c r="A446" s="1">
        <v>1336</v>
      </c>
      <c r="B446" s="7">
        <v>33114</v>
      </c>
      <c r="C446" s="3">
        <v>0</v>
      </c>
      <c r="D446" s="3">
        <v>-2.3919999999999999</v>
      </c>
      <c r="E446" s="3">
        <v>2.3919999999999999</v>
      </c>
      <c r="F446" s="3">
        <v>104.08651390140371</v>
      </c>
      <c r="G446" s="3">
        <v>98.901139399307709</v>
      </c>
      <c r="H446" s="3">
        <v>75.8</v>
      </c>
    </row>
    <row r="447" spans="1:19" x14ac:dyDescent="0.25">
      <c r="A447" s="1">
        <v>1337</v>
      </c>
      <c r="B447" s="7">
        <v>33115</v>
      </c>
      <c r="C447" s="3">
        <v>0</v>
      </c>
      <c r="D447" s="3">
        <v>-2.496</v>
      </c>
      <c r="E447" s="3">
        <v>2.496</v>
      </c>
      <c r="F447" s="3">
        <v>101.6945139014037</v>
      </c>
      <c r="G447" s="3">
        <v>78.072315467199132</v>
      </c>
      <c r="H447" s="3">
        <v>51.4</v>
      </c>
    </row>
    <row r="448" spans="1:19" x14ac:dyDescent="0.25">
      <c r="A448" s="1">
        <v>1338</v>
      </c>
      <c r="B448" s="7">
        <v>33116</v>
      </c>
      <c r="C448" s="3">
        <v>0</v>
      </c>
      <c r="D448" s="3">
        <v>-2.1840000000000002</v>
      </c>
      <c r="E448" s="3">
        <v>2.1840000000000002</v>
      </c>
      <c r="F448" s="3">
        <v>99.198513901403729</v>
      </c>
      <c r="G448" s="3">
        <v>67.620017554962374</v>
      </c>
      <c r="H448" s="3">
        <v>44.6</v>
      </c>
    </row>
    <row r="449" spans="1:8" x14ac:dyDescent="0.25">
      <c r="A449" s="1">
        <v>1339</v>
      </c>
      <c r="B449" s="7">
        <v>33117</v>
      </c>
      <c r="C449" s="3">
        <v>8.6999999999999993</v>
      </c>
      <c r="D449" s="3">
        <v>6.5661999999999976</v>
      </c>
      <c r="E449" s="3">
        <v>1.6639999999999999</v>
      </c>
      <c r="F449" s="3">
        <v>97.014513901403731</v>
      </c>
      <c r="G449" s="3">
        <v>61.013344000455163</v>
      </c>
      <c r="H449" s="3">
        <v>39.799999999999997</v>
      </c>
    </row>
    <row r="450" spans="1:8" x14ac:dyDescent="0.25">
      <c r="A450" s="1">
        <v>1340</v>
      </c>
      <c r="B450" s="7">
        <v>33118</v>
      </c>
      <c r="C450" s="3">
        <v>9.6999999999999993</v>
      </c>
      <c r="D450" s="3">
        <v>8.0321999999999996</v>
      </c>
      <c r="E450" s="3">
        <v>1.1439999999999999</v>
      </c>
      <c r="F450" s="3">
        <v>99.327961131760105</v>
      </c>
      <c r="G450" s="3">
        <v>100.8098715995563</v>
      </c>
      <c r="H450" s="3">
        <v>159</v>
      </c>
    </row>
    <row r="451" spans="1:8" x14ac:dyDescent="0.25">
      <c r="A451" s="1">
        <v>1341</v>
      </c>
      <c r="B451" s="7">
        <v>33119</v>
      </c>
      <c r="C451" s="3">
        <v>1</v>
      </c>
      <c r="D451" s="3">
        <v>0.11399999999999989</v>
      </c>
      <c r="E451" s="3">
        <v>0.83200000000000007</v>
      </c>
      <c r="F451" s="3">
        <v>101.8976580319458</v>
      </c>
      <c r="G451" s="3">
        <v>129.1042570097022</v>
      </c>
      <c r="H451" s="3">
        <v>91.4</v>
      </c>
    </row>
    <row r="452" spans="1:8" x14ac:dyDescent="0.25">
      <c r="A452" s="1">
        <v>1342</v>
      </c>
      <c r="B452" s="7">
        <v>33120</v>
      </c>
      <c r="C452" s="3">
        <v>0.4</v>
      </c>
      <c r="D452" s="3">
        <v>-0.76560000000000006</v>
      </c>
      <c r="E452" s="3">
        <v>1.1439999999999999</v>
      </c>
      <c r="F452" s="3">
        <v>101.9787099157177</v>
      </c>
      <c r="G452" s="3">
        <v>78.829811248783443</v>
      </c>
      <c r="H452" s="3">
        <v>64.400000000000006</v>
      </c>
    </row>
    <row r="453" spans="1:8" x14ac:dyDescent="0.25">
      <c r="A453" s="1">
        <v>1343</v>
      </c>
      <c r="B453" s="7">
        <v>33121</v>
      </c>
      <c r="C453" s="3">
        <v>0.5</v>
      </c>
      <c r="D453" s="3">
        <v>-0.56700000000000006</v>
      </c>
      <c r="E453" s="3">
        <v>1.04</v>
      </c>
      <c r="F453" s="3">
        <v>101.2347099157177</v>
      </c>
      <c r="G453" s="3">
        <v>66.341270756492619</v>
      </c>
      <c r="H453" s="3">
        <v>54.1</v>
      </c>
    </row>
    <row r="454" spans="1:8" x14ac:dyDescent="0.25">
      <c r="A454" s="1">
        <v>1344</v>
      </c>
      <c r="B454" s="7">
        <v>33122</v>
      </c>
      <c r="C454" s="3">
        <v>0.5</v>
      </c>
      <c r="D454" s="3">
        <v>-4.7000000000000042E-2</v>
      </c>
      <c r="E454" s="3">
        <v>0.52</v>
      </c>
      <c r="F454" s="3">
        <v>100.6947099157177</v>
      </c>
      <c r="G454" s="3">
        <v>59.930289891352217</v>
      </c>
      <c r="H454" s="3">
        <v>50.2</v>
      </c>
    </row>
    <row r="455" spans="1:8" x14ac:dyDescent="0.25">
      <c r="A455" s="1">
        <v>1345</v>
      </c>
      <c r="B455" s="7">
        <v>33123</v>
      </c>
      <c r="C455" s="3">
        <v>14</v>
      </c>
      <c r="D455" s="3">
        <v>12.516</v>
      </c>
      <c r="E455" s="3">
        <v>0.72799999999999998</v>
      </c>
      <c r="F455" s="3">
        <v>100.6747099157177</v>
      </c>
      <c r="G455" s="3">
        <v>55.672618035641143</v>
      </c>
      <c r="H455" s="3">
        <v>57.1</v>
      </c>
    </row>
    <row r="456" spans="1:8" x14ac:dyDescent="0.25">
      <c r="A456" s="1">
        <v>1346</v>
      </c>
      <c r="B456" s="7">
        <v>33124</v>
      </c>
      <c r="C456" s="3">
        <v>5.3</v>
      </c>
      <c r="D456" s="3">
        <v>4.8057999999999996</v>
      </c>
      <c r="E456" s="3">
        <v>0.20799999999999999</v>
      </c>
      <c r="F456" s="3">
        <v>104.3609579220001</v>
      </c>
      <c r="G456" s="3">
        <v>140.04761113776431</v>
      </c>
      <c r="H456" s="3">
        <v>119</v>
      </c>
    </row>
    <row r="457" spans="1:8" x14ac:dyDescent="0.25">
      <c r="A457" s="1">
        <v>1347</v>
      </c>
      <c r="B457" s="7">
        <v>33125</v>
      </c>
      <c r="C457" s="3">
        <v>2.5</v>
      </c>
      <c r="D457" s="3">
        <v>2.157</v>
      </c>
      <c r="E457" s="3">
        <v>0.20799999999999999</v>
      </c>
      <c r="F457" s="3">
        <v>105.6170458217879</v>
      </c>
      <c r="G457" s="3">
        <v>116.5414019387032</v>
      </c>
      <c r="H457" s="3">
        <v>117</v>
      </c>
    </row>
    <row r="458" spans="1:8" x14ac:dyDescent="0.25">
      <c r="A458" s="1">
        <v>1348</v>
      </c>
      <c r="B458" s="7">
        <v>33126</v>
      </c>
      <c r="C458" s="3">
        <v>7.7</v>
      </c>
      <c r="D458" s="3">
        <v>6.5561999999999996</v>
      </c>
      <c r="E458" s="3">
        <v>0.72799999999999998</v>
      </c>
      <c r="F458" s="3">
        <v>106.16039541560011</v>
      </c>
      <c r="G458" s="3">
        <v>94.300217801917114</v>
      </c>
      <c r="H458" s="3">
        <v>98.3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tabSelected="1" workbookViewId="0">
      <selection activeCell="H2" sqref="H2:H15"/>
    </sheetView>
  </sheetViews>
  <sheetFormatPr defaultRowHeight="14.4" x14ac:dyDescent="0.25"/>
  <cols>
    <col min="4" max="4" width="15" customWidth="1"/>
    <col min="6" max="6" width="10.5546875" style="14" bestFit="1" customWidth="1"/>
    <col min="7" max="7" width="8.88671875" style="3"/>
    <col min="8" max="8" width="10.5546875" style="12" bestFit="1" customWidth="1"/>
    <col min="9" max="10" width="8.88671875" style="3"/>
  </cols>
  <sheetData>
    <row r="1" spans="1:12" x14ac:dyDescent="0.25">
      <c r="B1" s="1" t="s">
        <v>7</v>
      </c>
      <c r="C1" s="1" t="s">
        <v>8</v>
      </c>
      <c r="D1" s="1" t="s">
        <v>9</v>
      </c>
      <c r="E1" s="1" t="s">
        <v>10</v>
      </c>
      <c r="F1" s="13" t="s">
        <v>11</v>
      </c>
      <c r="G1" s="9" t="s">
        <v>12</v>
      </c>
      <c r="H1" s="11" t="s">
        <v>13</v>
      </c>
      <c r="I1" s="9" t="s">
        <v>14</v>
      </c>
      <c r="J1" s="9" t="s">
        <v>15</v>
      </c>
      <c r="K1" s="1" t="s">
        <v>1</v>
      </c>
      <c r="L1" s="1" t="s">
        <v>16</v>
      </c>
    </row>
    <row r="2" spans="1:12" x14ac:dyDescent="0.25">
      <c r="A2" s="1">
        <v>0</v>
      </c>
      <c r="B2">
        <v>1</v>
      </c>
      <c r="C2">
        <v>870627</v>
      </c>
      <c r="D2" t="s">
        <v>17</v>
      </c>
      <c r="E2">
        <v>284</v>
      </c>
      <c r="F2" s="14">
        <v>31955</v>
      </c>
      <c r="G2" s="3">
        <v>267.705449002237</v>
      </c>
      <c r="H2" s="14">
        <v>31955</v>
      </c>
      <c r="I2" s="3">
        <v>756.9</v>
      </c>
      <c r="J2" s="3">
        <v>734.41593421669427</v>
      </c>
      <c r="K2">
        <v>53.7</v>
      </c>
      <c r="L2" s="2">
        <v>0.80336568437214817</v>
      </c>
    </row>
    <row r="3" spans="1:12" x14ac:dyDescent="0.25">
      <c r="A3" s="1">
        <v>1</v>
      </c>
      <c r="B3">
        <v>2</v>
      </c>
      <c r="C3">
        <v>870718</v>
      </c>
      <c r="D3" t="s">
        <v>18</v>
      </c>
      <c r="E3">
        <v>462</v>
      </c>
      <c r="F3" s="14">
        <v>31976</v>
      </c>
      <c r="G3" s="3">
        <v>526.24576678632491</v>
      </c>
      <c r="H3" s="14">
        <v>31976</v>
      </c>
      <c r="I3" s="3">
        <v>1182.5999999999999</v>
      </c>
      <c r="J3" s="3">
        <v>1563.613532022795</v>
      </c>
      <c r="K3">
        <v>79.7</v>
      </c>
      <c r="L3" s="2">
        <v>0.90190856525560337</v>
      </c>
    </row>
    <row r="4" spans="1:12" x14ac:dyDescent="0.25">
      <c r="A4" s="1">
        <v>2</v>
      </c>
      <c r="B4">
        <v>3</v>
      </c>
      <c r="C4">
        <v>870804</v>
      </c>
      <c r="D4" t="s">
        <v>19</v>
      </c>
      <c r="E4">
        <v>523</v>
      </c>
      <c r="F4" s="14">
        <v>31993</v>
      </c>
      <c r="G4" s="3">
        <v>792.5914045865635</v>
      </c>
      <c r="H4" s="14">
        <v>31993</v>
      </c>
      <c r="I4" s="3">
        <v>1634.4</v>
      </c>
      <c r="J4" s="3">
        <v>2415.1773135420981</v>
      </c>
      <c r="K4">
        <v>116.8</v>
      </c>
      <c r="L4" s="2">
        <v>0.42065876724286738</v>
      </c>
    </row>
    <row r="5" spans="1:12" x14ac:dyDescent="0.25">
      <c r="A5" s="1">
        <v>3</v>
      </c>
      <c r="B5">
        <v>4</v>
      </c>
      <c r="C5">
        <v>870903</v>
      </c>
      <c r="D5" t="s">
        <v>20</v>
      </c>
      <c r="E5">
        <v>105</v>
      </c>
      <c r="F5" s="14">
        <v>32023</v>
      </c>
      <c r="G5" s="3">
        <v>205.98485129244349</v>
      </c>
      <c r="H5" s="14">
        <v>32023</v>
      </c>
      <c r="I5" s="3">
        <v>347.2</v>
      </c>
      <c r="J5" s="3">
        <v>581.41944172868034</v>
      </c>
      <c r="K5">
        <v>41.1</v>
      </c>
      <c r="L5" s="2">
        <v>-1.0750655590266831</v>
      </c>
    </row>
    <row r="6" spans="1:12" x14ac:dyDescent="0.25">
      <c r="A6" s="1">
        <v>4</v>
      </c>
      <c r="B6">
        <v>5</v>
      </c>
      <c r="C6">
        <v>880709</v>
      </c>
      <c r="D6" t="s">
        <v>21</v>
      </c>
      <c r="E6">
        <v>494</v>
      </c>
      <c r="F6" s="14">
        <v>32333</v>
      </c>
      <c r="G6" s="3">
        <v>574.91017280358619</v>
      </c>
      <c r="H6" s="14">
        <v>32333</v>
      </c>
      <c r="I6" s="3">
        <v>1993.2</v>
      </c>
      <c r="J6" s="3">
        <v>2454.8408364863558</v>
      </c>
      <c r="K6">
        <v>144.9</v>
      </c>
      <c r="L6" s="2">
        <v>0.84018072145644973</v>
      </c>
    </row>
    <row r="7" spans="1:12" x14ac:dyDescent="0.25">
      <c r="A7" s="1">
        <v>5</v>
      </c>
      <c r="B7">
        <v>6</v>
      </c>
      <c r="C7">
        <v>880818</v>
      </c>
      <c r="D7" t="s">
        <v>22</v>
      </c>
      <c r="E7">
        <v>294</v>
      </c>
      <c r="F7" s="14">
        <v>32373</v>
      </c>
      <c r="G7" s="3">
        <v>353.14097062726592</v>
      </c>
      <c r="H7" s="14">
        <v>32373</v>
      </c>
      <c r="I7" s="3">
        <v>1241.5</v>
      </c>
      <c r="J7" s="3">
        <v>1495.1136048714791</v>
      </c>
      <c r="K7">
        <v>50.2</v>
      </c>
      <c r="L7" s="2">
        <v>0.74459236232316883</v>
      </c>
    </row>
    <row r="8" spans="1:12" x14ac:dyDescent="0.25">
      <c r="A8" s="1">
        <v>6</v>
      </c>
      <c r="B8">
        <v>7</v>
      </c>
      <c r="C8">
        <v>880901</v>
      </c>
      <c r="D8" t="s">
        <v>23</v>
      </c>
      <c r="E8">
        <v>307</v>
      </c>
      <c r="F8" s="14">
        <v>32387</v>
      </c>
      <c r="G8" s="3">
        <v>299.72214912346283</v>
      </c>
      <c r="H8" s="14">
        <v>32388</v>
      </c>
      <c r="I8" s="3">
        <v>974</v>
      </c>
      <c r="J8" s="3">
        <v>1305.281890003957</v>
      </c>
      <c r="K8">
        <v>55.6</v>
      </c>
      <c r="L8" s="2">
        <v>0.72026504556992399</v>
      </c>
    </row>
    <row r="9" spans="1:12" x14ac:dyDescent="0.25">
      <c r="A9" s="1">
        <v>7</v>
      </c>
      <c r="B9">
        <v>8</v>
      </c>
      <c r="C9">
        <v>890428</v>
      </c>
      <c r="D9" t="s">
        <v>24</v>
      </c>
      <c r="E9">
        <v>230</v>
      </c>
      <c r="F9" s="14">
        <v>32626</v>
      </c>
      <c r="G9" s="3">
        <v>106.86639259942071</v>
      </c>
      <c r="H9" s="14">
        <v>32626</v>
      </c>
      <c r="I9" s="3">
        <v>1054.5</v>
      </c>
      <c r="J9" s="3">
        <v>500.91018241331659</v>
      </c>
      <c r="K9">
        <v>45.7</v>
      </c>
      <c r="L9" s="2">
        <v>-0.12391580377932861</v>
      </c>
    </row>
    <row r="10" spans="1:12" x14ac:dyDescent="0.25">
      <c r="A10" s="1">
        <v>8</v>
      </c>
      <c r="B10">
        <v>9</v>
      </c>
      <c r="C10">
        <v>890522</v>
      </c>
      <c r="D10" t="s">
        <v>25</v>
      </c>
      <c r="E10">
        <v>159</v>
      </c>
      <c r="F10" s="14">
        <v>32650</v>
      </c>
      <c r="G10" s="3">
        <v>93.072023731927743</v>
      </c>
      <c r="H10" s="14">
        <v>32650</v>
      </c>
      <c r="I10" s="3">
        <v>713.1</v>
      </c>
      <c r="J10" s="3">
        <v>475.61701412299323</v>
      </c>
      <c r="K10">
        <v>27.5</v>
      </c>
      <c r="L10" s="2">
        <v>0.37228665662950078</v>
      </c>
    </row>
    <row r="11" spans="1:12" x14ac:dyDescent="0.25">
      <c r="A11" s="1">
        <v>9</v>
      </c>
      <c r="B11">
        <v>10</v>
      </c>
      <c r="C11">
        <v>890707</v>
      </c>
      <c r="D11" t="s">
        <v>26</v>
      </c>
      <c r="E11">
        <v>269</v>
      </c>
      <c r="F11" s="14">
        <v>32696</v>
      </c>
      <c r="G11" s="3">
        <v>171.73843045290241</v>
      </c>
      <c r="H11" s="14">
        <v>32696</v>
      </c>
      <c r="I11" s="3">
        <v>1148.2</v>
      </c>
      <c r="J11" s="3">
        <v>947.21709654870733</v>
      </c>
      <c r="K11">
        <v>86</v>
      </c>
      <c r="L11" s="2">
        <v>0.61967435711380991</v>
      </c>
    </row>
    <row r="12" spans="1:12" x14ac:dyDescent="0.25">
      <c r="A12" s="1">
        <v>10</v>
      </c>
      <c r="B12">
        <v>11</v>
      </c>
      <c r="C12">
        <v>890819</v>
      </c>
      <c r="D12" t="s">
        <v>27</v>
      </c>
      <c r="E12">
        <v>435</v>
      </c>
      <c r="F12" s="14">
        <v>32739</v>
      </c>
      <c r="G12" s="3">
        <v>688.81692084824874</v>
      </c>
      <c r="H12" s="14">
        <v>32739</v>
      </c>
      <c r="I12" s="3">
        <v>1723.1</v>
      </c>
      <c r="J12" s="3">
        <v>2276.1675219535841</v>
      </c>
      <c r="K12">
        <v>129.5</v>
      </c>
      <c r="L12" s="2">
        <v>0.56510669821260107</v>
      </c>
    </row>
    <row r="13" spans="1:12" x14ac:dyDescent="0.25">
      <c r="A13" s="1">
        <v>11</v>
      </c>
      <c r="B13">
        <v>12</v>
      </c>
      <c r="C13">
        <v>900516</v>
      </c>
      <c r="D13" t="s">
        <v>28</v>
      </c>
      <c r="E13">
        <v>280</v>
      </c>
      <c r="F13" s="14">
        <v>33009</v>
      </c>
      <c r="G13" s="3">
        <v>222.8654257243555</v>
      </c>
      <c r="H13" s="14">
        <v>33009</v>
      </c>
      <c r="I13" s="3">
        <v>987.5</v>
      </c>
      <c r="J13" s="3">
        <v>930.26322910851059</v>
      </c>
      <c r="K13">
        <v>65.899999999999991</v>
      </c>
      <c r="L13" s="2">
        <v>0.91779073654265253</v>
      </c>
    </row>
    <row r="14" spans="1:12" x14ac:dyDescent="0.25">
      <c r="A14" s="1">
        <v>12</v>
      </c>
      <c r="B14">
        <v>13</v>
      </c>
      <c r="C14">
        <v>900706</v>
      </c>
      <c r="D14" t="s">
        <v>29</v>
      </c>
      <c r="E14">
        <v>2010</v>
      </c>
      <c r="F14" s="14">
        <v>33060</v>
      </c>
      <c r="G14" s="3">
        <v>1368.6053629397941</v>
      </c>
      <c r="H14" s="14">
        <v>33060</v>
      </c>
      <c r="I14" s="3">
        <v>3973.5</v>
      </c>
      <c r="J14" s="3">
        <v>4557.6334494934736</v>
      </c>
      <c r="K14">
        <v>156.30000000000001</v>
      </c>
      <c r="L14" s="2">
        <v>0.71618430010197098</v>
      </c>
    </row>
    <row r="15" spans="1:12" x14ac:dyDescent="0.25">
      <c r="A15" s="1">
        <v>13</v>
      </c>
      <c r="B15">
        <v>14</v>
      </c>
      <c r="C15">
        <v>900816</v>
      </c>
      <c r="D15" t="s">
        <v>30</v>
      </c>
      <c r="E15">
        <v>502</v>
      </c>
      <c r="F15" s="14">
        <v>33101</v>
      </c>
      <c r="G15" s="3">
        <v>668.85363928463357</v>
      </c>
      <c r="H15" s="14">
        <v>33101</v>
      </c>
      <c r="I15" s="3">
        <v>2759.7</v>
      </c>
      <c r="J15" s="3">
        <v>3505.7739211021408</v>
      </c>
      <c r="K15">
        <v>152.4</v>
      </c>
      <c r="L15" s="2">
        <v>0.58129172498486725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7"/>
  <sheetViews>
    <sheetView topLeftCell="E19" workbookViewId="0">
      <selection activeCell="C24" sqref="C24:C37"/>
    </sheetView>
  </sheetViews>
  <sheetFormatPr defaultRowHeight="14.4" x14ac:dyDescent="0.25"/>
  <cols>
    <col min="9" max="10" width="9.5546875" bestFit="1" customWidth="1"/>
  </cols>
  <sheetData>
    <row r="1" spans="1:9" x14ac:dyDescent="0.25">
      <c r="B1" s="1" t="s">
        <v>7</v>
      </c>
      <c r="C1" s="1" t="s">
        <v>8</v>
      </c>
      <c r="D1" s="1" t="s">
        <v>1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16</v>
      </c>
    </row>
    <row r="2" spans="1:9" x14ac:dyDescent="0.25">
      <c r="A2" s="1">
        <v>0</v>
      </c>
      <c r="B2">
        <v>1</v>
      </c>
      <c r="C2">
        <v>800616</v>
      </c>
      <c r="D2">
        <v>76.3</v>
      </c>
      <c r="E2">
        <v>22.4</v>
      </c>
      <c r="F2">
        <v>16.600000000000001</v>
      </c>
      <c r="G2">
        <v>-5.8</v>
      </c>
      <c r="H2">
        <v>-25.9</v>
      </c>
    </row>
    <row r="3" spans="1:9" x14ac:dyDescent="0.25">
      <c r="A3" s="1">
        <v>1</v>
      </c>
      <c r="B3">
        <v>2</v>
      </c>
      <c r="C3">
        <v>800703</v>
      </c>
      <c r="D3">
        <v>164.1</v>
      </c>
      <c r="E3">
        <v>104.2</v>
      </c>
      <c r="F3">
        <v>80.5</v>
      </c>
      <c r="G3">
        <v>-23.7</v>
      </c>
      <c r="H3">
        <v>-22.7</v>
      </c>
    </row>
    <row r="4" spans="1:9" x14ac:dyDescent="0.25">
      <c r="A4" s="1">
        <v>2</v>
      </c>
      <c r="B4">
        <v>3</v>
      </c>
      <c r="C4">
        <v>800803</v>
      </c>
      <c r="D4">
        <v>55.2</v>
      </c>
      <c r="E4">
        <v>30.1</v>
      </c>
      <c r="F4">
        <v>27.3</v>
      </c>
      <c r="G4">
        <v>-2.8</v>
      </c>
      <c r="H4">
        <v>-9.3000000000000007</v>
      </c>
    </row>
    <row r="5" spans="1:9" x14ac:dyDescent="0.25">
      <c r="A5" s="1">
        <v>3</v>
      </c>
      <c r="B5">
        <v>4</v>
      </c>
      <c r="C5">
        <v>800915</v>
      </c>
      <c r="D5">
        <v>78.3</v>
      </c>
      <c r="E5">
        <v>44.5</v>
      </c>
      <c r="F5">
        <v>39.4</v>
      </c>
      <c r="G5">
        <v>-5.0999999999999996</v>
      </c>
      <c r="H5">
        <v>-11.5</v>
      </c>
    </row>
    <row r="6" spans="1:9" x14ac:dyDescent="0.25">
      <c r="A6" s="1">
        <v>4</v>
      </c>
      <c r="B6">
        <v>5</v>
      </c>
      <c r="C6">
        <v>810714</v>
      </c>
      <c r="D6">
        <v>119.6</v>
      </c>
      <c r="E6">
        <v>72.7</v>
      </c>
      <c r="F6">
        <v>67.3</v>
      </c>
      <c r="G6">
        <v>-5.4</v>
      </c>
      <c r="H6">
        <v>-7.4</v>
      </c>
    </row>
    <row r="7" spans="1:9" x14ac:dyDescent="0.25">
      <c r="A7" s="1">
        <v>5</v>
      </c>
      <c r="B7">
        <v>6</v>
      </c>
      <c r="C7">
        <v>810819</v>
      </c>
      <c r="D7">
        <v>466.5</v>
      </c>
      <c r="E7">
        <v>404.3</v>
      </c>
      <c r="F7">
        <v>394.7</v>
      </c>
      <c r="G7">
        <v>-9.6</v>
      </c>
      <c r="H7">
        <v>-2.4</v>
      </c>
    </row>
    <row r="8" spans="1:9" x14ac:dyDescent="0.25">
      <c r="A8" s="1">
        <v>6</v>
      </c>
      <c r="B8">
        <v>7</v>
      </c>
      <c r="C8">
        <v>811001</v>
      </c>
      <c r="D8">
        <v>59.5</v>
      </c>
      <c r="E8">
        <v>41.2</v>
      </c>
      <c r="F8">
        <v>30.7</v>
      </c>
      <c r="G8">
        <v>-10.5</v>
      </c>
      <c r="H8">
        <v>-25.5</v>
      </c>
    </row>
    <row r="9" spans="1:9" x14ac:dyDescent="0.25">
      <c r="A9" s="1">
        <v>7</v>
      </c>
      <c r="B9">
        <v>8</v>
      </c>
      <c r="C9">
        <v>820830</v>
      </c>
      <c r="D9">
        <v>124.8</v>
      </c>
      <c r="E9">
        <v>46.3</v>
      </c>
      <c r="F9">
        <v>60.2</v>
      </c>
      <c r="G9">
        <v>13.9</v>
      </c>
      <c r="H9">
        <v>30</v>
      </c>
    </row>
    <row r="10" spans="1:9" x14ac:dyDescent="0.25">
      <c r="A10" s="1">
        <v>8</v>
      </c>
      <c r="B10">
        <v>9</v>
      </c>
      <c r="C10">
        <v>820926</v>
      </c>
      <c r="D10">
        <v>65.5</v>
      </c>
      <c r="E10">
        <v>21.5</v>
      </c>
      <c r="F10">
        <v>27</v>
      </c>
      <c r="G10">
        <v>5.5</v>
      </c>
      <c r="H10">
        <v>25.6</v>
      </c>
    </row>
    <row r="11" spans="1:9" x14ac:dyDescent="0.25">
      <c r="A11" s="1">
        <v>9</v>
      </c>
      <c r="B11">
        <v>10</v>
      </c>
      <c r="C11">
        <v>830624</v>
      </c>
      <c r="D11">
        <v>79.8</v>
      </c>
      <c r="E11">
        <v>35.799999999999997</v>
      </c>
      <c r="F11">
        <v>32.200000000000003</v>
      </c>
      <c r="G11">
        <v>-3.6</v>
      </c>
      <c r="H11">
        <v>-10.1</v>
      </c>
    </row>
    <row r="12" spans="1:9" x14ac:dyDescent="0.25">
      <c r="A12" s="1">
        <v>10</v>
      </c>
      <c r="B12">
        <v>11</v>
      </c>
      <c r="C12">
        <v>830721</v>
      </c>
      <c r="D12">
        <v>105</v>
      </c>
      <c r="E12">
        <v>40</v>
      </c>
      <c r="F12">
        <v>50.1</v>
      </c>
      <c r="G12">
        <v>10.1</v>
      </c>
      <c r="H12">
        <v>25.3</v>
      </c>
    </row>
    <row r="13" spans="1:9" x14ac:dyDescent="0.25">
      <c r="A13" s="1">
        <v>11</v>
      </c>
      <c r="B13">
        <v>12</v>
      </c>
      <c r="C13">
        <v>830819</v>
      </c>
      <c r="D13">
        <v>64.5</v>
      </c>
      <c r="E13">
        <v>28.4</v>
      </c>
      <c r="F13">
        <v>25.8</v>
      </c>
      <c r="G13">
        <v>-2.6</v>
      </c>
      <c r="H13">
        <v>-9.1999999999999993</v>
      </c>
    </row>
    <row r="14" spans="1:9" x14ac:dyDescent="0.25">
      <c r="A14" s="1">
        <v>12</v>
      </c>
      <c r="B14">
        <v>13</v>
      </c>
      <c r="C14">
        <v>830907</v>
      </c>
      <c r="D14">
        <v>85.3</v>
      </c>
      <c r="E14">
        <v>39</v>
      </c>
      <c r="F14">
        <v>36.799999999999997</v>
      </c>
      <c r="G14">
        <v>-2.2000000000000002</v>
      </c>
      <c r="H14">
        <v>-5.6</v>
      </c>
    </row>
    <row r="15" spans="1:9" x14ac:dyDescent="0.25">
      <c r="A15" s="1">
        <v>13</v>
      </c>
      <c r="B15">
        <v>14</v>
      </c>
      <c r="C15">
        <v>840624</v>
      </c>
      <c r="D15">
        <v>60.8</v>
      </c>
      <c r="E15">
        <v>21</v>
      </c>
      <c r="F15">
        <v>22.9</v>
      </c>
      <c r="G15">
        <v>1.9</v>
      </c>
      <c r="H15">
        <v>9</v>
      </c>
    </row>
    <row r="16" spans="1:9" x14ac:dyDescent="0.25">
      <c r="A16" s="1">
        <v>14</v>
      </c>
      <c r="B16">
        <v>15</v>
      </c>
      <c r="C16">
        <v>840706</v>
      </c>
      <c r="D16">
        <v>58.9</v>
      </c>
      <c r="E16">
        <v>28.9</v>
      </c>
      <c r="F16">
        <v>27.2</v>
      </c>
      <c r="G16">
        <v>-1.7</v>
      </c>
      <c r="H16">
        <v>-5.9</v>
      </c>
    </row>
    <row r="17" spans="1:15" x14ac:dyDescent="0.25">
      <c r="A17" s="1">
        <v>15</v>
      </c>
      <c r="B17">
        <v>16</v>
      </c>
      <c r="C17">
        <v>840804</v>
      </c>
      <c r="D17">
        <v>49.9</v>
      </c>
      <c r="E17">
        <v>19.2</v>
      </c>
      <c r="F17">
        <v>20.7</v>
      </c>
      <c r="G17">
        <v>1.5</v>
      </c>
      <c r="H17">
        <v>7.8</v>
      </c>
    </row>
    <row r="18" spans="1:15" x14ac:dyDescent="0.25">
      <c r="A18" s="1">
        <v>16</v>
      </c>
      <c r="B18">
        <v>17</v>
      </c>
      <c r="C18">
        <v>840905</v>
      </c>
      <c r="D18">
        <v>134</v>
      </c>
      <c r="E18">
        <v>71.5</v>
      </c>
      <c r="F18">
        <v>84.6</v>
      </c>
      <c r="G18">
        <v>13.1</v>
      </c>
      <c r="H18">
        <v>18.3</v>
      </c>
    </row>
    <row r="19" spans="1:15" x14ac:dyDescent="0.25">
      <c r="A19" s="1">
        <v>17</v>
      </c>
      <c r="B19">
        <v>18</v>
      </c>
      <c r="C19">
        <v>850517</v>
      </c>
      <c r="D19">
        <v>24.5</v>
      </c>
      <c r="E19">
        <v>13.1</v>
      </c>
      <c r="F19">
        <v>10.4</v>
      </c>
      <c r="G19">
        <v>-2.7</v>
      </c>
      <c r="H19">
        <v>-20.6</v>
      </c>
    </row>
    <row r="20" spans="1:15" x14ac:dyDescent="0.25">
      <c r="A20" s="1">
        <v>18</v>
      </c>
      <c r="B20">
        <v>19</v>
      </c>
      <c r="C20">
        <v>850711</v>
      </c>
      <c r="D20">
        <v>50.6</v>
      </c>
      <c r="E20">
        <v>15.2</v>
      </c>
      <c r="F20">
        <v>16.899999999999999</v>
      </c>
      <c r="G20">
        <v>1.7</v>
      </c>
      <c r="H20">
        <v>11.2</v>
      </c>
    </row>
    <row r="21" spans="1:15" x14ac:dyDescent="0.25">
      <c r="A21" s="1">
        <v>19</v>
      </c>
      <c r="B21">
        <v>20</v>
      </c>
      <c r="C21">
        <v>850914</v>
      </c>
      <c r="D21">
        <v>56.1</v>
      </c>
      <c r="E21">
        <v>28.6</v>
      </c>
      <c r="F21">
        <v>23.6</v>
      </c>
      <c r="G21">
        <v>-5</v>
      </c>
      <c r="H21">
        <v>-17.5</v>
      </c>
    </row>
    <row r="22" spans="1:15" x14ac:dyDescent="0.25">
      <c r="A22" s="1">
        <v>20</v>
      </c>
      <c r="B22">
        <v>21</v>
      </c>
      <c r="C22">
        <v>860701</v>
      </c>
      <c r="D22">
        <v>72.7</v>
      </c>
      <c r="E22">
        <v>26.1</v>
      </c>
      <c r="F22">
        <v>21.6</v>
      </c>
      <c r="G22">
        <v>-4.5</v>
      </c>
      <c r="H22">
        <v>-17.2</v>
      </c>
    </row>
    <row r="23" spans="1:15" x14ac:dyDescent="0.25">
      <c r="A23" s="1">
        <v>21</v>
      </c>
      <c r="B23">
        <v>22</v>
      </c>
      <c r="C23">
        <v>860710</v>
      </c>
      <c r="D23">
        <v>41.8</v>
      </c>
      <c r="E23">
        <v>18</v>
      </c>
      <c r="F23">
        <v>15.4</v>
      </c>
      <c r="G23">
        <v>-2.6</v>
      </c>
      <c r="H23">
        <v>-14.4</v>
      </c>
    </row>
    <row r="24" spans="1:15" x14ac:dyDescent="0.25">
      <c r="A24" s="1">
        <v>22</v>
      </c>
      <c r="B24">
        <v>23</v>
      </c>
      <c r="C24">
        <v>870627</v>
      </c>
      <c r="D24">
        <v>53.7</v>
      </c>
      <c r="E24" s="3">
        <v>19.149680819912149</v>
      </c>
      <c r="F24" s="3">
        <v>18.580830663637599</v>
      </c>
      <c r="G24" s="3">
        <v>-0.56885015627455715</v>
      </c>
      <c r="H24" s="3">
        <v>-2.970546410794781</v>
      </c>
      <c r="I24" s="2">
        <v>0.80336568437214817</v>
      </c>
      <c r="J24" s="2">
        <f>I24*100</f>
        <v>80.336568437214822</v>
      </c>
      <c r="K24" s="3">
        <v>585.9</v>
      </c>
      <c r="L24">
        <f>K24*3600*24/(3415*10^3)</f>
        <v>14.823355783308932</v>
      </c>
      <c r="M24" s="3">
        <v>18.580830663637599</v>
      </c>
      <c r="N24" s="3">
        <f>M24-L24</f>
        <v>3.7574748803286671</v>
      </c>
      <c r="O24">
        <f>100*N24/L24</f>
        <v>25.348341733520126</v>
      </c>
    </row>
    <row r="25" spans="1:15" x14ac:dyDescent="0.25">
      <c r="A25" s="1">
        <v>23</v>
      </c>
      <c r="B25">
        <v>24</v>
      </c>
      <c r="C25">
        <v>870718</v>
      </c>
      <c r="D25">
        <v>79.7</v>
      </c>
      <c r="E25" s="3">
        <v>29.91995314787702</v>
      </c>
      <c r="F25" s="3">
        <v>39.559651293343919</v>
      </c>
      <c r="G25" s="3">
        <v>9.6396981454668982</v>
      </c>
      <c r="H25" s="3">
        <v>32.218292915845979</v>
      </c>
      <c r="I25" s="2">
        <v>0.90190856525560337</v>
      </c>
      <c r="J25" s="2">
        <f t="shared" ref="J25:J37" si="0">I25*100</f>
        <v>90.190856525560335</v>
      </c>
      <c r="K25" s="3">
        <v>982.6</v>
      </c>
      <c r="L25">
        <f t="shared" ref="L25:L37" si="1">K25*3600*24/(3415*10^3)</f>
        <v>24.859923865300146</v>
      </c>
      <c r="M25" s="3">
        <v>39.559651293343919</v>
      </c>
      <c r="N25" s="3">
        <f t="shared" ref="N25:N37" si="2">M25-L25</f>
        <v>14.699727428043772</v>
      </c>
      <c r="O25">
        <f t="shared" ref="O25:O37" si="3">100*N25/L25</f>
        <v>59.13021901310757</v>
      </c>
    </row>
    <row r="26" spans="1:15" x14ac:dyDescent="0.25">
      <c r="A26" s="1">
        <v>24</v>
      </c>
      <c r="B26">
        <v>25</v>
      </c>
      <c r="C26">
        <v>870804</v>
      </c>
      <c r="D26">
        <v>116.8</v>
      </c>
      <c r="E26" s="3">
        <v>41.350559297218147</v>
      </c>
      <c r="F26" s="3">
        <v>61.104339645691716</v>
      </c>
      <c r="G26" s="3">
        <v>19.75378034847358</v>
      </c>
      <c r="H26" s="3">
        <v>47.771494954851818</v>
      </c>
      <c r="I26" s="2">
        <v>0.42065876724286738</v>
      </c>
      <c r="J26" s="2">
        <f t="shared" si="0"/>
        <v>42.065876724286738</v>
      </c>
      <c r="K26" s="3">
        <v>1468.55</v>
      </c>
      <c r="L26">
        <f t="shared" si="1"/>
        <v>37.154530014641288</v>
      </c>
      <c r="M26" s="3">
        <v>61.104339645691716</v>
      </c>
      <c r="N26" s="3">
        <f t="shared" si="2"/>
        <v>23.949809631050428</v>
      </c>
      <c r="O26">
        <f t="shared" si="3"/>
        <v>64.459998879309353</v>
      </c>
    </row>
    <row r="27" spans="1:15" x14ac:dyDescent="0.25">
      <c r="A27" s="1">
        <v>25</v>
      </c>
      <c r="B27">
        <v>26</v>
      </c>
      <c r="C27">
        <v>870903</v>
      </c>
      <c r="D27">
        <v>41.1</v>
      </c>
      <c r="E27" s="3">
        <v>8.7842108345534431</v>
      </c>
      <c r="F27" s="3">
        <v>14.709997003033081</v>
      </c>
      <c r="G27" s="3">
        <v>5.9257861684796396</v>
      </c>
      <c r="H27" s="3">
        <v>67.459516626924</v>
      </c>
      <c r="I27" s="2">
        <v>-1.0750655590266831</v>
      </c>
      <c r="J27" s="2">
        <f t="shared" si="0"/>
        <v>-107.50655590266831</v>
      </c>
      <c r="K27" s="3">
        <v>310.05</v>
      </c>
      <c r="L27">
        <f t="shared" si="1"/>
        <v>7.8443103953147881</v>
      </c>
      <c r="M27" s="3">
        <v>14.709997003033081</v>
      </c>
      <c r="N27" s="3">
        <f t="shared" si="2"/>
        <v>6.8656866077182928</v>
      </c>
      <c r="O27">
        <f t="shared" si="3"/>
        <v>87.524412749130846</v>
      </c>
    </row>
    <row r="28" spans="1:15" x14ac:dyDescent="0.25">
      <c r="A28" s="1">
        <v>26</v>
      </c>
      <c r="B28">
        <v>27</v>
      </c>
      <c r="C28">
        <v>880709</v>
      </c>
      <c r="D28">
        <v>144.9</v>
      </c>
      <c r="E28" s="3">
        <v>50.428251830161052</v>
      </c>
      <c r="F28" s="3">
        <v>62.107832583432263</v>
      </c>
      <c r="G28" s="3">
        <v>11.67958075327121</v>
      </c>
      <c r="H28" s="3">
        <v>23.160788505235619</v>
      </c>
      <c r="I28" s="2">
        <v>0.84018072145644973</v>
      </c>
      <c r="J28" s="2">
        <f t="shared" si="0"/>
        <v>84.018072145644979</v>
      </c>
      <c r="K28" s="3">
        <v>1850.85</v>
      </c>
      <c r="L28">
        <f t="shared" si="1"/>
        <v>46.826775988286968</v>
      </c>
      <c r="M28" s="3">
        <v>62.107832583432263</v>
      </c>
      <c r="N28" s="3">
        <f t="shared" si="2"/>
        <v>15.281056595145294</v>
      </c>
      <c r="O28">
        <f t="shared" si="3"/>
        <v>32.633159709666167</v>
      </c>
    </row>
    <row r="29" spans="1:15" x14ac:dyDescent="0.25">
      <c r="A29" s="1">
        <v>27</v>
      </c>
      <c r="B29">
        <v>28</v>
      </c>
      <c r="C29">
        <v>880818</v>
      </c>
      <c r="D29">
        <v>50.2</v>
      </c>
      <c r="E29" s="3">
        <v>31.4101317715959</v>
      </c>
      <c r="F29" s="3">
        <v>37.826593107143722</v>
      </c>
      <c r="G29" s="3">
        <v>6.4164613355478224</v>
      </c>
      <c r="H29" s="3">
        <v>20.42799878143208</v>
      </c>
      <c r="I29" s="2">
        <v>0.74459236232316883</v>
      </c>
      <c r="J29" s="2">
        <f t="shared" si="0"/>
        <v>74.459236232316883</v>
      </c>
      <c r="K29" s="3">
        <v>1083.2</v>
      </c>
      <c r="L29">
        <f t="shared" si="1"/>
        <v>27.40511859443631</v>
      </c>
      <c r="M29" s="3">
        <v>37.826593107143722</v>
      </c>
      <c r="N29" s="3">
        <f t="shared" si="2"/>
        <v>10.421474512707412</v>
      </c>
      <c r="O29">
        <f t="shared" si="3"/>
        <v>38.02747460039506</v>
      </c>
    </row>
    <row r="30" spans="1:15" x14ac:dyDescent="0.25">
      <c r="A30" s="1">
        <v>28</v>
      </c>
      <c r="B30">
        <v>29</v>
      </c>
      <c r="C30">
        <v>880901</v>
      </c>
      <c r="D30">
        <v>55.6</v>
      </c>
      <c r="E30" s="3">
        <v>24.642342606149342</v>
      </c>
      <c r="F30" s="3">
        <v>33.023822927186508</v>
      </c>
      <c r="G30" s="3">
        <v>8.3814803210371664</v>
      </c>
      <c r="H30" s="3">
        <v>34.012514374122937</v>
      </c>
      <c r="I30" s="2">
        <v>0.72026504556992399</v>
      </c>
      <c r="J30" s="2">
        <f t="shared" si="0"/>
        <v>72.026504556992393</v>
      </c>
      <c r="K30" s="3">
        <v>820.55</v>
      </c>
      <c r="L30">
        <f t="shared" si="1"/>
        <v>20.760035139092238</v>
      </c>
      <c r="M30" s="3">
        <v>33.023822927186508</v>
      </c>
      <c r="N30" s="3">
        <f t="shared" si="2"/>
        <v>12.26378778809427</v>
      </c>
      <c r="O30">
        <f t="shared" si="3"/>
        <v>59.074022302596738</v>
      </c>
    </row>
    <row r="31" spans="1:15" x14ac:dyDescent="0.25">
      <c r="A31" s="1">
        <v>29</v>
      </c>
      <c r="B31">
        <v>30</v>
      </c>
      <c r="C31">
        <v>890428</v>
      </c>
      <c r="D31">
        <v>45.7</v>
      </c>
      <c r="E31" s="3">
        <v>26.679004392386531</v>
      </c>
      <c r="F31" s="3">
        <v>12.673100954761511</v>
      </c>
      <c r="G31" s="3">
        <v>-14.005903437625021</v>
      </c>
      <c r="H31" s="3">
        <v>-52.497848988779843</v>
      </c>
      <c r="I31" s="2">
        <v>-0.12391580377932861</v>
      </c>
      <c r="J31" s="2">
        <f t="shared" si="0"/>
        <v>-12.391580377932861</v>
      </c>
      <c r="K31" s="3">
        <v>970.25</v>
      </c>
      <c r="L31">
        <f t="shared" si="1"/>
        <v>24.547467057101024</v>
      </c>
      <c r="M31" s="3">
        <v>12.673100954761511</v>
      </c>
      <c r="N31" s="3">
        <f t="shared" si="2"/>
        <v>-11.874366102339513</v>
      </c>
      <c r="O31">
        <f t="shared" si="3"/>
        <v>-48.373080915916859</v>
      </c>
    </row>
    <row r="32" spans="1:15" x14ac:dyDescent="0.25">
      <c r="A32" s="1">
        <v>30</v>
      </c>
      <c r="B32">
        <v>31</v>
      </c>
      <c r="C32">
        <v>890522</v>
      </c>
      <c r="D32">
        <v>27.5</v>
      </c>
      <c r="E32" s="3">
        <v>18.041534407027822</v>
      </c>
      <c r="F32" s="3">
        <v>12.0331800937706</v>
      </c>
      <c r="G32" s="3">
        <v>-6.0083543132572146</v>
      </c>
      <c r="H32" s="3">
        <v>-33.302900838172313</v>
      </c>
      <c r="I32" s="2">
        <v>0.37228665662950078</v>
      </c>
      <c r="J32" s="2">
        <f t="shared" si="0"/>
        <v>37.228665662950078</v>
      </c>
      <c r="K32" s="3">
        <v>606.29999999999995</v>
      </c>
      <c r="L32">
        <f t="shared" si="1"/>
        <v>15.339478770131771</v>
      </c>
      <c r="M32" s="3">
        <v>12.0331800937706</v>
      </c>
      <c r="N32" s="3">
        <f t="shared" si="2"/>
        <v>-3.3062986763611715</v>
      </c>
      <c r="O32">
        <f t="shared" si="3"/>
        <v>-21.554178769092353</v>
      </c>
    </row>
    <row r="33" spans="1:15" x14ac:dyDescent="0.25">
      <c r="A33" s="1">
        <v>31</v>
      </c>
      <c r="B33">
        <v>32</v>
      </c>
      <c r="C33">
        <v>890707</v>
      </c>
      <c r="D33">
        <v>86</v>
      </c>
      <c r="E33" s="3">
        <v>29.04962811127379</v>
      </c>
      <c r="F33" s="3">
        <v>23.964731227469489</v>
      </c>
      <c r="G33" s="3">
        <v>-5.0848968838042978</v>
      </c>
      <c r="H33" s="3">
        <v>-17.504172047665271</v>
      </c>
      <c r="I33" s="2">
        <v>0.61967435711380991</v>
      </c>
      <c r="J33" s="2">
        <f t="shared" si="0"/>
        <v>61.967435711380993</v>
      </c>
      <c r="K33" s="3">
        <v>989.05</v>
      </c>
      <c r="L33">
        <f t="shared" si="1"/>
        <v>25.02310980966325</v>
      </c>
      <c r="M33" s="3">
        <v>23.964731227469489</v>
      </c>
      <c r="N33" s="3">
        <f t="shared" si="2"/>
        <v>-1.058378582193761</v>
      </c>
      <c r="O33">
        <f t="shared" si="3"/>
        <v>-4.2296045145637482</v>
      </c>
    </row>
    <row r="34" spans="1:15" x14ac:dyDescent="0.25">
      <c r="A34" s="1">
        <v>32</v>
      </c>
      <c r="B34">
        <v>33</v>
      </c>
      <c r="C34">
        <v>890819</v>
      </c>
      <c r="D34">
        <v>129.5</v>
      </c>
      <c r="E34" s="3">
        <v>43.594682284040992</v>
      </c>
      <c r="F34" s="3">
        <v>57.587371565677792</v>
      </c>
      <c r="G34" s="3">
        <v>13.9926892816368</v>
      </c>
      <c r="H34" s="3">
        <v>32.097238811072152</v>
      </c>
      <c r="I34" s="2">
        <v>0.56510669821260107</v>
      </c>
      <c r="J34" s="2">
        <f t="shared" si="0"/>
        <v>56.510669821260109</v>
      </c>
      <c r="K34" s="3">
        <v>1569.3</v>
      </c>
      <c r="L34">
        <f t="shared" si="1"/>
        <v>39.703519765739387</v>
      </c>
      <c r="M34" s="3">
        <v>57.587371565677792</v>
      </c>
      <c r="N34" s="3">
        <f t="shared" si="2"/>
        <v>17.883851799938405</v>
      </c>
      <c r="O34">
        <f t="shared" si="3"/>
        <v>45.043492127291394</v>
      </c>
    </row>
    <row r="35" spans="1:15" x14ac:dyDescent="0.25">
      <c r="A35" s="1">
        <v>33</v>
      </c>
      <c r="B35">
        <v>34</v>
      </c>
      <c r="C35">
        <v>900516</v>
      </c>
      <c r="D35">
        <v>65.899999999999991</v>
      </c>
      <c r="E35" s="3">
        <v>24.983894582723281</v>
      </c>
      <c r="F35" s="3">
        <v>23.53579589896788</v>
      </c>
      <c r="G35" s="3">
        <v>-1.4480986837554011</v>
      </c>
      <c r="H35" s="3">
        <v>-5.796128697872355</v>
      </c>
      <c r="I35" s="2">
        <v>0.91779073654265253</v>
      </c>
      <c r="J35" s="2">
        <f t="shared" si="0"/>
        <v>91.779073654265247</v>
      </c>
      <c r="K35" s="3">
        <v>890.4</v>
      </c>
      <c r="L35">
        <f t="shared" si="1"/>
        <v>22.527250366032209</v>
      </c>
      <c r="M35" s="3">
        <v>23.53579589896788</v>
      </c>
      <c r="N35" s="3">
        <f t="shared" si="2"/>
        <v>1.0085455329356705</v>
      </c>
      <c r="O35">
        <f t="shared" si="3"/>
        <v>4.4770023706772903</v>
      </c>
    </row>
    <row r="36" spans="1:15" x14ac:dyDescent="0.25">
      <c r="A36" s="1">
        <v>34</v>
      </c>
      <c r="B36">
        <v>35</v>
      </c>
      <c r="C36">
        <v>900706</v>
      </c>
      <c r="D36">
        <v>156.30000000000001</v>
      </c>
      <c r="E36" s="3">
        <v>100.5301317715959</v>
      </c>
      <c r="F36" s="3">
        <v>115.308793568444</v>
      </c>
      <c r="G36" s="3">
        <v>14.77866179684807</v>
      </c>
      <c r="H36" s="3">
        <v>14.70072856407384</v>
      </c>
      <c r="I36" s="2">
        <v>0.71618430010197098</v>
      </c>
      <c r="J36" s="2">
        <f t="shared" si="0"/>
        <v>71.618430010197102</v>
      </c>
      <c r="K36" s="3">
        <v>3659.85</v>
      </c>
      <c r="L36">
        <f t="shared" si="1"/>
        <v>92.594740849194736</v>
      </c>
      <c r="M36" s="3">
        <v>115.308793568444</v>
      </c>
      <c r="N36" s="3">
        <f t="shared" si="2"/>
        <v>22.714052719249267</v>
      </c>
      <c r="O36">
        <f t="shared" si="3"/>
        <v>24.530607797955518</v>
      </c>
    </row>
    <row r="37" spans="1:15" x14ac:dyDescent="0.25">
      <c r="A37" s="1">
        <v>35</v>
      </c>
      <c r="B37">
        <v>36</v>
      </c>
      <c r="C37">
        <v>900816</v>
      </c>
      <c r="D37">
        <v>152.4</v>
      </c>
      <c r="E37" s="3">
        <v>69.820814055636902</v>
      </c>
      <c r="F37" s="3">
        <v>88.696593494355781</v>
      </c>
      <c r="G37" s="3">
        <v>18.87577943871888</v>
      </c>
      <c r="H37" s="3">
        <v>27.034602351782471</v>
      </c>
      <c r="I37" s="2">
        <v>0.58129172498486725</v>
      </c>
      <c r="J37" s="2">
        <f t="shared" si="0"/>
        <v>58.129172498486724</v>
      </c>
      <c r="K37" s="3">
        <v>2350.65</v>
      </c>
      <c r="L37">
        <f t="shared" si="1"/>
        <v>59.471789165446559</v>
      </c>
      <c r="M37" s="3">
        <v>88.696593494355781</v>
      </c>
      <c r="N37" s="3">
        <f t="shared" si="2"/>
        <v>29.224804328909222</v>
      </c>
      <c r="O37">
        <f t="shared" si="3"/>
        <v>49.14061732295923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蒸发-产流-汇流计算表</vt:lpstr>
      <vt:lpstr>次洪统计表</vt:lpstr>
      <vt:lpstr>次洪总表与分析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rainy liu</cp:lastModifiedBy>
  <dcterms:created xsi:type="dcterms:W3CDTF">2018-11-10T22:16:36Z</dcterms:created>
  <dcterms:modified xsi:type="dcterms:W3CDTF">2018-11-11T03:41:11Z</dcterms:modified>
</cp:coreProperties>
</file>