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s\Projects\EMA\Test Script\New Test Script\"/>
    </mc:Choice>
  </mc:AlternateContent>
  <bookViews>
    <workbookView xWindow="0" yWindow="30" windowWidth="28755" windowHeight="12840" activeTab="1"/>
  </bookViews>
  <sheets>
    <sheet name="Status Report" sheetId="2" r:id="rId1"/>
    <sheet name="Functional" sheetId="1" r:id="rId2"/>
    <sheet name="Out of Scope" sheetId="5" r:id="rId3"/>
    <sheet name="Error Summary" sheetId="4" r:id="rId4"/>
    <sheet name="Defect Sev&amp;Prio Definitions" sheetId="3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B6" i="2" l="1"/>
  <c r="C6" i="2"/>
  <c r="D6" i="2"/>
  <c r="E6" i="2" s="1"/>
  <c r="F6" i="2"/>
  <c r="G6" i="2"/>
  <c r="N6" i="2" s="1"/>
  <c r="H6" i="2"/>
  <c r="I6" i="2"/>
  <c r="J6" i="2"/>
  <c r="K6" i="2"/>
  <c r="L6" i="2"/>
  <c r="P6" i="2"/>
  <c r="Q6" i="2"/>
  <c r="R6" i="2"/>
  <c r="B7" i="2"/>
  <c r="C7" i="2"/>
  <c r="D7" i="2"/>
  <c r="E7" i="2" s="1"/>
  <c r="F7" i="2"/>
  <c r="G7" i="2"/>
  <c r="N7" i="2" s="1"/>
  <c r="H7" i="2"/>
  <c r="I7" i="2"/>
  <c r="J7" i="2"/>
  <c r="K7" i="2"/>
  <c r="L7" i="2"/>
  <c r="P7" i="2"/>
  <c r="Q7" i="2"/>
  <c r="R7" i="2"/>
  <c r="B8" i="2"/>
  <c r="C8" i="2"/>
  <c r="D8" i="2"/>
  <c r="E8" i="2" s="1"/>
  <c r="F8" i="2"/>
  <c r="G8" i="2"/>
  <c r="H8" i="2"/>
  <c r="I8" i="2"/>
  <c r="J8" i="2"/>
  <c r="K8" i="2"/>
  <c r="L8" i="2"/>
  <c r="P8" i="2"/>
  <c r="Q8" i="2"/>
  <c r="R8" i="2"/>
  <c r="B9" i="2"/>
  <c r="C9" i="2"/>
  <c r="D9" i="2"/>
  <c r="E9" i="2" s="1"/>
  <c r="F9" i="2"/>
  <c r="N9" i="2" s="1"/>
  <c r="G9" i="2"/>
  <c r="H9" i="2"/>
  <c r="I9" i="2"/>
  <c r="J9" i="2"/>
  <c r="K9" i="2"/>
  <c r="L9" i="2"/>
  <c r="P9" i="2"/>
  <c r="Q9" i="2"/>
  <c r="R9" i="2"/>
  <c r="B10" i="2"/>
  <c r="C10" i="2"/>
  <c r="D10" i="2"/>
  <c r="E10" i="2" s="1"/>
  <c r="F10" i="2"/>
  <c r="G10" i="2"/>
  <c r="N10" i="2" s="1"/>
  <c r="H10" i="2"/>
  <c r="I10" i="2"/>
  <c r="J10" i="2"/>
  <c r="K10" i="2"/>
  <c r="L10" i="2"/>
  <c r="P10" i="2"/>
  <c r="Q10" i="2"/>
  <c r="R10" i="2"/>
  <c r="B11" i="2"/>
  <c r="C11" i="2"/>
  <c r="D11" i="2"/>
  <c r="E11" i="2" s="1"/>
  <c r="F11" i="2"/>
  <c r="G11" i="2"/>
  <c r="H11" i="2"/>
  <c r="M11" i="2" s="1"/>
  <c r="I11" i="2"/>
  <c r="J11" i="2"/>
  <c r="K11" i="2"/>
  <c r="L11" i="2"/>
  <c r="O11" i="2" s="1"/>
  <c r="N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O12" i="2" s="1"/>
  <c r="P12" i="2"/>
  <c r="Q12" i="2"/>
  <c r="R12" i="2"/>
  <c r="B13" i="2"/>
  <c r="C13" i="2"/>
  <c r="D13" i="2"/>
  <c r="E13" i="2" s="1"/>
  <c r="F13" i="2"/>
  <c r="G13" i="2"/>
  <c r="N13" i="2" s="1"/>
  <c r="H13" i="2"/>
  <c r="I13" i="2"/>
  <c r="J13" i="2"/>
  <c r="K13" i="2"/>
  <c r="L13" i="2"/>
  <c r="P13" i="2"/>
  <c r="Q13" i="2"/>
  <c r="R13" i="2"/>
  <c r="B14" i="2"/>
  <c r="C14" i="2"/>
  <c r="D14" i="2"/>
  <c r="E14" i="2" s="1"/>
  <c r="F14" i="2"/>
  <c r="G14" i="2"/>
  <c r="N14" i="2" s="1"/>
  <c r="H14" i="2"/>
  <c r="M14" i="2" s="1"/>
  <c r="I14" i="2"/>
  <c r="J14" i="2"/>
  <c r="K14" i="2"/>
  <c r="L14" i="2"/>
  <c r="P14" i="2"/>
  <c r="Q14" i="2"/>
  <c r="R14" i="2"/>
  <c r="B15" i="2"/>
  <c r="C15" i="2"/>
  <c r="D15" i="2"/>
  <c r="E15" i="2" s="1"/>
  <c r="F15" i="2"/>
  <c r="G15" i="2"/>
  <c r="N15" i="2" s="1"/>
  <c r="H15" i="2"/>
  <c r="I15" i="2"/>
  <c r="J15" i="2"/>
  <c r="K15" i="2"/>
  <c r="L15" i="2"/>
  <c r="P15" i="2"/>
  <c r="Q15" i="2"/>
  <c r="R15" i="2"/>
  <c r="B16" i="2"/>
  <c r="C16" i="2"/>
  <c r="D16" i="2"/>
  <c r="E16" i="2"/>
  <c r="F16" i="2"/>
  <c r="G16" i="2"/>
  <c r="H16" i="2"/>
  <c r="I16" i="2"/>
  <c r="J16" i="2"/>
  <c r="K16" i="2"/>
  <c r="L16" i="2"/>
  <c r="P16" i="2"/>
  <c r="Q16" i="2"/>
  <c r="R16" i="2"/>
  <c r="B17" i="2"/>
  <c r="C17" i="2"/>
  <c r="D17" i="2"/>
  <c r="E17" i="2" s="1"/>
  <c r="F17" i="2"/>
  <c r="G17" i="2"/>
  <c r="H17" i="2"/>
  <c r="I17" i="2"/>
  <c r="J17" i="2"/>
  <c r="K17" i="2"/>
  <c r="L17" i="2"/>
  <c r="P17" i="2"/>
  <c r="Q17" i="2"/>
  <c r="R17" i="2"/>
  <c r="B18" i="2"/>
  <c r="C18" i="2"/>
  <c r="D18" i="2"/>
  <c r="E18" i="2"/>
  <c r="F18" i="2"/>
  <c r="G18" i="2"/>
  <c r="H18" i="2"/>
  <c r="I18" i="2"/>
  <c r="J18" i="2"/>
  <c r="K18" i="2"/>
  <c r="L18" i="2"/>
  <c r="O18" i="2" s="1"/>
  <c r="P18" i="2"/>
  <c r="Q18" i="2"/>
  <c r="R18" i="2"/>
  <c r="B19" i="2"/>
  <c r="C19" i="2"/>
  <c r="D19" i="2"/>
  <c r="E19" i="2" s="1"/>
  <c r="F19" i="2"/>
  <c r="G19" i="2"/>
  <c r="N19" i="2" s="1"/>
  <c r="H19" i="2"/>
  <c r="I19" i="2"/>
  <c r="J19" i="2"/>
  <c r="K19" i="2"/>
  <c r="L19" i="2"/>
  <c r="P19" i="2"/>
  <c r="Q19" i="2"/>
  <c r="R19" i="2"/>
  <c r="B20" i="2"/>
  <c r="C20" i="2"/>
  <c r="D20" i="2"/>
  <c r="E20" i="2" s="1"/>
  <c r="F20" i="2"/>
  <c r="G20" i="2"/>
  <c r="H20" i="2"/>
  <c r="I20" i="2"/>
  <c r="J20" i="2"/>
  <c r="K20" i="2"/>
  <c r="L20" i="2"/>
  <c r="P20" i="2"/>
  <c r="Q20" i="2"/>
  <c r="R20" i="2"/>
  <c r="B21" i="2"/>
  <c r="C21" i="2"/>
  <c r="D21" i="2"/>
  <c r="E21" i="2" s="1"/>
  <c r="F21" i="2"/>
  <c r="G21" i="2"/>
  <c r="N21" i="2" s="1"/>
  <c r="H21" i="2"/>
  <c r="I21" i="2"/>
  <c r="J21" i="2"/>
  <c r="K21" i="2"/>
  <c r="L21" i="2"/>
  <c r="P21" i="2"/>
  <c r="Q21" i="2"/>
  <c r="R21" i="2"/>
  <c r="B22" i="2"/>
  <c r="C22" i="2"/>
  <c r="D22" i="2"/>
  <c r="E22" i="2" s="1"/>
  <c r="F22" i="2"/>
  <c r="G22" i="2"/>
  <c r="N22" i="2" s="1"/>
  <c r="H22" i="2"/>
  <c r="I22" i="2"/>
  <c r="J22" i="2"/>
  <c r="K22" i="2"/>
  <c r="L22" i="2"/>
  <c r="O22" i="2" s="1"/>
  <c r="P22" i="2"/>
  <c r="Q22" i="2"/>
  <c r="R22" i="2"/>
  <c r="B23" i="2"/>
  <c r="C23" i="2"/>
  <c r="D23" i="2"/>
  <c r="E23" i="2" s="1"/>
  <c r="F23" i="2"/>
  <c r="G23" i="2"/>
  <c r="H23" i="2"/>
  <c r="M23" i="2" s="1"/>
  <c r="I23" i="2"/>
  <c r="J23" i="2"/>
  <c r="K23" i="2"/>
  <c r="L23" i="2"/>
  <c r="N23" i="2"/>
  <c r="P23" i="2"/>
  <c r="Q23" i="2"/>
  <c r="R23" i="2"/>
  <c r="B24" i="2"/>
  <c r="C24" i="2"/>
  <c r="D24" i="2"/>
  <c r="E24" i="2"/>
  <c r="F24" i="2"/>
  <c r="G24" i="2"/>
  <c r="H24" i="2"/>
  <c r="I24" i="2"/>
  <c r="O24" i="2" s="1"/>
  <c r="J24" i="2"/>
  <c r="K24" i="2"/>
  <c r="L24" i="2"/>
  <c r="P24" i="2"/>
  <c r="Q24" i="2"/>
  <c r="R24" i="2"/>
  <c r="B25" i="2"/>
  <c r="C25" i="2"/>
  <c r="D25" i="2"/>
  <c r="E25" i="2" s="1"/>
  <c r="F25" i="2"/>
  <c r="G25" i="2"/>
  <c r="H25" i="2"/>
  <c r="I25" i="2"/>
  <c r="J25" i="2"/>
  <c r="K25" i="2"/>
  <c r="L25" i="2"/>
  <c r="P25" i="2"/>
  <c r="Q25" i="2"/>
  <c r="R25" i="2"/>
  <c r="B26" i="2"/>
  <c r="C26" i="2"/>
  <c r="D26" i="2"/>
  <c r="E26" i="2"/>
  <c r="F26" i="2"/>
  <c r="G26" i="2"/>
  <c r="M26" i="2" s="1"/>
  <c r="H26" i="2"/>
  <c r="I26" i="2"/>
  <c r="J26" i="2"/>
  <c r="K26" i="2"/>
  <c r="O26" i="2" s="1"/>
  <c r="L26" i="2"/>
  <c r="P26" i="2"/>
  <c r="Q26" i="2"/>
  <c r="R26" i="2"/>
  <c r="B27" i="2"/>
  <c r="C27" i="2"/>
  <c r="D27" i="2"/>
  <c r="E27" i="2" s="1"/>
  <c r="F27" i="2"/>
  <c r="G27" i="2"/>
  <c r="N27" i="2" s="1"/>
  <c r="H27" i="2"/>
  <c r="I27" i="2"/>
  <c r="J27" i="2"/>
  <c r="K27" i="2"/>
  <c r="L27" i="2"/>
  <c r="P27" i="2"/>
  <c r="Q27" i="2"/>
  <c r="R27" i="2"/>
  <c r="B28" i="2"/>
  <c r="C28" i="2"/>
  <c r="D28" i="2"/>
  <c r="E28" i="2" s="1"/>
  <c r="F28" i="2"/>
  <c r="G28" i="2"/>
  <c r="H28" i="2"/>
  <c r="I28" i="2"/>
  <c r="J28" i="2"/>
  <c r="K28" i="2"/>
  <c r="L28" i="2"/>
  <c r="P28" i="2"/>
  <c r="Q28" i="2"/>
  <c r="R28" i="2"/>
  <c r="B29" i="2"/>
  <c r="C29" i="2"/>
  <c r="D29" i="2"/>
  <c r="E29" i="2" s="1"/>
  <c r="F29" i="2"/>
  <c r="G29" i="2"/>
  <c r="H29" i="2"/>
  <c r="I29" i="2"/>
  <c r="J29" i="2"/>
  <c r="K29" i="2"/>
  <c r="L29" i="2"/>
  <c r="P29" i="2"/>
  <c r="Q29" i="2"/>
  <c r="R29" i="2"/>
  <c r="B30" i="2"/>
  <c r="C30" i="2"/>
  <c r="D30" i="2"/>
  <c r="E30" i="2"/>
  <c r="F30" i="2"/>
  <c r="G30" i="2"/>
  <c r="N30" i="2" s="1"/>
  <c r="H30" i="2"/>
  <c r="I30" i="2"/>
  <c r="J30" i="2"/>
  <c r="O30" i="2" s="1"/>
  <c r="K30" i="2"/>
  <c r="L30" i="2"/>
  <c r="P30" i="2"/>
  <c r="Q30" i="2"/>
  <c r="R30" i="2"/>
  <c r="B31" i="2"/>
  <c r="C31" i="2"/>
  <c r="D31" i="2"/>
  <c r="E31" i="2" s="1"/>
  <c r="F31" i="2"/>
  <c r="G31" i="2"/>
  <c r="N31" i="2" s="1"/>
  <c r="H31" i="2"/>
  <c r="M31" i="2" s="1"/>
  <c r="I31" i="2"/>
  <c r="J31" i="2"/>
  <c r="K31" i="2"/>
  <c r="L31" i="2"/>
  <c r="P31" i="2"/>
  <c r="Q31" i="2"/>
  <c r="R31" i="2"/>
  <c r="B32" i="2"/>
  <c r="C32" i="2"/>
  <c r="D32" i="2"/>
  <c r="E32" i="2"/>
  <c r="F32" i="2"/>
  <c r="G32" i="2"/>
  <c r="H32" i="2"/>
  <c r="I32" i="2"/>
  <c r="J32" i="2"/>
  <c r="K32" i="2"/>
  <c r="L32" i="2"/>
  <c r="O32" i="2" s="1"/>
  <c r="P32" i="2"/>
  <c r="Q32" i="2"/>
  <c r="R32" i="2"/>
  <c r="B33" i="2"/>
  <c r="C33" i="2"/>
  <c r="D33" i="2"/>
  <c r="E33" i="2" s="1"/>
  <c r="F33" i="2"/>
  <c r="G33" i="2"/>
  <c r="H33" i="2"/>
  <c r="I33" i="2"/>
  <c r="J33" i="2"/>
  <c r="K33" i="2"/>
  <c r="L33" i="2"/>
  <c r="P33" i="2"/>
  <c r="Q33" i="2"/>
  <c r="R33" i="2"/>
  <c r="B34" i="2"/>
  <c r="C34" i="2"/>
  <c r="D34" i="2"/>
  <c r="E34" i="2"/>
  <c r="F34" i="2"/>
  <c r="G34" i="2"/>
  <c r="M34" i="2" s="1"/>
  <c r="H34" i="2"/>
  <c r="I34" i="2"/>
  <c r="J34" i="2"/>
  <c r="K34" i="2"/>
  <c r="L34" i="2"/>
  <c r="O34" i="2" s="1"/>
  <c r="P34" i="2"/>
  <c r="Q34" i="2"/>
  <c r="R34" i="2"/>
  <c r="B35" i="2"/>
  <c r="C35" i="2"/>
  <c r="D35" i="2"/>
  <c r="E35" i="2" s="1"/>
  <c r="F35" i="2"/>
  <c r="G35" i="2"/>
  <c r="N35" i="2" s="1"/>
  <c r="H35" i="2"/>
  <c r="I35" i="2"/>
  <c r="J35" i="2"/>
  <c r="K35" i="2"/>
  <c r="L35" i="2"/>
  <c r="P35" i="2"/>
  <c r="Q35" i="2"/>
  <c r="R35" i="2"/>
  <c r="B36" i="2"/>
  <c r="C36" i="2"/>
  <c r="D36" i="2"/>
  <c r="E36" i="2" s="1"/>
  <c r="F36" i="2"/>
  <c r="G36" i="2"/>
  <c r="H36" i="2"/>
  <c r="I36" i="2"/>
  <c r="J36" i="2"/>
  <c r="K36" i="2"/>
  <c r="L36" i="2"/>
  <c r="P36" i="2"/>
  <c r="Q36" i="2"/>
  <c r="R36" i="2"/>
  <c r="B37" i="2"/>
  <c r="C37" i="2"/>
  <c r="D37" i="2"/>
  <c r="E37" i="2" s="1"/>
  <c r="F37" i="2"/>
  <c r="G37" i="2"/>
  <c r="H37" i="2"/>
  <c r="I37" i="2"/>
  <c r="J37" i="2"/>
  <c r="K37" i="2"/>
  <c r="L37" i="2"/>
  <c r="N37" i="2"/>
  <c r="P37" i="2"/>
  <c r="Q37" i="2"/>
  <c r="R37" i="2"/>
  <c r="B38" i="2"/>
  <c r="C38" i="2"/>
  <c r="D38" i="2"/>
  <c r="E38" i="2"/>
  <c r="F38" i="2"/>
  <c r="G38" i="2"/>
  <c r="H38" i="2"/>
  <c r="I38" i="2"/>
  <c r="J38" i="2"/>
  <c r="O38" i="2" s="1"/>
  <c r="K38" i="2"/>
  <c r="L38" i="2"/>
  <c r="P38" i="2"/>
  <c r="Q38" i="2"/>
  <c r="R38" i="2"/>
  <c r="B39" i="2"/>
  <c r="C39" i="2"/>
  <c r="D39" i="2"/>
  <c r="E39" i="2" s="1"/>
  <c r="F39" i="2"/>
  <c r="G39" i="2"/>
  <c r="N39" i="2" s="1"/>
  <c r="H39" i="2"/>
  <c r="I39" i="2"/>
  <c r="J39" i="2"/>
  <c r="K39" i="2"/>
  <c r="L39" i="2"/>
  <c r="P39" i="2"/>
  <c r="Q39" i="2"/>
  <c r="R39" i="2"/>
  <c r="B40" i="2"/>
  <c r="C40" i="2"/>
  <c r="D40" i="2"/>
  <c r="E40" i="2" s="1"/>
  <c r="F40" i="2"/>
  <c r="G40" i="2"/>
  <c r="H40" i="2"/>
  <c r="I40" i="2"/>
  <c r="J40" i="2"/>
  <c r="K40" i="2"/>
  <c r="L40" i="2"/>
  <c r="P40" i="2"/>
  <c r="Q40" i="2"/>
  <c r="R40" i="2"/>
  <c r="B41" i="2"/>
  <c r="C41" i="2"/>
  <c r="D41" i="2"/>
  <c r="E41" i="2" s="1"/>
  <c r="F41" i="2"/>
  <c r="G41" i="2"/>
  <c r="H41" i="2"/>
  <c r="I41" i="2"/>
  <c r="J41" i="2"/>
  <c r="K41" i="2"/>
  <c r="L41" i="2"/>
  <c r="P41" i="2"/>
  <c r="Q41" i="2"/>
  <c r="R41" i="2"/>
  <c r="B42" i="2"/>
  <c r="C42" i="2"/>
  <c r="D42" i="2"/>
  <c r="E42" i="2" s="1"/>
  <c r="F42" i="2"/>
  <c r="G42" i="2"/>
  <c r="N42" i="2" s="1"/>
  <c r="H42" i="2"/>
  <c r="I42" i="2"/>
  <c r="J42" i="2"/>
  <c r="K42" i="2"/>
  <c r="L42" i="2"/>
  <c r="P42" i="2"/>
  <c r="Q42" i="2"/>
  <c r="R42" i="2"/>
  <c r="B43" i="2"/>
  <c r="C43" i="2"/>
  <c r="D43" i="2"/>
  <c r="E43" i="2" s="1"/>
  <c r="F43" i="2"/>
  <c r="G43" i="2"/>
  <c r="H43" i="2"/>
  <c r="I43" i="2"/>
  <c r="J43" i="2"/>
  <c r="K43" i="2"/>
  <c r="L43" i="2"/>
  <c r="N43" i="2"/>
  <c r="P43" i="2"/>
  <c r="Q43" i="2"/>
  <c r="R43" i="2"/>
  <c r="B44" i="2"/>
  <c r="C44" i="2"/>
  <c r="D44" i="2"/>
  <c r="E44" i="2"/>
  <c r="F44" i="2"/>
  <c r="G44" i="2"/>
  <c r="H44" i="2"/>
  <c r="I44" i="2"/>
  <c r="J44" i="2"/>
  <c r="K44" i="2"/>
  <c r="L44" i="2"/>
  <c r="P44" i="2"/>
  <c r="Q44" i="2"/>
  <c r="R44" i="2"/>
  <c r="B45" i="2"/>
  <c r="C45" i="2"/>
  <c r="D45" i="2"/>
  <c r="E45" i="2" s="1"/>
  <c r="F45" i="2"/>
  <c r="G45" i="2"/>
  <c r="N45" i="2" s="1"/>
  <c r="H45" i="2"/>
  <c r="M45" i="2" s="1"/>
  <c r="I45" i="2"/>
  <c r="J45" i="2"/>
  <c r="K45" i="2"/>
  <c r="L45" i="2"/>
  <c r="P45" i="2"/>
  <c r="Q45" i="2"/>
  <c r="R45" i="2"/>
  <c r="B46" i="2"/>
  <c r="C46" i="2"/>
  <c r="D46" i="2"/>
  <c r="E46" i="2"/>
  <c r="F46" i="2"/>
  <c r="G46" i="2"/>
  <c r="N46" i="2" s="1"/>
  <c r="H46" i="2"/>
  <c r="M46" i="2" s="1"/>
  <c r="I46" i="2"/>
  <c r="J46" i="2"/>
  <c r="K46" i="2"/>
  <c r="L46" i="2"/>
  <c r="O46" i="2" s="1"/>
  <c r="P46" i="2"/>
  <c r="Q46" i="2"/>
  <c r="R46" i="2"/>
  <c r="B47" i="2"/>
  <c r="C47" i="2"/>
  <c r="D47" i="2"/>
  <c r="E47" i="2" s="1"/>
  <c r="F47" i="2"/>
  <c r="G47" i="2"/>
  <c r="H47" i="2"/>
  <c r="I47" i="2"/>
  <c r="J47" i="2"/>
  <c r="K47" i="2"/>
  <c r="L47" i="2"/>
  <c r="P47" i="2"/>
  <c r="Q47" i="2"/>
  <c r="R47" i="2"/>
  <c r="B48" i="2"/>
  <c r="C48" i="2"/>
  <c r="D48" i="2"/>
  <c r="E48" i="2"/>
  <c r="F48" i="2"/>
  <c r="G48" i="2"/>
  <c r="H48" i="2"/>
  <c r="I48" i="2"/>
  <c r="J48" i="2"/>
  <c r="K48" i="2"/>
  <c r="L48" i="2"/>
  <c r="P48" i="2"/>
  <c r="Q48" i="2"/>
  <c r="R48" i="2"/>
  <c r="B49" i="2"/>
  <c r="C49" i="2"/>
  <c r="D49" i="2"/>
  <c r="E49" i="2" s="1"/>
  <c r="F49" i="2"/>
  <c r="G49" i="2"/>
  <c r="H49" i="2"/>
  <c r="I49" i="2"/>
  <c r="J49" i="2"/>
  <c r="K49" i="2"/>
  <c r="L49" i="2"/>
  <c r="P49" i="2"/>
  <c r="Q49" i="2"/>
  <c r="R49" i="2"/>
  <c r="B50" i="2"/>
  <c r="C50" i="2"/>
  <c r="D50" i="2"/>
  <c r="E50" i="2" s="1"/>
  <c r="F50" i="2"/>
  <c r="G50" i="2"/>
  <c r="N50" i="2" s="1"/>
  <c r="H50" i="2"/>
  <c r="I50" i="2"/>
  <c r="J50" i="2"/>
  <c r="K50" i="2"/>
  <c r="L50" i="2"/>
  <c r="P50" i="2"/>
  <c r="Q50" i="2"/>
  <c r="R50" i="2"/>
  <c r="B51" i="2"/>
  <c r="C51" i="2"/>
  <c r="D51" i="2"/>
  <c r="E51" i="2" s="1"/>
  <c r="F51" i="2"/>
  <c r="G51" i="2"/>
  <c r="N51" i="2" s="1"/>
  <c r="H51" i="2"/>
  <c r="I51" i="2"/>
  <c r="J51" i="2"/>
  <c r="K51" i="2"/>
  <c r="L51" i="2"/>
  <c r="P51" i="2"/>
  <c r="Q51" i="2"/>
  <c r="R51" i="2"/>
  <c r="B52" i="2"/>
  <c r="C52" i="2"/>
  <c r="D52" i="2"/>
  <c r="E52" i="2"/>
  <c r="F52" i="2"/>
  <c r="G52" i="2"/>
  <c r="H52" i="2"/>
  <c r="I52" i="2"/>
  <c r="J52" i="2"/>
  <c r="K52" i="2"/>
  <c r="L52" i="2"/>
  <c r="P52" i="2"/>
  <c r="Q52" i="2"/>
  <c r="R52" i="2"/>
  <c r="B53" i="2"/>
  <c r="C53" i="2"/>
  <c r="D53" i="2"/>
  <c r="E53" i="2" s="1"/>
  <c r="F53" i="2"/>
  <c r="G53" i="2"/>
  <c r="N53" i="2" s="1"/>
  <c r="H53" i="2"/>
  <c r="I53" i="2"/>
  <c r="J53" i="2"/>
  <c r="K53" i="2"/>
  <c r="L53" i="2"/>
  <c r="P53" i="2"/>
  <c r="Q53" i="2"/>
  <c r="R53" i="2"/>
  <c r="B54" i="2"/>
  <c r="C54" i="2"/>
  <c r="D54" i="2"/>
  <c r="E54" i="2" s="1"/>
  <c r="F54" i="2"/>
  <c r="G54" i="2"/>
  <c r="N54" i="2" s="1"/>
  <c r="H54" i="2"/>
  <c r="I54" i="2"/>
  <c r="J54" i="2"/>
  <c r="K54" i="2"/>
  <c r="L54" i="2"/>
  <c r="P54" i="2"/>
  <c r="Q54" i="2"/>
  <c r="R54" i="2"/>
  <c r="B55" i="2"/>
  <c r="C55" i="2"/>
  <c r="D55" i="2"/>
  <c r="E55" i="2" s="1"/>
  <c r="F55" i="2"/>
  <c r="G55" i="2"/>
  <c r="N55" i="2" s="1"/>
  <c r="H55" i="2"/>
  <c r="I55" i="2"/>
  <c r="J55" i="2"/>
  <c r="K55" i="2"/>
  <c r="L55" i="2"/>
  <c r="P55" i="2"/>
  <c r="Q55" i="2"/>
  <c r="R55" i="2"/>
  <c r="B56" i="2"/>
  <c r="C56" i="2"/>
  <c r="D56" i="2"/>
  <c r="E56" i="2"/>
  <c r="F56" i="2"/>
  <c r="O56" i="2" s="1"/>
  <c r="G56" i="2"/>
  <c r="H56" i="2"/>
  <c r="I56" i="2"/>
  <c r="J56" i="2"/>
  <c r="K56" i="2"/>
  <c r="L56" i="2"/>
  <c r="P56" i="2"/>
  <c r="Q56" i="2"/>
  <c r="R56" i="2"/>
  <c r="B57" i="2"/>
  <c r="C57" i="2"/>
  <c r="D57" i="2"/>
  <c r="E57" i="2" s="1"/>
  <c r="F57" i="2"/>
  <c r="G57" i="2"/>
  <c r="H57" i="2"/>
  <c r="M57" i="2" s="1"/>
  <c r="I57" i="2"/>
  <c r="J57" i="2"/>
  <c r="K57" i="2"/>
  <c r="L57" i="2"/>
  <c r="P57" i="2"/>
  <c r="Q57" i="2"/>
  <c r="R57" i="2"/>
  <c r="B58" i="2"/>
  <c r="C58" i="2"/>
  <c r="D58" i="2"/>
  <c r="E58" i="2"/>
  <c r="F58" i="2"/>
  <c r="G58" i="2"/>
  <c r="H58" i="2"/>
  <c r="I58" i="2"/>
  <c r="J58" i="2"/>
  <c r="K58" i="2"/>
  <c r="L58" i="2"/>
  <c r="P58" i="2"/>
  <c r="Q58" i="2"/>
  <c r="R58" i="2"/>
  <c r="B59" i="2"/>
  <c r="C59" i="2"/>
  <c r="D59" i="2"/>
  <c r="E59" i="2" s="1"/>
  <c r="F59" i="2"/>
  <c r="G59" i="2"/>
  <c r="N59" i="2" s="1"/>
  <c r="H59" i="2"/>
  <c r="I59" i="2"/>
  <c r="J59" i="2"/>
  <c r="K59" i="2"/>
  <c r="L59" i="2"/>
  <c r="P59" i="2"/>
  <c r="Q59" i="2"/>
  <c r="R59" i="2"/>
  <c r="B60" i="2"/>
  <c r="C60" i="2"/>
  <c r="D60" i="2"/>
  <c r="E60" i="2" s="1"/>
  <c r="F60" i="2"/>
  <c r="G60" i="2"/>
  <c r="H60" i="2"/>
  <c r="I60" i="2"/>
  <c r="J60" i="2"/>
  <c r="K60" i="2"/>
  <c r="L60" i="2"/>
  <c r="P60" i="2"/>
  <c r="Q60" i="2"/>
  <c r="R60" i="2"/>
  <c r="B61" i="2"/>
  <c r="C61" i="2"/>
  <c r="D61" i="2"/>
  <c r="E61" i="2" s="1"/>
  <c r="F61" i="2"/>
  <c r="G61" i="2"/>
  <c r="H61" i="2"/>
  <c r="I61" i="2"/>
  <c r="J61" i="2"/>
  <c r="K61" i="2"/>
  <c r="L61" i="2"/>
  <c r="P61" i="2"/>
  <c r="Q61" i="2"/>
  <c r="R61" i="2"/>
  <c r="B62" i="2"/>
  <c r="C62" i="2"/>
  <c r="D62" i="2"/>
  <c r="E62" i="2" s="1"/>
  <c r="F62" i="2"/>
  <c r="G62" i="2"/>
  <c r="N62" i="2" s="1"/>
  <c r="H62" i="2"/>
  <c r="I62" i="2"/>
  <c r="J62" i="2"/>
  <c r="O62" i="2" s="1"/>
  <c r="K62" i="2"/>
  <c r="L62" i="2"/>
  <c r="P62" i="2"/>
  <c r="Q62" i="2"/>
  <c r="R62" i="2"/>
  <c r="B63" i="2"/>
  <c r="C63" i="2"/>
  <c r="D63" i="2"/>
  <c r="E63" i="2" s="1"/>
  <c r="F63" i="2"/>
  <c r="G63" i="2"/>
  <c r="N63" i="2" s="1"/>
  <c r="H63" i="2"/>
  <c r="I63" i="2"/>
  <c r="J63" i="2"/>
  <c r="K63" i="2"/>
  <c r="L63" i="2"/>
  <c r="P63" i="2"/>
  <c r="Q63" i="2"/>
  <c r="R63" i="2"/>
  <c r="B64" i="2"/>
  <c r="C64" i="2"/>
  <c r="D64" i="2"/>
  <c r="E64" i="2"/>
  <c r="F64" i="2"/>
  <c r="G64" i="2"/>
  <c r="H64" i="2"/>
  <c r="I64" i="2"/>
  <c r="J64" i="2"/>
  <c r="O64" i="2" s="1"/>
  <c r="K64" i="2"/>
  <c r="L64" i="2"/>
  <c r="P64" i="2"/>
  <c r="Q64" i="2"/>
  <c r="R64" i="2"/>
  <c r="B65" i="2"/>
  <c r="C65" i="2"/>
  <c r="D65" i="2"/>
  <c r="E65" i="2" s="1"/>
  <c r="F65" i="2"/>
  <c r="G65" i="2"/>
  <c r="H65" i="2"/>
  <c r="I65" i="2"/>
  <c r="J65" i="2"/>
  <c r="K65" i="2"/>
  <c r="L65" i="2"/>
  <c r="P65" i="2"/>
  <c r="Q65" i="2"/>
  <c r="R65" i="2"/>
  <c r="B66" i="2"/>
  <c r="C66" i="2"/>
  <c r="D66" i="2"/>
  <c r="E66" i="2"/>
  <c r="F66" i="2"/>
  <c r="G66" i="2"/>
  <c r="M66" i="2" s="1"/>
  <c r="H66" i="2"/>
  <c r="I66" i="2"/>
  <c r="J66" i="2"/>
  <c r="K66" i="2"/>
  <c r="L66" i="2"/>
  <c r="P66" i="2"/>
  <c r="Q66" i="2"/>
  <c r="R66" i="2"/>
  <c r="B67" i="2"/>
  <c r="C67" i="2"/>
  <c r="D67" i="2"/>
  <c r="E67" i="2" s="1"/>
  <c r="F67" i="2"/>
  <c r="G67" i="2"/>
  <c r="H67" i="2"/>
  <c r="I67" i="2"/>
  <c r="J67" i="2"/>
  <c r="K67" i="2"/>
  <c r="L67" i="2"/>
  <c r="P67" i="2"/>
  <c r="Q67" i="2"/>
  <c r="R67" i="2"/>
  <c r="B68" i="2"/>
  <c r="C68" i="2"/>
  <c r="D68" i="2"/>
  <c r="E68" i="2" s="1"/>
  <c r="F68" i="2"/>
  <c r="G68" i="2"/>
  <c r="H68" i="2"/>
  <c r="I68" i="2"/>
  <c r="J68" i="2"/>
  <c r="K68" i="2"/>
  <c r="L68" i="2"/>
  <c r="O68" i="2" s="1"/>
  <c r="P68" i="2"/>
  <c r="Q68" i="2"/>
  <c r="R68" i="2"/>
  <c r="B69" i="2"/>
  <c r="C69" i="2"/>
  <c r="D69" i="2"/>
  <c r="E69" i="2" s="1"/>
  <c r="F69" i="2"/>
  <c r="G69" i="2"/>
  <c r="N69" i="2" s="1"/>
  <c r="H69" i="2"/>
  <c r="I69" i="2"/>
  <c r="J69" i="2"/>
  <c r="K69" i="2"/>
  <c r="L69" i="2"/>
  <c r="P69" i="2"/>
  <c r="Q69" i="2"/>
  <c r="R69" i="2"/>
  <c r="B70" i="2"/>
  <c r="C70" i="2"/>
  <c r="D70" i="2"/>
  <c r="E70" i="2"/>
  <c r="F70" i="2"/>
  <c r="G70" i="2"/>
  <c r="H70" i="2"/>
  <c r="I70" i="2"/>
  <c r="J70" i="2"/>
  <c r="K70" i="2"/>
  <c r="L70" i="2"/>
  <c r="O70" i="2" s="1"/>
  <c r="P70" i="2"/>
  <c r="Q70" i="2"/>
  <c r="R70" i="2"/>
  <c r="B71" i="2"/>
  <c r="C71" i="2"/>
  <c r="D71" i="2"/>
  <c r="E71" i="2" s="1"/>
  <c r="F71" i="2"/>
  <c r="G71" i="2"/>
  <c r="H71" i="2"/>
  <c r="I71" i="2"/>
  <c r="J71" i="2"/>
  <c r="K71" i="2"/>
  <c r="L71" i="2"/>
  <c r="P71" i="2"/>
  <c r="Q71" i="2"/>
  <c r="R71" i="2"/>
  <c r="B72" i="2"/>
  <c r="C72" i="2"/>
  <c r="D72" i="2"/>
  <c r="E72" i="2" s="1"/>
  <c r="F72" i="2"/>
  <c r="G72" i="2"/>
  <c r="H72" i="2"/>
  <c r="I72" i="2"/>
  <c r="J72" i="2"/>
  <c r="K72" i="2"/>
  <c r="L72" i="2"/>
  <c r="P72" i="2"/>
  <c r="Q72" i="2"/>
  <c r="R72" i="2"/>
  <c r="B73" i="2"/>
  <c r="C73" i="2"/>
  <c r="D73" i="2"/>
  <c r="E73" i="2" s="1"/>
  <c r="F73" i="2"/>
  <c r="G73" i="2"/>
  <c r="H73" i="2"/>
  <c r="I73" i="2"/>
  <c r="J73" i="2"/>
  <c r="K73" i="2"/>
  <c r="L73" i="2"/>
  <c r="P73" i="2"/>
  <c r="Q73" i="2"/>
  <c r="R73" i="2"/>
  <c r="B74" i="2"/>
  <c r="C74" i="2"/>
  <c r="D74" i="2"/>
  <c r="E74" i="2" s="1"/>
  <c r="F74" i="2"/>
  <c r="G74" i="2"/>
  <c r="N74" i="2" s="1"/>
  <c r="H74" i="2"/>
  <c r="I74" i="2"/>
  <c r="J74" i="2"/>
  <c r="K74" i="2"/>
  <c r="L74" i="2"/>
  <c r="P74" i="2"/>
  <c r="Q74" i="2"/>
  <c r="R74" i="2"/>
  <c r="B75" i="2"/>
  <c r="C75" i="2"/>
  <c r="D75" i="2"/>
  <c r="E75" i="2" s="1"/>
  <c r="F75" i="2"/>
  <c r="G75" i="2"/>
  <c r="H75" i="2"/>
  <c r="I75" i="2"/>
  <c r="J75" i="2"/>
  <c r="K75" i="2"/>
  <c r="L75" i="2"/>
  <c r="O75" i="2" s="1"/>
  <c r="N75" i="2"/>
  <c r="P75" i="2"/>
  <c r="Q75" i="2"/>
  <c r="R75" i="2"/>
  <c r="B76" i="2"/>
  <c r="C76" i="2"/>
  <c r="D76" i="2"/>
  <c r="E76" i="2"/>
  <c r="F76" i="2"/>
  <c r="G76" i="2"/>
  <c r="H76" i="2"/>
  <c r="I76" i="2"/>
  <c r="J76" i="2"/>
  <c r="K76" i="2"/>
  <c r="L76" i="2"/>
  <c r="P76" i="2"/>
  <c r="Q76" i="2"/>
  <c r="R76" i="2"/>
  <c r="B77" i="2"/>
  <c r="C77" i="2"/>
  <c r="D77" i="2"/>
  <c r="E77" i="2" s="1"/>
  <c r="F77" i="2"/>
  <c r="G77" i="2"/>
  <c r="N77" i="2" s="1"/>
  <c r="H77" i="2"/>
  <c r="I77" i="2"/>
  <c r="J77" i="2"/>
  <c r="K77" i="2"/>
  <c r="L77" i="2"/>
  <c r="O77" i="2" s="1"/>
  <c r="P77" i="2"/>
  <c r="Q77" i="2"/>
  <c r="R77" i="2"/>
  <c r="B78" i="2"/>
  <c r="C78" i="2"/>
  <c r="D78" i="2"/>
  <c r="E78" i="2"/>
  <c r="F78" i="2"/>
  <c r="G78" i="2"/>
  <c r="N78" i="2" s="1"/>
  <c r="H78" i="2"/>
  <c r="I78" i="2"/>
  <c r="J78" i="2"/>
  <c r="K78" i="2"/>
  <c r="L78" i="2"/>
  <c r="M78" i="2"/>
  <c r="P78" i="2"/>
  <c r="Q78" i="2"/>
  <c r="R78" i="2"/>
  <c r="B79" i="2"/>
  <c r="C79" i="2"/>
  <c r="D79" i="2"/>
  <c r="E79" i="2" s="1"/>
  <c r="F79" i="2"/>
  <c r="G79" i="2"/>
  <c r="H79" i="2"/>
  <c r="I79" i="2"/>
  <c r="J79" i="2"/>
  <c r="K79" i="2"/>
  <c r="L79" i="2"/>
  <c r="P79" i="2"/>
  <c r="Q79" i="2"/>
  <c r="R79" i="2"/>
  <c r="B80" i="2"/>
  <c r="C80" i="2"/>
  <c r="D80" i="2"/>
  <c r="E80" i="2"/>
  <c r="F80" i="2"/>
  <c r="G80" i="2"/>
  <c r="H80" i="2"/>
  <c r="I80" i="2"/>
  <c r="J80" i="2"/>
  <c r="K80" i="2"/>
  <c r="L80" i="2"/>
  <c r="P80" i="2"/>
  <c r="Q80" i="2"/>
  <c r="R80" i="2"/>
  <c r="B81" i="2"/>
  <c r="C81" i="2"/>
  <c r="D81" i="2"/>
  <c r="E81" i="2" s="1"/>
  <c r="F81" i="2"/>
  <c r="G81" i="2"/>
  <c r="H81" i="2"/>
  <c r="I81" i="2"/>
  <c r="J81" i="2"/>
  <c r="K81" i="2"/>
  <c r="L81" i="2"/>
  <c r="P81" i="2"/>
  <c r="Q81" i="2"/>
  <c r="R81" i="2"/>
  <c r="B82" i="2"/>
  <c r="C82" i="2"/>
  <c r="D82" i="2"/>
  <c r="E82" i="2"/>
  <c r="F82" i="2"/>
  <c r="G82" i="2"/>
  <c r="N82" i="2" s="1"/>
  <c r="H82" i="2"/>
  <c r="I82" i="2"/>
  <c r="J82" i="2"/>
  <c r="K82" i="2"/>
  <c r="L82" i="2"/>
  <c r="P82" i="2"/>
  <c r="Q82" i="2"/>
  <c r="R82" i="2"/>
  <c r="B83" i="2"/>
  <c r="C83" i="2"/>
  <c r="D83" i="2"/>
  <c r="E83" i="2" s="1"/>
  <c r="F83" i="2"/>
  <c r="G83" i="2"/>
  <c r="N83" i="2" s="1"/>
  <c r="H83" i="2"/>
  <c r="I83" i="2"/>
  <c r="J83" i="2"/>
  <c r="K83" i="2"/>
  <c r="L83" i="2"/>
  <c r="P83" i="2"/>
  <c r="Q83" i="2"/>
  <c r="R83" i="2"/>
  <c r="O83" i="2" l="1"/>
  <c r="O82" i="2"/>
  <c r="O80" i="2"/>
  <c r="N79" i="2"/>
  <c r="O78" i="2"/>
  <c r="M77" i="2"/>
  <c r="O76" i="2"/>
  <c r="O72" i="2"/>
  <c r="O63" i="2"/>
  <c r="O60" i="2"/>
  <c r="N73" i="2"/>
  <c r="M70" i="2"/>
  <c r="N61" i="2"/>
  <c r="O74" i="2"/>
  <c r="M71" i="2"/>
  <c r="N67" i="2"/>
  <c r="O66" i="2"/>
  <c r="O58" i="2"/>
  <c r="M58" i="2"/>
  <c r="O57" i="2"/>
  <c r="O55" i="2"/>
  <c r="O54" i="2"/>
  <c r="O50" i="2"/>
  <c r="O52" i="2"/>
  <c r="O48" i="2"/>
  <c r="O51" i="2"/>
  <c r="N49" i="2"/>
  <c r="N47" i="2"/>
  <c r="O45" i="2"/>
  <c r="O44" i="2"/>
  <c r="O43" i="2"/>
  <c r="O42" i="2"/>
  <c r="N41" i="2"/>
  <c r="O40" i="2"/>
  <c r="M38" i="2"/>
  <c r="O36" i="2"/>
  <c r="O31" i="2"/>
  <c r="N29" i="2"/>
  <c r="O28" i="2"/>
  <c r="O25" i="2"/>
  <c r="O23" i="2"/>
  <c r="O19" i="2"/>
  <c r="M18" i="2"/>
  <c r="O16" i="2"/>
  <c r="O14" i="2"/>
  <c r="O13" i="2"/>
  <c r="O20" i="2"/>
  <c r="O6" i="2"/>
  <c r="O10" i="2"/>
  <c r="O8" i="2"/>
  <c r="M6" i="2"/>
  <c r="O79" i="2"/>
  <c r="O73" i="2"/>
  <c r="M73" i="2"/>
  <c r="N71" i="2"/>
  <c r="O67" i="2"/>
  <c r="N66" i="2"/>
  <c r="M62" i="2"/>
  <c r="O61" i="2"/>
  <c r="M61" i="2"/>
  <c r="N57" i="2"/>
  <c r="M55" i="2"/>
  <c r="M50" i="2"/>
  <c r="O47" i="2"/>
  <c r="O41" i="2"/>
  <c r="M41" i="2"/>
  <c r="O35" i="2"/>
  <c r="M35" i="2"/>
  <c r="N34" i="2"/>
  <c r="M30" i="2"/>
  <c r="O29" i="2"/>
  <c r="M29" i="2"/>
  <c r="N25" i="2"/>
  <c r="O15" i="2"/>
  <c r="M15" i="2"/>
  <c r="O9" i="2"/>
  <c r="M9" i="2"/>
  <c r="M82" i="2"/>
  <c r="N81" i="2"/>
  <c r="M79" i="2"/>
  <c r="M74" i="2"/>
  <c r="O71" i="2"/>
  <c r="N70" i="2"/>
  <c r="O59" i="2"/>
  <c r="N58" i="2"/>
  <c r="M54" i="2"/>
  <c r="M47" i="2"/>
  <c r="M42" i="2"/>
  <c r="O39" i="2"/>
  <c r="M39" i="2"/>
  <c r="N38" i="2"/>
  <c r="O27" i="2"/>
  <c r="M27" i="2"/>
  <c r="N26" i="2"/>
  <c r="M22" i="2"/>
  <c r="N17" i="2"/>
  <c r="M10" i="2"/>
  <c r="O7" i="2"/>
  <c r="M7" i="2"/>
  <c r="M25" i="2"/>
  <c r="M19" i="2"/>
  <c r="N18" i="2"/>
  <c r="M13" i="2"/>
  <c r="N65" i="2"/>
  <c r="M63" i="2"/>
  <c r="N33" i="2"/>
  <c r="M83" i="2"/>
  <c r="M80" i="2"/>
  <c r="N80" i="2"/>
  <c r="M67" i="2"/>
  <c r="M64" i="2"/>
  <c r="N64" i="2"/>
  <c r="M51" i="2"/>
  <c r="M48" i="2"/>
  <c r="N48" i="2"/>
  <c r="M32" i="2"/>
  <c r="N32" i="2"/>
  <c r="M16" i="2"/>
  <c r="N16" i="2"/>
  <c r="M76" i="2"/>
  <c r="N76" i="2"/>
  <c r="M60" i="2"/>
  <c r="N60" i="2"/>
  <c r="M44" i="2"/>
  <c r="N44" i="2"/>
  <c r="O81" i="2"/>
  <c r="M81" i="2"/>
  <c r="M68" i="2"/>
  <c r="N68" i="2"/>
  <c r="O65" i="2"/>
  <c r="M65" i="2"/>
  <c r="M52" i="2"/>
  <c r="N52" i="2"/>
  <c r="O49" i="2"/>
  <c r="M49" i="2"/>
  <c r="M36" i="2"/>
  <c r="N36" i="2"/>
  <c r="O33" i="2"/>
  <c r="M33" i="2"/>
  <c r="M20" i="2"/>
  <c r="N20" i="2"/>
  <c r="O17" i="2"/>
  <c r="M17" i="2"/>
  <c r="M28" i="2"/>
  <c r="N28" i="2"/>
  <c r="M12" i="2"/>
  <c r="N12" i="2"/>
  <c r="M75" i="2"/>
  <c r="M72" i="2"/>
  <c r="N72" i="2"/>
  <c r="O69" i="2"/>
  <c r="M69" i="2"/>
  <c r="M59" i="2"/>
  <c r="M56" i="2"/>
  <c r="N56" i="2"/>
  <c r="O53" i="2"/>
  <c r="M53" i="2"/>
  <c r="M43" i="2"/>
  <c r="M40" i="2"/>
  <c r="N40" i="2"/>
  <c r="O37" i="2"/>
  <c r="M37" i="2"/>
  <c r="M24" i="2"/>
  <c r="N24" i="2"/>
  <c r="O21" i="2"/>
  <c r="M21" i="2"/>
  <c r="M8" i="2"/>
  <c r="N8" i="2"/>
  <c r="R5" i="2"/>
  <c r="B5" i="2"/>
  <c r="L5" i="2" l="1"/>
  <c r="K5" i="2"/>
  <c r="J5" i="2"/>
  <c r="I5" i="2"/>
  <c r="H5" i="2"/>
  <c r="G5" i="2"/>
  <c r="G84" i="2" l="1"/>
  <c r="I84" i="2"/>
  <c r="H84" i="2"/>
  <c r="L84" i="2"/>
  <c r="K84" i="2"/>
  <c r="J84" i="2"/>
  <c r="C5" i="2" l="1"/>
  <c r="D5" i="2"/>
  <c r="E5" i="2" s="1"/>
  <c r="F5" i="2"/>
  <c r="F84" i="2" s="1"/>
  <c r="M84" i="2" s="1"/>
  <c r="P5" i="2"/>
  <c r="Q5" i="2"/>
  <c r="N84" i="2" l="1"/>
  <c r="M5" i="2"/>
  <c r="N5" i="2"/>
  <c r="O5" i="2"/>
</calcChain>
</file>

<file path=xl/sharedStrings.xml><?xml version="1.0" encoding="utf-8"?>
<sst xmlns="http://schemas.openxmlformats.org/spreadsheetml/2006/main" count="990" uniqueCount="398">
  <si>
    <t xml:space="preserve">BASIC INFO:
</t>
  </si>
  <si>
    <t>Project</t>
  </si>
  <si>
    <t>Test Stage</t>
  </si>
  <si>
    <t>Work Stream</t>
  </si>
  <si>
    <t>Description:</t>
  </si>
  <si>
    <t>Number of Test Conditions</t>
  </si>
  <si>
    <t>QA Testing</t>
  </si>
  <si>
    <t>Test Condition ID</t>
  </si>
  <si>
    <t>Test Condition</t>
  </si>
  <si>
    <t>Expected Result</t>
  </si>
  <si>
    <t>Test Steps</t>
  </si>
  <si>
    <t>Test Preparation</t>
  </si>
  <si>
    <t>User Type</t>
  </si>
  <si>
    <t>Browser Type</t>
  </si>
  <si>
    <t>Google Chrome</t>
  </si>
  <si>
    <t>Mozilla Firefox</t>
  </si>
  <si>
    <t>Internet Explorer</t>
  </si>
  <si>
    <t>Test Execution</t>
  </si>
  <si>
    <t>Status</t>
  </si>
  <si>
    <t>Not Started</t>
  </si>
  <si>
    <t>Resource</t>
  </si>
  <si>
    <t>Defect Reference No.</t>
  </si>
  <si>
    <t>Test Data</t>
  </si>
  <si>
    <t>Severity</t>
  </si>
  <si>
    <t>Passed</t>
  </si>
  <si>
    <t>Failed</t>
  </si>
  <si>
    <t>In Progress</t>
  </si>
  <si>
    <t>Descoped</t>
  </si>
  <si>
    <t>Deferred</t>
  </si>
  <si>
    <t>Work Items</t>
  </si>
  <si>
    <t>Total # of ProdCode per Scenario</t>
  </si>
  <si>
    <t>Module</t>
  </si>
  <si>
    <t>Start 
Date</t>
  </si>
  <si>
    <t>Finish 
Date</t>
  </si>
  <si>
    <t>Execution Rate</t>
  </si>
  <si>
    <t>Pass Rate</t>
  </si>
  <si>
    <t>dd/mm &lt;Resource Initial&gt;: Comment/s</t>
  </si>
  <si>
    <t>TEST SCENARIOS &amp; CONDITIONS</t>
  </si>
  <si>
    <t>Y</t>
  </si>
  <si>
    <r>
      <rPr>
        <b/>
        <i/>
        <sz val="16"/>
        <color theme="1"/>
        <rFont val="Calibri"/>
        <family val="2"/>
        <scheme val="minor"/>
      </rPr>
      <t>[Project Name]</t>
    </r>
    <r>
      <rPr>
        <b/>
        <sz val="16"/>
        <color theme="1"/>
        <rFont val="Calibri"/>
        <family val="2"/>
        <scheme val="minor"/>
      </rPr>
      <t xml:space="preserve"> : Test Summary Report</t>
    </r>
  </si>
  <si>
    <t>Module/s</t>
  </si>
  <si>
    <t xml:space="preserve">TOTAL </t>
  </si>
  <si>
    <t>Defect Severity Definition</t>
  </si>
  <si>
    <t>Blocker</t>
  </si>
  <si>
    <t>-          Memory leak</t>
  </si>
  <si>
    <t>-          Main function cannot work and testing is at a dead-end</t>
  </si>
  <si>
    <t>-          Conflict with Software Application and Hardware</t>
  </si>
  <si>
    <t>-          Consistent crash during processing of a particular type of application, a user could not complete that type of application</t>
  </si>
  <si>
    <t>-          Incorrect data is passed resulting in corruption or system crashes</t>
  </si>
  <si>
    <t>-          Business Logic error that causes the system to hang</t>
  </si>
  <si>
    <t>-          Incorrect DLL/Program version installed</t>
  </si>
  <si>
    <t>-          Data or Database Problem</t>
  </si>
  <si>
    <r>
      <t>Major</t>
    </r>
    <r>
      <rPr>
        <sz val="10"/>
        <rFont val="Arial"/>
        <family val="2"/>
      </rPr>
      <t xml:space="preserve"> – Major defects are severe system outage causing a </t>
    </r>
    <r>
      <rPr>
        <b/>
        <sz val="10"/>
        <rFont val="Arial"/>
        <family val="2"/>
      </rPr>
      <t>major</t>
    </r>
    <r>
      <rPr>
        <sz val="10"/>
        <rFont val="Arial"/>
        <family val="2"/>
      </rPr>
      <t xml:space="preserve"> function to </t>
    </r>
    <r>
      <rPr>
        <b/>
        <sz val="10"/>
        <rFont val="Arial"/>
        <family val="2"/>
      </rPr>
      <t>periodically</t>
    </r>
    <r>
      <rPr>
        <sz val="10"/>
        <rFont val="Arial"/>
        <family val="2"/>
      </rPr>
      <t xml:space="preserve"> fail. Failures of major functions with “practical” work around or recovery possible are also included in this category. Examples are:</t>
    </r>
  </si>
  <si>
    <t>-          Functionality does not work under certain conditions</t>
  </si>
  <si>
    <t xml:space="preserve">-          System Performance noticeably slows down </t>
  </si>
  <si>
    <t>-          Functionality works but not all parts of the function can be executed properly</t>
  </si>
  <si>
    <t>-          Generated reports contain inaccurate or erroneous values</t>
  </si>
  <si>
    <t>-          Missing or incorrect data validation</t>
  </si>
  <si>
    <t>-          Usability issues</t>
  </si>
  <si>
    <t>-          Requirements defect</t>
  </si>
  <si>
    <t>-          Data is affected with medium impact</t>
  </si>
  <si>
    <t>-          There is an alternative method of completing a particular process</t>
  </si>
  <si>
    <r>
      <t>Minor</t>
    </r>
    <r>
      <rPr>
        <sz val="10"/>
        <rFont val="Arial"/>
        <family val="2"/>
      </rPr>
      <t xml:space="preserve"> – Minor defects pertain to minor functions not working properly or are non-disruptive errors. Though such defects may be insignificant, too many minor faults may affect the system’s overall quality. Examples are:</t>
    </r>
  </si>
  <si>
    <t>-          Minor display / redraw problem</t>
  </si>
  <si>
    <t>-          Inconvenience to user but does not happen frequently</t>
  </si>
  <si>
    <t>-          Poorly worded texts (e.g. incorrect grammar, etc.)</t>
  </si>
  <si>
    <t>-          Minor design or presentation issues (e.g. short-cut keys, enabled/disabled buttons)</t>
  </si>
  <si>
    <t>-          Misspelled words</t>
  </si>
  <si>
    <t>-          Documentation</t>
  </si>
  <si>
    <t>-          Incorrect or no help text on screens</t>
  </si>
  <si>
    <t>-          Dropdown list repeats or misses an option</t>
  </si>
  <si>
    <t>-          Cosmetic Errors</t>
  </si>
  <si>
    <r>
      <t>Nice to Have</t>
    </r>
    <r>
      <rPr>
        <sz val="10"/>
        <rFont val="Arial"/>
        <family val="2"/>
      </rPr>
      <t xml:space="preserve"> – Nice-to-haves are enhancements with no effect on the quality but may appear as proposals in order to enhance the system.</t>
    </r>
  </si>
  <si>
    <t>Defect Priority Definition</t>
  </si>
  <si>
    <r>
      <t xml:space="preserve">Resolve Immediately </t>
    </r>
    <r>
      <rPr>
        <sz val="10"/>
        <rFont val="Arial"/>
        <family val="2"/>
      </rPr>
      <t>- Further development and/or testing cannot occur until the defect has been repaired. The system cannot be used until the repair has been effected.</t>
    </r>
  </si>
  <si>
    <r>
      <t>Give High Attention</t>
    </r>
    <r>
      <rPr>
        <sz val="10"/>
        <rFont val="Arial"/>
        <family val="2"/>
      </rPr>
      <t xml:space="preserve"> - The defect must be resolved as soon as possible because it is impairing development/and or testing activities. System use will be severely affected until the defect is fixed.</t>
    </r>
  </si>
  <si>
    <r>
      <t>Normal Queue</t>
    </r>
    <r>
      <rPr>
        <sz val="10"/>
        <rFont val="Arial"/>
        <family val="2"/>
      </rPr>
      <t xml:space="preserve"> - The defect should be resolved in the normal course of development activities. It can wait until a new build or version is created.</t>
    </r>
  </si>
  <si>
    <r>
      <t>Defer</t>
    </r>
    <r>
      <rPr>
        <sz val="10"/>
        <rFont val="Arial"/>
        <family val="2"/>
      </rPr>
      <t xml:space="preserve"> - The defect repair can be put of indefinitely. It can be resolved in a future major system revision or not resolved at all.</t>
    </r>
  </si>
  <si>
    <t>Project:</t>
  </si>
  <si>
    <t>Date:</t>
  </si>
  <si>
    <t>Time:</t>
  </si>
  <si>
    <t>Test Details:</t>
  </si>
  <si>
    <t>Data List</t>
  </si>
  <si>
    <t>RESULT</t>
  </si>
  <si>
    <t>SEVERITY</t>
  </si>
  <si>
    <t>PRIORITY</t>
  </si>
  <si>
    <t>Browser</t>
  </si>
  <si>
    <t>Pass</t>
  </si>
  <si>
    <t>Resolve Immediately</t>
  </si>
  <si>
    <t>All Browser</t>
  </si>
  <si>
    <t>Fail</t>
  </si>
  <si>
    <t>Major</t>
  </si>
  <si>
    <t>Give High Attention</t>
  </si>
  <si>
    <t>Minor</t>
  </si>
  <si>
    <t>Normal Queue</t>
  </si>
  <si>
    <t>Nice To Have</t>
  </si>
  <si>
    <t>Defer</t>
  </si>
  <si>
    <t>Safari (Mac)</t>
  </si>
  <si>
    <t>Module:</t>
  </si>
  <si>
    <t>Tester:</t>
  </si>
  <si>
    <t>Remarks:</t>
  </si>
  <si>
    <t>Cycle 1</t>
  </si>
  <si>
    <t>Item Number</t>
  </si>
  <si>
    <t>Steps to Recreate Issue</t>
  </si>
  <si>
    <t>Actual Result</t>
  </si>
  <si>
    <t>Broswer</t>
  </si>
  <si>
    <t>Priority</t>
  </si>
  <si>
    <t>Reference #</t>
  </si>
  <si>
    <t>Participant</t>
  </si>
  <si>
    <r>
      <t xml:space="preserve">Resource
</t>
    </r>
    <r>
      <rPr>
        <b/>
        <i/>
        <sz val="11"/>
        <color theme="1"/>
        <rFont val="Calibri"/>
        <family val="2"/>
        <scheme val="minor"/>
      </rPr>
      <t>[QA Tester]</t>
    </r>
  </si>
  <si>
    <r>
      <t xml:space="preserve">Date Tested </t>
    </r>
    <r>
      <rPr>
        <b/>
        <i/>
        <sz val="11"/>
        <color theme="1"/>
        <rFont val="Calibri"/>
        <family val="2"/>
        <scheme val="minor"/>
      </rPr>
      <t>(dd/mm/yyyy)</t>
    </r>
  </si>
  <si>
    <r>
      <t xml:space="preserve">Defect Reference No.
</t>
    </r>
    <r>
      <rPr>
        <b/>
        <i/>
        <sz val="11"/>
        <color theme="1"/>
        <rFont val="Calibri"/>
        <family val="2"/>
        <scheme val="minor"/>
      </rPr>
      <t>[AIL Number]</t>
    </r>
  </si>
  <si>
    <r>
      <t xml:space="preserve">Comments
</t>
    </r>
    <r>
      <rPr>
        <b/>
        <i/>
        <sz val="11"/>
        <color theme="1"/>
        <rFont val="Calibri"/>
        <family val="2"/>
        <scheme val="minor"/>
      </rPr>
      <t>[Comments/Suggestions/Error Description]</t>
    </r>
  </si>
  <si>
    <t>Participant's Dashboard</t>
  </si>
  <si>
    <t>1. Click Emailed Link from Registration Approval Email</t>
  </si>
  <si>
    <t>1. Click Emailed Link from Registration Approval Email
2. Click Company Info Tab</t>
  </si>
  <si>
    <t>1. Click Emailed Link from Registration Approval Email
2. Click EMA Logo</t>
  </si>
  <si>
    <t>1. Click Emailed Link from Registration Approval Email
2. Click OSEA Logo</t>
  </si>
  <si>
    <t>1. Click Emailed Link from Registration Approval Email
2. Click CECC Logo</t>
  </si>
  <si>
    <t>1. Click Emailed Link from Registration Approval Email
2. Click Business Central Logo</t>
  </si>
  <si>
    <t>1. Click Emailed Link from Registration Approval Email
2. Click Survey Tab</t>
  </si>
  <si>
    <t>EMA-TC0001</t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</si>
  <si>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Company Information </t>
    </r>
    <r>
      <rPr>
        <sz val="11"/>
        <color theme="1"/>
        <rFont val="Calibri"/>
        <family val="2"/>
        <scheme val="minor"/>
      </rPr>
      <t>is dislplayed upon page load</t>
    </r>
  </si>
  <si>
    <r>
      <t xml:space="preserve">The </t>
    </r>
    <r>
      <rPr>
        <b/>
        <sz val="11"/>
        <color theme="1"/>
        <rFont val="Calibri"/>
        <family val="2"/>
        <scheme val="minor"/>
      </rPr>
      <t>Company Information</t>
    </r>
    <r>
      <rPr>
        <sz val="11"/>
        <color theme="1"/>
        <rFont val="Calibri"/>
        <family val="2"/>
        <scheme val="minor"/>
      </rPr>
      <t xml:space="preserve"> is dislplayed upon page load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</si>
  <si>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Organization Sector Dowpdown List </t>
    </r>
    <r>
      <rPr>
        <sz val="11"/>
        <color theme="1"/>
        <rFont val="Calibri"/>
        <family val="2"/>
        <scheme val="minor"/>
      </rPr>
      <t xml:space="preserve">contains the following option:
- </t>
    </r>
    <r>
      <rPr>
        <b/>
        <sz val="11"/>
        <color theme="1"/>
        <rFont val="Calibri"/>
        <family val="2"/>
        <scheme val="minor"/>
      </rPr>
      <t>Private
- Public
- Local Government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</si>
  <si>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Revenue Dowpdown List </t>
    </r>
    <r>
      <rPr>
        <sz val="11"/>
        <color theme="1"/>
        <rFont val="Calibri"/>
        <family val="2"/>
        <scheme val="minor"/>
      </rPr>
      <t>contains the following option:
 -</t>
    </r>
    <r>
      <rPr>
        <b/>
        <sz val="11"/>
        <color theme="1"/>
        <rFont val="Calibri"/>
        <family val="2"/>
        <scheme val="minor"/>
      </rPr>
      <t xml:space="preserve"> Less than 1 million
 - 1 Million to less than 5 Million
 - 5 Million to less than 10 Million
 - 10 Million to less than 15 Million
 - 15 Million to less than 20 Million
 - 20 Million to less than 30 Million
 - 30 Million to less than 50 Million</t>
    </r>
    <r>
      <rPr>
        <sz val="11"/>
        <color theme="1"/>
        <rFont val="Calibri"/>
        <family val="2"/>
        <scheme val="minor"/>
      </rPr>
      <t xml:space="preserve">
 -</t>
    </r>
    <r>
      <rPr>
        <b/>
        <sz val="11"/>
        <color theme="1"/>
        <rFont val="Calibri"/>
        <family val="2"/>
        <scheme val="minor"/>
      </rPr>
      <t xml:space="preserve"> 50 Million to less than 100 Million</t>
    </r>
    <r>
      <rPr>
        <sz val="11"/>
        <color theme="1"/>
        <rFont val="Calibri"/>
        <family val="2"/>
        <scheme val="minor"/>
      </rPr>
      <t xml:space="preserve">
 -</t>
    </r>
    <r>
      <rPr>
        <b/>
        <sz val="11"/>
        <color theme="1"/>
        <rFont val="Calibri"/>
        <family val="2"/>
        <scheme val="minor"/>
      </rPr>
      <t xml:space="preserve"> 100 Million to less than 500 Million</t>
    </r>
    <r>
      <rPr>
        <sz val="11"/>
        <color theme="1"/>
        <rFont val="Calibri"/>
        <family val="2"/>
        <scheme val="minor"/>
      </rPr>
      <t xml:space="preserve">
 - </t>
    </r>
    <r>
      <rPr>
        <b/>
        <sz val="11"/>
        <color theme="1"/>
        <rFont val="Calibri"/>
        <family val="2"/>
        <scheme val="minor"/>
      </rPr>
      <t>Over 500 Million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</si>
  <si>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Number of Employees </t>
    </r>
    <r>
      <rPr>
        <sz val="11"/>
        <color theme="1"/>
        <rFont val="Calibri"/>
        <family val="2"/>
        <scheme val="minor"/>
      </rPr>
      <t>is required</t>
    </r>
  </si>
  <si>
    <r>
      <t xml:space="preserve">Verify that the radio button under </t>
    </r>
    <r>
      <rPr>
        <b/>
        <sz val="11"/>
        <color theme="1"/>
        <rFont val="Calibri"/>
        <family val="2"/>
        <scheme val="minor"/>
      </rPr>
      <t xml:space="preserve">Not-for-Profit Panel </t>
    </r>
    <r>
      <rPr>
        <sz val="11"/>
        <color theme="1"/>
        <rFont val="Calibri"/>
        <family val="2"/>
        <scheme val="minor"/>
      </rPr>
      <t>is clickable</t>
    </r>
  </si>
  <si>
    <r>
      <t xml:space="preserve">Verify that the following </t>
    </r>
    <r>
      <rPr>
        <b/>
        <sz val="11"/>
        <color theme="1"/>
        <rFont val="Calibri"/>
        <family val="2"/>
        <scheme val="minor"/>
      </rPr>
      <t>Panel</t>
    </r>
    <r>
      <rPr>
        <sz val="11"/>
        <color theme="1"/>
        <rFont val="Calibri"/>
        <family val="2"/>
        <scheme val="minor"/>
      </rPr>
      <t xml:space="preserve"> is available upon page load :
- </t>
    </r>
    <r>
      <rPr>
        <b/>
        <sz val="11"/>
        <color theme="1"/>
        <rFont val="Calibri"/>
        <family val="2"/>
        <scheme val="minor"/>
      </rPr>
      <t>Industry Sector
- Private or Public Sector
- Not-for-Profit
- Revenue
- Number of Employees
- 90 Day Trial Periods
- Sick Leave
- Annual Leave
- Business Outlook
- Wage &amp; Salary Reviews</t>
    </r>
  </si>
  <si>
    <t>EMA-TC0002</t>
  </si>
  <si>
    <t>EMA-TC0003</t>
  </si>
  <si>
    <t>EMA-TC0004</t>
  </si>
  <si>
    <t>EMA-TC0005</t>
  </si>
  <si>
    <t>EMA-TC0006</t>
  </si>
  <si>
    <t>EMA-TC0007</t>
  </si>
  <si>
    <t>EMA-TC0008</t>
  </si>
  <si>
    <t>EMA-TC0009</t>
  </si>
  <si>
    <t>EMA-TC0010</t>
  </si>
  <si>
    <t>EMA-TC0011</t>
  </si>
  <si>
    <t>EMA-TC0012</t>
  </si>
  <si>
    <t>EMA-TC0013</t>
  </si>
  <si>
    <t>EMA-TC0014</t>
  </si>
  <si>
    <t>EMA-TC0015</t>
  </si>
  <si>
    <t>EMA-TC0016</t>
  </si>
  <si>
    <t>EMA-TC0017</t>
  </si>
  <si>
    <t>EMA-TC0018</t>
  </si>
  <si>
    <t>EMA-TC0019</t>
  </si>
  <si>
    <t>EMA-TC0020</t>
  </si>
  <si>
    <t>EMA-TC0021</t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</si>
  <si>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Private or Public Sector </t>
    </r>
    <r>
      <rPr>
        <sz val="11"/>
        <color theme="1"/>
        <rFont val="Calibri"/>
        <family val="2"/>
        <scheme val="minor"/>
      </rPr>
      <t>is required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</si>
  <si>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Industry Sector </t>
    </r>
    <r>
      <rPr>
        <sz val="11"/>
        <color theme="1"/>
        <rFont val="Calibri"/>
        <family val="2"/>
        <scheme val="minor"/>
      </rPr>
      <t>is required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</si>
  <si>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Not-for-Profit </t>
    </r>
    <r>
      <rPr>
        <sz val="11"/>
        <color theme="1"/>
        <rFont val="Calibri"/>
        <family val="2"/>
        <scheme val="minor"/>
      </rPr>
      <t>is required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</si>
  <si>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Revenue </t>
    </r>
    <r>
      <rPr>
        <sz val="11"/>
        <color theme="1"/>
        <rFont val="Calibri"/>
        <family val="2"/>
        <scheme val="minor"/>
      </rPr>
      <t>is required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</si>
  <si>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90 Day Trial Periods </t>
    </r>
    <r>
      <rPr>
        <sz val="11"/>
        <color theme="1"/>
        <rFont val="Calibri"/>
        <family val="2"/>
        <scheme val="minor"/>
      </rPr>
      <t>is required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</si>
  <si>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Number of Employees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</si>
  <si>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Number of Employees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6 Characters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</si>
  <si>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highest number of sick days taken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</si>
  <si>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highest number of sick days taken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</si>
  <si>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average number of sick days taken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</si>
  <si>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average number of sick days taken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</si>
  <si>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highest number of annual leave days accumulated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</si>
  <si>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highest number of annual leave days accumulated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</si>
  <si>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average number of annual leave days accumulated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</si>
  <si>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the average number of annual leave days accumulated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</si>
  <si>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t xml:space="preserve">Verify that the radio button under </t>
    </r>
    <r>
      <rPr>
        <b/>
        <sz val="11"/>
        <color theme="1"/>
        <rFont val="Calibri"/>
        <family val="2"/>
        <scheme val="minor"/>
      </rPr>
      <t xml:space="preserve">What is your organisation’s overall outlook for business conditions in the next 12 months? </t>
    </r>
    <r>
      <rPr>
        <sz val="11"/>
        <color theme="1"/>
        <rFont val="Calibri"/>
        <family val="2"/>
        <scheme val="minor"/>
      </rPr>
      <t>is clickable</t>
    </r>
  </si>
  <si>
    <r>
      <t xml:space="preserve">Verify that the radio button under </t>
    </r>
    <r>
      <rPr>
        <b/>
        <sz val="11"/>
        <color theme="1"/>
        <rFont val="Calibri"/>
        <family val="2"/>
        <scheme val="minor"/>
      </rPr>
      <t xml:space="preserve">What are your organisation’s expectations regarding employee numbers in the next 12 months? </t>
    </r>
    <r>
      <rPr>
        <sz val="11"/>
        <color theme="1"/>
        <rFont val="Calibri"/>
        <family val="2"/>
        <scheme val="minor"/>
      </rPr>
      <t>is clickable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</si>
  <si>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was your organisation's average percentage increase during the last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</si>
  <si>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was your organisation's average percentage increase during the last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</si>
  <si>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your organisation's budgeted average percentage increase for the next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</si>
  <si>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What is your organisation's budgeted average percentage increase for the next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</si>
  <si>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t>1. Click Emailed Link from Registration Approval Email
2. Click Company Info Tab
3. Go to Industry Sector Panel</t>
  </si>
  <si>
    <t>1. Click Emailed Link from Registration Approval Email
2. Click Company Info Tab
3. Go to Industry Sector Panel
4. Click Select an Industry Link</t>
  </si>
  <si>
    <t>1. Click Emailed Link from Registration Approval Email
2. Click Company Info Tab
3. Go to Private or Public Sector Panel</t>
  </si>
  <si>
    <t>1. Click Emailed Link from Registration Approval Email
2. Click Company Info Tab
3. Go to Private or Public Sector Panel
4. Select Blank Option
5. Click Save Button</t>
  </si>
  <si>
    <r>
      <t>Verify that error message "</t>
    </r>
    <r>
      <rPr>
        <b/>
        <sz val="11"/>
        <color theme="1"/>
        <rFont val="Calibri"/>
        <family val="2"/>
        <scheme val="minor"/>
      </rPr>
      <t>Revenue is required</t>
    </r>
    <r>
      <rPr>
        <sz val="11"/>
        <color theme="1"/>
        <rFont val="Calibri"/>
        <family val="2"/>
        <scheme val="minor"/>
      </rPr>
      <t xml:space="preserve">" is displayed upload click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Revenue</t>
    </r>
  </si>
  <si>
    <t>1. Click Emailed Link from Registration Approval Email
2. Click Company Info Tab
3. Go to Not-for-Profit Panel
4. Click Radio Button</t>
  </si>
  <si>
    <t>1. Click Emailed Link from Registration Approval Email
2. Click Company Info Tab
3. Go to Revenue Panel
4. Click Dropdown List</t>
  </si>
  <si>
    <r>
      <t>Verify that error message "</t>
    </r>
    <r>
      <rPr>
        <b/>
        <sz val="11"/>
        <color theme="1"/>
        <rFont val="Calibri"/>
        <family val="2"/>
        <scheme val="minor"/>
      </rPr>
      <t>Number of Employees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Number of Employees is blank/empty</t>
    </r>
  </si>
  <si>
    <t>1. Click Emailed Link from Registration Approval Email
2. Click Company Info Tab
3. Go to Revenue Panel
4. Select Blank Option
5. Click Save Button</t>
  </si>
  <si>
    <t>1. Click Emailed Link from Registration Approval Email
2. Click Company Info Tab
3. Go to Number of Employees Panel
4. Delete existing information
5. Click Save Button</t>
  </si>
  <si>
    <t>1. Click Emailed Link from Registration Approval Email
2. Click Company Info Tab
3. Go to Number of Employees Panel
4. Input Latin or Special Characters</t>
  </si>
  <si>
    <t>1. Click Emailed Link from Registration Approval Email
2. Click Company Info Tab
3. Go to Number of Employees Panel
4. Input more than 6 Characters</t>
  </si>
  <si>
    <r>
      <t xml:space="preserve">Verify that the radio button under </t>
    </r>
    <r>
      <rPr>
        <b/>
        <sz val="11"/>
        <color theme="1"/>
        <rFont val="Calibri"/>
        <family val="2"/>
        <scheme val="minor"/>
      </rPr>
      <t xml:space="preserve">90 Day Trial Periods Panel </t>
    </r>
    <r>
      <rPr>
        <sz val="11"/>
        <color theme="1"/>
        <rFont val="Calibri"/>
        <family val="2"/>
        <scheme val="minor"/>
      </rPr>
      <t>is clickable</t>
    </r>
  </si>
  <si>
    <t>1. Click Emailed Link from Registration Approval Email
2. Click Company Info Tab
3. Go to 90 Day Trial Periods Panel
4. Click Radio Button</t>
  </si>
  <si>
    <r>
      <t>Verify that error message "</t>
    </r>
    <r>
      <rPr>
        <b/>
        <sz val="11"/>
        <color theme="1"/>
        <rFont val="Calibri"/>
        <family val="2"/>
        <scheme val="minor"/>
      </rPr>
      <t>Not for Profit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answer for Not-for-Profit Question</t>
    </r>
  </si>
  <si>
    <t>1. Click Emailed Link from Registration Approval Email
2. Click Company Info Tab
3. Go to Not-for-Profit Panel
4. Remove selected Not-for-Profit answer</t>
  </si>
  <si>
    <r>
      <t>Verify that error message "</t>
    </r>
    <r>
      <rPr>
        <b/>
        <sz val="11"/>
        <color theme="1"/>
        <rFont val="Calibri"/>
        <family val="2"/>
        <scheme val="minor"/>
      </rPr>
      <t>Trial Period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answer for 90 Day Trial Periods</t>
    </r>
  </si>
  <si>
    <t>1. Click Emailed Link from Registration Approval Email
2. Click Company Info Tab
3. Go to 90 Day Trial Periods Panel
4. Remove selected answer for 90 Day Trial Periods</t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</si>
  <si>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Month Dropdown list </t>
    </r>
    <r>
      <rPr>
        <sz val="11"/>
        <color theme="1"/>
        <rFont val="Calibri"/>
        <family val="2"/>
        <scheme val="minor"/>
      </rPr>
      <t>is displayed, if "</t>
    </r>
    <r>
      <rPr>
        <b/>
        <sz val="11"/>
        <color theme="1"/>
        <rFont val="Calibri"/>
        <family val="2"/>
        <scheme val="minor"/>
      </rPr>
      <t>A specific month each year - please specify</t>
    </r>
    <r>
      <rPr>
        <sz val="11"/>
        <color theme="1"/>
        <rFont val="Calibri"/>
        <family val="2"/>
        <scheme val="minor"/>
      </rPr>
      <t xml:space="preserve">"  Radion Button is selected under </t>
    </r>
    <r>
      <rPr>
        <b/>
        <sz val="11"/>
        <color theme="1"/>
        <rFont val="Calibri"/>
        <family val="2"/>
        <scheme val="minor"/>
      </rPr>
      <t>When does your organisation review wages and salaries (for the majority of employees)? Question</t>
    </r>
  </si>
  <si>
    <r>
      <t xml:space="preserve">Verify that radio button under </t>
    </r>
    <r>
      <rPr>
        <b/>
        <sz val="11"/>
        <color theme="1"/>
        <rFont val="Calibri"/>
        <family val="2"/>
        <scheme val="minor"/>
      </rPr>
      <t xml:space="preserve">When does your organisation review wages and salaries (for the majority of employees)? </t>
    </r>
    <r>
      <rPr>
        <sz val="11"/>
        <color theme="1"/>
        <rFont val="Calibri"/>
        <family val="2"/>
        <scheme val="minor"/>
      </rPr>
      <t>Is clickable</t>
    </r>
  </si>
  <si>
    <t>1. Click Emailed Link from Registration Approval Email
2. Click Company Info Tab
3. Go to Sick Leave Panel
4. Input Latin or Special Characters</t>
  </si>
  <si>
    <t>1. Click Emailed Link from Registration Approval Email
2. Click Company Info Tab
3. Go to Sick Leave Panel
4. Input more than 6 Characters</t>
  </si>
  <si>
    <t>1. Click Emailed Link from Registration Approval Email
2. Click Company Info Tab
3. Go to Annual Leave Panel
4. Input Latin or Special Characters</t>
  </si>
  <si>
    <t>1. Click Emailed Link from Registration Approval Email
2. Click Company Info Tab
3. Go to Annual Leave Panel
4. Input more than 6 Characters</t>
  </si>
  <si>
    <t>1. Click Emailed Link from Registration Approval Email
2. Click Company Info Tab
3. Go to Business Outlook Panel
4. Click Radio Button</t>
  </si>
  <si>
    <t>1. Click Emailed Link from Registration Approval Email
2. Click Company Info Tab
3. Go to Wage &amp; Salary Reviews Panel
4. Input Latin or Special Characters</t>
  </si>
  <si>
    <t>1. Click Emailed Link from Registration Approval Email
2. Click Company Info Tab
3. Go to Wage &amp; Salary Reviews Panel
4. Input more than 6 Characters</t>
  </si>
  <si>
    <t>1. Click Emailed Link from Registration Approval Email
2. Click Company Info Tab
3. Go to Wage &amp; Salary Reviews Panel
4. Click Radio Button</t>
  </si>
  <si>
    <r>
      <t>1. Click Emailed Link from Registration Approval Email
2. Click Company Info Tab
3. Go to Wage &amp; Salary Reviews Panel
4. Select "</t>
    </r>
    <r>
      <rPr>
        <i/>
        <sz val="11"/>
        <color theme="1"/>
        <rFont val="Calibri"/>
        <family val="2"/>
        <scheme val="minor"/>
      </rPr>
      <t>A specific month each year - please specify</t>
    </r>
    <r>
      <rPr>
        <sz val="11"/>
        <color theme="1"/>
        <rFont val="Calibri"/>
        <family val="2"/>
        <scheme val="minor"/>
      </rPr>
      <t>" Radio Button</t>
    </r>
  </si>
  <si>
    <t>EMA-TC0022</t>
  </si>
  <si>
    <t>EMA-TC0023</t>
  </si>
  <si>
    <t>EMA-TC0024</t>
  </si>
  <si>
    <t>EMA-TC0025</t>
  </si>
  <si>
    <t>EMA-TC0026</t>
  </si>
  <si>
    <t>EMA-TC0027</t>
  </si>
  <si>
    <t>EMA-TC0028</t>
  </si>
  <si>
    <t>EMA-TC0029</t>
  </si>
  <si>
    <t>EMA-TC0030</t>
  </si>
  <si>
    <t>EMA-TC0031</t>
  </si>
  <si>
    <t>EMA-TC0032</t>
  </si>
  <si>
    <t>EMA-TC0033</t>
  </si>
  <si>
    <t>EMA-TC0034</t>
  </si>
  <si>
    <t>EMA-TC0035</t>
  </si>
  <si>
    <t>EMA-TC0036</t>
  </si>
  <si>
    <t>EMA-TC0037</t>
  </si>
  <si>
    <t>EMA-TC0038</t>
  </si>
  <si>
    <t>EMA-TC0039</t>
  </si>
  <si>
    <t>EMA-TC0040</t>
  </si>
  <si>
    <t>EMA-TC0041</t>
  </si>
  <si>
    <t>EMA-TC0042</t>
  </si>
  <si>
    <t>EMA-TC0043</t>
  </si>
  <si>
    <r>
      <t xml:space="preserve">The following </t>
    </r>
    <r>
      <rPr>
        <b/>
        <sz val="11"/>
        <color theme="1"/>
        <rFont val="Calibri"/>
        <family val="2"/>
        <scheme val="minor"/>
      </rPr>
      <t>Panel</t>
    </r>
    <r>
      <rPr>
        <sz val="11"/>
        <color theme="1"/>
        <rFont val="Calibri"/>
        <family val="2"/>
        <scheme val="minor"/>
      </rPr>
      <t xml:space="preserve"> is available upon page load :
- </t>
    </r>
    <r>
      <rPr>
        <b/>
        <sz val="11"/>
        <color theme="1"/>
        <rFont val="Calibri"/>
        <family val="2"/>
        <scheme val="minor"/>
      </rPr>
      <t>Industry Sector
- Private or Public Sector
- Not-for-Profit
- Revenue
- Number of Employees
- 90 Day Trial Periods
- Sick Leave
- Annual Leave
- Business Outlook
- Wage &amp; Salary Reviews</t>
    </r>
  </si>
  <si>
    <r>
      <rPr>
        <b/>
        <sz val="11"/>
        <color theme="1"/>
        <rFont val="Calibri"/>
        <family val="2"/>
        <scheme val="minor"/>
      </rPr>
      <t xml:space="preserve">Industry Sector </t>
    </r>
    <r>
      <rPr>
        <sz val="11"/>
        <color theme="1"/>
        <rFont val="Calibri"/>
        <family val="2"/>
        <scheme val="minor"/>
      </rPr>
      <t>is required</t>
    </r>
  </si>
  <si>
    <r>
      <rPr>
        <b/>
        <sz val="11"/>
        <color theme="1"/>
        <rFont val="Calibri"/>
        <family val="2"/>
        <scheme val="minor"/>
      </rPr>
      <t xml:space="preserve">Organization Sector Dowpdown List </t>
    </r>
    <r>
      <rPr>
        <sz val="11"/>
        <color theme="1"/>
        <rFont val="Calibri"/>
        <family val="2"/>
        <scheme val="minor"/>
      </rPr>
      <t xml:space="preserve">contains the following option:
- </t>
    </r>
    <r>
      <rPr>
        <b/>
        <sz val="11"/>
        <color theme="1"/>
        <rFont val="Calibri"/>
        <family val="2"/>
        <scheme val="minor"/>
      </rPr>
      <t>Private
- Public
- Local Government</t>
    </r>
  </si>
  <si>
    <r>
      <rPr>
        <b/>
        <sz val="11"/>
        <color theme="1"/>
        <rFont val="Calibri"/>
        <family val="2"/>
        <scheme val="minor"/>
      </rPr>
      <t xml:space="preserve">Private or Public Sector </t>
    </r>
    <r>
      <rPr>
        <sz val="11"/>
        <color theme="1"/>
        <rFont val="Calibri"/>
        <family val="2"/>
        <scheme val="minor"/>
      </rPr>
      <t>is required</t>
    </r>
  </si>
  <si>
    <r>
      <t>The error message "</t>
    </r>
    <r>
      <rPr>
        <b/>
        <sz val="11"/>
        <color theme="1"/>
        <rFont val="Calibri"/>
        <family val="2"/>
        <scheme val="minor"/>
      </rPr>
      <t>Private pr Public Sector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Private pr Public Sector</t>
    </r>
  </si>
  <si>
    <r>
      <t xml:space="preserve">The radio button under </t>
    </r>
    <r>
      <rPr>
        <b/>
        <sz val="11"/>
        <color theme="1"/>
        <rFont val="Calibri"/>
        <family val="2"/>
        <scheme val="minor"/>
      </rPr>
      <t xml:space="preserve">Not-for-Profit Panel </t>
    </r>
    <r>
      <rPr>
        <sz val="11"/>
        <color theme="1"/>
        <rFont val="Calibri"/>
        <family val="2"/>
        <scheme val="minor"/>
      </rPr>
      <t>is clickable</t>
    </r>
  </si>
  <si>
    <r>
      <rPr>
        <b/>
        <sz val="11"/>
        <color theme="1"/>
        <rFont val="Calibri"/>
        <family val="2"/>
        <scheme val="minor"/>
      </rPr>
      <t xml:space="preserve">Not-for-Profit </t>
    </r>
    <r>
      <rPr>
        <sz val="11"/>
        <color theme="1"/>
        <rFont val="Calibri"/>
        <family val="2"/>
        <scheme val="minor"/>
      </rPr>
      <t>is required</t>
    </r>
  </si>
  <si>
    <r>
      <t>The error message "</t>
    </r>
    <r>
      <rPr>
        <b/>
        <sz val="11"/>
        <color theme="1"/>
        <rFont val="Calibri"/>
        <family val="2"/>
        <scheme val="minor"/>
      </rPr>
      <t>Not for Profit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answer for Not-for-Profit Question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</si>
  <si>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All Modifications </t>
    </r>
    <r>
      <rPr>
        <sz val="11"/>
        <color theme="1"/>
        <rFont val="Calibri"/>
        <family val="2"/>
        <scheme val="minor"/>
      </rPr>
      <t xml:space="preserve">will be saved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all required fields are valid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</si>
  <si>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Print Window </t>
    </r>
    <r>
      <rPr>
        <sz val="11"/>
        <color theme="1"/>
        <rFont val="Calibri"/>
        <family val="2"/>
        <scheme val="minor"/>
      </rPr>
      <t xml:space="preserve">will be displayed upon clicking the </t>
    </r>
    <r>
      <rPr>
        <b/>
        <sz val="11"/>
        <color theme="1"/>
        <rFont val="Calibri"/>
        <family val="2"/>
        <scheme val="minor"/>
      </rPr>
      <t xml:space="preserve">Print </t>
    </r>
    <r>
      <rPr>
        <sz val="11"/>
        <color theme="1"/>
        <rFont val="Calibri"/>
        <family val="2"/>
        <scheme val="minor"/>
      </rPr>
      <t>Button</t>
    </r>
  </si>
  <si>
    <t>EMA-TC0044</t>
  </si>
  <si>
    <t>EMA-TC0045</t>
  </si>
  <si>
    <t>EMA-TC0046</t>
  </si>
  <si>
    <t>1. Click Emailed Link from Registration Approval Email
2. Click Company Info Tab
3. Modify Company Information
4. Click Save Button</t>
  </si>
  <si>
    <t>1. Click Emailed Link from Registration Approval Email
2. Click Company Info Tab
3. Click Print Button</t>
  </si>
  <si>
    <r>
      <t xml:space="preserve">Verify that the following </t>
    </r>
    <r>
      <rPr>
        <b/>
        <sz val="11"/>
        <color theme="1"/>
        <rFont val="Calibri"/>
        <family val="2"/>
        <scheme val="minor"/>
      </rPr>
      <t>Panel/Element</t>
    </r>
    <r>
      <rPr>
        <sz val="11"/>
        <color theme="1"/>
        <rFont val="Calibri"/>
        <family val="2"/>
        <scheme val="minor"/>
      </rPr>
      <t xml:space="preserve"> is available upon page load :
- </t>
    </r>
    <r>
      <rPr>
        <b/>
        <sz val="11"/>
        <color theme="1"/>
        <rFont val="Calibri"/>
        <family val="2"/>
        <scheme val="minor"/>
      </rPr>
      <t>Survey Table
- Add Postion Button
- Survey Completed Button
- Save a copy Button
- Refresh Button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</si>
  <si>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Survey Table </t>
    </r>
    <r>
      <rPr>
        <sz val="11"/>
        <color theme="1"/>
        <rFont val="Calibri"/>
        <family val="2"/>
        <scheme val="minor"/>
      </rPr>
      <t>displays the list of survey taken by the Participant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</si>
  <si>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Survey Information </t>
    </r>
    <r>
      <rPr>
        <sz val="11"/>
        <color theme="1"/>
        <rFont val="Calibri"/>
        <family val="2"/>
        <scheme val="minor"/>
      </rPr>
      <t xml:space="preserve">is displayed upon clicking the </t>
    </r>
    <r>
      <rPr>
        <b/>
        <sz val="11"/>
        <color theme="1"/>
        <rFont val="Calibri"/>
        <family val="2"/>
        <scheme val="minor"/>
      </rPr>
      <t xml:space="preserve">Arrow Icon </t>
    </r>
    <r>
      <rPr>
        <sz val="11"/>
        <color theme="1"/>
        <rFont val="Calibri"/>
        <family val="2"/>
        <scheme val="minor"/>
      </rPr>
      <t>of the Survey</t>
    </r>
  </si>
  <si>
    <t>Verify that page will redirected to Participant's Dashboard Page upon clicking again the Emailed Link, if Participant's Survey is still In-progress</t>
  </si>
  <si>
    <t>Page is redirecteded to Participant's Dashboard Page</t>
  </si>
  <si>
    <t>Verify that page will redirected to EMA Website upon clicking the EMA Logo</t>
  </si>
  <si>
    <t>Page is redirecteded to EMA Website</t>
  </si>
  <si>
    <t>Verify that page will redirected to OSEA Website upon clicking the OSEA Logo</t>
  </si>
  <si>
    <t>Page is redirecteded to OSEA Website</t>
  </si>
  <si>
    <t>Verify that page will redirected to CECC Website upon clicking the CECC Logo</t>
  </si>
  <si>
    <t>Page is redirecteded to CECC Website</t>
  </si>
  <si>
    <t>Verify that page will redirected to Business Central Website upon clicking the Business Central Logo</t>
  </si>
  <si>
    <t>Page is redirecteded to Business Central Website</t>
  </si>
  <si>
    <t>Verify that page will redirected to Company Information Page upon clicking the Company Info Tab</t>
  </si>
  <si>
    <t>Page is redirecteded to Company Information Page</t>
  </si>
  <si>
    <t>Verfiy that page will redirected to Survey Page upon clicking the Survey Tab</t>
  </si>
  <si>
    <t>Page is redirecteded to Survet Page</t>
  </si>
  <si>
    <t>Verify that page will redirected to Industry Selection Page upon clicking the Select and Industry Link</t>
  </si>
  <si>
    <t>Page is redirected to Industry Selection Page upon clicking the Select and Industry Link</t>
  </si>
  <si>
    <t>Verify that page will be redirected to Survey Page upon clicking the Save Button, if all required fields are valid</t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</si>
  <si>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Positional Data Print Preview </t>
    </r>
    <r>
      <rPr>
        <sz val="11"/>
        <color theme="1"/>
        <rFont val="Calibri"/>
        <family val="2"/>
        <scheme val="minor"/>
      </rPr>
      <t xml:space="preserve">will be closed upon clicking the </t>
    </r>
    <r>
      <rPr>
        <b/>
        <sz val="11"/>
        <color theme="1"/>
        <rFont val="Calibri"/>
        <family val="2"/>
        <scheme val="minor"/>
      </rPr>
      <t xml:space="preserve">Close </t>
    </r>
    <r>
      <rPr>
        <sz val="11"/>
        <color theme="1"/>
        <rFont val="Calibri"/>
        <family val="2"/>
        <scheme val="minor"/>
      </rPr>
      <t>Button</t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</si>
  <si>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1 to 4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</t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</si>
  <si>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5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5</t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</si>
  <si>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6</t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</si>
  <si>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7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</si>
  <si>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8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</si>
  <si>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9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</si>
  <si>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10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</si>
  <si>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11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</si>
  <si>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12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</si>
  <si>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13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</si>
  <si>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14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</si>
  <si>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15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</si>
  <si>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16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</si>
  <si>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17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</si>
  <si>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18</t>
    </r>
    <r>
      <rPr>
        <sz val="11"/>
        <color theme="1"/>
        <rFont val="Calibri"/>
        <family val="2"/>
        <scheme val="minor"/>
      </rPr>
      <t/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</si>
  <si>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19</t>
    </r>
    <r>
      <rPr>
        <sz val="11"/>
        <color theme="1"/>
        <rFont val="Calibri"/>
        <family val="2"/>
        <scheme val="minor"/>
      </rPr>
      <t/>
    </r>
  </si>
  <si>
    <r>
      <t xml:space="preserve">Verify that page will redirected to </t>
    </r>
    <r>
      <rPr>
        <b/>
        <sz val="11"/>
        <color theme="1"/>
        <rFont val="Calibri"/>
        <family val="2"/>
        <scheme val="minor"/>
      </rPr>
      <t>Positional Data Print Preview</t>
    </r>
    <r>
      <rPr>
        <sz val="11"/>
        <color theme="1"/>
        <rFont val="Calibri"/>
        <family val="2"/>
        <scheme val="minor"/>
      </rPr>
      <t xml:space="preserve"> upon clicking the </t>
    </r>
    <r>
      <rPr>
        <b/>
        <sz val="11"/>
        <color theme="1"/>
        <rFont val="Calibri"/>
        <family val="2"/>
        <scheme val="minor"/>
      </rPr>
      <t>Print Link</t>
    </r>
  </si>
  <si>
    <t>1. Click Emailed Link from Registration Approval Email
2. Click Prink Link</t>
  </si>
  <si>
    <t>1. Click Emailed Link from Registration Approval Email
2. Click Prink Link
3. Click Print Button</t>
  </si>
  <si>
    <t>1. Click Emailed Link from Registration Approval Email
2. Click Prink Link
3. Click Close Button</t>
  </si>
  <si>
    <t>1. Click Emailed Link from Registration Approval Email
2. Click Arrow Icon</t>
  </si>
  <si>
    <t>1. Click Emailed Link from Registration Approval Email
2. Click Arrow Icon
3. Click Edit Link</t>
  </si>
  <si>
    <t>Survey Page</t>
  </si>
  <si>
    <t>Company Information Page</t>
  </si>
  <si>
    <r>
      <rPr>
        <b/>
        <sz val="11"/>
        <color theme="1"/>
        <rFont val="Calibri"/>
        <family val="2"/>
        <scheme val="minor"/>
      </rPr>
      <t xml:space="preserve">Revenue Dowpdown List </t>
    </r>
    <r>
      <rPr>
        <sz val="11"/>
        <color theme="1"/>
        <rFont val="Calibri"/>
        <family val="2"/>
        <scheme val="minor"/>
      </rPr>
      <t>contains the following option:
 -</t>
    </r>
    <r>
      <rPr>
        <b/>
        <sz val="11"/>
        <color theme="1"/>
        <rFont val="Calibri"/>
        <family val="2"/>
        <scheme val="minor"/>
      </rPr>
      <t xml:space="preserve"> Less than 1 million
 - 1 Million to less than 5 Million
 - 5 Million to less than 10 Million
 - 10 Million to less than 15 Million
 - 15 Million to less than 20 Million
 - 20 Million to less than 30 Million
 - 30 Million to less than 50 Million</t>
    </r>
    <r>
      <rPr>
        <sz val="11"/>
        <color theme="1"/>
        <rFont val="Calibri"/>
        <family val="2"/>
        <scheme val="minor"/>
      </rPr>
      <t xml:space="preserve">
 -</t>
    </r>
    <r>
      <rPr>
        <b/>
        <sz val="11"/>
        <color theme="1"/>
        <rFont val="Calibri"/>
        <family val="2"/>
        <scheme val="minor"/>
      </rPr>
      <t xml:space="preserve"> 50 Million to less than 100 Million</t>
    </r>
    <r>
      <rPr>
        <sz val="11"/>
        <color theme="1"/>
        <rFont val="Calibri"/>
        <family val="2"/>
        <scheme val="minor"/>
      </rPr>
      <t xml:space="preserve">
 -</t>
    </r>
    <r>
      <rPr>
        <b/>
        <sz val="11"/>
        <color theme="1"/>
        <rFont val="Calibri"/>
        <family val="2"/>
        <scheme val="minor"/>
      </rPr>
      <t xml:space="preserve"> 100 Million to less than 500 Million</t>
    </r>
    <r>
      <rPr>
        <sz val="11"/>
        <color theme="1"/>
        <rFont val="Calibri"/>
        <family val="2"/>
        <scheme val="minor"/>
      </rPr>
      <t xml:space="preserve">
 - </t>
    </r>
    <r>
      <rPr>
        <b/>
        <sz val="11"/>
        <color theme="1"/>
        <rFont val="Calibri"/>
        <family val="2"/>
        <scheme val="minor"/>
      </rPr>
      <t>Over 500 Million</t>
    </r>
  </si>
  <si>
    <r>
      <rPr>
        <b/>
        <sz val="11"/>
        <color theme="1"/>
        <rFont val="Calibri"/>
        <family val="2"/>
        <scheme val="minor"/>
      </rPr>
      <t xml:space="preserve">Revenue </t>
    </r>
    <r>
      <rPr>
        <sz val="11"/>
        <color theme="1"/>
        <rFont val="Calibri"/>
        <family val="2"/>
        <scheme val="minor"/>
      </rPr>
      <t>is required</t>
    </r>
  </si>
  <si>
    <r>
      <t>The error message "</t>
    </r>
    <r>
      <rPr>
        <b/>
        <sz val="11"/>
        <color theme="1"/>
        <rFont val="Calibri"/>
        <family val="2"/>
        <scheme val="minor"/>
      </rPr>
      <t>Revenue is required</t>
    </r>
    <r>
      <rPr>
        <sz val="11"/>
        <color theme="1"/>
        <rFont val="Calibri"/>
        <family val="2"/>
        <scheme val="minor"/>
      </rPr>
      <t xml:space="preserve">" is displayed upload click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Revenue</t>
    </r>
  </si>
  <si>
    <r>
      <rPr>
        <b/>
        <sz val="11"/>
        <color theme="1"/>
        <rFont val="Calibri"/>
        <family val="2"/>
        <scheme val="minor"/>
      </rPr>
      <t xml:space="preserve">Number of Employees </t>
    </r>
    <r>
      <rPr>
        <sz val="11"/>
        <color theme="1"/>
        <rFont val="Calibri"/>
        <family val="2"/>
        <scheme val="minor"/>
      </rPr>
      <t>is required</t>
    </r>
  </si>
  <si>
    <r>
      <t>The error message "</t>
    </r>
    <r>
      <rPr>
        <b/>
        <sz val="11"/>
        <color theme="1"/>
        <rFont val="Calibri"/>
        <family val="2"/>
        <scheme val="minor"/>
      </rPr>
      <t>Number of Employees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Number of Employees is blank/empty</t>
    </r>
  </si>
  <si>
    <r>
      <rPr>
        <b/>
        <sz val="11"/>
        <color theme="1"/>
        <rFont val="Calibri"/>
        <family val="2"/>
        <scheme val="minor"/>
      </rPr>
      <t xml:space="preserve">Number of Employees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</si>
  <si>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rPr>
        <b/>
        <sz val="11"/>
        <color theme="1"/>
        <rFont val="Calibri"/>
        <family val="2"/>
        <scheme val="minor"/>
      </rPr>
      <t xml:space="preserve">Number of Employees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6 Characters</t>
    </r>
  </si>
  <si>
    <r>
      <t xml:space="preserve">The radio button under </t>
    </r>
    <r>
      <rPr>
        <b/>
        <sz val="11"/>
        <color theme="1"/>
        <rFont val="Calibri"/>
        <family val="2"/>
        <scheme val="minor"/>
      </rPr>
      <t xml:space="preserve">90 Day Trial Periods Panel </t>
    </r>
    <r>
      <rPr>
        <sz val="11"/>
        <color theme="1"/>
        <rFont val="Calibri"/>
        <family val="2"/>
        <scheme val="minor"/>
      </rPr>
      <t>is clickable</t>
    </r>
  </si>
  <si>
    <r>
      <rPr>
        <b/>
        <sz val="11"/>
        <color theme="1"/>
        <rFont val="Calibri"/>
        <family val="2"/>
        <scheme val="minor"/>
      </rPr>
      <t xml:space="preserve">90 Day Trial Periods </t>
    </r>
    <r>
      <rPr>
        <sz val="11"/>
        <color theme="1"/>
        <rFont val="Calibri"/>
        <family val="2"/>
        <scheme val="minor"/>
      </rPr>
      <t>is required</t>
    </r>
  </si>
  <si>
    <r>
      <t>The error message "</t>
    </r>
    <r>
      <rPr>
        <b/>
        <sz val="11"/>
        <color theme="1"/>
        <rFont val="Calibri"/>
        <family val="2"/>
        <scheme val="minor"/>
      </rPr>
      <t>Trial Period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answer for 90 Day Trial Periods</t>
    </r>
  </si>
  <si>
    <r>
      <rPr>
        <b/>
        <sz val="11"/>
        <color theme="1"/>
        <rFont val="Calibri"/>
        <family val="2"/>
        <scheme val="minor"/>
      </rPr>
      <t xml:space="preserve">What is the highest number of sick days taken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</si>
  <si>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rPr>
        <b/>
        <sz val="11"/>
        <color theme="1"/>
        <rFont val="Calibri"/>
        <family val="2"/>
        <scheme val="minor"/>
      </rPr>
      <t xml:space="preserve">What is the highest number of sick days taken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</si>
  <si>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rPr>
        <b/>
        <sz val="11"/>
        <color theme="1"/>
        <rFont val="Calibri"/>
        <family val="2"/>
        <scheme val="minor"/>
      </rPr>
      <t xml:space="preserve">What is the average number of sick days taken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</si>
  <si>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rPr>
        <b/>
        <sz val="11"/>
        <color theme="1"/>
        <rFont val="Calibri"/>
        <family val="2"/>
        <scheme val="minor"/>
      </rPr>
      <t xml:space="preserve">What is the average number of sick days taken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</si>
  <si>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rPr>
        <b/>
        <sz val="11"/>
        <color theme="1"/>
        <rFont val="Calibri"/>
        <family val="2"/>
        <scheme val="minor"/>
      </rPr>
      <t xml:space="preserve">What is the highest number of annual leave days accumulated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</si>
  <si>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rPr>
        <b/>
        <sz val="11"/>
        <color theme="1"/>
        <rFont val="Calibri"/>
        <family val="2"/>
        <scheme val="minor"/>
      </rPr>
      <t xml:space="preserve">What is the highest number of annual leave days accumulated by any one employee?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</si>
  <si>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rPr>
        <b/>
        <sz val="11"/>
        <color theme="1"/>
        <rFont val="Calibri"/>
        <family val="2"/>
        <scheme val="minor"/>
      </rPr>
      <t xml:space="preserve">What is the average number of annual leave days accumulated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</si>
  <si>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rPr>
        <b/>
        <sz val="11"/>
        <color theme="1"/>
        <rFont val="Calibri"/>
        <family val="2"/>
        <scheme val="minor"/>
      </rPr>
      <t xml:space="preserve">What is the average number of annual leave days accumulated by all employees?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</si>
  <si>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t xml:space="preserve">The radio button under </t>
    </r>
    <r>
      <rPr>
        <b/>
        <sz val="11"/>
        <color theme="1"/>
        <rFont val="Calibri"/>
        <family val="2"/>
        <scheme val="minor"/>
      </rPr>
      <t xml:space="preserve">What is your organisation’s overall outlook for business conditions in the next 12 months? </t>
    </r>
    <r>
      <rPr>
        <sz val="11"/>
        <color theme="1"/>
        <rFont val="Calibri"/>
        <family val="2"/>
        <scheme val="minor"/>
      </rPr>
      <t>is clickable</t>
    </r>
  </si>
  <si>
    <r>
      <t xml:space="preserve">The radio button under </t>
    </r>
    <r>
      <rPr>
        <b/>
        <sz val="11"/>
        <color theme="1"/>
        <rFont val="Calibri"/>
        <family val="2"/>
        <scheme val="minor"/>
      </rPr>
      <t xml:space="preserve">What are your organisation’s expectations regarding employee numbers in the next 12 months? </t>
    </r>
    <r>
      <rPr>
        <sz val="11"/>
        <color theme="1"/>
        <rFont val="Calibri"/>
        <family val="2"/>
        <scheme val="minor"/>
      </rPr>
      <t>is clickable</t>
    </r>
  </si>
  <si>
    <r>
      <rPr>
        <b/>
        <sz val="11"/>
        <color theme="1"/>
        <rFont val="Calibri"/>
        <family val="2"/>
        <scheme val="minor"/>
      </rPr>
      <t xml:space="preserve">What was your organisation's average percentage increase during the last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</si>
  <si>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rPr>
        <b/>
        <sz val="11"/>
        <color theme="1"/>
        <rFont val="Calibri"/>
        <family val="2"/>
        <scheme val="minor"/>
      </rPr>
      <t xml:space="preserve">What was your organisation's average percentage increase during the last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</si>
  <si>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rPr>
        <b/>
        <sz val="11"/>
        <color theme="1"/>
        <rFont val="Calibri"/>
        <family val="2"/>
        <scheme val="minor"/>
      </rPr>
      <t xml:space="preserve">What is your organisation's budgeted average percentage increase for the next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>Numeric Character</t>
    </r>
  </si>
  <si>
    <r>
      <rPr>
        <b/>
        <sz val="11"/>
        <color theme="1"/>
        <rFont val="Calibri"/>
        <family val="2"/>
        <scheme val="minor"/>
      </rPr>
      <t xml:space="preserve">What is your organisation's budgeted average percentage increase for the next 12 months? </t>
    </r>
    <r>
      <rPr>
        <sz val="11"/>
        <color theme="1"/>
        <rFont val="Calibri"/>
        <family val="2"/>
        <scheme val="minor"/>
      </rPr>
      <t xml:space="preserve">field only accepts </t>
    </r>
    <r>
      <rPr>
        <b/>
        <sz val="11"/>
        <color theme="1"/>
        <rFont val="Calibri"/>
        <family val="2"/>
        <scheme val="minor"/>
      </rPr>
      <t xml:space="preserve">Maximum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5 Characters</t>
    </r>
  </si>
  <si>
    <r>
      <t xml:space="preserve">The radio button under </t>
    </r>
    <r>
      <rPr>
        <b/>
        <sz val="11"/>
        <color theme="1"/>
        <rFont val="Calibri"/>
        <family val="2"/>
        <scheme val="minor"/>
      </rPr>
      <t xml:space="preserve">When does your organisation review wages and salaries (for the majority of employees)? </t>
    </r>
    <r>
      <rPr>
        <sz val="11"/>
        <color theme="1"/>
        <rFont val="Calibri"/>
        <family val="2"/>
        <scheme val="minor"/>
      </rPr>
      <t>Is clickable</t>
    </r>
  </si>
  <si>
    <r>
      <rPr>
        <b/>
        <sz val="11"/>
        <color theme="1"/>
        <rFont val="Calibri"/>
        <family val="2"/>
        <scheme val="minor"/>
      </rPr>
      <t xml:space="preserve">Month Dropdown list </t>
    </r>
    <r>
      <rPr>
        <sz val="11"/>
        <color theme="1"/>
        <rFont val="Calibri"/>
        <family val="2"/>
        <scheme val="minor"/>
      </rPr>
      <t>is displayed, if "</t>
    </r>
    <r>
      <rPr>
        <b/>
        <sz val="11"/>
        <color theme="1"/>
        <rFont val="Calibri"/>
        <family val="2"/>
        <scheme val="minor"/>
      </rPr>
      <t>A specific month each year - please specify</t>
    </r>
    <r>
      <rPr>
        <sz val="11"/>
        <color theme="1"/>
        <rFont val="Calibri"/>
        <family val="2"/>
        <scheme val="minor"/>
      </rPr>
      <t xml:space="preserve">"  Radion Button is selected under </t>
    </r>
    <r>
      <rPr>
        <b/>
        <sz val="11"/>
        <color theme="1"/>
        <rFont val="Calibri"/>
        <family val="2"/>
        <scheme val="minor"/>
      </rPr>
      <t>When does your organisation review wages and salaries (for the majority of employees)? Question</t>
    </r>
  </si>
  <si>
    <r>
      <rPr>
        <b/>
        <sz val="11"/>
        <color theme="1"/>
        <rFont val="Calibri"/>
        <family val="2"/>
        <scheme val="minor"/>
      </rPr>
      <t xml:space="preserve">All Modifications </t>
    </r>
    <r>
      <rPr>
        <sz val="11"/>
        <color theme="1"/>
        <rFont val="Calibri"/>
        <family val="2"/>
        <scheme val="minor"/>
      </rPr>
      <t xml:space="preserve">will be saved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all required fields are valid</t>
    </r>
  </si>
  <si>
    <t>Page will be redirected to Survey Page upon clicking the Save Button, if all required fields are valid</t>
  </si>
  <si>
    <r>
      <rPr>
        <b/>
        <sz val="11"/>
        <color theme="1"/>
        <rFont val="Calibri"/>
        <family val="2"/>
        <scheme val="minor"/>
      </rPr>
      <t xml:space="preserve">Print Window </t>
    </r>
    <r>
      <rPr>
        <sz val="11"/>
        <color theme="1"/>
        <rFont val="Calibri"/>
        <family val="2"/>
        <scheme val="minor"/>
      </rPr>
      <t xml:space="preserve">will be displayed upon clicking the </t>
    </r>
    <r>
      <rPr>
        <b/>
        <sz val="11"/>
        <color theme="1"/>
        <rFont val="Calibri"/>
        <family val="2"/>
        <scheme val="minor"/>
      </rPr>
      <t xml:space="preserve">Print </t>
    </r>
    <r>
      <rPr>
        <sz val="11"/>
        <color theme="1"/>
        <rFont val="Calibri"/>
        <family val="2"/>
        <scheme val="minor"/>
      </rPr>
      <t>Button</t>
    </r>
  </si>
  <si>
    <r>
      <t xml:space="preserve">Verify that page will redirected to </t>
    </r>
    <r>
      <rPr>
        <b/>
        <sz val="11"/>
        <color theme="1"/>
        <rFont val="Calibri"/>
        <family val="2"/>
        <scheme val="minor"/>
      </rPr>
      <t>Company Information Print Preview</t>
    </r>
    <r>
      <rPr>
        <sz val="11"/>
        <color theme="1"/>
        <rFont val="Calibri"/>
        <family val="2"/>
        <scheme val="minor"/>
      </rPr>
      <t xml:space="preserve"> upon clicking the </t>
    </r>
    <r>
      <rPr>
        <b/>
        <sz val="11"/>
        <color theme="1"/>
        <rFont val="Calibri"/>
        <family val="2"/>
        <scheme val="minor"/>
      </rPr>
      <t>Print Button</t>
    </r>
  </si>
  <si>
    <r>
      <t xml:space="preserve">Page will redirected to </t>
    </r>
    <r>
      <rPr>
        <b/>
        <sz val="11"/>
        <color theme="1"/>
        <rFont val="Calibri"/>
        <family val="2"/>
        <scheme val="minor"/>
      </rPr>
      <t>Company Information Print Preview</t>
    </r>
    <r>
      <rPr>
        <sz val="11"/>
        <color theme="1"/>
        <rFont val="Calibri"/>
        <family val="2"/>
        <scheme val="minor"/>
      </rPr>
      <t xml:space="preserve"> upon clicking the </t>
    </r>
    <r>
      <rPr>
        <b/>
        <sz val="11"/>
        <color theme="1"/>
        <rFont val="Calibri"/>
        <family val="2"/>
        <scheme val="minor"/>
      </rPr>
      <t>Print Button</t>
    </r>
  </si>
  <si>
    <t>1. Click Emailed Link from Registration Approval Email
2. Click Company Info Tab
3. Click Print Button
4. Click Close Button</t>
  </si>
  <si>
    <t>1. Click Emailed Link from Registration Approval Email
2. Click Company Info Tab
3. Click Print Button
4. Click Print Button</t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</si>
  <si>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Company Information Print Preview </t>
    </r>
    <r>
      <rPr>
        <sz val="11"/>
        <color theme="1"/>
        <rFont val="Calibri"/>
        <family val="2"/>
        <scheme val="minor"/>
      </rPr>
      <t xml:space="preserve">will be closed upon clicking the </t>
    </r>
    <r>
      <rPr>
        <b/>
        <sz val="11"/>
        <color theme="1"/>
        <rFont val="Calibri"/>
        <family val="2"/>
        <scheme val="minor"/>
      </rPr>
      <t xml:space="preserve">Close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</si>
  <si>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Company Information Print Preview </t>
    </r>
    <r>
      <rPr>
        <sz val="11"/>
        <color theme="1"/>
        <rFont val="Calibri"/>
        <family val="2"/>
        <scheme val="minor"/>
      </rPr>
      <t xml:space="preserve">will be closed upon clicking the </t>
    </r>
    <r>
      <rPr>
        <b/>
        <sz val="11"/>
        <color theme="1"/>
        <rFont val="Calibri"/>
        <family val="2"/>
        <scheme val="minor"/>
      </rPr>
      <t xml:space="preserve">Close </t>
    </r>
    <r>
      <rPr>
        <sz val="11"/>
        <color theme="1"/>
        <rFont val="Calibri"/>
        <family val="2"/>
        <scheme val="minor"/>
      </rPr>
      <t>Button</t>
    </r>
  </si>
  <si>
    <t>EMA-TC0047</t>
  </si>
  <si>
    <t>EMA-TC0048</t>
  </si>
  <si>
    <t>EMA-TC0049</t>
  </si>
  <si>
    <t>EMA-TC0050</t>
  </si>
  <si>
    <t>EMA-TC0051</t>
  </si>
  <si>
    <t>EMA-TC0052</t>
  </si>
  <si>
    <t>EMA-TC0053</t>
  </si>
  <si>
    <t>EMA-TC0054</t>
  </si>
  <si>
    <t>EMA-TC0055</t>
  </si>
  <si>
    <t>EMA-TC0056</t>
  </si>
  <si>
    <t>EMA-TC0057</t>
  </si>
  <si>
    <t>EMA-TC0058</t>
  </si>
  <si>
    <t>EMA-TC0059</t>
  </si>
  <si>
    <t>EMA-TC0060</t>
  </si>
  <si>
    <t>EMA-TC0061</t>
  </si>
  <si>
    <t>EMA-TC0062</t>
  </si>
  <si>
    <t>EMA-TC0063</t>
  </si>
  <si>
    <t>EMA-TC0064</t>
  </si>
  <si>
    <t>EMA-TC0065</t>
  </si>
  <si>
    <t>EMA-TC0066</t>
  </si>
  <si>
    <t>EMA-TC0067</t>
  </si>
  <si>
    <t>EMA-TC0068</t>
  </si>
  <si>
    <t>EMA-TC0069</t>
  </si>
  <si>
    <t>EMA-TC0070</t>
  </si>
  <si>
    <r>
      <t xml:space="preserve">The following </t>
    </r>
    <r>
      <rPr>
        <b/>
        <sz val="11"/>
        <color theme="1"/>
        <rFont val="Calibri"/>
        <family val="2"/>
        <scheme val="minor"/>
      </rPr>
      <t>Panel/Element</t>
    </r>
    <r>
      <rPr>
        <sz val="11"/>
        <color theme="1"/>
        <rFont val="Calibri"/>
        <family val="2"/>
        <scheme val="minor"/>
      </rPr>
      <t xml:space="preserve"> is available upon page load :
- </t>
    </r>
    <r>
      <rPr>
        <b/>
        <sz val="11"/>
        <color theme="1"/>
        <rFont val="Calibri"/>
        <family val="2"/>
        <scheme val="minor"/>
      </rPr>
      <t>Survey Table
- Add Postion Button
- Survey Completed Button
- Save a copy Button
- Refresh Button</t>
    </r>
  </si>
  <si>
    <r>
      <rPr>
        <b/>
        <sz val="11"/>
        <color theme="1"/>
        <rFont val="Calibri"/>
        <family val="2"/>
        <scheme val="minor"/>
      </rPr>
      <t xml:space="preserve">Survey Table </t>
    </r>
    <r>
      <rPr>
        <sz val="11"/>
        <color theme="1"/>
        <rFont val="Calibri"/>
        <family val="2"/>
        <scheme val="minor"/>
      </rPr>
      <t>displays the list of survey taken by the Participant</t>
    </r>
  </si>
  <si>
    <r>
      <t xml:space="preserve">Page will redirected to </t>
    </r>
    <r>
      <rPr>
        <b/>
        <sz val="11"/>
        <color theme="1"/>
        <rFont val="Calibri"/>
        <family val="2"/>
        <scheme val="minor"/>
      </rPr>
      <t>Positional Data Print Preview</t>
    </r>
    <r>
      <rPr>
        <sz val="11"/>
        <color theme="1"/>
        <rFont val="Calibri"/>
        <family val="2"/>
        <scheme val="minor"/>
      </rPr>
      <t xml:space="preserve"> upon clicking the </t>
    </r>
    <r>
      <rPr>
        <b/>
        <sz val="11"/>
        <color theme="1"/>
        <rFont val="Calibri"/>
        <family val="2"/>
        <scheme val="minor"/>
      </rPr>
      <t>Print Link</t>
    </r>
  </si>
  <si>
    <r>
      <rPr>
        <b/>
        <sz val="11"/>
        <color theme="1"/>
        <rFont val="Calibri"/>
        <family val="2"/>
        <scheme val="minor"/>
      </rPr>
      <t xml:space="preserve">Positional Data Print Preview </t>
    </r>
    <r>
      <rPr>
        <sz val="11"/>
        <color theme="1"/>
        <rFont val="Calibri"/>
        <family val="2"/>
        <scheme val="minor"/>
      </rPr>
      <t xml:space="preserve">will be closed upon clicking the </t>
    </r>
    <r>
      <rPr>
        <b/>
        <sz val="11"/>
        <color theme="1"/>
        <rFont val="Calibri"/>
        <family val="2"/>
        <scheme val="minor"/>
      </rPr>
      <t xml:space="preserve">Close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</si>
  <si>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Survey Information </t>
    </r>
    <r>
      <rPr>
        <sz val="11"/>
        <color theme="1"/>
        <rFont val="Calibri"/>
        <family val="2"/>
        <scheme val="minor"/>
      </rPr>
      <t xml:space="preserve">is displayed upon clicking the </t>
    </r>
    <r>
      <rPr>
        <b/>
        <sz val="11"/>
        <color theme="1"/>
        <rFont val="Calibri"/>
        <family val="2"/>
        <scheme val="minor"/>
      </rPr>
      <t xml:space="preserve">Arrow Icon </t>
    </r>
    <r>
      <rPr>
        <sz val="11"/>
        <color theme="1"/>
        <rFont val="Calibri"/>
        <family val="2"/>
        <scheme val="minor"/>
      </rPr>
      <t>of the Survey</t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</si>
  <si>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1 to 4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</t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</si>
  <si>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5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5</t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</si>
  <si>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6</t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</si>
  <si>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7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</si>
  <si>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8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</si>
  <si>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9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</si>
  <si>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10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</si>
  <si>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11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</si>
  <si>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12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</si>
  <si>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13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</si>
  <si>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14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</si>
  <si>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15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</si>
  <si>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16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</si>
  <si>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17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</si>
  <si>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18</t>
    </r>
    <r>
      <rPr>
        <sz val="11"/>
        <color theme="1"/>
        <rFont val="Calibri"/>
        <family val="2"/>
        <scheme val="minor"/>
      </rPr>
      <t/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</si>
  <si>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Question 6 Edit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Edit Link </t>
    </r>
    <r>
      <rPr>
        <sz val="11"/>
        <color theme="1"/>
        <rFont val="Calibri"/>
        <family val="2"/>
        <scheme val="minor"/>
      </rPr>
      <t xml:space="preserve">beside </t>
    </r>
    <r>
      <rPr>
        <b/>
        <sz val="11"/>
        <color theme="1"/>
        <rFont val="Calibri"/>
        <family val="2"/>
        <scheme val="minor"/>
      </rPr>
      <t>Question 19</t>
    </r>
    <r>
      <rPr>
        <sz val="11"/>
        <color theme="1"/>
        <rFont val="Calibri"/>
        <family val="2"/>
        <scheme val="minor"/>
      </rPr>
      <t/>
    </r>
  </si>
  <si>
    <r>
      <t xml:space="preserve">Verify that page will redirected to </t>
    </r>
    <r>
      <rPr>
        <b/>
        <sz val="11"/>
        <color theme="1"/>
        <rFont val="Calibri"/>
        <family val="2"/>
        <scheme val="minor"/>
      </rPr>
      <t xml:space="preserve">Positional Survey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Add Position </t>
    </r>
    <r>
      <rPr>
        <sz val="11"/>
        <color theme="1"/>
        <rFont val="Calibri"/>
        <family val="2"/>
        <scheme val="minor"/>
      </rPr>
      <t>Button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</si>
  <si>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Survey Completed Button </t>
    </r>
    <r>
      <rPr>
        <sz val="11"/>
        <color theme="1"/>
        <rFont val="Calibri"/>
        <family val="2"/>
        <scheme val="minor"/>
      </rPr>
      <t xml:space="preserve">is disabled, if there's an </t>
    </r>
    <r>
      <rPr>
        <b/>
        <sz val="11"/>
        <color theme="1"/>
        <rFont val="Calibri"/>
        <family val="2"/>
        <scheme val="minor"/>
      </rPr>
      <t>On-going Survey</t>
    </r>
  </si>
  <si>
    <r>
      <t>Verify that validation message "</t>
    </r>
    <r>
      <rPr>
        <b/>
        <sz val="11"/>
        <color theme="1"/>
        <rFont val="Calibri"/>
        <family val="2"/>
        <scheme val="minor"/>
      </rPr>
      <t>WARNING: By clicking this button, you are indicating that you have completed entering data and the link will be disabled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Survey Completed </t>
    </r>
    <r>
      <rPr>
        <sz val="11"/>
        <color theme="1"/>
        <rFont val="Calibri"/>
        <family val="2"/>
        <scheme val="minor"/>
      </rPr>
      <t xml:space="preserve">Button, if all survey is </t>
    </r>
    <r>
      <rPr>
        <b/>
        <sz val="11"/>
        <color theme="1"/>
        <rFont val="Calibri"/>
        <family val="2"/>
        <scheme val="minor"/>
      </rPr>
      <t>Completed</t>
    </r>
  </si>
  <si>
    <r>
      <t>Verify that validation message "</t>
    </r>
    <r>
      <rPr>
        <b/>
        <sz val="11"/>
        <color theme="1"/>
        <rFont val="Calibri"/>
        <family val="2"/>
        <scheme val="minor"/>
      </rPr>
      <t>WARNING: By clicking this button, you are indicating that you have completed entering data and the link will be disabled</t>
    </r>
    <r>
      <rPr>
        <sz val="11"/>
        <color theme="1"/>
        <rFont val="Calibri"/>
        <family val="2"/>
        <scheme val="minor"/>
      </rPr>
      <t xml:space="preserve">" will be closed upon clickng the </t>
    </r>
    <r>
      <rPr>
        <b/>
        <sz val="11"/>
        <color theme="1"/>
        <rFont val="Calibri"/>
        <family val="2"/>
        <scheme val="minor"/>
      </rPr>
      <t>Cancel Button</t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</si>
  <si>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Thank you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OK Button </t>
    </r>
    <r>
      <rPr>
        <sz val="11"/>
        <color theme="1"/>
        <rFont val="Calibri"/>
        <family val="2"/>
        <scheme val="minor"/>
      </rPr>
      <t>in validation message "</t>
    </r>
    <r>
      <rPr>
        <b/>
        <sz val="11"/>
        <color theme="1"/>
        <rFont val="Calibri"/>
        <family val="2"/>
        <scheme val="minor"/>
      </rPr>
      <t>WARNING: By clicking this button, you are indicating that you have completed entering data and the link will be disabled</t>
    </r>
    <r>
      <rPr>
        <sz val="11"/>
        <color theme="1"/>
        <rFont val="Calibri"/>
        <family val="2"/>
        <scheme val="minor"/>
      </rPr>
      <t>"</t>
    </r>
  </si>
  <si>
    <r>
      <t xml:space="preserve">Verfiy that </t>
    </r>
    <r>
      <rPr>
        <b/>
        <sz val="11"/>
        <color theme="1"/>
        <rFont val="Calibri"/>
        <family val="2"/>
        <scheme val="minor"/>
      </rPr>
      <t xml:space="preserve">Survey Link </t>
    </r>
    <r>
      <rPr>
        <sz val="11"/>
        <color theme="1"/>
        <rFont val="Calibri"/>
        <family val="2"/>
        <scheme val="minor"/>
      </rPr>
      <t xml:space="preserve">will be disabled upon </t>
    </r>
    <r>
      <rPr>
        <b/>
        <sz val="11"/>
        <color theme="1"/>
        <rFont val="Calibri"/>
        <family val="2"/>
        <scheme val="minor"/>
      </rPr>
      <t xml:space="preserve">Completion </t>
    </r>
    <r>
      <rPr>
        <sz val="11"/>
        <color theme="1"/>
        <rFont val="Calibri"/>
        <family val="2"/>
        <scheme val="minor"/>
      </rPr>
      <t xml:space="preserve">of the </t>
    </r>
    <r>
      <rPr>
        <b/>
        <sz val="11"/>
        <color theme="1"/>
        <rFont val="Calibri"/>
        <family val="2"/>
        <scheme val="minor"/>
      </rPr>
      <t>Survey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</si>
  <si>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Survey Table </t>
    </r>
    <r>
      <rPr>
        <sz val="11"/>
        <color theme="1"/>
        <rFont val="Calibri"/>
        <family val="2"/>
        <scheme val="minor"/>
      </rPr>
      <t xml:space="preserve">will be refreshed upon clicking the </t>
    </r>
    <r>
      <rPr>
        <b/>
        <sz val="11"/>
        <color theme="1"/>
        <rFont val="Calibri"/>
        <family val="2"/>
        <scheme val="minor"/>
      </rPr>
      <t>Refresh Button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</si>
  <si>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Survey Table </t>
    </r>
    <r>
      <rPr>
        <sz val="11"/>
        <color theme="1"/>
        <rFont val="Calibri"/>
        <family val="2"/>
        <scheme val="minor"/>
      </rPr>
      <t xml:space="preserve">will be saved/extracted as </t>
    </r>
    <r>
      <rPr>
        <b/>
        <sz val="11"/>
        <color theme="1"/>
        <rFont val="Calibri"/>
        <family val="2"/>
        <scheme val="minor"/>
      </rPr>
      <t xml:space="preserve">Excel File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Save a copy </t>
    </r>
    <r>
      <rPr>
        <sz val="11"/>
        <color theme="1"/>
        <rFont val="Calibri"/>
        <family val="2"/>
        <scheme val="minor"/>
      </rPr>
      <t>Button</t>
    </r>
  </si>
  <si>
    <r>
      <t xml:space="preserve">Verify that page will be redirected to </t>
    </r>
    <r>
      <rPr>
        <b/>
        <sz val="11"/>
        <color theme="1"/>
        <rFont val="Calibri"/>
        <family val="2"/>
        <scheme val="minor"/>
      </rPr>
      <t xml:space="preserve">Survey Closed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Survey Link, </t>
    </r>
    <r>
      <rPr>
        <sz val="11"/>
        <color theme="1"/>
        <rFont val="Calibri"/>
        <family val="2"/>
        <scheme val="minor"/>
      </rPr>
      <t xml:space="preserve">if Survey is already </t>
    </r>
    <r>
      <rPr>
        <b/>
        <sz val="11"/>
        <color theme="1"/>
        <rFont val="Calibri"/>
        <family val="2"/>
        <scheme val="minor"/>
      </rPr>
      <t>Completed</t>
    </r>
  </si>
  <si>
    <t>EMA-TC0071</t>
  </si>
  <si>
    <t>EMA-TC0072</t>
  </si>
  <si>
    <t>EMA-TC0073</t>
  </si>
  <si>
    <t>EMA-TC0074</t>
  </si>
  <si>
    <t>EMA-TC0075</t>
  </si>
  <si>
    <t>EMA-TC0076</t>
  </si>
  <si>
    <t>EMA-TC0077</t>
  </si>
  <si>
    <t>EMA-TC0078</t>
  </si>
  <si>
    <t>EMA-TC0079</t>
  </si>
  <si>
    <t>1. Click Emailed Link from Registration Approval Email
2. Click Refresh Button</t>
  </si>
  <si>
    <t>1. Click Emailed Link from Registration Approval Email
2. Click Save a copy Button</t>
  </si>
  <si>
    <t>1. Click Emailed Link from Registration Approval Email
2. Click Add Position Button</t>
  </si>
  <si>
    <t>1. Click Emailed Link from Registration Approval Email
2. Click Survey Completed Button</t>
  </si>
  <si>
    <t>1. Click Emailed Link from Registration Approval Email
2. Complete all Survey
3. Click Survey Completed Button</t>
  </si>
  <si>
    <t>1. Click Emailed Link from Registration Approval Email
2. Complete all Survey
3. Click Survey Completed Button
4. Click Cancel Button</t>
  </si>
  <si>
    <t>1. Click Emailed Link from Registration Approval Email
2. Complete all Survey
3. Click Survey Completed Button
4. Click OK Button</t>
  </si>
  <si>
    <t>1. Click Emailed Link from Registration Approval Email
2. Complete all Survey
3. Click Survey Completed Button
4. Click OK Button
5. Click Emailed Link from Registration Approval Email</t>
  </si>
  <si>
    <r>
      <rPr>
        <b/>
        <sz val="11"/>
        <color theme="1"/>
        <rFont val="Calibri"/>
        <family val="2"/>
        <scheme val="minor"/>
      </rPr>
      <t xml:space="preserve">Survey Table </t>
    </r>
    <r>
      <rPr>
        <sz val="11"/>
        <color theme="1"/>
        <rFont val="Calibri"/>
        <family val="2"/>
        <scheme val="minor"/>
      </rPr>
      <t xml:space="preserve">will be refreshed upon clicking the </t>
    </r>
    <r>
      <rPr>
        <b/>
        <sz val="11"/>
        <color theme="1"/>
        <rFont val="Calibri"/>
        <family val="2"/>
        <scheme val="minor"/>
      </rPr>
      <t>Refresh Button</t>
    </r>
  </si>
  <si>
    <r>
      <rPr>
        <b/>
        <sz val="11"/>
        <color theme="1"/>
        <rFont val="Calibri"/>
        <family val="2"/>
        <scheme val="minor"/>
      </rPr>
      <t xml:space="preserve">Survey Table </t>
    </r>
    <r>
      <rPr>
        <sz val="11"/>
        <color theme="1"/>
        <rFont val="Calibri"/>
        <family val="2"/>
        <scheme val="minor"/>
      </rPr>
      <t xml:space="preserve">will be saved/extracted as </t>
    </r>
    <r>
      <rPr>
        <b/>
        <sz val="11"/>
        <color theme="1"/>
        <rFont val="Calibri"/>
        <family val="2"/>
        <scheme val="minor"/>
      </rPr>
      <t xml:space="preserve">Excel File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Save a copy </t>
    </r>
    <r>
      <rPr>
        <sz val="11"/>
        <color theme="1"/>
        <rFont val="Calibri"/>
        <family val="2"/>
        <scheme val="minor"/>
      </rPr>
      <t>Button</t>
    </r>
  </si>
  <si>
    <r>
      <t xml:space="preserve">Page will redirected to </t>
    </r>
    <r>
      <rPr>
        <b/>
        <sz val="11"/>
        <color theme="1"/>
        <rFont val="Calibri"/>
        <family val="2"/>
        <scheme val="minor"/>
      </rPr>
      <t xml:space="preserve">Positional Survey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Add Position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</si>
  <si>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Survey Completed Button </t>
    </r>
    <r>
      <rPr>
        <sz val="11"/>
        <color theme="1"/>
        <rFont val="Calibri"/>
        <family val="2"/>
        <scheme val="minor"/>
      </rPr>
      <t xml:space="preserve">is disabled, if there's an </t>
    </r>
    <r>
      <rPr>
        <b/>
        <sz val="11"/>
        <color theme="1"/>
        <rFont val="Calibri"/>
        <family val="2"/>
        <scheme val="minor"/>
      </rPr>
      <t>On-going Survey</t>
    </r>
  </si>
  <si>
    <r>
      <t>The validation message "</t>
    </r>
    <r>
      <rPr>
        <b/>
        <sz val="11"/>
        <color theme="1"/>
        <rFont val="Calibri"/>
        <family val="2"/>
        <scheme val="minor"/>
      </rPr>
      <t>WARNING: By clicking this button, you are indicating that you have completed entering data and the link will be disabled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Survey Completed </t>
    </r>
    <r>
      <rPr>
        <sz val="11"/>
        <color theme="1"/>
        <rFont val="Calibri"/>
        <family val="2"/>
        <scheme val="minor"/>
      </rPr>
      <t xml:space="preserve">Button, if all survey is </t>
    </r>
    <r>
      <rPr>
        <b/>
        <sz val="11"/>
        <color theme="1"/>
        <rFont val="Calibri"/>
        <family val="2"/>
        <scheme val="minor"/>
      </rPr>
      <t>Completed</t>
    </r>
  </si>
  <si>
    <r>
      <t>The validation message "</t>
    </r>
    <r>
      <rPr>
        <b/>
        <sz val="11"/>
        <color theme="1"/>
        <rFont val="Calibri"/>
        <family val="2"/>
        <scheme val="minor"/>
      </rPr>
      <t>WARNING: By clicking this button, you are indicating that you have completed entering data and the link will be disabled</t>
    </r>
    <r>
      <rPr>
        <sz val="11"/>
        <color theme="1"/>
        <rFont val="Calibri"/>
        <family val="2"/>
        <scheme val="minor"/>
      </rPr>
      <t xml:space="preserve">" will be closed upon clickng the </t>
    </r>
    <r>
      <rPr>
        <b/>
        <sz val="11"/>
        <color theme="1"/>
        <rFont val="Calibri"/>
        <family val="2"/>
        <scheme val="minor"/>
      </rPr>
      <t>Cancel Button</t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</si>
  <si>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Thank you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OK Button </t>
    </r>
    <r>
      <rPr>
        <sz val="11"/>
        <color theme="1"/>
        <rFont val="Calibri"/>
        <family val="2"/>
        <scheme val="minor"/>
      </rPr>
      <t>in validation message "</t>
    </r>
    <r>
      <rPr>
        <b/>
        <sz val="11"/>
        <color theme="1"/>
        <rFont val="Calibri"/>
        <family val="2"/>
        <scheme val="minor"/>
      </rPr>
      <t>WARNING: By clicking this button, you are indicating that you have completed entering data and the link will be disabled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</si>
  <si>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 xml:space="preserve">Survey Link </t>
    </r>
    <r>
      <rPr>
        <sz val="11"/>
        <color theme="1"/>
        <rFont val="Calibri"/>
        <family val="2"/>
        <scheme val="minor"/>
      </rPr>
      <t xml:space="preserve">will be disabled upon </t>
    </r>
    <r>
      <rPr>
        <b/>
        <sz val="11"/>
        <color theme="1"/>
        <rFont val="Calibri"/>
        <family val="2"/>
        <scheme val="minor"/>
      </rPr>
      <t xml:space="preserve">Completion </t>
    </r>
    <r>
      <rPr>
        <sz val="11"/>
        <color theme="1"/>
        <rFont val="Calibri"/>
        <family val="2"/>
        <scheme val="minor"/>
      </rPr>
      <t xml:space="preserve">of the </t>
    </r>
    <r>
      <rPr>
        <b/>
        <sz val="11"/>
        <color theme="1"/>
        <rFont val="Calibri"/>
        <family val="2"/>
        <scheme val="minor"/>
      </rPr>
      <t>Survey</t>
    </r>
  </si>
  <si>
    <r>
      <t xml:space="preserve">Page will be redirected to </t>
    </r>
    <r>
      <rPr>
        <b/>
        <sz val="11"/>
        <color theme="1"/>
        <rFont val="Calibri"/>
        <family val="2"/>
        <scheme val="minor"/>
      </rPr>
      <t xml:space="preserve">Survey Closed Page </t>
    </r>
    <r>
      <rPr>
        <sz val="11"/>
        <color theme="1"/>
        <rFont val="Calibri"/>
        <family val="2"/>
        <scheme val="minor"/>
      </rPr>
      <t xml:space="preserve">upon clicking the </t>
    </r>
    <r>
      <rPr>
        <b/>
        <sz val="11"/>
        <color theme="1"/>
        <rFont val="Calibri"/>
        <family val="2"/>
        <scheme val="minor"/>
      </rPr>
      <t xml:space="preserve">Survey Link, </t>
    </r>
    <r>
      <rPr>
        <sz val="11"/>
        <color theme="1"/>
        <rFont val="Calibri"/>
        <family val="2"/>
        <scheme val="minor"/>
      </rPr>
      <t xml:space="preserve">if Survey is already </t>
    </r>
    <r>
      <rPr>
        <b/>
        <sz val="11"/>
        <color theme="1"/>
        <rFont val="Calibri"/>
        <family val="2"/>
        <scheme val="minor"/>
      </rPr>
      <t>Completed</t>
    </r>
  </si>
  <si>
    <t>Verify that Industry Sector is required</t>
  </si>
  <si>
    <r>
      <t>Verify that error message "</t>
    </r>
    <r>
      <rPr>
        <b/>
        <sz val="11"/>
        <color theme="1"/>
        <rFont val="Calibri"/>
        <family val="2"/>
        <scheme val="minor"/>
      </rPr>
      <t>Private or Public Sector is required</t>
    </r>
    <r>
      <rPr>
        <sz val="11"/>
        <color theme="1"/>
        <rFont val="Calibri"/>
        <family val="2"/>
        <scheme val="minor"/>
      </rPr>
      <t xml:space="preserve">" is displayed upon clicking the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Button, if there's no selected Private pr Public Sector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</si>
</sst>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-* #,##0.00_-;\-* #,##0.00_-;_-* &quot;-&quot;??_-;_-@_-"/>
    <numFmt numFmtId="165" formatCode="[$-C09]ddd\,\ d\ mmm\ yyyy"/>
    <numFmt numFmtId="166" formatCode="d/mm/yy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1"/>
      <color theme="10"/>
      <name val="Calibri"/>
      <family val="2"/>
    </font>
    <font>
      <sz val="12"/>
      <name val="新細明體"/>
      <family val="1"/>
      <charset val="136"/>
    </font>
    <font>
      <sz val="10"/>
      <name val="MS Sans Serif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8" fillId="0" borderId="0" applyFont="0" applyFill="0" applyBorder="0" applyAlignment="0" applyProtection="0"/>
    <xf numFmtId="0" fontId="9" fillId="0" borderId="0"/>
    <xf numFmtId="0" fontId="1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3" fillId="6" borderId="11" xfId="39" applyFont="1" applyFill="1" applyBorder="1" applyAlignment="1">
      <alignment horizontal="center" vertical="center" wrapText="1"/>
    </xf>
    <xf numFmtId="0" fontId="12" fillId="6" borderId="11" xfId="39" applyFont="1" applyFill="1" applyBorder="1" applyAlignment="1">
      <alignment horizontal="center" vertical="center" wrapText="1"/>
    </xf>
    <xf numFmtId="9" fontId="12" fillId="6" borderId="11" xfId="17" applyFont="1" applyFill="1" applyBorder="1" applyAlignment="1">
      <alignment horizontal="center" vertical="center" wrapText="1"/>
    </xf>
    <xf numFmtId="0" fontId="12" fillId="6" borderId="11" xfId="39" applyFont="1" applyFill="1" applyBorder="1" applyAlignment="1">
      <alignment horizontal="center" vertical="center"/>
    </xf>
    <xf numFmtId="0" fontId="12" fillId="6" borderId="11" xfId="39" applyFont="1" applyFill="1" applyBorder="1" applyAlignment="1">
      <alignment vertical="center" wrapText="1"/>
    </xf>
    <xf numFmtId="0" fontId="14" fillId="6" borderId="11" xfId="39" applyFont="1" applyFill="1" applyBorder="1" applyAlignment="1">
      <alignment horizontal="right" textRotation="90"/>
    </xf>
    <xf numFmtId="16" fontId="13" fillId="6" borderId="11" xfId="39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 vertical="center" textRotation="90"/>
    </xf>
    <xf numFmtId="166" fontId="0" fillId="0" borderId="11" xfId="0" applyNumberFormat="1" applyBorder="1" applyAlignment="1">
      <alignment horizontal="center" vertical="center"/>
    </xf>
    <xf numFmtId="164" fontId="0" fillId="0" borderId="11" xfId="0" applyNumberFormat="1" applyBorder="1"/>
    <xf numFmtId="0" fontId="17" fillId="0" borderId="11" xfId="0" applyFont="1" applyBorder="1" applyAlignment="1">
      <alignment horizontal="center" vertical="center"/>
    </xf>
    <xf numFmtId="166" fontId="17" fillId="0" borderId="1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9" fillId="8" borderId="14" xfId="0" applyFont="1" applyFill="1" applyBorder="1" applyAlignment="1">
      <alignment horizontal="center" vertical="center" wrapText="1" shrinkToFit="1"/>
    </xf>
    <xf numFmtId="0" fontId="19" fillId="8" borderId="14" xfId="0" applyFont="1" applyFill="1" applyBorder="1" applyAlignment="1">
      <alignment horizontal="center" vertical="center"/>
    </xf>
    <xf numFmtId="41" fontId="20" fillId="8" borderId="14" xfId="0" applyNumberFormat="1" applyFont="1" applyFill="1" applyBorder="1" applyAlignment="1">
      <alignment horizontal="center" vertical="center"/>
    </xf>
    <xf numFmtId="41" fontId="21" fillId="8" borderId="14" xfId="0" applyNumberFormat="1" applyFont="1" applyFill="1" applyBorder="1" applyAlignment="1">
      <alignment horizontal="center" vertical="center"/>
    </xf>
    <xf numFmtId="41" fontId="22" fillId="8" borderId="14" xfId="0" applyNumberFormat="1" applyFont="1" applyFill="1" applyBorder="1" applyAlignment="1">
      <alignment horizontal="center" vertical="center"/>
    </xf>
    <xf numFmtId="41" fontId="23" fillId="8" borderId="14" xfId="0" applyNumberFormat="1" applyFont="1" applyFill="1" applyBorder="1" applyAlignment="1">
      <alignment horizontal="center" vertical="center"/>
    </xf>
    <xf numFmtId="41" fontId="19" fillId="8" borderId="14" xfId="0" applyNumberFormat="1" applyFont="1" applyFill="1" applyBorder="1" applyAlignment="1">
      <alignment horizontal="center" vertical="center"/>
    </xf>
    <xf numFmtId="10" fontId="19" fillId="8" borderId="14" xfId="0" applyNumberFormat="1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/>
    </xf>
    <xf numFmtId="0" fontId="24" fillId="0" borderId="0" xfId="0" applyFont="1"/>
    <xf numFmtId="0" fontId="2" fillId="0" borderId="0" xfId="0" applyFont="1"/>
    <xf numFmtId="0" fontId="24" fillId="0" borderId="0" xfId="0" applyFont="1" applyAlignment="1">
      <alignment horizontal="left" indent="4"/>
    </xf>
    <xf numFmtId="0" fontId="2" fillId="0" borderId="0" xfId="0" applyFont="1" applyAlignment="1">
      <alignment horizontal="left" indent="8"/>
    </xf>
    <xf numFmtId="0" fontId="2" fillId="0" borderId="0" xfId="0" applyFont="1" applyAlignment="1">
      <alignment horizontal="left" indent="11"/>
    </xf>
    <xf numFmtId="0" fontId="2" fillId="0" borderId="0" xfId="0" applyFont="1" applyAlignment="1">
      <alignment horizontal="left" indent="7"/>
    </xf>
    <xf numFmtId="0" fontId="2" fillId="0" borderId="0" xfId="0" applyFont="1" applyAlignment="1">
      <alignment horizontal="left" indent="4"/>
    </xf>
    <xf numFmtId="0" fontId="25" fillId="9" borderId="11" xfId="5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6" fillId="10" borderId="0" xfId="52" applyFont="1" applyFill="1" applyBorder="1" applyAlignment="1">
      <alignment horizontal="left" vertical="center" wrapText="1"/>
    </xf>
    <xf numFmtId="0" fontId="2" fillId="0" borderId="0" xfId="52" applyAlignment="1">
      <alignment horizontal="center" vertical="center"/>
    </xf>
    <xf numFmtId="0" fontId="2" fillId="0" borderId="0" xfId="52" applyAlignment="1">
      <alignment vertical="center"/>
    </xf>
    <xf numFmtId="0" fontId="27" fillId="10" borderId="2" xfId="52" applyFont="1" applyFill="1" applyBorder="1" applyAlignment="1">
      <alignment horizontal="left" vertical="center" wrapText="1"/>
    </xf>
    <xf numFmtId="0" fontId="26" fillId="10" borderId="15" xfId="52" applyFont="1" applyFill="1" applyBorder="1" applyAlignment="1">
      <alignment horizontal="center" vertical="center" wrapText="1"/>
    </xf>
    <xf numFmtId="0" fontId="26" fillId="10" borderId="1" xfId="52" applyFont="1" applyFill="1" applyBorder="1" applyAlignment="1">
      <alignment vertical="center" wrapText="1"/>
    </xf>
    <xf numFmtId="0" fontId="26" fillId="10" borderId="16" xfId="52" applyFont="1" applyFill="1" applyBorder="1" applyAlignment="1">
      <alignment vertical="center" wrapText="1"/>
    </xf>
    <xf numFmtId="0" fontId="27" fillId="10" borderId="17" xfId="52" applyFont="1" applyFill="1" applyBorder="1" applyAlignment="1">
      <alignment horizontal="left" vertical="center" wrapText="1"/>
    </xf>
    <xf numFmtId="0" fontId="27" fillId="10" borderId="18" xfId="52" applyFont="1" applyFill="1" applyBorder="1" applyAlignment="1">
      <alignment horizontal="center" vertical="center" wrapText="1"/>
    </xf>
    <xf numFmtId="0" fontId="27" fillId="10" borderId="18" xfId="52" applyFont="1" applyFill="1" applyBorder="1" applyAlignment="1">
      <alignment vertical="center" wrapText="1"/>
    </xf>
    <xf numFmtId="0" fontId="27" fillId="10" borderId="15" xfId="52" applyFont="1" applyFill="1" applyBorder="1" applyAlignment="1">
      <alignment vertical="center" wrapText="1"/>
    </xf>
    <xf numFmtId="0" fontId="26" fillId="10" borderId="21" xfId="52" applyFont="1" applyFill="1" applyBorder="1" applyAlignment="1">
      <alignment horizontal="left" vertical="center" wrapText="1"/>
    </xf>
    <xf numFmtId="0" fontId="26" fillId="10" borderId="22" xfId="52" applyFont="1" applyFill="1" applyBorder="1" applyAlignment="1">
      <alignment horizontal="center" vertical="center" wrapText="1"/>
    </xf>
    <xf numFmtId="0" fontId="26" fillId="10" borderId="22" xfId="52" applyFont="1" applyFill="1" applyBorder="1" applyAlignment="1">
      <alignment vertical="center" wrapText="1"/>
    </xf>
    <xf numFmtId="0" fontId="26" fillId="10" borderId="26" xfId="52" applyFont="1" applyFill="1" applyBorder="1" applyAlignment="1">
      <alignment horizontal="left" vertical="center" wrapText="1"/>
    </xf>
    <xf numFmtId="0" fontId="26" fillId="10" borderId="27" xfId="52" applyFont="1" applyFill="1" applyBorder="1" applyAlignment="1">
      <alignment horizontal="center" vertical="center" wrapText="1"/>
    </xf>
    <xf numFmtId="0" fontId="26" fillId="10" borderId="27" xfId="52" applyFont="1" applyFill="1" applyBorder="1" applyAlignment="1">
      <alignment vertical="center" wrapText="1"/>
    </xf>
    <xf numFmtId="0" fontId="26" fillId="10" borderId="23" xfId="52" applyFont="1" applyFill="1" applyBorder="1" applyAlignment="1">
      <alignment vertical="center" wrapText="1"/>
    </xf>
    <xf numFmtId="0" fontId="26" fillId="10" borderId="28" xfId="52" applyFont="1" applyFill="1" applyBorder="1" applyAlignment="1">
      <alignment vertical="center" wrapText="1"/>
    </xf>
    <xf numFmtId="0" fontId="26" fillId="10" borderId="0" xfId="52" applyFont="1" applyFill="1" applyBorder="1" applyAlignment="1">
      <alignment horizontal="center" vertical="center" wrapText="1"/>
    </xf>
    <xf numFmtId="0" fontId="26" fillId="10" borderId="0" xfId="52" applyFont="1" applyFill="1" applyBorder="1" applyAlignment="1">
      <alignment vertical="center" wrapText="1"/>
    </xf>
    <xf numFmtId="0" fontId="26" fillId="10" borderId="31" xfId="52" applyFont="1" applyFill="1" applyBorder="1" applyAlignment="1">
      <alignment vertical="center" wrapText="1"/>
    </xf>
    <xf numFmtId="0" fontId="25" fillId="9" borderId="11" xfId="52" applyFont="1" applyFill="1" applyBorder="1" applyAlignment="1">
      <alignment vertical="center" wrapText="1"/>
    </xf>
    <xf numFmtId="0" fontId="25" fillId="11" borderId="11" xfId="52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28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2" xfId="0" applyBorder="1" applyAlignment="1">
      <alignment vertical="center" wrapText="1"/>
    </xf>
    <xf numFmtId="0" fontId="28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 wrapText="1"/>
    </xf>
    <xf numFmtId="0" fontId="30" fillId="5" borderId="11" xfId="0" applyFont="1" applyFill="1" applyBorder="1" applyAlignment="1">
      <alignment horizontal="center" vertical="center"/>
    </xf>
    <xf numFmtId="0" fontId="29" fillId="14" borderId="11" xfId="64" applyBorder="1" applyAlignment="1">
      <alignment horizontal="center" vertical="center"/>
    </xf>
    <xf numFmtId="0" fontId="29" fillId="13" borderId="11" xfId="63" applyBorder="1" applyAlignment="1">
      <alignment horizontal="center" vertical="center" wrapText="1"/>
    </xf>
    <xf numFmtId="0" fontId="29" fillId="12" borderId="11" xfId="62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/>
    </xf>
    <xf numFmtId="0" fontId="29" fillId="15" borderId="11" xfId="65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3" fillId="0" borderId="3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vertical="center" wrapText="1"/>
    </xf>
    <xf numFmtId="0" fontId="6" fillId="0" borderId="1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5" fillId="3" borderId="0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9" fillId="8" borderId="0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left" vertical="center" wrapText="1"/>
    </xf>
    <xf numFmtId="0" fontId="0" fillId="0" borderId="34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 textRotation="90"/>
    </xf>
    <xf numFmtId="0" fontId="0" fillId="0" borderId="33" xfId="0" applyFont="1" applyBorder="1" applyAlignment="1">
      <alignment horizontal="center" vertical="center" textRotation="90"/>
    </xf>
    <xf numFmtId="0" fontId="0" fillId="0" borderId="34" xfId="0" applyFont="1" applyBorder="1" applyAlignment="1">
      <alignment horizontal="center" vertical="center" textRotation="90"/>
    </xf>
    <xf numFmtId="0" fontId="3" fillId="2" borderId="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/>
    </xf>
    <xf numFmtId="0" fontId="30" fillId="4" borderId="11" xfId="0" applyFont="1" applyFill="1" applyBorder="1" applyAlignment="1">
      <alignment horizontal="center" vertical="center"/>
    </xf>
    <xf numFmtId="0" fontId="30" fillId="7" borderId="11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 wrapText="1"/>
    </xf>
    <xf numFmtId="0" fontId="30" fillId="3" borderId="11" xfId="0" applyFont="1" applyFill="1" applyBorder="1" applyAlignment="1">
      <alignment horizontal="center" vertical="center"/>
    </xf>
    <xf numFmtId="0" fontId="26" fillId="10" borderId="19" xfId="52" applyFont="1" applyFill="1" applyBorder="1" applyAlignment="1">
      <alignment horizontal="left" vertical="center" wrapText="1"/>
    </xf>
    <xf numFmtId="0" fontId="2" fillId="0" borderId="19" xfId="52" applyBorder="1" applyAlignment="1">
      <alignment vertical="center" wrapText="1"/>
    </xf>
    <xf numFmtId="0" fontId="2" fillId="0" borderId="20" xfId="52" applyBorder="1" applyAlignment="1">
      <alignment vertical="center" wrapText="1"/>
    </xf>
    <xf numFmtId="0" fontId="26" fillId="5" borderId="11" xfId="52" applyFont="1" applyFill="1" applyBorder="1" applyAlignment="1">
      <alignment vertical="center" wrapText="1"/>
    </xf>
    <xf numFmtId="16" fontId="26" fillId="5" borderId="11" xfId="52" applyNumberFormat="1" applyFont="1" applyFill="1" applyBorder="1" applyAlignment="1">
      <alignment horizontal="left" vertical="center" wrapText="1"/>
    </xf>
    <xf numFmtId="0" fontId="26" fillId="5" borderId="11" xfId="52" applyFont="1" applyFill="1" applyBorder="1" applyAlignment="1">
      <alignment horizontal="left" vertical="center" wrapText="1"/>
    </xf>
    <xf numFmtId="0" fontId="27" fillId="10" borderId="16" xfId="52" applyFont="1" applyFill="1" applyBorder="1" applyAlignment="1">
      <alignment horizontal="center" vertical="center" wrapText="1"/>
    </xf>
    <xf numFmtId="0" fontId="27" fillId="10" borderId="4" xfId="52" applyFont="1" applyFill="1" applyBorder="1" applyAlignment="1">
      <alignment horizontal="center" vertical="center" wrapText="1"/>
    </xf>
    <xf numFmtId="0" fontId="2" fillId="5" borderId="11" xfId="52" applyFill="1" applyBorder="1" applyAlignment="1">
      <alignment vertical="center" wrapText="1"/>
    </xf>
    <xf numFmtId="0" fontId="26" fillId="10" borderId="23" xfId="52" applyFont="1" applyFill="1" applyBorder="1" applyAlignment="1">
      <alignment horizontal="center" vertical="center" wrapText="1"/>
    </xf>
    <xf numFmtId="0" fontId="26" fillId="10" borderId="24" xfId="52" applyFont="1" applyFill="1" applyBorder="1" applyAlignment="1">
      <alignment horizontal="center" vertical="center" wrapText="1"/>
    </xf>
    <xf numFmtId="0" fontId="26" fillId="10" borderId="25" xfId="52" applyFont="1" applyFill="1" applyBorder="1" applyAlignment="1">
      <alignment horizontal="center" vertical="center" wrapText="1"/>
    </xf>
    <xf numFmtId="0" fontId="26" fillId="10" borderId="11" xfId="52" applyFont="1" applyFill="1" applyBorder="1" applyAlignment="1">
      <alignment horizontal="center" vertical="center" wrapText="1"/>
    </xf>
    <xf numFmtId="0" fontId="26" fillId="10" borderId="27" xfId="52" applyFont="1" applyFill="1" applyBorder="1" applyAlignment="1">
      <alignment horizontal="center" vertical="center" wrapText="1"/>
    </xf>
    <xf numFmtId="0" fontId="26" fillId="10" borderId="29" xfId="52" applyFont="1" applyFill="1" applyBorder="1" applyAlignment="1">
      <alignment horizontal="center" vertical="center" wrapText="1"/>
    </xf>
    <xf numFmtId="0" fontId="26" fillId="10" borderId="30" xfId="52" applyFont="1" applyFill="1" applyBorder="1" applyAlignment="1">
      <alignment horizontal="center" vertical="center" wrapText="1"/>
    </xf>
  </cellXfs>
  <cellStyles count="66">
    <cellStyle name="Accent1" xfId="62" builtinId="29"/>
    <cellStyle name="Accent3" xfId="63" builtinId="37"/>
    <cellStyle name="Accent4" xfId="64" builtinId="41"/>
    <cellStyle name="Accent5" xfId="65" builtinId="45"/>
    <cellStyle name="Comma 2" xfId="14"/>
    <cellStyle name="Comma 3" xfId="24"/>
    <cellStyle name="Comma 3 2" xfId="59"/>
    <cellStyle name="Comma 3 3" xfId="48"/>
    <cellStyle name="Comma 4" xfId="30"/>
    <cellStyle name="Comma 4 2" xfId="60"/>
    <cellStyle name="Comma 4 3" xfId="49"/>
    <cellStyle name="Comma 5" xfId="18"/>
    <cellStyle name="Comma 5 2" xfId="58"/>
    <cellStyle name="Comma 5 3" xfId="47"/>
    <cellStyle name="Hyperlink 2" xfId="2"/>
    <cellStyle name="Hyperlink 3" xfId="13"/>
    <cellStyle name="Hyperlink 4" xfId="37"/>
    <cellStyle name="Normal" xfId="0" builtinId="0"/>
    <cellStyle name="Normal 10" xfId="39"/>
    <cellStyle name="Normal 10 2" xfId="61"/>
    <cellStyle name="Normal 10 3" xfId="50"/>
    <cellStyle name="Normal 11" xfId="11"/>
    <cellStyle name="Normal 11 2" xfId="21"/>
    <cellStyle name="Normal 11 3" xfId="27"/>
    <cellStyle name="Normal 11_Travel-SIT" xfId="31"/>
    <cellStyle name="Normal 2" xfId="3"/>
    <cellStyle name="Normal 2 2" xfId="4"/>
    <cellStyle name="Normal 2 2 2" xfId="52"/>
    <cellStyle name="Normal 2 2 3" xfId="41"/>
    <cellStyle name="Normal 2 3" xfId="51"/>
    <cellStyle name="Normal 2 4" xfId="40"/>
    <cellStyle name="Normal 20" xfId="5"/>
    <cellStyle name="Normal 20 2" xfId="53"/>
    <cellStyle name="Normal 20 3" xfId="42"/>
    <cellStyle name="Normal 3" xfId="6"/>
    <cellStyle name="Normal 3 2" xfId="7"/>
    <cellStyle name="Normal 3 2 2" xfId="8"/>
    <cellStyle name="Normal 3 2 2 2" xfId="56"/>
    <cellStyle name="Normal 3 2 2 3" xfId="45"/>
    <cellStyle name="Normal 3 2 3" xfId="55"/>
    <cellStyle name="Normal 3 2 4" xfId="44"/>
    <cellStyle name="Normal 3 3" xfId="54"/>
    <cellStyle name="Normal 3 4" xfId="43"/>
    <cellStyle name="Normal 4" xfId="9"/>
    <cellStyle name="Normal 4 2" xfId="19"/>
    <cellStyle name="Normal 4 3" xfId="25"/>
    <cellStyle name="Normal 4_Travel-SIT" xfId="32"/>
    <cellStyle name="Normal 5" xfId="10"/>
    <cellStyle name="Normal 5 2" xfId="20"/>
    <cellStyle name="Normal 5 3" xfId="26"/>
    <cellStyle name="Normal 5_Travel-SIT" xfId="33"/>
    <cellStyle name="Normal 6" xfId="12"/>
    <cellStyle name="Normal 6 2" xfId="22"/>
    <cellStyle name="Normal 6 3" xfId="28"/>
    <cellStyle name="Normal 6_Travel-SIT" xfId="34"/>
    <cellStyle name="Normal 7" xfId="16"/>
    <cellStyle name="Normal 7 2" xfId="23"/>
    <cellStyle name="Normal 7 3" xfId="29"/>
    <cellStyle name="Normal 7_Travel-SIT" xfId="35"/>
    <cellStyle name="Normal 8" xfId="1"/>
    <cellStyle name="Normal 9" xfId="38"/>
    <cellStyle name="Percent 2" xfId="17"/>
    <cellStyle name="Percent 2 2" xfId="57"/>
    <cellStyle name="Percent 2 3" xfId="46"/>
    <cellStyle name="Percent 5" xfId="36"/>
    <cellStyle name="一般 3" xfId="15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/>
        <color theme="1" tint="0.499984740745262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b val="0"/>
        <i/>
        <color theme="1" tint="0.499984740745262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showGridLines="0" workbookViewId="0">
      <selection activeCell="D11" sqref="D11"/>
    </sheetView>
  </sheetViews>
  <sheetFormatPr defaultRowHeight="15"/>
  <cols>
    <col min="1" max="1" width="10.140625" style="15" customWidth="1"/>
    <col min="2" max="2" width="22.140625" style="15" bestFit="1" customWidth="1"/>
    <col min="3" max="3" width="12.5703125" style="15" bestFit="1" customWidth="1"/>
    <col min="4" max="5" width="13.140625" style="15" bestFit="1" customWidth="1"/>
    <col min="6" max="6" width="13.7109375" style="15" customWidth="1"/>
    <col min="7" max="12" width="9.140625" style="15"/>
    <col min="13" max="13" width="16.28515625" style="15" customWidth="1"/>
    <col min="14" max="14" width="13.85546875" style="15" customWidth="1"/>
    <col min="15" max="17" width="17.42578125" style="15" customWidth="1"/>
    <col min="18" max="18" width="38.140625" style="15" customWidth="1"/>
    <col min="19" max="16384" width="9.140625" style="15"/>
  </cols>
  <sheetData>
    <row r="1" spans="1:18" ht="26.25">
      <c r="A1" s="98" t="s">
        <v>37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9"/>
    </row>
    <row r="2" spans="1:18" ht="15" customHeight="1">
      <c r="A2" s="100" t="s">
        <v>39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</row>
    <row r="3" spans="1:18" ht="15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18" s="16" customFormat="1" ht="60" customHeight="1">
      <c r="A4" s="6" t="s">
        <v>40</v>
      </c>
      <c r="B4" s="6" t="s">
        <v>29</v>
      </c>
      <c r="C4" s="5" t="s">
        <v>20</v>
      </c>
      <c r="D4" s="8" t="s">
        <v>32</v>
      </c>
      <c r="E4" s="2" t="s">
        <v>33</v>
      </c>
      <c r="F4" s="3" t="s">
        <v>30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19</v>
      </c>
      <c r="M4" s="4" t="s">
        <v>34</v>
      </c>
      <c r="N4" s="4" t="s">
        <v>35</v>
      </c>
      <c r="O4" s="5" t="s">
        <v>18</v>
      </c>
      <c r="P4" s="3" t="s">
        <v>21</v>
      </c>
      <c r="Q4" s="5" t="s">
        <v>23</v>
      </c>
      <c r="R4" s="6" t="s">
        <v>36</v>
      </c>
    </row>
    <row r="5" spans="1:18">
      <c r="A5" s="9"/>
      <c r="B5" s="12" t="str">
        <f>Functional!B12</f>
        <v>EMA-TC0001</v>
      </c>
      <c r="C5" s="12">
        <f>Functional!P12</f>
        <v>0</v>
      </c>
      <c r="D5" s="19">
        <f>Functional!Q12</f>
        <v>0</v>
      </c>
      <c r="E5" s="19">
        <f>D5</f>
        <v>0</v>
      </c>
      <c r="F5" s="30">
        <f>COUNTIF(Functional!I12:K12, "Y")</f>
        <v>3</v>
      </c>
      <c r="G5" s="31">
        <f>COUNTIF(Functional!M12:O12, "Passed")</f>
        <v>1</v>
      </c>
      <c r="H5" s="31">
        <f>COUNTIF(Functional!M12:O12,"Failed")</f>
        <v>0</v>
      </c>
      <c r="I5" s="31">
        <f>COUNTIF(Functional!M12:O12,"In Progress")</f>
        <v>0</v>
      </c>
      <c r="J5" s="31">
        <f>COUNTIF(Functional!M12:O12,"Descoped")</f>
        <v>0</v>
      </c>
      <c r="K5" s="31">
        <f>COUNTIF(Functional!M12:O12,"Deferred")</f>
        <v>0</v>
      </c>
      <c r="L5" s="31">
        <f>COUNTIF(Functional!M12:O12,"Not Started")</f>
        <v>2</v>
      </c>
      <c r="M5" s="18">
        <f>(G5+H5)/F5-J5</f>
        <v>0.33333333333333331</v>
      </c>
      <c r="N5" s="18">
        <f>G5/F5</f>
        <v>0.33333333333333331</v>
      </c>
      <c r="O5" s="17" t="str">
        <f>IF(L5=F5,"Not Started", IF(I5&gt;0,"In Progress", IF(J5=F5, "Descoped", IF(K5=F5, "Deferred", IF(H5&gt;0,"Failed", IF(G5&gt;0,"Passed","N/A"))))))</f>
        <v>Passed</v>
      </c>
      <c r="P5" s="20">
        <f>Functional!R12</f>
        <v>0</v>
      </c>
      <c r="Q5" s="20">
        <f>Functional!S12</f>
        <v>0</v>
      </c>
      <c r="R5" s="12">
        <f>Functional!T12</f>
        <v>0</v>
      </c>
    </row>
    <row r="6" spans="1:18">
      <c r="A6" s="9"/>
      <c r="B6" s="12" t="str">
        <f>Functional!B13</f>
        <v>EMA-TC0002</v>
      </c>
      <c r="C6" s="12">
        <f>Functional!P13</f>
        <v>0</v>
      </c>
      <c r="D6" s="19">
        <f>Functional!Q13</f>
        <v>0</v>
      </c>
      <c r="E6" s="19">
        <f t="shared" ref="E6:E69" si="0">D6</f>
        <v>0</v>
      </c>
      <c r="F6" s="30">
        <f>COUNTIF(Functional!I13:K13, "Y")</f>
        <v>3</v>
      </c>
      <c r="G6" s="31">
        <f>COUNTIF(Functional!M13:O13, "Passed")</f>
        <v>1</v>
      </c>
      <c r="H6" s="31">
        <f>COUNTIF(Functional!M13:O13,"Failed")</f>
        <v>0</v>
      </c>
      <c r="I6" s="31">
        <f>COUNTIF(Functional!M13:O13,"In Progress")</f>
        <v>0</v>
      </c>
      <c r="J6" s="31">
        <f>COUNTIF(Functional!M13:O13,"Descoped")</f>
        <v>0</v>
      </c>
      <c r="K6" s="31">
        <f>COUNTIF(Functional!M13:O13,"Deferred")</f>
        <v>0</v>
      </c>
      <c r="L6" s="31">
        <f>COUNTIF(Functional!M13:O13,"Not Started")</f>
        <v>2</v>
      </c>
      <c r="M6" s="18">
        <f t="shared" ref="M6:M69" si="1">(G6+H6)/F6-J6</f>
        <v>0.33333333333333331</v>
      </c>
      <c r="N6" s="18">
        <f t="shared" ref="N6:N69" si="2">G6/F6</f>
        <v>0.33333333333333331</v>
      </c>
      <c r="O6" s="17" t="str">
        <f t="shared" ref="O6:O69" si="3">IF(L6=F6,"Not Started", IF(I6&gt;0,"In Progress", IF(J6=F6, "Descoped", IF(K6=F6, "Deferred", IF(H6&gt;0,"Failed", IF(G6&gt;0,"Passed","N/A"))))))</f>
        <v>Passed</v>
      </c>
      <c r="P6" s="20">
        <f>Functional!R13</f>
        <v>0</v>
      </c>
      <c r="Q6" s="20">
        <f>Functional!S13</f>
        <v>0</v>
      </c>
      <c r="R6" s="12">
        <f>Functional!T13</f>
        <v>0</v>
      </c>
    </row>
    <row r="7" spans="1:18">
      <c r="A7" s="9"/>
      <c r="B7" s="12" t="str">
        <f>Functional!B14</f>
        <v>EMA-TC0003</v>
      </c>
      <c r="C7" s="12">
        <f>Functional!P14</f>
        <v>0</v>
      </c>
      <c r="D7" s="19">
        <f>Functional!Q14</f>
        <v>0</v>
      </c>
      <c r="E7" s="19">
        <f t="shared" si="0"/>
        <v>0</v>
      </c>
      <c r="F7" s="30">
        <f>COUNTIF(Functional!I14:K14, "Y")</f>
        <v>3</v>
      </c>
      <c r="G7" s="31">
        <f>COUNTIF(Functional!M14:O14, "Passed")</f>
        <v>1</v>
      </c>
      <c r="H7" s="31">
        <f>COUNTIF(Functional!M14:O14,"Failed")</f>
        <v>0</v>
      </c>
      <c r="I7" s="31">
        <f>COUNTIF(Functional!M14:O14,"In Progress")</f>
        <v>0</v>
      </c>
      <c r="J7" s="31">
        <f>COUNTIF(Functional!M14:O14,"Descoped")</f>
        <v>0</v>
      </c>
      <c r="K7" s="31">
        <f>COUNTIF(Functional!M14:O14,"Deferred")</f>
        <v>0</v>
      </c>
      <c r="L7" s="31">
        <f>COUNTIF(Functional!M14:O14,"Not Started")</f>
        <v>2</v>
      </c>
      <c r="M7" s="18">
        <f t="shared" si="1"/>
        <v>0.33333333333333331</v>
      </c>
      <c r="N7" s="18">
        <f t="shared" si="2"/>
        <v>0.33333333333333331</v>
      </c>
      <c r="O7" s="17" t="str">
        <f t="shared" si="3"/>
        <v>Passed</v>
      </c>
      <c r="P7" s="20">
        <f>Functional!R14</f>
        <v>0</v>
      </c>
      <c r="Q7" s="20">
        <f>Functional!S14</f>
        <v>0</v>
      </c>
      <c r="R7" s="12">
        <f>Functional!T14</f>
        <v>0</v>
      </c>
    </row>
    <row r="8" spans="1:18">
      <c r="A8" s="9"/>
      <c r="B8" s="12" t="str">
        <f>Functional!B15</f>
        <v>EMA-TC0004</v>
      </c>
      <c r="C8" s="12">
        <f>Functional!P15</f>
        <v>0</v>
      </c>
      <c r="D8" s="19">
        <f>Functional!Q15</f>
        <v>0</v>
      </c>
      <c r="E8" s="19">
        <f t="shared" si="0"/>
        <v>0</v>
      </c>
      <c r="F8" s="30">
        <f>COUNTIF(Functional!I15:K15, "Y")</f>
        <v>3</v>
      </c>
      <c r="G8" s="31">
        <f>COUNTIF(Functional!M15:O15, "Passed")</f>
        <v>1</v>
      </c>
      <c r="H8" s="31">
        <f>COUNTIF(Functional!M15:O15,"Failed")</f>
        <v>0</v>
      </c>
      <c r="I8" s="31">
        <f>COUNTIF(Functional!M15:O15,"In Progress")</f>
        <v>0</v>
      </c>
      <c r="J8" s="31">
        <f>COUNTIF(Functional!M15:O15,"Descoped")</f>
        <v>0</v>
      </c>
      <c r="K8" s="31">
        <f>COUNTIF(Functional!M15:O15,"Deferred")</f>
        <v>0</v>
      </c>
      <c r="L8" s="31">
        <f>COUNTIF(Functional!M15:O15,"Not Started")</f>
        <v>2</v>
      </c>
      <c r="M8" s="18">
        <f t="shared" si="1"/>
        <v>0.33333333333333331</v>
      </c>
      <c r="N8" s="18">
        <f t="shared" si="2"/>
        <v>0.33333333333333331</v>
      </c>
      <c r="O8" s="17" t="str">
        <f t="shared" si="3"/>
        <v>Passed</v>
      </c>
      <c r="P8" s="20">
        <f>Functional!R15</f>
        <v>0</v>
      </c>
      <c r="Q8" s="20">
        <f>Functional!S15</f>
        <v>0</v>
      </c>
      <c r="R8" s="12">
        <f>Functional!T15</f>
        <v>0</v>
      </c>
    </row>
    <row r="9" spans="1:18">
      <c r="A9" s="9"/>
      <c r="B9" s="12" t="str">
        <f>Functional!B16</f>
        <v>EMA-TC0005</v>
      </c>
      <c r="C9" s="12">
        <f>Functional!P16</f>
        <v>0</v>
      </c>
      <c r="D9" s="19">
        <f>Functional!Q16</f>
        <v>0</v>
      </c>
      <c r="E9" s="19">
        <f t="shared" si="0"/>
        <v>0</v>
      </c>
      <c r="F9" s="30">
        <f>COUNTIF(Functional!I16:K16, "Y")</f>
        <v>3</v>
      </c>
      <c r="G9" s="31">
        <f>COUNTIF(Functional!M16:O16, "Passed")</f>
        <v>1</v>
      </c>
      <c r="H9" s="31">
        <f>COUNTIF(Functional!M16:O16,"Failed")</f>
        <v>0</v>
      </c>
      <c r="I9" s="31">
        <f>COUNTIF(Functional!M16:O16,"In Progress")</f>
        <v>0</v>
      </c>
      <c r="J9" s="31">
        <f>COUNTIF(Functional!M16:O16,"Descoped")</f>
        <v>0</v>
      </c>
      <c r="K9" s="31">
        <f>COUNTIF(Functional!M16:O16,"Deferred")</f>
        <v>0</v>
      </c>
      <c r="L9" s="31">
        <f>COUNTIF(Functional!M16:O16,"Not Started")</f>
        <v>2</v>
      </c>
      <c r="M9" s="18">
        <f t="shared" si="1"/>
        <v>0.33333333333333331</v>
      </c>
      <c r="N9" s="18">
        <f t="shared" si="2"/>
        <v>0.33333333333333331</v>
      </c>
      <c r="O9" s="17" t="str">
        <f t="shared" si="3"/>
        <v>Passed</v>
      </c>
      <c r="P9" s="20">
        <f>Functional!R16</f>
        <v>0</v>
      </c>
      <c r="Q9" s="20">
        <f>Functional!S16</f>
        <v>0</v>
      </c>
      <c r="R9" s="12">
        <f>Functional!T16</f>
        <v>0</v>
      </c>
    </row>
    <row r="10" spans="1:18">
      <c r="A10" s="9"/>
      <c r="B10" s="12" t="str">
        <f>Functional!B17</f>
        <v>EMA-TC0006</v>
      </c>
      <c r="C10" s="12">
        <f>Functional!P17</f>
        <v>0</v>
      </c>
      <c r="D10" s="19">
        <f>Functional!Q17</f>
        <v>0</v>
      </c>
      <c r="E10" s="19">
        <f t="shared" si="0"/>
        <v>0</v>
      </c>
      <c r="F10" s="30">
        <f>COUNTIF(Functional!I17:K17, "Y")</f>
        <v>3</v>
      </c>
      <c r="G10" s="31">
        <f>COUNTIF(Functional!M17:O17, "Passed")</f>
        <v>1</v>
      </c>
      <c r="H10" s="31">
        <f>COUNTIF(Functional!M17:O17,"Failed")</f>
        <v>0</v>
      </c>
      <c r="I10" s="31">
        <f>COUNTIF(Functional!M17:O17,"In Progress")</f>
        <v>0</v>
      </c>
      <c r="J10" s="31">
        <f>COUNTIF(Functional!M17:O17,"Descoped")</f>
        <v>0</v>
      </c>
      <c r="K10" s="31">
        <f>COUNTIF(Functional!M17:O17,"Deferred")</f>
        <v>0</v>
      </c>
      <c r="L10" s="31">
        <f>COUNTIF(Functional!M17:O17,"Not Started")</f>
        <v>2</v>
      </c>
      <c r="M10" s="18">
        <f t="shared" si="1"/>
        <v>0.33333333333333331</v>
      </c>
      <c r="N10" s="18">
        <f t="shared" si="2"/>
        <v>0.33333333333333331</v>
      </c>
      <c r="O10" s="17" t="str">
        <f t="shared" si="3"/>
        <v>Passed</v>
      </c>
      <c r="P10" s="20">
        <f>Functional!R17</f>
        <v>0</v>
      </c>
      <c r="Q10" s="20">
        <f>Functional!S17</f>
        <v>0</v>
      </c>
      <c r="R10" s="12">
        <f>Functional!T17</f>
        <v>0</v>
      </c>
    </row>
    <row r="11" spans="1:18">
      <c r="A11" s="9"/>
      <c r="B11" s="12" t="str">
        <f>Functional!B18</f>
        <v>EMA-TC0007</v>
      </c>
      <c r="C11" s="12">
        <f>Functional!P18</f>
        <v>0</v>
      </c>
      <c r="D11" s="19">
        <f>Functional!Q18</f>
        <v>0</v>
      </c>
      <c r="E11" s="19">
        <f t="shared" si="0"/>
        <v>0</v>
      </c>
      <c r="F11" s="30">
        <f>COUNTIF(Functional!I18:K18, "Y")</f>
        <v>3</v>
      </c>
      <c r="G11" s="31">
        <f>COUNTIF(Functional!M18:O18, "Passed")</f>
        <v>1</v>
      </c>
      <c r="H11" s="31">
        <f>COUNTIF(Functional!M18:O18,"Failed")</f>
        <v>0</v>
      </c>
      <c r="I11" s="31">
        <f>COUNTIF(Functional!M18:O18,"In Progress")</f>
        <v>0</v>
      </c>
      <c r="J11" s="31">
        <f>COUNTIF(Functional!M18:O18,"Descoped")</f>
        <v>0</v>
      </c>
      <c r="K11" s="31">
        <f>COUNTIF(Functional!M18:O18,"Deferred")</f>
        <v>0</v>
      </c>
      <c r="L11" s="31">
        <f>COUNTIF(Functional!M18:O18,"Not Started")</f>
        <v>2</v>
      </c>
      <c r="M11" s="18">
        <f t="shared" si="1"/>
        <v>0.33333333333333331</v>
      </c>
      <c r="N11" s="18">
        <f t="shared" si="2"/>
        <v>0.33333333333333331</v>
      </c>
      <c r="O11" s="17" t="str">
        <f t="shared" si="3"/>
        <v>Passed</v>
      </c>
      <c r="P11" s="20">
        <f>Functional!R18</f>
        <v>0</v>
      </c>
      <c r="Q11" s="20">
        <f>Functional!S18</f>
        <v>0</v>
      </c>
      <c r="R11" s="12">
        <f>Functional!T18</f>
        <v>0</v>
      </c>
    </row>
    <row r="12" spans="1:18">
      <c r="A12" s="9"/>
      <c r="B12" s="12" t="str">
        <f>Functional!B19</f>
        <v>EMA-TC0008</v>
      </c>
      <c r="C12" s="12">
        <f>Functional!P19</f>
        <v>0</v>
      </c>
      <c r="D12" s="19">
        <f>Functional!Q19</f>
        <v>0</v>
      </c>
      <c r="E12" s="19">
        <f t="shared" si="0"/>
        <v>0</v>
      </c>
      <c r="F12" s="30">
        <f>COUNTIF(Functional!I19:K19, "Y")</f>
        <v>3</v>
      </c>
      <c r="G12" s="31">
        <f>COUNTIF(Functional!M19:O19, "Passed")</f>
        <v>1</v>
      </c>
      <c r="H12" s="31">
        <f>COUNTIF(Functional!M19:O19,"Failed")</f>
        <v>0</v>
      </c>
      <c r="I12" s="31">
        <f>COUNTIF(Functional!M19:O19,"In Progress")</f>
        <v>0</v>
      </c>
      <c r="J12" s="31">
        <f>COUNTIF(Functional!M19:O19,"Descoped")</f>
        <v>0</v>
      </c>
      <c r="K12" s="31">
        <f>COUNTIF(Functional!M19:O19,"Deferred")</f>
        <v>0</v>
      </c>
      <c r="L12" s="31">
        <f>COUNTIF(Functional!M19:O19,"Not Started")</f>
        <v>2</v>
      </c>
      <c r="M12" s="18">
        <f t="shared" si="1"/>
        <v>0.33333333333333331</v>
      </c>
      <c r="N12" s="18">
        <f t="shared" si="2"/>
        <v>0.33333333333333331</v>
      </c>
      <c r="O12" s="17" t="str">
        <f t="shared" si="3"/>
        <v>Passed</v>
      </c>
      <c r="P12" s="20">
        <f>Functional!R19</f>
        <v>0</v>
      </c>
      <c r="Q12" s="20">
        <f>Functional!S19</f>
        <v>0</v>
      </c>
      <c r="R12" s="12">
        <f>Functional!T19</f>
        <v>0</v>
      </c>
    </row>
    <row r="13" spans="1:18">
      <c r="A13" s="9"/>
      <c r="B13" s="12" t="str">
        <f>Functional!B20</f>
        <v>EMA-TC0009</v>
      </c>
      <c r="C13" s="12">
        <f>Functional!P20</f>
        <v>0</v>
      </c>
      <c r="D13" s="19">
        <f>Functional!Q20</f>
        <v>0</v>
      </c>
      <c r="E13" s="19">
        <f t="shared" si="0"/>
        <v>0</v>
      </c>
      <c r="F13" s="30">
        <f>COUNTIF(Functional!I20:K20, "Y")</f>
        <v>3</v>
      </c>
      <c r="G13" s="31">
        <f>COUNTIF(Functional!M20:O20, "Passed")</f>
        <v>1</v>
      </c>
      <c r="H13" s="31">
        <f>COUNTIF(Functional!M20:O20,"Failed")</f>
        <v>0</v>
      </c>
      <c r="I13" s="31">
        <f>COUNTIF(Functional!M20:O20,"In Progress")</f>
        <v>0</v>
      </c>
      <c r="J13" s="31">
        <f>COUNTIF(Functional!M20:O20,"Descoped")</f>
        <v>0</v>
      </c>
      <c r="K13" s="31">
        <f>COUNTIF(Functional!M20:O20,"Deferred")</f>
        <v>0</v>
      </c>
      <c r="L13" s="31">
        <f>COUNTIF(Functional!M20:O20,"Not Started")</f>
        <v>2</v>
      </c>
      <c r="M13" s="18">
        <f t="shared" si="1"/>
        <v>0.33333333333333331</v>
      </c>
      <c r="N13" s="18">
        <f t="shared" si="2"/>
        <v>0.33333333333333331</v>
      </c>
      <c r="O13" s="17" t="str">
        <f t="shared" si="3"/>
        <v>Passed</v>
      </c>
      <c r="P13" s="20">
        <f>Functional!R20</f>
        <v>0</v>
      </c>
      <c r="Q13" s="20">
        <f>Functional!S20</f>
        <v>0</v>
      </c>
      <c r="R13" s="12">
        <f>Functional!T20</f>
        <v>0</v>
      </c>
    </row>
    <row r="14" spans="1:18">
      <c r="A14" s="9"/>
      <c r="B14" s="12" t="str">
        <f>Functional!B21</f>
        <v>EMA-TC0010</v>
      </c>
      <c r="C14" s="12">
        <f>Functional!P21</f>
        <v>0</v>
      </c>
      <c r="D14" s="19">
        <f>Functional!Q21</f>
        <v>0</v>
      </c>
      <c r="E14" s="19">
        <f t="shared" si="0"/>
        <v>0</v>
      </c>
      <c r="F14" s="30">
        <f>COUNTIF(Functional!I21:K21, "Y")</f>
        <v>3</v>
      </c>
      <c r="G14" s="31">
        <f>COUNTIF(Functional!M21:O21, "Passed")</f>
        <v>0</v>
      </c>
      <c r="H14" s="31">
        <f>COUNTIF(Functional!M21:O21,"Failed")</f>
        <v>0</v>
      </c>
      <c r="I14" s="31">
        <f>COUNTIF(Functional!M21:O21,"In Progress")</f>
        <v>0</v>
      </c>
      <c r="J14" s="31">
        <f>COUNTIF(Functional!M21:O21,"Descoped")</f>
        <v>1</v>
      </c>
      <c r="K14" s="31">
        <f>COUNTIF(Functional!M21:O21,"Deferred")</f>
        <v>0</v>
      </c>
      <c r="L14" s="31">
        <f>COUNTIF(Functional!M21:O21,"Not Started")</f>
        <v>2</v>
      </c>
      <c r="M14" s="18">
        <f t="shared" si="1"/>
        <v>-1</v>
      </c>
      <c r="N14" s="18">
        <f t="shared" si="2"/>
        <v>0</v>
      </c>
      <c r="O14" s="17" t="str">
        <f t="shared" si="3"/>
        <v>N/A</v>
      </c>
      <c r="P14" s="20">
        <f>Functional!R21</f>
        <v>0</v>
      </c>
      <c r="Q14" s="20">
        <f>Functional!S21</f>
        <v>0</v>
      </c>
      <c r="R14" s="12">
        <f>Functional!T21</f>
        <v>0</v>
      </c>
    </row>
    <row r="15" spans="1:18">
      <c r="A15" s="9"/>
      <c r="B15" s="12" t="str">
        <f>Functional!B22</f>
        <v>EMA-TC0011</v>
      </c>
      <c r="C15" s="12">
        <f>Functional!P22</f>
        <v>0</v>
      </c>
      <c r="D15" s="19">
        <f>Functional!Q22</f>
        <v>0</v>
      </c>
      <c r="E15" s="19">
        <f t="shared" si="0"/>
        <v>0</v>
      </c>
      <c r="F15" s="30">
        <f>COUNTIF(Functional!I22:K22, "Y")</f>
        <v>3</v>
      </c>
      <c r="G15" s="31">
        <f>COUNTIF(Functional!M22:O22, "Passed")</f>
        <v>1</v>
      </c>
      <c r="H15" s="31">
        <f>COUNTIF(Functional!M22:O22,"Failed")</f>
        <v>0</v>
      </c>
      <c r="I15" s="31">
        <f>COUNTIF(Functional!M22:O22,"In Progress")</f>
        <v>0</v>
      </c>
      <c r="J15" s="31">
        <f>COUNTIF(Functional!M22:O22,"Descoped")</f>
        <v>0</v>
      </c>
      <c r="K15" s="31">
        <f>COUNTIF(Functional!M22:O22,"Deferred")</f>
        <v>0</v>
      </c>
      <c r="L15" s="31">
        <f>COUNTIF(Functional!M22:O22,"Not Started")</f>
        <v>2</v>
      </c>
      <c r="M15" s="18">
        <f t="shared" si="1"/>
        <v>0.33333333333333331</v>
      </c>
      <c r="N15" s="18">
        <f t="shared" si="2"/>
        <v>0.33333333333333331</v>
      </c>
      <c r="O15" s="17" t="str">
        <f t="shared" si="3"/>
        <v>Passed</v>
      </c>
      <c r="P15" s="20">
        <f>Functional!R22</f>
        <v>0</v>
      </c>
      <c r="Q15" s="20">
        <f>Functional!S22</f>
        <v>0</v>
      </c>
      <c r="R15" s="12">
        <f>Functional!T22</f>
        <v>0</v>
      </c>
    </row>
    <row r="16" spans="1:18">
      <c r="A16" s="9"/>
      <c r="B16" s="12" t="str">
        <f>Functional!B23</f>
        <v>EMA-TC0012</v>
      </c>
      <c r="C16" s="12">
        <f>Functional!P23</f>
        <v>0</v>
      </c>
      <c r="D16" s="19">
        <f>Functional!Q23</f>
        <v>0</v>
      </c>
      <c r="E16" s="19">
        <f t="shared" si="0"/>
        <v>0</v>
      </c>
      <c r="F16" s="30">
        <f>COUNTIF(Functional!I23:K23, "Y")</f>
        <v>3</v>
      </c>
      <c r="G16" s="31">
        <f>COUNTIF(Functional!M23:O23, "Passed")</f>
        <v>1</v>
      </c>
      <c r="H16" s="31">
        <f>COUNTIF(Functional!M23:O23,"Failed")</f>
        <v>0</v>
      </c>
      <c r="I16" s="31">
        <f>COUNTIF(Functional!M23:O23,"In Progress")</f>
        <v>0</v>
      </c>
      <c r="J16" s="31">
        <f>COUNTIF(Functional!M23:O23,"Descoped")</f>
        <v>0</v>
      </c>
      <c r="K16" s="31">
        <f>COUNTIF(Functional!M23:O23,"Deferred")</f>
        <v>0</v>
      </c>
      <c r="L16" s="31">
        <f>COUNTIF(Functional!M23:O23,"Not Started")</f>
        <v>2</v>
      </c>
      <c r="M16" s="18">
        <f t="shared" si="1"/>
        <v>0.33333333333333331</v>
      </c>
      <c r="N16" s="18">
        <f t="shared" si="2"/>
        <v>0.33333333333333331</v>
      </c>
      <c r="O16" s="17" t="str">
        <f t="shared" si="3"/>
        <v>Passed</v>
      </c>
      <c r="P16" s="20">
        <f>Functional!R23</f>
        <v>0</v>
      </c>
      <c r="Q16" s="20">
        <f>Functional!S23</f>
        <v>0</v>
      </c>
      <c r="R16" s="12">
        <f>Functional!T23</f>
        <v>0</v>
      </c>
    </row>
    <row r="17" spans="1:18">
      <c r="A17" s="9"/>
      <c r="B17" s="12" t="str">
        <f>Functional!B24</f>
        <v>EMA-TC0013</v>
      </c>
      <c r="C17" s="12">
        <f>Functional!P24</f>
        <v>0</v>
      </c>
      <c r="D17" s="19">
        <f>Functional!Q24</f>
        <v>0</v>
      </c>
      <c r="E17" s="19">
        <f t="shared" si="0"/>
        <v>0</v>
      </c>
      <c r="F17" s="30">
        <f>COUNTIF(Functional!I24:K24, "Y")</f>
        <v>3</v>
      </c>
      <c r="G17" s="31">
        <f>COUNTIF(Functional!M24:O24, "Passed")</f>
        <v>1</v>
      </c>
      <c r="H17" s="31">
        <f>COUNTIF(Functional!M24:O24,"Failed")</f>
        <v>0</v>
      </c>
      <c r="I17" s="31">
        <f>COUNTIF(Functional!M24:O24,"In Progress")</f>
        <v>0</v>
      </c>
      <c r="J17" s="31">
        <f>COUNTIF(Functional!M24:O24,"Descoped")</f>
        <v>0</v>
      </c>
      <c r="K17" s="31">
        <f>COUNTIF(Functional!M24:O24,"Deferred")</f>
        <v>0</v>
      </c>
      <c r="L17" s="31">
        <f>COUNTIF(Functional!M24:O24,"Not Started")</f>
        <v>2</v>
      </c>
      <c r="M17" s="18">
        <f t="shared" si="1"/>
        <v>0.33333333333333331</v>
      </c>
      <c r="N17" s="18">
        <f t="shared" si="2"/>
        <v>0.33333333333333331</v>
      </c>
      <c r="O17" s="17" t="str">
        <f t="shared" si="3"/>
        <v>Passed</v>
      </c>
      <c r="P17" s="20">
        <f>Functional!R24</f>
        <v>0</v>
      </c>
      <c r="Q17" s="20">
        <f>Functional!S24</f>
        <v>0</v>
      </c>
      <c r="R17" s="12">
        <f>Functional!T24</f>
        <v>0</v>
      </c>
    </row>
    <row r="18" spans="1:18">
      <c r="A18" s="9"/>
      <c r="B18" s="12" t="str">
        <f>Functional!B25</f>
        <v>EMA-TC0014</v>
      </c>
      <c r="C18" s="12">
        <f>Functional!P25</f>
        <v>0</v>
      </c>
      <c r="D18" s="19">
        <f>Functional!Q25</f>
        <v>0</v>
      </c>
      <c r="E18" s="19">
        <f t="shared" si="0"/>
        <v>0</v>
      </c>
      <c r="F18" s="30">
        <f>COUNTIF(Functional!I25:K25, "Y")</f>
        <v>3</v>
      </c>
      <c r="G18" s="31">
        <f>COUNTIF(Functional!M25:O25, "Passed")</f>
        <v>0</v>
      </c>
      <c r="H18" s="31">
        <f>COUNTIF(Functional!M25:O25,"Failed")</f>
        <v>0</v>
      </c>
      <c r="I18" s="31">
        <f>COUNTIF(Functional!M25:O25,"In Progress")</f>
        <v>0</v>
      </c>
      <c r="J18" s="31">
        <f>COUNTIF(Functional!M25:O25,"Descoped")</f>
        <v>1</v>
      </c>
      <c r="K18" s="31">
        <f>COUNTIF(Functional!M25:O25,"Deferred")</f>
        <v>0</v>
      </c>
      <c r="L18" s="31">
        <f>COUNTIF(Functional!M25:O25,"Not Started")</f>
        <v>2</v>
      </c>
      <c r="M18" s="18">
        <f t="shared" si="1"/>
        <v>-1</v>
      </c>
      <c r="N18" s="18">
        <f t="shared" si="2"/>
        <v>0</v>
      </c>
      <c r="O18" s="17" t="str">
        <f t="shared" si="3"/>
        <v>N/A</v>
      </c>
      <c r="P18" s="20">
        <f>Functional!R25</f>
        <v>0</v>
      </c>
      <c r="Q18" s="20">
        <f>Functional!S25</f>
        <v>0</v>
      </c>
      <c r="R18" s="12">
        <f>Functional!T25</f>
        <v>0</v>
      </c>
    </row>
    <row r="19" spans="1:18">
      <c r="A19" s="9"/>
      <c r="B19" s="12" t="str">
        <f>Functional!B26</f>
        <v>EMA-TC0015</v>
      </c>
      <c r="C19" s="12">
        <f>Functional!P26</f>
        <v>0</v>
      </c>
      <c r="D19" s="19">
        <f>Functional!Q26</f>
        <v>0</v>
      </c>
      <c r="E19" s="19">
        <f t="shared" si="0"/>
        <v>0</v>
      </c>
      <c r="F19" s="30">
        <f>COUNTIF(Functional!I26:K26, "Y")</f>
        <v>3</v>
      </c>
      <c r="G19" s="31">
        <f>COUNTIF(Functional!M26:O26, "Passed")</f>
        <v>0</v>
      </c>
      <c r="H19" s="31">
        <f>COUNTIF(Functional!M26:O26,"Failed")</f>
        <v>0</v>
      </c>
      <c r="I19" s="31">
        <f>COUNTIF(Functional!M26:O26,"In Progress")</f>
        <v>0</v>
      </c>
      <c r="J19" s="31">
        <f>COUNTIF(Functional!M26:O26,"Descoped")</f>
        <v>1</v>
      </c>
      <c r="K19" s="31">
        <f>COUNTIF(Functional!M26:O26,"Deferred")</f>
        <v>0</v>
      </c>
      <c r="L19" s="31">
        <f>COUNTIF(Functional!M26:O26,"Not Started")</f>
        <v>2</v>
      </c>
      <c r="M19" s="18">
        <f t="shared" si="1"/>
        <v>-1</v>
      </c>
      <c r="N19" s="18">
        <f t="shared" si="2"/>
        <v>0</v>
      </c>
      <c r="O19" s="17" t="str">
        <f t="shared" si="3"/>
        <v>N/A</v>
      </c>
      <c r="P19" s="20">
        <f>Functional!R26</f>
        <v>0</v>
      </c>
      <c r="Q19" s="20">
        <f>Functional!S26</f>
        <v>0</v>
      </c>
      <c r="R19" s="12">
        <f>Functional!T26</f>
        <v>0</v>
      </c>
    </row>
    <row r="20" spans="1:18">
      <c r="A20" s="9"/>
      <c r="B20" s="12" t="str">
        <f>Functional!B27</f>
        <v>EMA-TC0016</v>
      </c>
      <c r="C20" s="12">
        <f>Functional!P27</f>
        <v>0</v>
      </c>
      <c r="D20" s="19">
        <f>Functional!Q27</f>
        <v>0</v>
      </c>
      <c r="E20" s="19">
        <f t="shared" si="0"/>
        <v>0</v>
      </c>
      <c r="F20" s="30">
        <f>COUNTIF(Functional!I27:K27, "Y")</f>
        <v>3</v>
      </c>
      <c r="G20" s="31">
        <f>COUNTIF(Functional!M27:O27, "Passed")</f>
        <v>0</v>
      </c>
      <c r="H20" s="31">
        <f>COUNTIF(Functional!M27:O27,"Failed")</f>
        <v>0</v>
      </c>
      <c r="I20" s="31">
        <f>COUNTIF(Functional!M27:O27,"In Progress")</f>
        <v>0</v>
      </c>
      <c r="J20" s="31">
        <f>COUNTIF(Functional!M27:O27,"Descoped")</f>
        <v>1</v>
      </c>
      <c r="K20" s="31">
        <f>COUNTIF(Functional!M27:O27,"Deferred")</f>
        <v>0</v>
      </c>
      <c r="L20" s="31">
        <f>COUNTIF(Functional!M27:O27,"Not Started")</f>
        <v>2</v>
      </c>
      <c r="M20" s="18">
        <f t="shared" si="1"/>
        <v>-1</v>
      </c>
      <c r="N20" s="18">
        <f t="shared" si="2"/>
        <v>0</v>
      </c>
      <c r="O20" s="17" t="str">
        <f t="shared" si="3"/>
        <v>N/A</v>
      </c>
      <c r="P20" s="20">
        <f>Functional!R27</f>
        <v>0</v>
      </c>
      <c r="Q20" s="20">
        <f>Functional!S27</f>
        <v>0</v>
      </c>
      <c r="R20" s="12">
        <f>Functional!T27</f>
        <v>0</v>
      </c>
    </row>
    <row r="21" spans="1:18">
      <c r="A21" s="9"/>
      <c r="B21" s="12" t="str">
        <f>Functional!B28</f>
        <v>EMA-TC0017</v>
      </c>
      <c r="C21" s="12">
        <f>Functional!P28</f>
        <v>0</v>
      </c>
      <c r="D21" s="19">
        <f>Functional!Q28</f>
        <v>0</v>
      </c>
      <c r="E21" s="19">
        <f t="shared" si="0"/>
        <v>0</v>
      </c>
      <c r="F21" s="30">
        <f>COUNTIF(Functional!I28:K28, "Y")</f>
        <v>3</v>
      </c>
      <c r="G21" s="31">
        <f>COUNTIF(Functional!M28:O28, "Passed")</f>
        <v>0</v>
      </c>
      <c r="H21" s="31">
        <f>COUNTIF(Functional!M28:O28,"Failed")</f>
        <v>0</v>
      </c>
      <c r="I21" s="31">
        <f>COUNTIF(Functional!M28:O28,"In Progress")</f>
        <v>0</v>
      </c>
      <c r="J21" s="31">
        <f>COUNTIF(Functional!M28:O28,"Descoped")</f>
        <v>1</v>
      </c>
      <c r="K21" s="31">
        <f>COUNTIF(Functional!M28:O28,"Deferred")</f>
        <v>0</v>
      </c>
      <c r="L21" s="31">
        <f>COUNTIF(Functional!M28:O28,"Not Started")</f>
        <v>2</v>
      </c>
      <c r="M21" s="18">
        <f t="shared" si="1"/>
        <v>-1</v>
      </c>
      <c r="N21" s="18">
        <f t="shared" si="2"/>
        <v>0</v>
      </c>
      <c r="O21" s="17" t="str">
        <f t="shared" si="3"/>
        <v>N/A</v>
      </c>
      <c r="P21" s="20">
        <f>Functional!R28</f>
        <v>0</v>
      </c>
      <c r="Q21" s="20">
        <f>Functional!S28</f>
        <v>0</v>
      </c>
      <c r="R21" s="12">
        <f>Functional!T28</f>
        <v>0</v>
      </c>
    </row>
    <row r="22" spans="1:18">
      <c r="A22" s="9"/>
      <c r="B22" s="12" t="str">
        <f>Functional!B29</f>
        <v>EMA-TC0018</v>
      </c>
      <c r="C22" s="12">
        <f>Functional!P29</f>
        <v>0</v>
      </c>
      <c r="D22" s="19">
        <f>Functional!Q29</f>
        <v>0</v>
      </c>
      <c r="E22" s="19">
        <f t="shared" si="0"/>
        <v>0</v>
      </c>
      <c r="F22" s="30">
        <f>COUNTIF(Functional!I29:K29, "Y")</f>
        <v>3</v>
      </c>
      <c r="G22" s="31">
        <f>COUNTIF(Functional!M29:O29, "Passed")</f>
        <v>1</v>
      </c>
      <c r="H22" s="31">
        <f>COUNTIF(Functional!M29:O29,"Failed")</f>
        <v>0</v>
      </c>
      <c r="I22" s="31">
        <f>COUNTIF(Functional!M29:O29,"In Progress")</f>
        <v>0</v>
      </c>
      <c r="J22" s="31">
        <f>COUNTIF(Functional!M29:O29,"Descoped")</f>
        <v>0</v>
      </c>
      <c r="K22" s="31">
        <f>COUNTIF(Functional!M29:O29,"Deferred")</f>
        <v>0</v>
      </c>
      <c r="L22" s="31">
        <f>COUNTIF(Functional!M29:O29,"Not Started")</f>
        <v>2</v>
      </c>
      <c r="M22" s="18">
        <f t="shared" si="1"/>
        <v>0.33333333333333331</v>
      </c>
      <c r="N22" s="18">
        <f t="shared" si="2"/>
        <v>0.33333333333333331</v>
      </c>
      <c r="O22" s="17" t="str">
        <f t="shared" si="3"/>
        <v>Passed</v>
      </c>
      <c r="P22" s="20">
        <f>Functional!R29</f>
        <v>0</v>
      </c>
      <c r="Q22" s="20">
        <f>Functional!S29</f>
        <v>0</v>
      </c>
      <c r="R22" s="12">
        <f>Functional!T29</f>
        <v>0</v>
      </c>
    </row>
    <row r="23" spans="1:18">
      <c r="A23" s="9"/>
      <c r="B23" s="12" t="str">
        <f>Functional!B30</f>
        <v>EMA-TC0019</v>
      </c>
      <c r="C23" s="12">
        <f>Functional!P30</f>
        <v>0</v>
      </c>
      <c r="D23" s="19">
        <f>Functional!Q30</f>
        <v>0</v>
      </c>
      <c r="E23" s="19">
        <f t="shared" si="0"/>
        <v>0</v>
      </c>
      <c r="F23" s="30">
        <f>COUNTIF(Functional!I30:K30, "Y")</f>
        <v>3</v>
      </c>
      <c r="G23" s="31">
        <f>COUNTIF(Functional!M30:O30, "Passed")</f>
        <v>1</v>
      </c>
      <c r="H23" s="31">
        <f>COUNTIF(Functional!M30:O30,"Failed")</f>
        <v>0</v>
      </c>
      <c r="I23" s="31">
        <f>COUNTIF(Functional!M30:O30,"In Progress")</f>
        <v>0</v>
      </c>
      <c r="J23" s="31">
        <f>COUNTIF(Functional!M30:O30,"Descoped")</f>
        <v>0</v>
      </c>
      <c r="K23" s="31">
        <f>COUNTIF(Functional!M30:O30,"Deferred")</f>
        <v>0</v>
      </c>
      <c r="L23" s="31">
        <f>COUNTIF(Functional!M30:O30,"Not Started")</f>
        <v>2</v>
      </c>
      <c r="M23" s="18">
        <f t="shared" si="1"/>
        <v>0.33333333333333331</v>
      </c>
      <c r="N23" s="18">
        <f t="shared" si="2"/>
        <v>0.33333333333333331</v>
      </c>
      <c r="O23" s="17" t="str">
        <f t="shared" si="3"/>
        <v>Passed</v>
      </c>
      <c r="P23" s="20">
        <f>Functional!R30</f>
        <v>0</v>
      </c>
      <c r="Q23" s="20">
        <f>Functional!S30</f>
        <v>0</v>
      </c>
      <c r="R23" s="12">
        <f>Functional!T30</f>
        <v>0</v>
      </c>
    </row>
    <row r="24" spans="1:18">
      <c r="A24" s="9"/>
      <c r="B24" s="12" t="str">
        <f>Functional!B31</f>
        <v>EMA-TC0020</v>
      </c>
      <c r="C24" s="12">
        <f>Functional!P31</f>
        <v>0</v>
      </c>
      <c r="D24" s="19">
        <f>Functional!Q31</f>
        <v>0</v>
      </c>
      <c r="E24" s="19">
        <f t="shared" si="0"/>
        <v>0</v>
      </c>
      <c r="F24" s="30">
        <f>COUNTIF(Functional!I31:K31, "Y")</f>
        <v>3</v>
      </c>
      <c r="G24" s="31">
        <f>COUNTIF(Functional!M31:O31, "Passed")</f>
        <v>0</v>
      </c>
      <c r="H24" s="31">
        <f>COUNTIF(Functional!M31:O31,"Failed")</f>
        <v>0</v>
      </c>
      <c r="I24" s="31">
        <f>COUNTIF(Functional!M31:O31,"In Progress")</f>
        <v>0</v>
      </c>
      <c r="J24" s="31">
        <f>COUNTIF(Functional!M31:O31,"Descoped")</f>
        <v>1</v>
      </c>
      <c r="K24" s="31">
        <f>COUNTIF(Functional!M31:O31,"Deferred")</f>
        <v>0</v>
      </c>
      <c r="L24" s="31">
        <f>COUNTIF(Functional!M31:O31,"Not Started")</f>
        <v>2</v>
      </c>
      <c r="M24" s="18">
        <f t="shared" si="1"/>
        <v>-1</v>
      </c>
      <c r="N24" s="18">
        <f t="shared" si="2"/>
        <v>0</v>
      </c>
      <c r="O24" s="17" t="str">
        <f t="shared" si="3"/>
        <v>N/A</v>
      </c>
      <c r="P24" s="20">
        <f>Functional!R31</f>
        <v>0</v>
      </c>
      <c r="Q24" s="20">
        <f>Functional!S31</f>
        <v>0</v>
      </c>
      <c r="R24" s="12">
        <f>Functional!T31</f>
        <v>0</v>
      </c>
    </row>
    <row r="25" spans="1:18">
      <c r="A25" s="9"/>
      <c r="B25" s="12" t="str">
        <f>Functional!B32</f>
        <v>EMA-TC0021</v>
      </c>
      <c r="C25" s="12">
        <f>Functional!P32</f>
        <v>0</v>
      </c>
      <c r="D25" s="19">
        <f>Functional!Q32</f>
        <v>0</v>
      </c>
      <c r="E25" s="19">
        <f t="shared" si="0"/>
        <v>0</v>
      </c>
      <c r="F25" s="30">
        <f>COUNTIF(Functional!I32:K32, "Y")</f>
        <v>3</v>
      </c>
      <c r="G25" s="31">
        <f>COUNTIF(Functional!M32:O32, "Passed")</f>
        <v>1</v>
      </c>
      <c r="H25" s="31">
        <f>COUNTIF(Functional!M32:O32,"Failed")</f>
        <v>0</v>
      </c>
      <c r="I25" s="31">
        <f>COUNTIF(Functional!M32:O32,"In Progress")</f>
        <v>0</v>
      </c>
      <c r="J25" s="31">
        <f>COUNTIF(Functional!M32:O32,"Descoped")</f>
        <v>0</v>
      </c>
      <c r="K25" s="31">
        <f>COUNTIF(Functional!M32:O32,"Deferred")</f>
        <v>0</v>
      </c>
      <c r="L25" s="31">
        <f>COUNTIF(Functional!M32:O32,"Not Started")</f>
        <v>2</v>
      </c>
      <c r="M25" s="18">
        <f t="shared" si="1"/>
        <v>0.33333333333333331</v>
      </c>
      <c r="N25" s="18">
        <f t="shared" si="2"/>
        <v>0.33333333333333331</v>
      </c>
      <c r="O25" s="17" t="str">
        <f t="shared" si="3"/>
        <v>Passed</v>
      </c>
      <c r="P25" s="20">
        <f>Functional!R32</f>
        <v>0</v>
      </c>
      <c r="Q25" s="20">
        <f>Functional!S32</f>
        <v>0</v>
      </c>
      <c r="R25" s="12">
        <f>Functional!T32</f>
        <v>0</v>
      </c>
    </row>
    <row r="26" spans="1:18">
      <c r="A26" s="9"/>
      <c r="B26" s="12" t="str">
        <f>Functional!B33</f>
        <v>EMA-TC0022</v>
      </c>
      <c r="C26" s="12">
        <f>Functional!P33</f>
        <v>0</v>
      </c>
      <c r="D26" s="19">
        <f>Functional!Q33</f>
        <v>0</v>
      </c>
      <c r="E26" s="19">
        <f t="shared" si="0"/>
        <v>0</v>
      </c>
      <c r="F26" s="30">
        <f>COUNTIF(Functional!I33:K33, "Y")</f>
        <v>3</v>
      </c>
      <c r="G26" s="31">
        <f>COUNTIF(Functional!M33:O33, "Passed")</f>
        <v>0</v>
      </c>
      <c r="H26" s="31">
        <f>COUNTIF(Functional!M33:O33,"Failed")</f>
        <v>0</v>
      </c>
      <c r="I26" s="31">
        <f>COUNTIF(Functional!M33:O33,"In Progress")</f>
        <v>0</v>
      </c>
      <c r="J26" s="31">
        <f>COUNTIF(Functional!M33:O33,"Descoped")</f>
        <v>1</v>
      </c>
      <c r="K26" s="31">
        <f>COUNTIF(Functional!M33:O33,"Deferred")</f>
        <v>0</v>
      </c>
      <c r="L26" s="31">
        <f>COUNTIF(Functional!M33:O33,"Not Started")</f>
        <v>2</v>
      </c>
      <c r="M26" s="18">
        <f t="shared" si="1"/>
        <v>-1</v>
      </c>
      <c r="N26" s="18">
        <f t="shared" si="2"/>
        <v>0</v>
      </c>
      <c r="O26" s="17" t="str">
        <f t="shared" si="3"/>
        <v>N/A</v>
      </c>
      <c r="P26" s="20">
        <f>Functional!R33</f>
        <v>0</v>
      </c>
      <c r="Q26" s="20">
        <f>Functional!S33</f>
        <v>0</v>
      </c>
      <c r="R26" s="12">
        <f>Functional!T33</f>
        <v>0</v>
      </c>
    </row>
    <row r="27" spans="1:18">
      <c r="A27" s="9"/>
      <c r="B27" s="12" t="str">
        <f>Functional!B34</f>
        <v>EMA-TC0023</v>
      </c>
      <c r="C27" s="12">
        <f>Functional!P34</f>
        <v>0</v>
      </c>
      <c r="D27" s="19">
        <f>Functional!Q34</f>
        <v>0</v>
      </c>
      <c r="E27" s="19">
        <f t="shared" si="0"/>
        <v>0</v>
      </c>
      <c r="F27" s="30">
        <f>COUNTIF(Functional!I34:K34, "Y")</f>
        <v>3</v>
      </c>
      <c r="G27" s="31">
        <f>COUNTIF(Functional!M34:O34, "Passed")</f>
        <v>0</v>
      </c>
      <c r="H27" s="31">
        <f>COUNTIF(Functional!M34:O34,"Failed")</f>
        <v>0</v>
      </c>
      <c r="I27" s="31">
        <f>COUNTIF(Functional!M34:O34,"In Progress")</f>
        <v>0</v>
      </c>
      <c r="J27" s="31">
        <f>COUNTIF(Functional!M34:O34,"Descoped")</f>
        <v>1</v>
      </c>
      <c r="K27" s="31">
        <f>COUNTIF(Functional!M34:O34,"Deferred")</f>
        <v>0</v>
      </c>
      <c r="L27" s="31">
        <f>COUNTIF(Functional!M34:O34,"Not Started")</f>
        <v>2</v>
      </c>
      <c r="M27" s="18">
        <f t="shared" si="1"/>
        <v>-1</v>
      </c>
      <c r="N27" s="18">
        <f t="shared" si="2"/>
        <v>0</v>
      </c>
      <c r="O27" s="17" t="str">
        <f t="shared" si="3"/>
        <v>N/A</v>
      </c>
      <c r="P27" s="20">
        <f>Functional!R34</f>
        <v>0</v>
      </c>
      <c r="Q27" s="20">
        <f>Functional!S34</f>
        <v>0</v>
      </c>
      <c r="R27" s="12">
        <f>Functional!T34</f>
        <v>0</v>
      </c>
    </row>
    <row r="28" spans="1:18">
      <c r="A28" s="9"/>
      <c r="B28" s="12" t="str">
        <f>Functional!B35</f>
        <v>EMA-TC0024</v>
      </c>
      <c r="C28" s="12">
        <f>Functional!P35</f>
        <v>0</v>
      </c>
      <c r="D28" s="19">
        <f>Functional!Q35</f>
        <v>0</v>
      </c>
      <c r="E28" s="19">
        <f t="shared" si="0"/>
        <v>0</v>
      </c>
      <c r="F28" s="30">
        <f>COUNTIF(Functional!I35:K35, "Y")</f>
        <v>3</v>
      </c>
      <c r="G28" s="31">
        <f>COUNTIF(Functional!M35:O35, "Passed")</f>
        <v>0</v>
      </c>
      <c r="H28" s="31">
        <f>COUNTIF(Functional!M35:O35,"Failed")</f>
        <v>0</v>
      </c>
      <c r="I28" s="31">
        <f>COUNTIF(Functional!M35:O35,"In Progress")</f>
        <v>0</v>
      </c>
      <c r="J28" s="31">
        <f>COUNTIF(Functional!M35:O35,"Descoped")</f>
        <v>1</v>
      </c>
      <c r="K28" s="31">
        <f>COUNTIF(Functional!M35:O35,"Deferred")</f>
        <v>0</v>
      </c>
      <c r="L28" s="31">
        <f>COUNTIF(Functional!M35:O35,"Not Started")</f>
        <v>2</v>
      </c>
      <c r="M28" s="18">
        <f t="shared" si="1"/>
        <v>-1</v>
      </c>
      <c r="N28" s="18">
        <f t="shared" si="2"/>
        <v>0</v>
      </c>
      <c r="O28" s="17" t="str">
        <f t="shared" si="3"/>
        <v>N/A</v>
      </c>
      <c r="P28" s="20">
        <f>Functional!R35</f>
        <v>0</v>
      </c>
      <c r="Q28" s="20">
        <f>Functional!S35</f>
        <v>0</v>
      </c>
      <c r="R28" s="12">
        <f>Functional!T35</f>
        <v>0</v>
      </c>
    </row>
    <row r="29" spans="1:18">
      <c r="A29" s="9"/>
      <c r="B29" s="12" t="str">
        <f>Functional!B36</f>
        <v>EMA-TC0025</v>
      </c>
      <c r="C29" s="12">
        <f>Functional!P36</f>
        <v>0</v>
      </c>
      <c r="D29" s="19">
        <f>Functional!Q36</f>
        <v>0</v>
      </c>
      <c r="E29" s="19">
        <f t="shared" si="0"/>
        <v>0</v>
      </c>
      <c r="F29" s="30">
        <f>COUNTIF(Functional!I36:K36, "Y")</f>
        <v>3</v>
      </c>
      <c r="G29" s="31">
        <f>COUNTIF(Functional!M36:O36, "Passed")</f>
        <v>0</v>
      </c>
      <c r="H29" s="31">
        <f>COUNTIF(Functional!M36:O36,"Failed")</f>
        <v>0</v>
      </c>
      <c r="I29" s="31">
        <f>COUNTIF(Functional!M36:O36,"In Progress")</f>
        <v>0</v>
      </c>
      <c r="J29" s="31">
        <f>COUNTIF(Functional!M36:O36,"Descoped")</f>
        <v>1</v>
      </c>
      <c r="K29" s="31">
        <f>COUNTIF(Functional!M36:O36,"Deferred")</f>
        <v>0</v>
      </c>
      <c r="L29" s="31">
        <f>COUNTIF(Functional!M36:O36,"Not Started")</f>
        <v>2</v>
      </c>
      <c r="M29" s="18">
        <f t="shared" si="1"/>
        <v>-1</v>
      </c>
      <c r="N29" s="18">
        <f t="shared" si="2"/>
        <v>0</v>
      </c>
      <c r="O29" s="17" t="str">
        <f t="shared" si="3"/>
        <v>N/A</v>
      </c>
      <c r="P29" s="20">
        <f>Functional!R36</f>
        <v>0</v>
      </c>
      <c r="Q29" s="20">
        <f>Functional!S36</f>
        <v>0</v>
      </c>
      <c r="R29" s="12">
        <f>Functional!T36</f>
        <v>0</v>
      </c>
    </row>
    <row r="30" spans="1:18">
      <c r="A30" s="9"/>
      <c r="B30" s="12" t="str">
        <f>Functional!B37</f>
        <v>EMA-TC0026</v>
      </c>
      <c r="C30" s="12">
        <f>Functional!P37</f>
        <v>0</v>
      </c>
      <c r="D30" s="19">
        <f>Functional!Q37</f>
        <v>0</v>
      </c>
      <c r="E30" s="19">
        <f t="shared" si="0"/>
        <v>0</v>
      </c>
      <c r="F30" s="30">
        <f>COUNTIF(Functional!I37:K37, "Y")</f>
        <v>3</v>
      </c>
      <c r="G30" s="31">
        <f>COUNTIF(Functional!M37:O37, "Passed")</f>
        <v>0</v>
      </c>
      <c r="H30" s="31">
        <f>COUNTIF(Functional!M37:O37,"Failed")</f>
        <v>0</v>
      </c>
      <c r="I30" s="31">
        <f>COUNTIF(Functional!M37:O37,"In Progress")</f>
        <v>0</v>
      </c>
      <c r="J30" s="31">
        <f>COUNTIF(Functional!M37:O37,"Descoped")</f>
        <v>1</v>
      </c>
      <c r="K30" s="31">
        <f>COUNTIF(Functional!M37:O37,"Deferred")</f>
        <v>0</v>
      </c>
      <c r="L30" s="31">
        <f>COUNTIF(Functional!M37:O37,"Not Started")</f>
        <v>2</v>
      </c>
      <c r="M30" s="18">
        <f t="shared" si="1"/>
        <v>-1</v>
      </c>
      <c r="N30" s="18">
        <f t="shared" si="2"/>
        <v>0</v>
      </c>
      <c r="O30" s="17" t="str">
        <f t="shared" si="3"/>
        <v>N/A</v>
      </c>
      <c r="P30" s="20">
        <f>Functional!R37</f>
        <v>0</v>
      </c>
      <c r="Q30" s="20">
        <f>Functional!S37</f>
        <v>0</v>
      </c>
      <c r="R30" s="12">
        <f>Functional!T37</f>
        <v>0</v>
      </c>
    </row>
    <row r="31" spans="1:18">
      <c r="A31" s="9"/>
      <c r="B31" s="12" t="str">
        <f>Functional!B38</f>
        <v>EMA-TC0027</v>
      </c>
      <c r="C31" s="12">
        <f>Functional!P38</f>
        <v>0</v>
      </c>
      <c r="D31" s="19">
        <f>Functional!Q38</f>
        <v>0</v>
      </c>
      <c r="E31" s="19">
        <f t="shared" si="0"/>
        <v>0</v>
      </c>
      <c r="F31" s="30">
        <f>COUNTIF(Functional!I38:K38, "Y")</f>
        <v>3</v>
      </c>
      <c r="G31" s="31">
        <f>COUNTIF(Functional!M38:O38, "Passed")</f>
        <v>0</v>
      </c>
      <c r="H31" s="31">
        <f>COUNTIF(Functional!M38:O38,"Failed")</f>
        <v>0</v>
      </c>
      <c r="I31" s="31">
        <f>COUNTIF(Functional!M38:O38,"In Progress")</f>
        <v>0</v>
      </c>
      <c r="J31" s="31">
        <f>COUNTIF(Functional!M38:O38,"Descoped")</f>
        <v>1</v>
      </c>
      <c r="K31" s="31">
        <f>COUNTIF(Functional!M38:O38,"Deferred")</f>
        <v>0</v>
      </c>
      <c r="L31" s="31">
        <f>COUNTIF(Functional!M38:O38,"Not Started")</f>
        <v>2</v>
      </c>
      <c r="M31" s="18">
        <f t="shared" si="1"/>
        <v>-1</v>
      </c>
      <c r="N31" s="18">
        <f t="shared" si="2"/>
        <v>0</v>
      </c>
      <c r="O31" s="17" t="str">
        <f t="shared" si="3"/>
        <v>N/A</v>
      </c>
      <c r="P31" s="20">
        <f>Functional!R38</f>
        <v>0</v>
      </c>
      <c r="Q31" s="20">
        <f>Functional!S38</f>
        <v>0</v>
      </c>
      <c r="R31" s="12">
        <f>Functional!T38</f>
        <v>0</v>
      </c>
    </row>
    <row r="32" spans="1:18">
      <c r="A32" s="9"/>
      <c r="B32" s="12" t="str">
        <f>Functional!B39</f>
        <v>EMA-TC0028</v>
      </c>
      <c r="C32" s="12">
        <f>Functional!P39</f>
        <v>0</v>
      </c>
      <c r="D32" s="19">
        <f>Functional!Q39</f>
        <v>0</v>
      </c>
      <c r="E32" s="19">
        <f t="shared" si="0"/>
        <v>0</v>
      </c>
      <c r="F32" s="30">
        <f>COUNTIF(Functional!I39:K39, "Y")</f>
        <v>3</v>
      </c>
      <c r="G32" s="31">
        <f>COUNTIF(Functional!M39:O39, "Passed")</f>
        <v>0</v>
      </c>
      <c r="H32" s="31">
        <f>COUNTIF(Functional!M39:O39,"Failed")</f>
        <v>0</v>
      </c>
      <c r="I32" s="31">
        <f>COUNTIF(Functional!M39:O39,"In Progress")</f>
        <v>0</v>
      </c>
      <c r="J32" s="31">
        <f>COUNTIF(Functional!M39:O39,"Descoped")</f>
        <v>1</v>
      </c>
      <c r="K32" s="31">
        <f>COUNTIF(Functional!M39:O39,"Deferred")</f>
        <v>0</v>
      </c>
      <c r="L32" s="31">
        <f>COUNTIF(Functional!M39:O39,"Not Started")</f>
        <v>2</v>
      </c>
      <c r="M32" s="18">
        <f t="shared" si="1"/>
        <v>-1</v>
      </c>
      <c r="N32" s="18">
        <f t="shared" si="2"/>
        <v>0</v>
      </c>
      <c r="O32" s="17" t="str">
        <f t="shared" si="3"/>
        <v>N/A</v>
      </c>
      <c r="P32" s="20">
        <f>Functional!R39</f>
        <v>0</v>
      </c>
      <c r="Q32" s="20">
        <f>Functional!S39</f>
        <v>0</v>
      </c>
      <c r="R32" s="12">
        <f>Functional!T39</f>
        <v>0</v>
      </c>
    </row>
    <row r="33" spans="1:18">
      <c r="A33" s="9"/>
      <c r="B33" s="12" t="str">
        <f>Functional!B40</f>
        <v>EMA-TC0029</v>
      </c>
      <c r="C33" s="12">
        <f>Functional!P40</f>
        <v>0</v>
      </c>
      <c r="D33" s="19">
        <f>Functional!Q40</f>
        <v>0</v>
      </c>
      <c r="E33" s="19">
        <f t="shared" si="0"/>
        <v>0</v>
      </c>
      <c r="F33" s="30">
        <f>COUNTIF(Functional!I40:K40, "Y")</f>
        <v>3</v>
      </c>
      <c r="G33" s="31">
        <f>COUNTIF(Functional!M40:O40, "Passed")</f>
        <v>0</v>
      </c>
      <c r="H33" s="31">
        <f>COUNTIF(Functional!M40:O40,"Failed")</f>
        <v>0</v>
      </c>
      <c r="I33" s="31">
        <f>COUNTIF(Functional!M40:O40,"In Progress")</f>
        <v>0</v>
      </c>
      <c r="J33" s="31">
        <f>COUNTIF(Functional!M40:O40,"Descoped")</f>
        <v>1</v>
      </c>
      <c r="K33" s="31">
        <f>COUNTIF(Functional!M40:O40,"Deferred")</f>
        <v>0</v>
      </c>
      <c r="L33" s="31">
        <f>COUNTIF(Functional!M40:O40,"Not Started")</f>
        <v>2</v>
      </c>
      <c r="M33" s="18">
        <f t="shared" si="1"/>
        <v>-1</v>
      </c>
      <c r="N33" s="18">
        <f t="shared" si="2"/>
        <v>0</v>
      </c>
      <c r="O33" s="17" t="str">
        <f t="shared" si="3"/>
        <v>N/A</v>
      </c>
      <c r="P33" s="20">
        <f>Functional!R40</f>
        <v>0</v>
      </c>
      <c r="Q33" s="20">
        <f>Functional!S40</f>
        <v>0</v>
      </c>
      <c r="R33" s="12">
        <f>Functional!T40</f>
        <v>0</v>
      </c>
    </row>
    <row r="34" spans="1:18">
      <c r="A34" s="9"/>
      <c r="B34" s="12" t="str">
        <f>Functional!B41</f>
        <v>EMA-TC0030</v>
      </c>
      <c r="C34" s="12">
        <f>Functional!P41</f>
        <v>0</v>
      </c>
      <c r="D34" s="19">
        <f>Functional!Q41</f>
        <v>0</v>
      </c>
      <c r="E34" s="19">
        <f t="shared" si="0"/>
        <v>0</v>
      </c>
      <c r="F34" s="30">
        <f>COUNTIF(Functional!I41:K41, "Y")</f>
        <v>3</v>
      </c>
      <c r="G34" s="31">
        <f>COUNTIF(Functional!M41:O41, "Passed")</f>
        <v>0</v>
      </c>
      <c r="H34" s="31">
        <f>COUNTIF(Functional!M41:O41,"Failed")</f>
        <v>0</v>
      </c>
      <c r="I34" s="31">
        <f>COUNTIF(Functional!M41:O41,"In Progress")</f>
        <v>0</v>
      </c>
      <c r="J34" s="31">
        <f>COUNTIF(Functional!M41:O41,"Descoped")</f>
        <v>1</v>
      </c>
      <c r="K34" s="31">
        <f>COUNTIF(Functional!M41:O41,"Deferred")</f>
        <v>0</v>
      </c>
      <c r="L34" s="31">
        <f>COUNTIF(Functional!M41:O41,"Not Started")</f>
        <v>2</v>
      </c>
      <c r="M34" s="18">
        <f t="shared" si="1"/>
        <v>-1</v>
      </c>
      <c r="N34" s="18">
        <f t="shared" si="2"/>
        <v>0</v>
      </c>
      <c r="O34" s="17" t="str">
        <f t="shared" si="3"/>
        <v>N/A</v>
      </c>
      <c r="P34" s="20">
        <f>Functional!R41</f>
        <v>0</v>
      </c>
      <c r="Q34" s="20">
        <f>Functional!S41</f>
        <v>0</v>
      </c>
      <c r="R34" s="12">
        <f>Functional!T41</f>
        <v>0</v>
      </c>
    </row>
    <row r="35" spans="1:18">
      <c r="A35" s="9"/>
      <c r="B35" s="12" t="str">
        <f>Functional!B42</f>
        <v>EMA-TC0031</v>
      </c>
      <c r="C35" s="12">
        <f>Functional!P42</f>
        <v>0</v>
      </c>
      <c r="D35" s="19">
        <f>Functional!Q42</f>
        <v>0</v>
      </c>
      <c r="E35" s="19">
        <f t="shared" si="0"/>
        <v>0</v>
      </c>
      <c r="F35" s="30">
        <f>COUNTIF(Functional!I42:K42, "Y")</f>
        <v>3</v>
      </c>
      <c r="G35" s="31">
        <f>COUNTIF(Functional!M42:O42, "Passed")</f>
        <v>0</v>
      </c>
      <c r="H35" s="31">
        <f>COUNTIF(Functional!M42:O42,"Failed")</f>
        <v>0</v>
      </c>
      <c r="I35" s="31">
        <f>COUNTIF(Functional!M42:O42,"In Progress")</f>
        <v>0</v>
      </c>
      <c r="J35" s="31">
        <f>COUNTIF(Functional!M42:O42,"Descoped")</f>
        <v>1</v>
      </c>
      <c r="K35" s="31">
        <f>COUNTIF(Functional!M42:O42,"Deferred")</f>
        <v>0</v>
      </c>
      <c r="L35" s="31">
        <f>COUNTIF(Functional!M42:O42,"Not Started")</f>
        <v>2</v>
      </c>
      <c r="M35" s="18">
        <f t="shared" si="1"/>
        <v>-1</v>
      </c>
      <c r="N35" s="18">
        <f t="shared" si="2"/>
        <v>0</v>
      </c>
      <c r="O35" s="17" t="str">
        <f t="shared" si="3"/>
        <v>N/A</v>
      </c>
      <c r="P35" s="20">
        <f>Functional!R42</f>
        <v>0</v>
      </c>
      <c r="Q35" s="20">
        <f>Functional!S42</f>
        <v>0</v>
      </c>
      <c r="R35" s="12">
        <f>Functional!T42</f>
        <v>0</v>
      </c>
    </row>
    <row r="36" spans="1:18">
      <c r="A36" s="9"/>
      <c r="B36" s="12" t="str">
        <f>Functional!B43</f>
        <v>EMA-TC0032</v>
      </c>
      <c r="C36" s="12">
        <f>Functional!P43</f>
        <v>0</v>
      </c>
      <c r="D36" s="19">
        <f>Functional!Q43</f>
        <v>0</v>
      </c>
      <c r="E36" s="19">
        <f t="shared" si="0"/>
        <v>0</v>
      </c>
      <c r="F36" s="30">
        <f>COUNTIF(Functional!I43:K43, "Y")</f>
        <v>3</v>
      </c>
      <c r="G36" s="31">
        <f>COUNTIF(Functional!M43:O43, "Passed")</f>
        <v>0</v>
      </c>
      <c r="H36" s="31">
        <f>COUNTIF(Functional!M43:O43,"Failed")</f>
        <v>0</v>
      </c>
      <c r="I36" s="31">
        <f>COUNTIF(Functional!M43:O43,"In Progress")</f>
        <v>0</v>
      </c>
      <c r="J36" s="31">
        <f>COUNTIF(Functional!M43:O43,"Descoped")</f>
        <v>1</v>
      </c>
      <c r="K36" s="31">
        <f>COUNTIF(Functional!M43:O43,"Deferred")</f>
        <v>0</v>
      </c>
      <c r="L36" s="31">
        <f>COUNTIF(Functional!M43:O43,"Not Started")</f>
        <v>2</v>
      </c>
      <c r="M36" s="18">
        <f t="shared" si="1"/>
        <v>-1</v>
      </c>
      <c r="N36" s="18">
        <f t="shared" si="2"/>
        <v>0</v>
      </c>
      <c r="O36" s="17" t="str">
        <f t="shared" si="3"/>
        <v>N/A</v>
      </c>
      <c r="P36" s="20">
        <f>Functional!R43</f>
        <v>0</v>
      </c>
      <c r="Q36" s="20">
        <f>Functional!S43</f>
        <v>0</v>
      </c>
      <c r="R36" s="12">
        <f>Functional!T43</f>
        <v>0</v>
      </c>
    </row>
    <row r="37" spans="1:18">
      <c r="A37" s="9"/>
      <c r="B37" s="12" t="str">
        <f>Functional!B44</f>
        <v>EMA-TC0033</v>
      </c>
      <c r="C37" s="12">
        <f>Functional!P44</f>
        <v>0</v>
      </c>
      <c r="D37" s="19">
        <f>Functional!Q44</f>
        <v>0</v>
      </c>
      <c r="E37" s="19">
        <f t="shared" si="0"/>
        <v>0</v>
      </c>
      <c r="F37" s="30">
        <f>COUNTIF(Functional!I44:K44, "Y")</f>
        <v>3</v>
      </c>
      <c r="G37" s="31">
        <f>COUNTIF(Functional!M44:O44, "Passed")</f>
        <v>0</v>
      </c>
      <c r="H37" s="31">
        <f>COUNTIF(Functional!M44:O44,"Failed")</f>
        <v>0</v>
      </c>
      <c r="I37" s="31">
        <f>COUNTIF(Functional!M44:O44,"In Progress")</f>
        <v>0</v>
      </c>
      <c r="J37" s="31">
        <f>COUNTIF(Functional!M44:O44,"Descoped")</f>
        <v>1</v>
      </c>
      <c r="K37" s="31">
        <f>COUNTIF(Functional!M44:O44,"Deferred")</f>
        <v>0</v>
      </c>
      <c r="L37" s="31">
        <f>COUNTIF(Functional!M44:O44,"Not Started")</f>
        <v>2</v>
      </c>
      <c r="M37" s="18">
        <f t="shared" si="1"/>
        <v>-1</v>
      </c>
      <c r="N37" s="18">
        <f t="shared" si="2"/>
        <v>0</v>
      </c>
      <c r="O37" s="17" t="str">
        <f t="shared" si="3"/>
        <v>N/A</v>
      </c>
      <c r="P37" s="20">
        <f>Functional!R44</f>
        <v>0</v>
      </c>
      <c r="Q37" s="20">
        <f>Functional!S44</f>
        <v>0</v>
      </c>
      <c r="R37" s="12">
        <f>Functional!T44</f>
        <v>0</v>
      </c>
    </row>
    <row r="38" spans="1:18">
      <c r="A38" s="9"/>
      <c r="B38" s="12" t="str">
        <f>Functional!B45</f>
        <v>EMA-TC0034</v>
      </c>
      <c r="C38" s="12">
        <f>Functional!P45</f>
        <v>0</v>
      </c>
      <c r="D38" s="19">
        <f>Functional!Q45</f>
        <v>0</v>
      </c>
      <c r="E38" s="19">
        <f t="shared" si="0"/>
        <v>0</v>
      </c>
      <c r="F38" s="30">
        <f>COUNTIF(Functional!I45:K45, "Y")</f>
        <v>3</v>
      </c>
      <c r="G38" s="31">
        <f>COUNTIF(Functional!M45:O45, "Passed")</f>
        <v>0</v>
      </c>
      <c r="H38" s="31">
        <f>COUNTIF(Functional!M45:O45,"Failed")</f>
        <v>0</v>
      </c>
      <c r="I38" s="31">
        <f>COUNTIF(Functional!M45:O45,"In Progress")</f>
        <v>0</v>
      </c>
      <c r="J38" s="31">
        <f>COUNTIF(Functional!M45:O45,"Descoped")</f>
        <v>1</v>
      </c>
      <c r="K38" s="31">
        <f>COUNTIF(Functional!M45:O45,"Deferred")</f>
        <v>0</v>
      </c>
      <c r="L38" s="31">
        <f>COUNTIF(Functional!M45:O45,"Not Started")</f>
        <v>2</v>
      </c>
      <c r="M38" s="18">
        <f t="shared" si="1"/>
        <v>-1</v>
      </c>
      <c r="N38" s="18">
        <f t="shared" si="2"/>
        <v>0</v>
      </c>
      <c r="O38" s="17" t="str">
        <f t="shared" si="3"/>
        <v>N/A</v>
      </c>
      <c r="P38" s="20">
        <f>Functional!R45</f>
        <v>0</v>
      </c>
      <c r="Q38" s="20">
        <f>Functional!S45</f>
        <v>0</v>
      </c>
      <c r="R38" s="12">
        <f>Functional!T45</f>
        <v>0</v>
      </c>
    </row>
    <row r="39" spans="1:18">
      <c r="A39" s="9"/>
      <c r="B39" s="12" t="str">
        <f>Functional!B46</f>
        <v>EMA-TC0035</v>
      </c>
      <c r="C39" s="12">
        <f>Functional!P46</f>
        <v>0</v>
      </c>
      <c r="D39" s="19">
        <f>Functional!Q46</f>
        <v>0</v>
      </c>
      <c r="E39" s="19">
        <f t="shared" si="0"/>
        <v>0</v>
      </c>
      <c r="F39" s="30">
        <f>COUNTIF(Functional!I46:K46, "Y")</f>
        <v>3</v>
      </c>
      <c r="G39" s="31">
        <f>COUNTIF(Functional!M46:O46, "Passed")</f>
        <v>0</v>
      </c>
      <c r="H39" s="31">
        <f>COUNTIF(Functional!M46:O46,"Failed")</f>
        <v>0</v>
      </c>
      <c r="I39" s="31">
        <f>COUNTIF(Functional!M46:O46,"In Progress")</f>
        <v>0</v>
      </c>
      <c r="J39" s="31">
        <f>COUNTIF(Functional!M46:O46,"Descoped")</f>
        <v>1</v>
      </c>
      <c r="K39" s="31">
        <f>COUNTIF(Functional!M46:O46,"Deferred")</f>
        <v>0</v>
      </c>
      <c r="L39" s="31">
        <f>COUNTIF(Functional!M46:O46,"Not Started")</f>
        <v>2</v>
      </c>
      <c r="M39" s="18">
        <f t="shared" si="1"/>
        <v>-1</v>
      </c>
      <c r="N39" s="18">
        <f t="shared" si="2"/>
        <v>0</v>
      </c>
      <c r="O39" s="17" t="str">
        <f t="shared" si="3"/>
        <v>N/A</v>
      </c>
      <c r="P39" s="20">
        <f>Functional!R46</f>
        <v>0</v>
      </c>
      <c r="Q39" s="20">
        <f>Functional!S46</f>
        <v>0</v>
      </c>
      <c r="R39" s="12">
        <f>Functional!T46</f>
        <v>0</v>
      </c>
    </row>
    <row r="40" spans="1:18">
      <c r="A40" s="9"/>
      <c r="B40" s="12" t="str">
        <f>Functional!B47</f>
        <v>EMA-TC0036</v>
      </c>
      <c r="C40" s="12">
        <f>Functional!P47</f>
        <v>0</v>
      </c>
      <c r="D40" s="19">
        <f>Functional!Q47</f>
        <v>0</v>
      </c>
      <c r="E40" s="19">
        <f t="shared" si="0"/>
        <v>0</v>
      </c>
      <c r="F40" s="30">
        <f>COUNTIF(Functional!I47:K47, "Y")</f>
        <v>3</v>
      </c>
      <c r="G40" s="31">
        <f>COUNTIF(Functional!M47:O47, "Passed")</f>
        <v>0</v>
      </c>
      <c r="H40" s="31">
        <f>COUNTIF(Functional!M47:O47,"Failed")</f>
        <v>0</v>
      </c>
      <c r="I40" s="31">
        <f>COUNTIF(Functional!M47:O47,"In Progress")</f>
        <v>0</v>
      </c>
      <c r="J40" s="31">
        <f>COUNTIF(Functional!M47:O47,"Descoped")</f>
        <v>1</v>
      </c>
      <c r="K40" s="31">
        <f>COUNTIF(Functional!M47:O47,"Deferred")</f>
        <v>0</v>
      </c>
      <c r="L40" s="31">
        <f>COUNTIF(Functional!M47:O47,"Not Started")</f>
        <v>2</v>
      </c>
      <c r="M40" s="18">
        <f t="shared" si="1"/>
        <v>-1</v>
      </c>
      <c r="N40" s="18">
        <f t="shared" si="2"/>
        <v>0</v>
      </c>
      <c r="O40" s="17" t="str">
        <f t="shared" si="3"/>
        <v>N/A</v>
      </c>
      <c r="P40" s="20">
        <f>Functional!R47</f>
        <v>0</v>
      </c>
      <c r="Q40" s="20">
        <f>Functional!S47</f>
        <v>0</v>
      </c>
      <c r="R40" s="12">
        <f>Functional!T47</f>
        <v>0</v>
      </c>
    </row>
    <row r="41" spans="1:18">
      <c r="A41" s="9"/>
      <c r="B41" s="12" t="str">
        <f>Functional!B48</f>
        <v>EMA-TC0037</v>
      </c>
      <c r="C41" s="12">
        <f>Functional!P48</f>
        <v>0</v>
      </c>
      <c r="D41" s="19">
        <f>Functional!Q48</f>
        <v>0</v>
      </c>
      <c r="E41" s="19">
        <f t="shared" si="0"/>
        <v>0</v>
      </c>
      <c r="F41" s="30">
        <f>COUNTIF(Functional!I48:K48, "Y")</f>
        <v>3</v>
      </c>
      <c r="G41" s="31">
        <f>COUNTIF(Functional!M48:O48, "Passed")</f>
        <v>0</v>
      </c>
      <c r="H41" s="31">
        <f>COUNTIF(Functional!M48:O48,"Failed")</f>
        <v>0</v>
      </c>
      <c r="I41" s="31">
        <f>COUNTIF(Functional!M48:O48,"In Progress")</f>
        <v>0</v>
      </c>
      <c r="J41" s="31">
        <f>COUNTIF(Functional!M48:O48,"Descoped")</f>
        <v>1</v>
      </c>
      <c r="K41" s="31">
        <f>COUNTIF(Functional!M48:O48,"Deferred")</f>
        <v>0</v>
      </c>
      <c r="L41" s="31">
        <f>COUNTIF(Functional!M48:O48,"Not Started")</f>
        <v>2</v>
      </c>
      <c r="M41" s="18">
        <f t="shared" si="1"/>
        <v>-1</v>
      </c>
      <c r="N41" s="18">
        <f t="shared" si="2"/>
        <v>0</v>
      </c>
      <c r="O41" s="17" t="str">
        <f t="shared" si="3"/>
        <v>N/A</v>
      </c>
      <c r="P41" s="20">
        <f>Functional!R48</f>
        <v>0</v>
      </c>
      <c r="Q41" s="20">
        <f>Functional!S48</f>
        <v>0</v>
      </c>
      <c r="R41" s="12">
        <f>Functional!T48</f>
        <v>0</v>
      </c>
    </row>
    <row r="42" spans="1:18">
      <c r="A42" s="9"/>
      <c r="B42" s="12" t="str">
        <f>Functional!B49</f>
        <v>EMA-TC0038</v>
      </c>
      <c r="C42" s="12">
        <f>Functional!P49</f>
        <v>0</v>
      </c>
      <c r="D42" s="19">
        <f>Functional!Q49</f>
        <v>0</v>
      </c>
      <c r="E42" s="19">
        <f t="shared" si="0"/>
        <v>0</v>
      </c>
      <c r="F42" s="30">
        <f>COUNTIF(Functional!I49:K49, "Y")</f>
        <v>3</v>
      </c>
      <c r="G42" s="31">
        <f>COUNTIF(Functional!M49:O49, "Passed")</f>
        <v>0</v>
      </c>
      <c r="H42" s="31">
        <f>COUNTIF(Functional!M49:O49,"Failed")</f>
        <v>0</v>
      </c>
      <c r="I42" s="31">
        <f>COUNTIF(Functional!M49:O49,"In Progress")</f>
        <v>0</v>
      </c>
      <c r="J42" s="31">
        <f>COUNTIF(Functional!M49:O49,"Descoped")</f>
        <v>1</v>
      </c>
      <c r="K42" s="31">
        <f>COUNTIF(Functional!M49:O49,"Deferred")</f>
        <v>0</v>
      </c>
      <c r="L42" s="31">
        <f>COUNTIF(Functional!M49:O49,"Not Started")</f>
        <v>2</v>
      </c>
      <c r="M42" s="18">
        <f t="shared" si="1"/>
        <v>-1</v>
      </c>
      <c r="N42" s="18">
        <f t="shared" si="2"/>
        <v>0</v>
      </c>
      <c r="O42" s="17" t="str">
        <f t="shared" si="3"/>
        <v>N/A</v>
      </c>
      <c r="P42" s="20">
        <f>Functional!R49</f>
        <v>0</v>
      </c>
      <c r="Q42" s="20">
        <f>Functional!S49</f>
        <v>0</v>
      </c>
      <c r="R42" s="12">
        <f>Functional!T49</f>
        <v>0</v>
      </c>
    </row>
    <row r="43" spans="1:18">
      <c r="A43" s="9"/>
      <c r="B43" s="12" t="str">
        <f>Functional!B50</f>
        <v>EMA-TC0039</v>
      </c>
      <c r="C43" s="12">
        <f>Functional!P50</f>
        <v>0</v>
      </c>
      <c r="D43" s="19">
        <f>Functional!Q50</f>
        <v>0</v>
      </c>
      <c r="E43" s="19">
        <f t="shared" si="0"/>
        <v>0</v>
      </c>
      <c r="F43" s="30">
        <f>COUNTIF(Functional!I50:K50, "Y")</f>
        <v>3</v>
      </c>
      <c r="G43" s="31">
        <f>COUNTIF(Functional!M50:O50, "Passed")</f>
        <v>0</v>
      </c>
      <c r="H43" s="31">
        <f>COUNTIF(Functional!M50:O50,"Failed")</f>
        <v>0</v>
      </c>
      <c r="I43" s="31">
        <f>COUNTIF(Functional!M50:O50,"In Progress")</f>
        <v>0</v>
      </c>
      <c r="J43" s="31">
        <f>COUNTIF(Functional!M50:O50,"Descoped")</f>
        <v>1</v>
      </c>
      <c r="K43" s="31">
        <f>COUNTIF(Functional!M50:O50,"Deferred")</f>
        <v>0</v>
      </c>
      <c r="L43" s="31">
        <f>COUNTIF(Functional!M50:O50,"Not Started")</f>
        <v>2</v>
      </c>
      <c r="M43" s="18">
        <f t="shared" si="1"/>
        <v>-1</v>
      </c>
      <c r="N43" s="18">
        <f t="shared" si="2"/>
        <v>0</v>
      </c>
      <c r="O43" s="17" t="str">
        <f t="shared" si="3"/>
        <v>N/A</v>
      </c>
      <c r="P43" s="20">
        <f>Functional!R50</f>
        <v>0</v>
      </c>
      <c r="Q43" s="20">
        <f>Functional!S50</f>
        <v>0</v>
      </c>
      <c r="R43" s="12">
        <f>Functional!T50</f>
        <v>0</v>
      </c>
    </row>
    <row r="44" spans="1:18">
      <c r="A44" s="9"/>
      <c r="B44" s="12" t="str">
        <f>Functional!B51</f>
        <v>EMA-TC0040</v>
      </c>
      <c r="C44" s="12">
        <f>Functional!P51</f>
        <v>0</v>
      </c>
      <c r="D44" s="19">
        <f>Functional!Q51</f>
        <v>0</v>
      </c>
      <c r="E44" s="19">
        <f t="shared" si="0"/>
        <v>0</v>
      </c>
      <c r="F44" s="30">
        <f>COUNTIF(Functional!I51:K51, "Y")</f>
        <v>3</v>
      </c>
      <c r="G44" s="31">
        <f>COUNTIF(Functional!M51:O51, "Passed")</f>
        <v>0</v>
      </c>
      <c r="H44" s="31">
        <f>COUNTIF(Functional!M51:O51,"Failed")</f>
        <v>0</v>
      </c>
      <c r="I44" s="31">
        <f>COUNTIF(Functional!M51:O51,"In Progress")</f>
        <v>0</v>
      </c>
      <c r="J44" s="31">
        <f>COUNTIF(Functional!M51:O51,"Descoped")</f>
        <v>1</v>
      </c>
      <c r="K44" s="31">
        <f>COUNTIF(Functional!M51:O51,"Deferred")</f>
        <v>0</v>
      </c>
      <c r="L44" s="31">
        <f>COUNTIF(Functional!M51:O51,"Not Started")</f>
        <v>2</v>
      </c>
      <c r="M44" s="18">
        <f t="shared" si="1"/>
        <v>-1</v>
      </c>
      <c r="N44" s="18">
        <f t="shared" si="2"/>
        <v>0</v>
      </c>
      <c r="O44" s="17" t="str">
        <f t="shared" si="3"/>
        <v>N/A</v>
      </c>
      <c r="P44" s="20">
        <f>Functional!R51</f>
        <v>0</v>
      </c>
      <c r="Q44" s="20">
        <f>Functional!S51</f>
        <v>0</v>
      </c>
      <c r="R44" s="12">
        <f>Functional!T51</f>
        <v>0</v>
      </c>
    </row>
    <row r="45" spans="1:18">
      <c r="A45" s="9"/>
      <c r="B45" s="12" t="str">
        <f>Functional!B52</f>
        <v>EMA-TC0041</v>
      </c>
      <c r="C45" s="12">
        <f>Functional!P52</f>
        <v>0</v>
      </c>
      <c r="D45" s="19">
        <f>Functional!Q52</f>
        <v>0</v>
      </c>
      <c r="E45" s="19">
        <f t="shared" si="0"/>
        <v>0</v>
      </c>
      <c r="F45" s="30">
        <f>COUNTIF(Functional!I52:K52, "Y")</f>
        <v>3</v>
      </c>
      <c r="G45" s="31">
        <f>COUNTIF(Functional!M52:O52, "Passed")</f>
        <v>0</v>
      </c>
      <c r="H45" s="31">
        <f>COUNTIF(Functional!M52:O52,"Failed")</f>
        <v>0</v>
      </c>
      <c r="I45" s="31">
        <f>COUNTIF(Functional!M52:O52,"In Progress")</f>
        <v>0</v>
      </c>
      <c r="J45" s="31">
        <f>COUNTIF(Functional!M52:O52,"Descoped")</f>
        <v>1</v>
      </c>
      <c r="K45" s="31">
        <f>COUNTIF(Functional!M52:O52,"Deferred")</f>
        <v>0</v>
      </c>
      <c r="L45" s="31">
        <f>COUNTIF(Functional!M52:O52,"Not Started")</f>
        <v>2</v>
      </c>
      <c r="M45" s="18">
        <f t="shared" si="1"/>
        <v>-1</v>
      </c>
      <c r="N45" s="18">
        <f t="shared" si="2"/>
        <v>0</v>
      </c>
      <c r="O45" s="17" t="str">
        <f t="shared" si="3"/>
        <v>N/A</v>
      </c>
      <c r="P45" s="20">
        <f>Functional!R52</f>
        <v>0</v>
      </c>
      <c r="Q45" s="20">
        <f>Functional!S52</f>
        <v>0</v>
      </c>
      <c r="R45" s="12">
        <f>Functional!T52</f>
        <v>0</v>
      </c>
    </row>
    <row r="46" spans="1:18">
      <c r="A46" s="9"/>
      <c r="B46" s="12" t="str">
        <f>Functional!B53</f>
        <v>EMA-TC0042</v>
      </c>
      <c r="C46" s="12">
        <f>Functional!P53</f>
        <v>0</v>
      </c>
      <c r="D46" s="19">
        <f>Functional!Q53</f>
        <v>0</v>
      </c>
      <c r="E46" s="19">
        <f t="shared" si="0"/>
        <v>0</v>
      </c>
      <c r="F46" s="30">
        <f>COUNTIF(Functional!I53:K53, "Y")</f>
        <v>3</v>
      </c>
      <c r="G46" s="31">
        <f>COUNTIF(Functional!M53:O53, "Passed")</f>
        <v>0</v>
      </c>
      <c r="H46" s="31">
        <f>COUNTIF(Functional!M53:O53,"Failed")</f>
        <v>0</v>
      </c>
      <c r="I46" s="31">
        <f>COUNTIF(Functional!M53:O53,"In Progress")</f>
        <v>0</v>
      </c>
      <c r="J46" s="31">
        <f>COUNTIF(Functional!M53:O53,"Descoped")</f>
        <v>1</v>
      </c>
      <c r="K46" s="31">
        <f>COUNTIF(Functional!M53:O53,"Deferred")</f>
        <v>0</v>
      </c>
      <c r="L46" s="31">
        <f>COUNTIF(Functional!M53:O53,"Not Started")</f>
        <v>2</v>
      </c>
      <c r="M46" s="18">
        <f t="shared" si="1"/>
        <v>-1</v>
      </c>
      <c r="N46" s="18">
        <f t="shared" si="2"/>
        <v>0</v>
      </c>
      <c r="O46" s="17" t="str">
        <f t="shared" si="3"/>
        <v>N/A</v>
      </c>
      <c r="P46" s="20">
        <f>Functional!R53</f>
        <v>0</v>
      </c>
      <c r="Q46" s="20">
        <f>Functional!S53</f>
        <v>0</v>
      </c>
      <c r="R46" s="12">
        <f>Functional!T53</f>
        <v>0</v>
      </c>
    </row>
    <row r="47" spans="1:18">
      <c r="A47" s="9"/>
      <c r="B47" s="12" t="str">
        <f>Functional!B54</f>
        <v>EMA-TC0043</v>
      </c>
      <c r="C47" s="12">
        <f>Functional!P54</f>
        <v>0</v>
      </c>
      <c r="D47" s="19">
        <f>Functional!Q54</f>
        <v>0</v>
      </c>
      <c r="E47" s="19">
        <f t="shared" si="0"/>
        <v>0</v>
      </c>
      <c r="F47" s="30">
        <f>COUNTIF(Functional!I54:K54, "Y")</f>
        <v>3</v>
      </c>
      <c r="G47" s="31">
        <f>COUNTIF(Functional!M54:O54, "Passed")</f>
        <v>1</v>
      </c>
      <c r="H47" s="31">
        <f>COUNTIF(Functional!M54:O54,"Failed")</f>
        <v>0</v>
      </c>
      <c r="I47" s="31">
        <f>COUNTIF(Functional!M54:O54,"In Progress")</f>
        <v>0</v>
      </c>
      <c r="J47" s="31">
        <f>COUNTIF(Functional!M54:O54,"Descoped")</f>
        <v>0</v>
      </c>
      <c r="K47" s="31">
        <f>COUNTIF(Functional!M54:O54,"Deferred")</f>
        <v>0</v>
      </c>
      <c r="L47" s="31">
        <f>COUNTIF(Functional!M54:O54,"Not Started")</f>
        <v>2</v>
      </c>
      <c r="M47" s="18">
        <f t="shared" si="1"/>
        <v>0.33333333333333331</v>
      </c>
      <c r="N47" s="18">
        <f t="shared" si="2"/>
        <v>0.33333333333333331</v>
      </c>
      <c r="O47" s="17" t="str">
        <f t="shared" si="3"/>
        <v>Passed</v>
      </c>
      <c r="P47" s="20">
        <f>Functional!R54</f>
        <v>0</v>
      </c>
      <c r="Q47" s="20">
        <f>Functional!S54</f>
        <v>0</v>
      </c>
      <c r="R47" s="12">
        <f>Functional!T54</f>
        <v>0</v>
      </c>
    </row>
    <row r="48" spans="1:18">
      <c r="A48" s="9"/>
      <c r="B48" s="12" t="str">
        <f>Functional!B55</f>
        <v>EMA-TC0044</v>
      </c>
      <c r="C48" s="12">
        <f>Functional!P55</f>
        <v>0</v>
      </c>
      <c r="D48" s="19">
        <f>Functional!Q55</f>
        <v>0</v>
      </c>
      <c r="E48" s="19">
        <f t="shared" si="0"/>
        <v>0</v>
      </c>
      <c r="F48" s="30">
        <f>COUNTIF(Functional!I55:K55, "Y")</f>
        <v>3</v>
      </c>
      <c r="G48" s="31">
        <f>COUNTIF(Functional!M55:O55, "Passed")</f>
        <v>1</v>
      </c>
      <c r="H48" s="31">
        <f>COUNTIF(Functional!M55:O55,"Failed")</f>
        <v>0</v>
      </c>
      <c r="I48" s="31">
        <f>COUNTIF(Functional!M55:O55,"In Progress")</f>
        <v>0</v>
      </c>
      <c r="J48" s="31">
        <f>COUNTIF(Functional!M55:O55,"Descoped")</f>
        <v>0</v>
      </c>
      <c r="K48" s="31">
        <f>COUNTIF(Functional!M55:O55,"Deferred")</f>
        <v>0</v>
      </c>
      <c r="L48" s="31">
        <f>COUNTIF(Functional!M55:O55,"Not Started")</f>
        <v>2</v>
      </c>
      <c r="M48" s="18">
        <f t="shared" si="1"/>
        <v>0.33333333333333331</v>
      </c>
      <c r="N48" s="18">
        <f t="shared" si="2"/>
        <v>0.33333333333333331</v>
      </c>
      <c r="O48" s="17" t="str">
        <f t="shared" si="3"/>
        <v>Passed</v>
      </c>
      <c r="P48" s="20">
        <f>Functional!R55</f>
        <v>0</v>
      </c>
      <c r="Q48" s="20">
        <f>Functional!S55</f>
        <v>0</v>
      </c>
      <c r="R48" s="12">
        <f>Functional!T55</f>
        <v>0</v>
      </c>
    </row>
    <row r="49" spans="1:18">
      <c r="A49" s="9"/>
      <c r="B49" s="12" t="str">
        <f>Functional!B56</f>
        <v>EMA-TC0045</v>
      </c>
      <c r="C49" s="12">
        <f>Functional!P56</f>
        <v>0</v>
      </c>
      <c r="D49" s="19">
        <f>Functional!Q56</f>
        <v>0</v>
      </c>
      <c r="E49" s="19">
        <f t="shared" si="0"/>
        <v>0</v>
      </c>
      <c r="F49" s="30">
        <f>COUNTIF(Functional!I56:K56, "Y")</f>
        <v>3</v>
      </c>
      <c r="G49" s="31">
        <f>COUNTIF(Functional!M56:O56, "Passed")</f>
        <v>1</v>
      </c>
      <c r="H49" s="31">
        <f>COUNTIF(Functional!M56:O56,"Failed")</f>
        <v>0</v>
      </c>
      <c r="I49" s="31">
        <f>COUNTIF(Functional!M56:O56,"In Progress")</f>
        <v>0</v>
      </c>
      <c r="J49" s="31">
        <f>COUNTIF(Functional!M56:O56,"Descoped")</f>
        <v>0</v>
      </c>
      <c r="K49" s="31">
        <f>COUNTIF(Functional!M56:O56,"Deferred")</f>
        <v>0</v>
      </c>
      <c r="L49" s="31">
        <f>COUNTIF(Functional!M56:O56,"Not Started")</f>
        <v>2</v>
      </c>
      <c r="M49" s="18">
        <f t="shared" si="1"/>
        <v>0.33333333333333331</v>
      </c>
      <c r="N49" s="18">
        <f t="shared" si="2"/>
        <v>0.33333333333333331</v>
      </c>
      <c r="O49" s="17" t="str">
        <f t="shared" si="3"/>
        <v>Passed</v>
      </c>
      <c r="P49" s="20">
        <f>Functional!R56</f>
        <v>0</v>
      </c>
      <c r="Q49" s="20">
        <f>Functional!S56</f>
        <v>0</v>
      </c>
      <c r="R49" s="12">
        <f>Functional!T56</f>
        <v>0</v>
      </c>
    </row>
    <row r="50" spans="1:18">
      <c r="A50" s="9"/>
      <c r="B50" s="12" t="str">
        <f>Functional!B57</f>
        <v>EMA-TC0046</v>
      </c>
      <c r="C50" s="12">
        <f>Functional!P57</f>
        <v>0</v>
      </c>
      <c r="D50" s="19">
        <f>Functional!Q57</f>
        <v>0</v>
      </c>
      <c r="E50" s="19">
        <f t="shared" si="0"/>
        <v>0</v>
      </c>
      <c r="F50" s="30">
        <f>COUNTIF(Functional!I57:K57, "Y")</f>
        <v>3</v>
      </c>
      <c r="G50" s="31">
        <f>COUNTIF(Functional!M57:O57, "Passed")</f>
        <v>1</v>
      </c>
      <c r="H50" s="31">
        <f>COUNTIF(Functional!M57:O57,"Failed")</f>
        <v>0</v>
      </c>
      <c r="I50" s="31">
        <f>COUNTIF(Functional!M57:O57,"In Progress")</f>
        <v>0</v>
      </c>
      <c r="J50" s="31">
        <f>COUNTIF(Functional!M57:O57,"Descoped")</f>
        <v>0</v>
      </c>
      <c r="K50" s="31">
        <f>COUNTIF(Functional!M57:O57,"Deferred")</f>
        <v>0</v>
      </c>
      <c r="L50" s="31">
        <f>COUNTIF(Functional!M57:O57,"Not Started")</f>
        <v>2</v>
      </c>
      <c r="M50" s="18">
        <f t="shared" si="1"/>
        <v>0.33333333333333331</v>
      </c>
      <c r="N50" s="18">
        <f t="shared" si="2"/>
        <v>0.33333333333333331</v>
      </c>
      <c r="O50" s="17" t="str">
        <f t="shared" si="3"/>
        <v>Passed</v>
      </c>
      <c r="P50" s="20">
        <f>Functional!R57</f>
        <v>0</v>
      </c>
      <c r="Q50" s="20">
        <f>Functional!S57</f>
        <v>0</v>
      </c>
      <c r="R50" s="12">
        <f>Functional!T57</f>
        <v>0</v>
      </c>
    </row>
    <row r="51" spans="1:18">
      <c r="A51" s="9"/>
      <c r="B51" s="12" t="str">
        <f>Functional!B58</f>
        <v>EMA-TC0047</v>
      </c>
      <c r="C51" s="12">
        <f>Functional!P58</f>
        <v>0</v>
      </c>
      <c r="D51" s="19">
        <f>Functional!Q58</f>
        <v>0</v>
      </c>
      <c r="E51" s="19">
        <f t="shared" si="0"/>
        <v>0</v>
      </c>
      <c r="F51" s="30">
        <f>COUNTIF(Functional!I58:K58, "Y")</f>
        <v>3</v>
      </c>
      <c r="G51" s="31">
        <f>COUNTIF(Functional!M58:O58, "Passed")</f>
        <v>0</v>
      </c>
      <c r="H51" s="31">
        <f>COUNTIF(Functional!M58:O58,"Failed")</f>
        <v>0</v>
      </c>
      <c r="I51" s="31">
        <f>COUNTIF(Functional!M58:O58,"In Progress")</f>
        <v>0</v>
      </c>
      <c r="J51" s="31">
        <f>COUNTIF(Functional!M58:O58,"Descoped")</f>
        <v>1</v>
      </c>
      <c r="K51" s="31">
        <f>COUNTIF(Functional!M58:O58,"Deferred")</f>
        <v>0</v>
      </c>
      <c r="L51" s="31">
        <f>COUNTIF(Functional!M58:O58,"Not Started")</f>
        <v>2</v>
      </c>
      <c r="M51" s="18">
        <f t="shared" si="1"/>
        <v>-1</v>
      </c>
      <c r="N51" s="18">
        <f t="shared" si="2"/>
        <v>0</v>
      </c>
      <c r="O51" s="17" t="str">
        <f t="shared" si="3"/>
        <v>N/A</v>
      </c>
      <c r="P51" s="20">
        <f>Functional!R58</f>
        <v>0</v>
      </c>
      <c r="Q51" s="20">
        <f>Functional!S58</f>
        <v>0</v>
      </c>
      <c r="R51" s="12">
        <f>Functional!T58</f>
        <v>0</v>
      </c>
    </row>
    <row r="52" spans="1:18">
      <c r="A52" s="9"/>
      <c r="B52" s="12" t="str">
        <f>Functional!B59</f>
        <v>EMA-TC0048</v>
      </c>
      <c r="C52" s="12">
        <f>Functional!P59</f>
        <v>0</v>
      </c>
      <c r="D52" s="19">
        <f>Functional!Q59</f>
        <v>0</v>
      </c>
      <c r="E52" s="19">
        <f t="shared" si="0"/>
        <v>0</v>
      </c>
      <c r="F52" s="30">
        <f>COUNTIF(Functional!I59:K59, "Y")</f>
        <v>3</v>
      </c>
      <c r="G52" s="31">
        <f>COUNTIF(Functional!M59:O59, "Passed")</f>
        <v>1</v>
      </c>
      <c r="H52" s="31">
        <f>COUNTIF(Functional!M59:O59,"Failed")</f>
        <v>0</v>
      </c>
      <c r="I52" s="31">
        <f>COUNTIF(Functional!M59:O59,"In Progress")</f>
        <v>0</v>
      </c>
      <c r="J52" s="31">
        <f>COUNTIF(Functional!M59:O59,"Descoped")</f>
        <v>0</v>
      </c>
      <c r="K52" s="31">
        <f>COUNTIF(Functional!M59:O59,"Deferred")</f>
        <v>0</v>
      </c>
      <c r="L52" s="31">
        <f>COUNTIF(Functional!M59:O59,"Not Started")</f>
        <v>2</v>
      </c>
      <c r="M52" s="18">
        <f t="shared" si="1"/>
        <v>0.33333333333333331</v>
      </c>
      <c r="N52" s="18">
        <f t="shared" si="2"/>
        <v>0.33333333333333331</v>
      </c>
      <c r="O52" s="17" t="str">
        <f t="shared" si="3"/>
        <v>Passed</v>
      </c>
      <c r="P52" s="20">
        <f>Functional!R59</f>
        <v>0</v>
      </c>
      <c r="Q52" s="20">
        <f>Functional!S59</f>
        <v>0</v>
      </c>
      <c r="R52" s="12">
        <f>Functional!T59</f>
        <v>0</v>
      </c>
    </row>
    <row r="53" spans="1:18">
      <c r="A53" s="9"/>
      <c r="B53" s="12" t="str">
        <f>Functional!B60</f>
        <v>EMA-TC0049</v>
      </c>
      <c r="C53" s="12">
        <f>Functional!P60</f>
        <v>0</v>
      </c>
      <c r="D53" s="19">
        <f>Functional!Q60</f>
        <v>0</v>
      </c>
      <c r="E53" s="19">
        <f t="shared" si="0"/>
        <v>0</v>
      </c>
      <c r="F53" s="30">
        <f>COUNTIF(Functional!I60:K60, "Y")</f>
        <v>3</v>
      </c>
      <c r="G53" s="31">
        <f>COUNTIF(Functional!M60:O60, "Passed")</f>
        <v>1</v>
      </c>
      <c r="H53" s="31">
        <f>COUNTIF(Functional!M60:O60,"Failed")</f>
        <v>0</v>
      </c>
      <c r="I53" s="31">
        <f>COUNTIF(Functional!M60:O60,"In Progress")</f>
        <v>0</v>
      </c>
      <c r="J53" s="31">
        <f>COUNTIF(Functional!M60:O60,"Descoped")</f>
        <v>0</v>
      </c>
      <c r="K53" s="31">
        <f>COUNTIF(Functional!M60:O60,"Deferred")</f>
        <v>0</v>
      </c>
      <c r="L53" s="31">
        <f>COUNTIF(Functional!M60:O60,"Not Started")</f>
        <v>2</v>
      </c>
      <c r="M53" s="18">
        <f t="shared" si="1"/>
        <v>0.33333333333333331</v>
      </c>
      <c r="N53" s="18">
        <f t="shared" si="2"/>
        <v>0.33333333333333331</v>
      </c>
      <c r="O53" s="17" t="str">
        <f t="shared" si="3"/>
        <v>Passed</v>
      </c>
      <c r="P53" s="20">
        <f>Functional!R60</f>
        <v>0</v>
      </c>
      <c r="Q53" s="20">
        <f>Functional!S60</f>
        <v>0</v>
      </c>
      <c r="R53" s="12">
        <f>Functional!T60</f>
        <v>0</v>
      </c>
    </row>
    <row r="54" spans="1:18">
      <c r="A54" s="9"/>
      <c r="B54" s="12" t="str">
        <f>Functional!B61</f>
        <v>EMA-TC0050</v>
      </c>
      <c r="C54" s="12">
        <f>Functional!P61</f>
        <v>0</v>
      </c>
      <c r="D54" s="19">
        <f>Functional!Q61</f>
        <v>0</v>
      </c>
      <c r="E54" s="19">
        <f t="shared" si="0"/>
        <v>0</v>
      </c>
      <c r="F54" s="30">
        <f>COUNTIF(Functional!I61:K61, "Y")</f>
        <v>3</v>
      </c>
      <c r="G54" s="31">
        <f>COUNTIF(Functional!M61:O61, "Passed")</f>
        <v>1</v>
      </c>
      <c r="H54" s="31">
        <f>COUNTIF(Functional!M61:O61,"Failed")</f>
        <v>0</v>
      </c>
      <c r="I54" s="31">
        <f>COUNTIF(Functional!M61:O61,"In Progress")</f>
        <v>0</v>
      </c>
      <c r="J54" s="31">
        <f>COUNTIF(Functional!M61:O61,"Descoped")</f>
        <v>0</v>
      </c>
      <c r="K54" s="31">
        <f>COUNTIF(Functional!M61:O61,"Deferred")</f>
        <v>0</v>
      </c>
      <c r="L54" s="31">
        <f>COUNTIF(Functional!M61:O61,"Not Started")</f>
        <v>2</v>
      </c>
      <c r="M54" s="18">
        <f t="shared" si="1"/>
        <v>0.33333333333333331</v>
      </c>
      <c r="N54" s="18">
        <f t="shared" si="2"/>
        <v>0.33333333333333331</v>
      </c>
      <c r="O54" s="17" t="str">
        <f t="shared" si="3"/>
        <v>Passed</v>
      </c>
      <c r="P54" s="20">
        <f>Functional!R61</f>
        <v>0</v>
      </c>
      <c r="Q54" s="20">
        <f>Functional!S61</f>
        <v>0</v>
      </c>
      <c r="R54" s="12">
        <f>Functional!T61</f>
        <v>0</v>
      </c>
    </row>
    <row r="55" spans="1:18">
      <c r="A55" s="9"/>
      <c r="B55" s="12" t="str">
        <f>Functional!B62</f>
        <v>EMA-TC0051</v>
      </c>
      <c r="C55" s="12">
        <f>Functional!P62</f>
        <v>0</v>
      </c>
      <c r="D55" s="19">
        <f>Functional!Q62</f>
        <v>0</v>
      </c>
      <c r="E55" s="19">
        <f t="shared" si="0"/>
        <v>0</v>
      </c>
      <c r="F55" s="30">
        <f>COUNTIF(Functional!I62:K62, "Y")</f>
        <v>3</v>
      </c>
      <c r="G55" s="31">
        <f>COUNTIF(Functional!M62:O62, "Passed")</f>
        <v>1</v>
      </c>
      <c r="H55" s="31">
        <f>COUNTIF(Functional!M62:O62,"Failed")</f>
        <v>0</v>
      </c>
      <c r="I55" s="31">
        <f>COUNTIF(Functional!M62:O62,"In Progress")</f>
        <v>0</v>
      </c>
      <c r="J55" s="31">
        <f>COUNTIF(Functional!M62:O62,"Descoped")</f>
        <v>0</v>
      </c>
      <c r="K55" s="31">
        <f>COUNTIF(Functional!M62:O62,"Deferred")</f>
        <v>0</v>
      </c>
      <c r="L55" s="31">
        <f>COUNTIF(Functional!M62:O62,"Not Started")</f>
        <v>2</v>
      </c>
      <c r="M55" s="18">
        <f t="shared" si="1"/>
        <v>0.33333333333333331</v>
      </c>
      <c r="N55" s="18">
        <f t="shared" si="2"/>
        <v>0.33333333333333331</v>
      </c>
      <c r="O55" s="17" t="str">
        <f t="shared" si="3"/>
        <v>Passed</v>
      </c>
      <c r="P55" s="20">
        <f>Functional!R62</f>
        <v>0</v>
      </c>
      <c r="Q55" s="20">
        <f>Functional!S62</f>
        <v>0</v>
      </c>
      <c r="R55" s="12">
        <f>Functional!T62</f>
        <v>0</v>
      </c>
    </row>
    <row r="56" spans="1:18">
      <c r="A56" s="9"/>
      <c r="B56" s="12" t="str">
        <f>Functional!B63</f>
        <v>EMA-TC0052</v>
      </c>
      <c r="C56" s="12">
        <f>Functional!P63</f>
        <v>0</v>
      </c>
      <c r="D56" s="19">
        <f>Functional!Q63</f>
        <v>0</v>
      </c>
      <c r="E56" s="19">
        <f t="shared" si="0"/>
        <v>0</v>
      </c>
      <c r="F56" s="30">
        <f>COUNTIF(Functional!I63:K63, "Y")</f>
        <v>3</v>
      </c>
      <c r="G56" s="31">
        <f>COUNTIF(Functional!M63:O63, "Passed")</f>
        <v>0</v>
      </c>
      <c r="H56" s="31">
        <f>COUNTIF(Functional!M63:O63,"Failed")</f>
        <v>0</v>
      </c>
      <c r="I56" s="31">
        <f>COUNTIF(Functional!M63:O63,"In Progress")</f>
        <v>0</v>
      </c>
      <c r="J56" s="31">
        <f>COUNTIF(Functional!M63:O63,"Descoped")</f>
        <v>1</v>
      </c>
      <c r="K56" s="31">
        <f>COUNTIF(Functional!M63:O63,"Deferred")</f>
        <v>0</v>
      </c>
      <c r="L56" s="31">
        <f>COUNTIF(Functional!M63:O63,"Not Started")</f>
        <v>2</v>
      </c>
      <c r="M56" s="18">
        <f t="shared" si="1"/>
        <v>-1</v>
      </c>
      <c r="N56" s="18">
        <f t="shared" si="2"/>
        <v>0</v>
      </c>
      <c r="O56" s="17" t="str">
        <f t="shared" si="3"/>
        <v>N/A</v>
      </c>
      <c r="P56" s="20">
        <f>Functional!R63</f>
        <v>0</v>
      </c>
      <c r="Q56" s="20">
        <f>Functional!S63</f>
        <v>0</v>
      </c>
      <c r="R56" s="12">
        <f>Functional!T63</f>
        <v>0</v>
      </c>
    </row>
    <row r="57" spans="1:18">
      <c r="A57" s="9"/>
      <c r="B57" s="12" t="str">
        <f>Functional!B64</f>
        <v>EMA-TC0053</v>
      </c>
      <c r="C57" s="12">
        <f>Functional!P64</f>
        <v>0</v>
      </c>
      <c r="D57" s="19">
        <f>Functional!Q64</f>
        <v>0</v>
      </c>
      <c r="E57" s="19">
        <f t="shared" si="0"/>
        <v>0</v>
      </c>
      <c r="F57" s="30">
        <f>COUNTIF(Functional!I64:K64, "Y")</f>
        <v>3</v>
      </c>
      <c r="G57" s="31">
        <f>COUNTIF(Functional!M64:O64, "Passed")</f>
        <v>1</v>
      </c>
      <c r="H57" s="31">
        <f>COUNTIF(Functional!M64:O64,"Failed")</f>
        <v>0</v>
      </c>
      <c r="I57" s="31">
        <f>COUNTIF(Functional!M64:O64,"In Progress")</f>
        <v>0</v>
      </c>
      <c r="J57" s="31">
        <f>COUNTIF(Functional!M64:O64,"Descoped")</f>
        <v>0</v>
      </c>
      <c r="K57" s="31">
        <f>COUNTIF(Functional!M64:O64,"Deferred")</f>
        <v>0</v>
      </c>
      <c r="L57" s="31">
        <f>COUNTIF(Functional!M64:O64,"Not Started")</f>
        <v>2</v>
      </c>
      <c r="M57" s="18">
        <f t="shared" si="1"/>
        <v>0.33333333333333331</v>
      </c>
      <c r="N57" s="18">
        <f t="shared" si="2"/>
        <v>0.33333333333333331</v>
      </c>
      <c r="O57" s="17" t="str">
        <f t="shared" si="3"/>
        <v>Passed</v>
      </c>
      <c r="P57" s="20">
        <f>Functional!R64</f>
        <v>0</v>
      </c>
      <c r="Q57" s="20">
        <f>Functional!S64</f>
        <v>0</v>
      </c>
      <c r="R57" s="12">
        <f>Functional!T64</f>
        <v>0</v>
      </c>
    </row>
    <row r="58" spans="1:18">
      <c r="A58" s="9"/>
      <c r="B58" s="12" t="str">
        <f>Functional!B65</f>
        <v>EMA-TC0054</v>
      </c>
      <c r="C58" s="12">
        <f>Functional!P65</f>
        <v>0</v>
      </c>
      <c r="D58" s="19">
        <f>Functional!Q65</f>
        <v>0</v>
      </c>
      <c r="E58" s="19">
        <f t="shared" si="0"/>
        <v>0</v>
      </c>
      <c r="F58" s="30">
        <f>COUNTIF(Functional!I65:K65, "Y")</f>
        <v>3</v>
      </c>
      <c r="G58" s="31">
        <f>COUNTIF(Functional!M65:O65, "Passed")</f>
        <v>0</v>
      </c>
      <c r="H58" s="31">
        <f>COUNTIF(Functional!M65:O65,"Failed")</f>
        <v>0</v>
      </c>
      <c r="I58" s="31">
        <f>COUNTIF(Functional!M65:O65,"In Progress")</f>
        <v>0</v>
      </c>
      <c r="J58" s="31">
        <f>COUNTIF(Functional!M65:O65,"Descoped")</f>
        <v>1</v>
      </c>
      <c r="K58" s="31">
        <f>COUNTIF(Functional!M65:O65,"Deferred")</f>
        <v>0</v>
      </c>
      <c r="L58" s="31">
        <f>COUNTIF(Functional!M65:O65,"Not Started")</f>
        <v>2</v>
      </c>
      <c r="M58" s="18">
        <f t="shared" si="1"/>
        <v>-1</v>
      </c>
      <c r="N58" s="18">
        <f t="shared" si="2"/>
        <v>0</v>
      </c>
      <c r="O58" s="17" t="str">
        <f t="shared" si="3"/>
        <v>N/A</v>
      </c>
      <c r="P58" s="20">
        <f>Functional!R65</f>
        <v>0</v>
      </c>
      <c r="Q58" s="20">
        <f>Functional!S65</f>
        <v>0</v>
      </c>
      <c r="R58" s="12">
        <f>Functional!T65</f>
        <v>0</v>
      </c>
    </row>
    <row r="59" spans="1:18">
      <c r="A59" s="9"/>
      <c r="B59" s="12" t="str">
        <f>Functional!B66</f>
        <v>EMA-TC0055</v>
      </c>
      <c r="C59" s="12">
        <f>Functional!P66</f>
        <v>0</v>
      </c>
      <c r="D59" s="19">
        <f>Functional!Q66</f>
        <v>0</v>
      </c>
      <c r="E59" s="19">
        <f t="shared" si="0"/>
        <v>0</v>
      </c>
      <c r="F59" s="30">
        <f>COUNTIF(Functional!I66:K66, "Y")</f>
        <v>3</v>
      </c>
      <c r="G59" s="31">
        <f>COUNTIF(Functional!M66:O66, "Passed")</f>
        <v>1</v>
      </c>
      <c r="H59" s="31">
        <f>COUNTIF(Functional!M66:O66,"Failed")</f>
        <v>0</v>
      </c>
      <c r="I59" s="31">
        <f>COUNTIF(Functional!M66:O66,"In Progress")</f>
        <v>0</v>
      </c>
      <c r="J59" s="31">
        <f>COUNTIF(Functional!M66:O66,"Descoped")</f>
        <v>0</v>
      </c>
      <c r="K59" s="31">
        <f>COUNTIF(Functional!M66:O66,"Deferred")</f>
        <v>0</v>
      </c>
      <c r="L59" s="31">
        <f>COUNTIF(Functional!M66:O66,"Not Started")</f>
        <v>2</v>
      </c>
      <c r="M59" s="18">
        <f t="shared" si="1"/>
        <v>0.33333333333333331</v>
      </c>
      <c r="N59" s="18">
        <f t="shared" si="2"/>
        <v>0.33333333333333331</v>
      </c>
      <c r="O59" s="17" t="str">
        <f t="shared" si="3"/>
        <v>Passed</v>
      </c>
      <c r="P59" s="20">
        <f>Functional!R66</f>
        <v>0</v>
      </c>
      <c r="Q59" s="20">
        <f>Functional!S66</f>
        <v>0</v>
      </c>
      <c r="R59" s="12">
        <f>Functional!T66</f>
        <v>0</v>
      </c>
    </row>
    <row r="60" spans="1:18">
      <c r="A60" s="9"/>
      <c r="B60" s="12" t="str">
        <f>Functional!B67</f>
        <v>EMA-TC0056</v>
      </c>
      <c r="C60" s="12">
        <f>Functional!P67</f>
        <v>0</v>
      </c>
      <c r="D60" s="19">
        <f>Functional!Q67</f>
        <v>0</v>
      </c>
      <c r="E60" s="19">
        <f t="shared" si="0"/>
        <v>0</v>
      </c>
      <c r="F60" s="30">
        <f>COUNTIF(Functional!I67:K67, "Y")</f>
        <v>3</v>
      </c>
      <c r="G60" s="31">
        <f>COUNTIF(Functional!M67:O67, "Passed")</f>
        <v>1</v>
      </c>
      <c r="H60" s="31">
        <f>COUNTIF(Functional!M67:O67,"Failed")</f>
        <v>0</v>
      </c>
      <c r="I60" s="31">
        <f>COUNTIF(Functional!M67:O67,"In Progress")</f>
        <v>0</v>
      </c>
      <c r="J60" s="31">
        <f>COUNTIF(Functional!M67:O67,"Descoped")</f>
        <v>0</v>
      </c>
      <c r="K60" s="31">
        <f>COUNTIF(Functional!M67:O67,"Deferred")</f>
        <v>0</v>
      </c>
      <c r="L60" s="31">
        <f>COUNTIF(Functional!M67:O67,"Not Started")</f>
        <v>2</v>
      </c>
      <c r="M60" s="18">
        <f t="shared" si="1"/>
        <v>0.33333333333333331</v>
      </c>
      <c r="N60" s="18">
        <f t="shared" si="2"/>
        <v>0.33333333333333331</v>
      </c>
      <c r="O60" s="17" t="str">
        <f t="shared" si="3"/>
        <v>Passed</v>
      </c>
      <c r="P60" s="20">
        <f>Functional!R67</f>
        <v>0</v>
      </c>
      <c r="Q60" s="20">
        <f>Functional!S67</f>
        <v>0</v>
      </c>
      <c r="R60" s="12">
        <f>Functional!T67</f>
        <v>0</v>
      </c>
    </row>
    <row r="61" spans="1:18">
      <c r="A61" s="9"/>
      <c r="B61" s="12" t="str">
        <f>Functional!B68</f>
        <v>EMA-TC0057</v>
      </c>
      <c r="C61" s="12">
        <f>Functional!P68</f>
        <v>0</v>
      </c>
      <c r="D61" s="19">
        <f>Functional!Q68</f>
        <v>0</v>
      </c>
      <c r="E61" s="19">
        <f t="shared" si="0"/>
        <v>0</v>
      </c>
      <c r="F61" s="30">
        <f>COUNTIF(Functional!I68:K68, "Y")</f>
        <v>3</v>
      </c>
      <c r="G61" s="31">
        <f>COUNTIF(Functional!M68:O68, "Passed")</f>
        <v>1</v>
      </c>
      <c r="H61" s="31">
        <f>COUNTIF(Functional!M68:O68,"Failed")</f>
        <v>0</v>
      </c>
      <c r="I61" s="31">
        <f>COUNTIF(Functional!M68:O68,"In Progress")</f>
        <v>0</v>
      </c>
      <c r="J61" s="31">
        <f>COUNTIF(Functional!M68:O68,"Descoped")</f>
        <v>0</v>
      </c>
      <c r="K61" s="31">
        <f>COUNTIF(Functional!M68:O68,"Deferred")</f>
        <v>0</v>
      </c>
      <c r="L61" s="31">
        <f>COUNTIF(Functional!M68:O68,"Not Started")</f>
        <v>2</v>
      </c>
      <c r="M61" s="18">
        <f t="shared" si="1"/>
        <v>0.33333333333333331</v>
      </c>
      <c r="N61" s="18">
        <f t="shared" si="2"/>
        <v>0.33333333333333331</v>
      </c>
      <c r="O61" s="17" t="str">
        <f t="shared" si="3"/>
        <v>Passed</v>
      </c>
      <c r="P61" s="20">
        <f>Functional!R68</f>
        <v>0</v>
      </c>
      <c r="Q61" s="20">
        <f>Functional!S68</f>
        <v>0</v>
      </c>
      <c r="R61" s="12">
        <f>Functional!T68</f>
        <v>0</v>
      </c>
    </row>
    <row r="62" spans="1:18">
      <c r="A62" s="9"/>
      <c r="B62" s="12" t="str">
        <f>Functional!B69</f>
        <v>EMA-TC0058</v>
      </c>
      <c r="C62" s="12">
        <f>Functional!P69</f>
        <v>0</v>
      </c>
      <c r="D62" s="19">
        <f>Functional!Q69</f>
        <v>0</v>
      </c>
      <c r="E62" s="19">
        <f t="shared" si="0"/>
        <v>0</v>
      </c>
      <c r="F62" s="30">
        <f>COUNTIF(Functional!I69:K69, "Y")</f>
        <v>3</v>
      </c>
      <c r="G62" s="31">
        <f>COUNTIF(Functional!M69:O69, "Passed")</f>
        <v>1</v>
      </c>
      <c r="H62" s="31">
        <f>COUNTIF(Functional!M69:O69,"Failed")</f>
        <v>0</v>
      </c>
      <c r="I62" s="31">
        <f>COUNTIF(Functional!M69:O69,"In Progress")</f>
        <v>0</v>
      </c>
      <c r="J62" s="31">
        <f>COUNTIF(Functional!M69:O69,"Descoped")</f>
        <v>0</v>
      </c>
      <c r="K62" s="31">
        <f>COUNTIF(Functional!M69:O69,"Deferred")</f>
        <v>0</v>
      </c>
      <c r="L62" s="31">
        <f>COUNTIF(Functional!M69:O69,"Not Started")</f>
        <v>2</v>
      </c>
      <c r="M62" s="18">
        <f t="shared" si="1"/>
        <v>0.33333333333333331</v>
      </c>
      <c r="N62" s="18">
        <f t="shared" si="2"/>
        <v>0.33333333333333331</v>
      </c>
      <c r="O62" s="17" t="str">
        <f t="shared" si="3"/>
        <v>Passed</v>
      </c>
      <c r="P62" s="20">
        <f>Functional!R69</f>
        <v>0</v>
      </c>
      <c r="Q62" s="20">
        <f>Functional!S69</f>
        <v>0</v>
      </c>
      <c r="R62" s="12">
        <f>Functional!T69</f>
        <v>0</v>
      </c>
    </row>
    <row r="63" spans="1:18">
      <c r="A63" s="9"/>
      <c r="B63" s="12" t="str">
        <f>Functional!B70</f>
        <v>EMA-TC0059</v>
      </c>
      <c r="C63" s="12">
        <f>Functional!P70</f>
        <v>0</v>
      </c>
      <c r="D63" s="19">
        <f>Functional!Q70</f>
        <v>0</v>
      </c>
      <c r="E63" s="19">
        <f t="shared" si="0"/>
        <v>0</v>
      </c>
      <c r="F63" s="30">
        <f>COUNTIF(Functional!I70:K70, "Y")</f>
        <v>3</v>
      </c>
      <c r="G63" s="31">
        <f>COUNTIF(Functional!M70:O70, "Passed")</f>
        <v>1</v>
      </c>
      <c r="H63" s="31">
        <f>COUNTIF(Functional!M70:O70,"Failed")</f>
        <v>0</v>
      </c>
      <c r="I63" s="31">
        <f>COUNTIF(Functional!M70:O70,"In Progress")</f>
        <v>0</v>
      </c>
      <c r="J63" s="31">
        <f>COUNTIF(Functional!M70:O70,"Descoped")</f>
        <v>0</v>
      </c>
      <c r="K63" s="31">
        <f>COUNTIF(Functional!M70:O70,"Deferred")</f>
        <v>0</v>
      </c>
      <c r="L63" s="31">
        <f>COUNTIF(Functional!M70:O70,"Not Started")</f>
        <v>2</v>
      </c>
      <c r="M63" s="18">
        <f t="shared" si="1"/>
        <v>0.33333333333333331</v>
      </c>
      <c r="N63" s="18">
        <f t="shared" si="2"/>
        <v>0.33333333333333331</v>
      </c>
      <c r="O63" s="17" t="str">
        <f t="shared" si="3"/>
        <v>Passed</v>
      </c>
      <c r="P63" s="20">
        <f>Functional!R70</f>
        <v>0</v>
      </c>
      <c r="Q63" s="20">
        <f>Functional!S70</f>
        <v>0</v>
      </c>
      <c r="R63" s="12">
        <f>Functional!T70</f>
        <v>0</v>
      </c>
    </row>
    <row r="64" spans="1:18">
      <c r="A64" s="9"/>
      <c r="B64" s="12" t="str">
        <f>Functional!B71</f>
        <v>EMA-TC0060</v>
      </c>
      <c r="C64" s="12">
        <f>Functional!P71</f>
        <v>0</v>
      </c>
      <c r="D64" s="19">
        <f>Functional!Q71</f>
        <v>0</v>
      </c>
      <c r="E64" s="19">
        <f t="shared" si="0"/>
        <v>0</v>
      </c>
      <c r="F64" s="30">
        <f>COUNTIF(Functional!I71:K71, "Y")</f>
        <v>3</v>
      </c>
      <c r="G64" s="31">
        <f>COUNTIF(Functional!M71:O71, "Passed")</f>
        <v>1</v>
      </c>
      <c r="H64" s="31">
        <f>COUNTIF(Functional!M71:O71,"Failed")</f>
        <v>0</v>
      </c>
      <c r="I64" s="31">
        <f>COUNTIF(Functional!M71:O71,"In Progress")</f>
        <v>0</v>
      </c>
      <c r="J64" s="31">
        <f>COUNTIF(Functional!M71:O71,"Descoped")</f>
        <v>0</v>
      </c>
      <c r="K64" s="31">
        <f>COUNTIF(Functional!M71:O71,"Deferred")</f>
        <v>0</v>
      </c>
      <c r="L64" s="31">
        <f>COUNTIF(Functional!M71:O71,"Not Started")</f>
        <v>2</v>
      </c>
      <c r="M64" s="18">
        <f t="shared" si="1"/>
        <v>0.33333333333333331</v>
      </c>
      <c r="N64" s="18">
        <f t="shared" si="2"/>
        <v>0.33333333333333331</v>
      </c>
      <c r="O64" s="17" t="str">
        <f t="shared" si="3"/>
        <v>Passed</v>
      </c>
      <c r="P64" s="20">
        <f>Functional!R71</f>
        <v>0</v>
      </c>
      <c r="Q64" s="20">
        <f>Functional!S71</f>
        <v>0</v>
      </c>
      <c r="R64" s="12">
        <f>Functional!T71</f>
        <v>0</v>
      </c>
    </row>
    <row r="65" spans="1:18">
      <c r="A65" s="9"/>
      <c r="B65" s="12" t="str">
        <f>Functional!B72</f>
        <v>EMA-TC0061</v>
      </c>
      <c r="C65" s="12">
        <f>Functional!P72</f>
        <v>0</v>
      </c>
      <c r="D65" s="19">
        <f>Functional!Q72</f>
        <v>0</v>
      </c>
      <c r="E65" s="19">
        <f t="shared" si="0"/>
        <v>0</v>
      </c>
      <c r="F65" s="30">
        <f>COUNTIF(Functional!I72:K72, "Y")</f>
        <v>3</v>
      </c>
      <c r="G65" s="31">
        <f>COUNTIF(Functional!M72:O72, "Passed")</f>
        <v>1</v>
      </c>
      <c r="H65" s="31">
        <f>COUNTIF(Functional!M72:O72,"Failed")</f>
        <v>0</v>
      </c>
      <c r="I65" s="31">
        <f>COUNTIF(Functional!M72:O72,"In Progress")</f>
        <v>0</v>
      </c>
      <c r="J65" s="31">
        <f>COUNTIF(Functional!M72:O72,"Descoped")</f>
        <v>0</v>
      </c>
      <c r="K65" s="31">
        <f>COUNTIF(Functional!M72:O72,"Deferred")</f>
        <v>0</v>
      </c>
      <c r="L65" s="31">
        <f>COUNTIF(Functional!M72:O72,"Not Started")</f>
        <v>2</v>
      </c>
      <c r="M65" s="18">
        <f t="shared" si="1"/>
        <v>0.33333333333333331</v>
      </c>
      <c r="N65" s="18">
        <f t="shared" si="2"/>
        <v>0.33333333333333331</v>
      </c>
      <c r="O65" s="17" t="str">
        <f t="shared" si="3"/>
        <v>Passed</v>
      </c>
      <c r="P65" s="20">
        <f>Functional!R72</f>
        <v>0</v>
      </c>
      <c r="Q65" s="20">
        <f>Functional!S72</f>
        <v>0</v>
      </c>
      <c r="R65" s="12">
        <f>Functional!T72</f>
        <v>0</v>
      </c>
    </row>
    <row r="66" spans="1:18">
      <c r="A66" s="9"/>
      <c r="B66" s="12" t="str">
        <f>Functional!B73</f>
        <v>EMA-TC0062</v>
      </c>
      <c r="C66" s="12">
        <f>Functional!P73</f>
        <v>0</v>
      </c>
      <c r="D66" s="19">
        <f>Functional!Q73</f>
        <v>0</v>
      </c>
      <c r="E66" s="19">
        <f t="shared" si="0"/>
        <v>0</v>
      </c>
      <c r="F66" s="30">
        <f>COUNTIF(Functional!I73:K73, "Y")</f>
        <v>3</v>
      </c>
      <c r="G66" s="31">
        <f>COUNTIF(Functional!M73:O73, "Passed")</f>
        <v>1</v>
      </c>
      <c r="H66" s="31">
        <f>COUNTIF(Functional!M73:O73,"Failed")</f>
        <v>0</v>
      </c>
      <c r="I66" s="31">
        <f>COUNTIF(Functional!M73:O73,"In Progress")</f>
        <v>0</v>
      </c>
      <c r="J66" s="31">
        <f>COUNTIF(Functional!M73:O73,"Descoped")</f>
        <v>0</v>
      </c>
      <c r="K66" s="31">
        <f>COUNTIF(Functional!M73:O73,"Deferred")</f>
        <v>0</v>
      </c>
      <c r="L66" s="31">
        <f>COUNTIF(Functional!M73:O73,"Not Started")</f>
        <v>2</v>
      </c>
      <c r="M66" s="18">
        <f t="shared" si="1"/>
        <v>0.33333333333333331</v>
      </c>
      <c r="N66" s="18">
        <f t="shared" si="2"/>
        <v>0.33333333333333331</v>
      </c>
      <c r="O66" s="17" t="str">
        <f t="shared" si="3"/>
        <v>Passed</v>
      </c>
      <c r="P66" s="20">
        <f>Functional!R73</f>
        <v>0</v>
      </c>
      <c r="Q66" s="20">
        <f>Functional!S73</f>
        <v>0</v>
      </c>
      <c r="R66" s="12">
        <f>Functional!T73</f>
        <v>0</v>
      </c>
    </row>
    <row r="67" spans="1:18">
      <c r="A67" s="9"/>
      <c r="B67" s="12" t="str">
        <f>Functional!B74</f>
        <v>EMA-TC0063</v>
      </c>
      <c r="C67" s="12">
        <f>Functional!P74</f>
        <v>0</v>
      </c>
      <c r="D67" s="19">
        <f>Functional!Q74</f>
        <v>0</v>
      </c>
      <c r="E67" s="19">
        <f t="shared" si="0"/>
        <v>0</v>
      </c>
      <c r="F67" s="30">
        <f>COUNTIF(Functional!I74:K74, "Y")</f>
        <v>3</v>
      </c>
      <c r="G67" s="31">
        <f>COUNTIF(Functional!M74:O74, "Passed")</f>
        <v>1</v>
      </c>
      <c r="H67" s="31">
        <f>COUNTIF(Functional!M74:O74,"Failed")</f>
        <v>0</v>
      </c>
      <c r="I67" s="31">
        <f>COUNTIF(Functional!M74:O74,"In Progress")</f>
        <v>0</v>
      </c>
      <c r="J67" s="31">
        <f>COUNTIF(Functional!M74:O74,"Descoped")</f>
        <v>0</v>
      </c>
      <c r="K67" s="31">
        <f>COUNTIF(Functional!M74:O74,"Deferred")</f>
        <v>0</v>
      </c>
      <c r="L67" s="31">
        <f>COUNTIF(Functional!M74:O74,"Not Started")</f>
        <v>2</v>
      </c>
      <c r="M67" s="18">
        <f t="shared" si="1"/>
        <v>0.33333333333333331</v>
      </c>
      <c r="N67" s="18">
        <f t="shared" si="2"/>
        <v>0.33333333333333331</v>
      </c>
      <c r="O67" s="17" t="str">
        <f t="shared" si="3"/>
        <v>Passed</v>
      </c>
      <c r="P67" s="20">
        <f>Functional!R74</f>
        <v>0</v>
      </c>
      <c r="Q67" s="20">
        <f>Functional!S74</f>
        <v>0</v>
      </c>
      <c r="R67" s="12">
        <f>Functional!T74</f>
        <v>0</v>
      </c>
    </row>
    <row r="68" spans="1:18">
      <c r="A68" s="9"/>
      <c r="B68" s="12" t="str">
        <f>Functional!B75</f>
        <v>EMA-TC0064</v>
      </c>
      <c r="C68" s="12">
        <f>Functional!P75</f>
        <v>0</v>
      </c>
      <c r="D68" s="19">
        <f>Functional!Q75</f>
        <v>0</v>
      </c>
      <c r="E68" s="19">
        <f t="shared" si="0"/>
        <v>0</v>
      </c>
      <c r="F68" s="30">
        <f>COUNTIF(Functional!I75:K75, "Y")</f>
        <v>3</v>
      </c>
      <c r="G68" s="31">
        <f>COUNTIF(Functional!M75:O75, "Passed")</f>
        <v>1</v>
      </c>
      <c r="H68" s="31">
        <f>COUNTIF(Functional!M75:O75,"Failed")</f>
        <v>0</v>
      </c>
      <c r="I68" s="31">
        <f>COUNTIF(Functional!M75:O75,"In Progress")</f>
        <v>0</v>
      </c>
      <c r="J68" s="31">
        <f>COUNTIF(Functional!M75:O75,"Descoped")</f>
        <v>0</v>
      </c>
      <c r="K68" s="31">
        <f>COUNTIF(Functional!M75:O75,"Deferred")</f>
        <v>0</v>
      </c>
      <c r="L68" s="31">
        <f>COUNTIF(Functional!M75:O75,"Not Started")</f>
        <v>2</v>
      </c>
      <c r="M68" s="18">
        <f t="shared" si="1"/>
        <v>0.33333333333333331</v>
      </c>
      <c r="N68" s="18">
        <f t="shared" si="2"/>
        <v>0.33333333333333331</v>
      </c>
      <c r="O68" s="17" t="str">
        <f t="shared" si="3"/>
        <v>Passed</v>
      </c>
      <c r="P68" s="20">
        <f>Functional!R75</f>
        <v>0</v>
      </c>
      <c r="Q68" s="20">
        <f>Functional!S75</f>
        <v>0</v>
      </c>
      <c r="R68" s="12">
        <f>Functional!T75</f>
        <v>0</v>
      </c>
    </row>
    <row r="69" spans="1:18">
      <c r="A69" s="9"/>
      <c r="B69" s="12" t="str">
        <f>Functional!B76</f>
        <v>EMA-TC0065</v>
      </c>
      <c r="C69" s="12">
        <f>Functional!P76</f>
        <v>0</v>
      </c>
      <c r="D69" s="19">
        <f>Functional!Q76</f>
        <v>0</v>
      </c>
      <c r="E69" s="19">
        <f t="shared" si="0"/>
        <v>0</v>
      </c>
      <c r="F69" s="30">
        <f>COUNTIF(Functional!I76:K76, "Y")</f>
        <v>3</v>
      </c>
      <c r="G69" s="31">
        <f>COUNTIF(Functional!M76:O76, "Passed")</f>
        <v>1</v>
      </c>
      <c r="H69" s="31">
        <f>COUNTIF(Functional!M76:O76,"Failed")</f>
        <v>0</v>
      </c>
      <c r="I69" s="31">
        <f>COUNTIF(Functional!M76:O76,"In Progress")</f>
        <v>0</v>
      </c>
      <c r="J69" s="31">
        <f>COUNTIF(Functional!M76:O76,"Descoped")</f>
        <v>0</v>
      </c>
      <c r="K69" s="31">
        <f>COUNTIF(Functional!M76:O76,"Deferred")</f>
        <v>0</v>
      </c>
      <c r="L69" s="31">
        <f>COUNTIF(Functional!M76:O76,"Not Started")</f>
        <v>2</v>
      </c>
      <c r="M69" s="18">
        <f t="shared" si="1"/>
        <v>0.33333333333333331</v>
      </c>
      <c r="N69" s="18">
        <f t="shared" si="2"/>
        <v>0.33333333333333331</v>
      </c>
      <c r="O69" s="17" t="str">
        <f t="shared" si="3"/>
        <v>Passed</v>
      </c>
      <c r="P69" s="20">
        <f>Functional!R76</f>
        <v>0</v>
      </c>
      <c r="Q69" s="20">
        <f>Functional!S76</f>
        <v>0</v>
      </c>
      <c r="R69" s="12">
        <f>Functional!T76</f>
        <v>0</v>
      </c>
    </row>
    <row r="70" spans="1:18">
      <c r="A70" s="9"/>
      <c r="B70" s="12" t="str">
        <f>Functional!B77</f>
        <v>EMA-TC0066</v>
      </c>
      <c r="C70" s="12">
        <f>Functional!P77</f>
        <v>0</v>
      </c>
      <c r="D70" s="19">
        <f>Functional!Q77</f>
        <v>0</v>
      </c>
      <c r="E70" s="19">
        <f t="shared" ref="E70:E83" si="4">D70</f>
        <v>0</v>
      </c>
      <c r="F70" s="30">
        <f>COUNTIF(Functional!I77:K77, "Y")</f>
        <v>3</v>
      </c>
      <c r="G70" s="31">
        <f>COUNTIF(Functional!M77:O77, "Passed")</f>
        <v>1</v>
      </c>
      <c r="H70" s="31">
        <f>COUNTIF(Functional!M77:O77,"Failed")</f>
        <v>0</v>
      </c>
      <c r="I70" s="31">
        <f>COUNTIF(Functional!M77:O77,"In Progress")</f>
        <v>0</v>
      </c>
      <c r="J70" s="31">
        <f>COUNTIF(Functional!M77:O77,"Descoped")</f>
        <v>0</v>
      </c>
      <c r="K70" s="31">
        <f>COUNTIF(Functional!M77:O77,"Deferred")</f>
        <v>0</v>
      </c>
      <c r="L70" s="31">
        <f>COUNTIF(Functional!M77:O77,"Not Started")</f>
        <v>2</v>
      </c>
      <c r="M70" s="18">
        <f t="shared" ref="M70:M83" si="5">(G70+H70)/F70-J70</f>
        <v>0.33333333333333331</v>
      </c>
      <c r="N70" s="18">
        <f t="shared" ref="N70:N83" si="6">G70/F70</f>
        <v>0.33333333333333331</v>
      </c>
      <c r="O70" s="17" t="str">
        <f t="shared" ref="O70:O83" si="7">IF(L70=F70,"Not Started", IF(I70&gt;0,"In Progress", IF(J70=F70, "Descoped", IF(K70=F70, "Deferred", IF(H70&gt;0,"Failed", IF(G70&gt;0,"Passed","N/A"))))))</f>
        <v>Passed</v>
      </c>
      <c r="P70" s="20">
        <f>Functional!R77</f>
        <v>0</v>
      </c>
      <c r="Q70" s="20">
        <f>Functional!S77</f>
        <v>0</v>
      </c>
      <c r="R70" s="12">
        <f>Functional!T77</f>
        <v>0</v>
      </c>
    </row>
    <row r="71" spans="1:18">
      <c r="A71" s="9"/>
      <c r="B71" s="12" t="str">
        <f>Functional!B78</f>
        <v>EMA-TC0067</v>
      </c>
      <c r="C71" s="12">
        <f>Functional!P78</f>
        <v>0</v>
      </c>
      <c r="D71" s="19">
        <f>Functional!Q78</f>
        <v>0</v>
      </c>
      <c r="E71" s="19">
        <f t="shared" si="4"/>
        <v>0</v>
      </c>
      <c r="F71" s="30">
        <f>COUNTIF(Functional!I78:K78, "Y")</f>
        <v>3</v>
      </c>
      <c r="G71" s="31">
        <f>COUNTIF(Functional!M78:O78, "Passed")</f>
        <v>1</v>
      </c>
      <c r="H71" s="31">
        <f>COUNTIF(Functional!M78:O78,"Failed")</f>
        <v>0</v>
      </c>
      <c r="I71" s="31">
        <f>COUNTIF(Functional!M78:O78,"In Progress")</f>
        <v>0</v>
      </c>
      <c r="J71" s="31">
        <f>COUNTIF(Functional!M78:O78,"Descoped")</f>
        <v>0</v>
      </c>
      <c r="K71" s="31">
        <f>COUNTIF(Functional!M78:O78,"Deferred")</f>
        <v>0</v>
      </c>
      <c r="L71" s="31">
        <f>COUNTIF(Functional!M78:O78,"Not Started")</f>
        <v>2</v>
      </c>
      <c r="M71" s="18">
        <f t="shared" si="5"/>
        <v>0.33333333333333331</v>
      </c>
      <c r="N71" s="18">
        <f t="shared" si="6"/>
        <v>0.33333333333333331</v>
      </c>
      <c r="O71" s="17" t="str">
        <f t="shared" si="7"/>
        <v>Passed</v>
      </c>
      <c r="P71" s="20">
        <f>Functional!R78</f>
        <v>0</v>
      </c>
      <c r="Q71" s="20">
        <f>Functional!S78</f>
        <v>0</v>
      </c>
      <c r="R71" s="12">
        <f>Functional!T78</f>
        <v>0</v>
      </c>
    </row>
    <row r="72" spans="1:18">
      <c r="A72" s="9"/>
      <c r="B72" s="12" t="str">
        <f>Functional!B79</f>
        <v>EMA-TC0068</v>
      </c>
      <c r="C72" s="12">
        <f>Functional!P79</f>
        <v>0</v>
      </c>
      <c r="D72" s="19">
        <f>Functional!Q79</f>
        <v>0</v>
      </c>
      <c r="E72" s="19">
        <f t="shared" si="4"/>
        <v>0</v>
      </c>
      <c r="F72" s="30">
        <f>COUNTIF(Functional!I79:K79, "Y")</f>
        <v>3</v>
      </c>
      <c r="G72" s="31">
        <f>COUNTIF(Functional!M79:O79, "Passed")</f>
        <v>1</v>
      </c>
      <c r="H72" s="31">
        <f>COUNTIF(Functional!M79:O79,"Failed")</f>
        <v>0</v>
      </c>
      <c r="I72" s="31">
        <f>COUNTIF(Functional!M79:O79,"In Progress")</f>
        <v>0</v>
      </c>
      <c r="J72" s="31">
        <f>COUNTIF(Functional!M79:O79,"Descoped")</f>
        <v>0</v>
      </c>
      <c r="K72" s="31">
        <f>COUNTIF(Functional!M79:O79,"Deferred")</f>
        <v>0</v>
      </c>
      <c r="L72" s="31">
        <f>COUNTIF(Functional!M79:O79,"Not Started")</f>
        <v>2</v>
      </c>
      <c r="M72" s="18">
        <f t="shared" si="5"/>
        <v>0.33333333333333331</v>
      </c>
      <c r="N72" s="18">
        <f t="shared" si="6"/>
        <v>0.33333333333333331</v>
      </c>
      <c r="O72" s="17" t="str">
        <f t="shared" si="7"/>
        <v>Passed</v>
      </c>
      <c r="P72" s="20">
        <f>Functional!R79</f>
        <v>0</v>
      </c>
      <c r="Q72" s="20">
        <f>Functional!S79</f>
        <v>0</v>
      </c>
      <c r="R72" s="12">
        <f>Functional!T79</f>
        <v>0</v>
      </c>
    </row>
    <row r="73" spans="1:18">
      <c r="A73" s="9"/>
      <c r="B73" s="12" t="str">
        <f>Functional!B80</f>
        <v>EMA-TC0069</v>
      </c>
      <c r="C73" s="12">
        <f>Functional!P80</f>
        <v>0</v>
      </c>
      <c r="D73" s="19">
        <f>Functional!Q80</f>
        <v>0</v>
      </c>
      <c r="E73" s="19">
        <f t="shared" si="4"/>
        <v>0</v>
      </c>
      <c r="F73" s="30">
        <f>COUNTIF(Functional!I80:K80, "Y")</f>
        <v>3</v>
      </c>
      <c r="G73" s="31">
        <f>COUNTIF(Functional!M80:O80, "Passed")</f>
        <v>1</v>
      </c>
      <c r="H73" s="31">
        <f>COUNTIF(Functional!M80:O80,"Failed")</f>
        <v>0</v>
      </c>
      <c r="I73" s="31">
        <f>COUNTIF(Functional!M80:O80,"In Progress")</f>
        <v>0</v>
      </c>
      <c r="J73" s="31">
        <f>COUNTIF(Functional!M80:O80,"Descoped")</f>
        <v>0</v>
      </c>
      <c r="K73" s="31">
        <f>COUNTIF(Functional!M80:O80,"Deferred")</f>
        <v>0</v>
      </c>
      <c r="L73" s="31">
        <f>COUNTIF(Functional!M80:O80,"Not Started")</f>
        <v>2</v>
      </c>
      <c r="M73" s="18">
        <f t="shared" si="5"/>
        <v>0.33333333333333331</v>
      </c>
      <c r="N73" s="18">
        <f t="shared" si="6"/>
        <v>0.33333333333333331</v>
      </c>
      <c r="O73" s="17" t="str">
        <f t="shared" si="7"/>
        <v>Passed</v>
      </c>
      <c r="P73" s="20">
        <f>Functional!R80</f>
        <v>0</v>
      </c>
      <c r="Q73" s="20">
        <f>Functional!S80</f>
        <v>0</v>
      </c>
      <c r="R73" s="12">
        <f>Functional!T80</f>
        <v>0</v>
      </c>
    </row>
    <row r="74" spans="1:18">
      <c r="A74" s="9"/>
      <c r="B74" s="12" t="str">
        <f>Functional!B81</f>
        <v>EMA-TC0070</v>
      </c>
      <c r="C74" s="12">
        <f>Functional!P81</f>
        <v>0</v>
      </c>
      <c r="D74" s="19">
        <f>Functional!Q81</f>
        <v>0</v>
      </c>
      <c r="E74" s="19">
        <f t="shared" si="4"/>
        <v>0</v>
      </c>
      <c r="F74" s="30">
        <f>COUNTIF(Functional!I81:K81, "Y")</f>
        <v>3</v>
      </c>
      <c r="G74" s="31">
        <f>COUNTIF(Functional!M81:O81, "Passed")</f>
        <v>1</v>
      </c>
      <c r="H74" s="31">
        <f>COUNTIF(Functional!M81:O81,"Failed")</f>
        <v>0</v>
      </c>
      <c r="I74" s="31">
        <f>COUNTIF(Functional!M81:O81,"In Progress")</f>
        <v>0</v>
      </c>
      <c r="J74" s="31">
        <f>COUNTIF(Functional!M81:O81,"Descoped")</f>
        <v>0</v>
      </c>
      <c r="K74" s="31">
        <f>COUNTIF(Functional!M81:O81,"Deferred")</f>
        <v>0</v>
      </c>
      <c r="L74" s="31">
        <f>COUNTIF(Functional!M81:O81,"Not Started")</f>
        <v>2</v>
      </c>
      <c r="M74" s="18">
        <f t="shared" si="5"/>
        <v>0.33333333333333331</v>
      </c>
      <c r="N74" s="18">
        <f t="shared" si="6"/>
        <v>0.33333333333333331</v>
      </c>
      <c r="O74" s="17" t="str">
        <f t="shared" si="7"/>
        <v>Passed</v>
      </c>
      <c r="P74" s="20">
        <f>Functional!R81</f>
        <v>0</v>
      </c>
      <c r="Q74" s="20">
        <f>Functional!S81</f>
        <v>0</v>
      </c>
      <c r="R74" s="12">
        <f>Functional!T81</f>
        <v>0</v>
      </c>
    </row>
    <row r="75" spans="1:18">
      <c r="A75" s="9"/>
      <c r="B75" s="12" t="str">
        <f>Functional!B82</f>
        <v>EMA-TC0071</v>
      </c>
      <c r="C75" s="12">
        <f>Functional!P82</f>
        <v>0</v>
      </c>
      <c r="D75" s="19">
        <f>Functional!Q82</f>
        <v>0</v>
      </c>
      <c r="E75" s="19">
        <f t="shared" si="4"/>
        <v>0</v>
      </c>
      <c r="F75" s="30">
        <f>COUNTIF(Functional!I82:K82, "Y")</f>
        <v>3</v>
      </c>
      <c r="G75" s="31">
        <f>COUNTIF(Functional!M82:O82, "Passed")</f>
        <v>1</v>
      </c>
      <c r="H75" s="31">
        <f>COUNTIF(Functional!M82:O82,"Failed")</f>
        <v>0</v>
      </c>
      <c r="I75" s="31">
        <f>COUNTIF(Functional!M82:O82,"In Progress")</f>
        <v>0</v>
      </c>
      <c r="J75" s="31">
        <f>COUNTIF(Functional!M82:O82,"Descoped")</f>
        <v>0</v>
      </c>
      <c r="K75" s="31">
        <f>COUNTIF(Functional!M82:O82,"Deferred")</f>
        <v>0</v>
      </c>
      <c r="L75" s="31">
        <f>COUNTIF(Functional!M82:O82,"Not Started")</f>
        <v>2</v>
      </c>
      <c r="M75" s="18">
        <f t="shared" si="5"/>
        <v>0.33333333333333331</v>
      </c>
      <c r="N75" s="18">
        <f t="shared" si="6"/>
        <v>0.33333333333333331</v>
      </c>
      <c r="O75" s="17" t="str">
        <f t="shared" si="7"/>
        <v>Passed</v>
      </c>
      <c r="P75" s="20">
        <f>Functional!R82</f>
        <v>0</v>
      </c>
      <c r="Q75" s="20">
        <f>Functional!S82</f>
        <v>0</v>
      </c>
      <c r="R75" s="12">
        <f>Functional!T82</f>
        <v>0</v>
      </c>
    </row>
    <row r="76" spans="1:18">
      <c r="A76" s="9"/>
      <c r="B76" s="12" t="str">
        <f>Functional!B83</f>
        <v>EMA-TC0072</v>
      </c>
      <c r="C76" s="12">
        <f>Functional!P83</f>
        <v>0</v>
      </c>
      <c r="D76" s="19">
        <f>Functional!Q83</f>
        <v>0</v>
      </c>
      <c r="E76" s="19">
        <f t="shared" si="4"/>
        <v>0</v>
      </c>
      <c r="F76" s="30">
        <f>COUNTIF(Functional!I83:K83, "Y")</f>
        <v>3</v>
      </c>
      <c r="G76" s="31">
        <f>COUNTIF(Functional!M83:O83, "Passed")</f>
        <v>1</v>
      </c>
      <c r="H76" s="31">
        <f>COUNTIF(Functional!M83:O83,"Failed")</f>
        <v>0</v>
      </c>
      <c r="I76" s="31">
        <f>COUNTIF(Functional!M83:O83,"In Progress")</f>
        <v>0</v>
      </c>
      <c r="J76" s="31">
        <f>COUNTIF(Functional!M83:O83,"Descoped")</f>
        <v>0</v>
      </c>
      <c r="K76" s="31">
        <f>COUNTIF(Functional!M83:O83,"Deferred")</f>
        <v>0</v>
      </c>
      <c r="L76" s="31">
        <f>COUNTIF(Functional!M83:O83,"Not Started")</f>
        <v>2</v>
      </c>
      <c r="M76" s="18">
        <f t="shared" si="5"/>
        <v>0.33333333333333331</v>
      </c>
      <c r="N76" s="18">
        <f t="shared" si="6"/>
        <v>0.33333333333333331</v>
      </c>
      <c r="O76" s="17" t="str">
        <f t="shared" si="7"/>
        <v>Passed</v>
      </c>
      <c r="P76" s="20">
        <f>Functional!R83</f>
        <v>0</v>
      </c>
      <c r="Q76" s="20">
        <f>Functional!S83</f>
        <v>0</v>
      </c>
      <c r="R76" s="12">
        <f>Functional!T83</f>
        <v>0</v>
      </c>
    </row>
    <row r="77" spans="1:18">
      <c r="A77" s="9"/>
      <c r="B77" s="12" t="str">
        <f>Functional!B84</f>
        <v>EMA-TC0073</v>
      </c>
      <c r="C77" s="12">
        <f>Functional!P84</f>
        <v>0</v>
      </c>
      <c r="D77" s="19">
        <f>Functional!Q84</f>
        <v>0</v>
      </c>
      <c r="E77" s="19">
        <f t="shared" si="4"/>
        <v>0</v>
      </c>
      <c r="F77" s="30">
        <f>COUNTIF(Functional!I84:K84, "Y")</f>
        <v>3</v>
      </c>
      <c r="G77" s="31">
        <f>COUNTIF(Functional!M84:O84, "Passed")</f>
        <v>1</v>
      </c>
      <c r="H77" s="31">
        <f>COUNTIF(Functional!M84:O84,"Failed")</f>
        <v>0</v>
      </c>
      <c r="I77" s="31">
        <f>COUNTIF(Functional!M84:O84,"In Progress")</f>
        <v>0</v>
      </c>
      <c r="J77" s="31">
        <f>COUNTIF(Functional!M84:O84,"Descoped")</f>
        <v>0</v>
      </c>
      <c r="K77" s="31">
        <f>COUNTIF(Functional!M84:O84,"Deferred")</f>
        <v>0</v>
      </c>
      <c r="L77" s="31">
        <f>COUNTIF(Functional!M84:O84,"Not Started")</f>
        <v>2</v>
      </c>
      <c r="M77" s="18">
        <f t="shared" si="5"/>
        <v>0.33333333333333331</v>
      </c>
      <c r="N77" s="18">
        <f t="shared" si="6"/>
        <v>0.33333333333333331</v>
      </c>
      <c r="O77" s="17" t="str">
        <f t="shared" si="7"/>
        <v>Passed</v>
      </c>
      <c r="P77" s="20">
        <f>Functional!R84</f>
        <v>0</v>
      </c>
      <c r="Q77" s="20">
        <f>Functional!S84</f>
        <v>0</v>
      </c>
      <c r="R77" s="12">
        <f>Functional!T84</f>
        <v>0</v>
      </c>
    </row>
    <row r="78" spans="1:18">
      <c r="A78" s="9"/>
      <c r="B78" s="12" t="str">
        <f>Functional!B85</f>
        <v>EMA-TC0074</v>
      </c>
      <c r="C78" s="12">
        <f>Functional!P85</f>
        <v>0</v>
      </c>
      <c r="D78" s="19">
        <f>Functional!Q85</f>
        <v>0</v>
      </c>
      <c r="E78" s="19">
        <f t="shared" si="4"/>
        <v>0</v>
      </c>
      <c r="F78" s="30">
        <f>COUNTIF(Functional!I85:K85, "Y")</f>
        <v>3</v>
      </c>
      <c r="G78" s="31">
        <f>COUNTIF(Functional!M85:O85, "Passed")</f>
        <v>0</v>
      </c>
      <c r="H78" s="31">
        <f>COUNTIF(Functional!M85:O85,"Failed")</f>
        <v>0</v>
      </c>
      <c r="I78" s="31">
        <f>COUNTIF(Functional!M85:O85,"In Progress")</f>
        <v>0</v>
      </c>
      <c r="J78" s="31">
        <f>COUNTIF(Functional!M85:O85,"Descoped")</f>
        <v>1</v>
      </c>
      <c r="K78" s="31">
        <f>COUNTIF(Functional!M85:O85,"Deferred")</f>
        <v>0</v>
      </c>
      <c r="L78" s="31">
        <f>COUNTIF(Functional!M85:O85,"Not Started")</f>
        <v>2</v>
      </c>
      <c r="M78" s="18">
        <f t="shared" si="5"/>
        <v>-1</v>
      </c>
      <c r="N78" s="18">
        <f t="shared" si="6"/>
        <v>0</v>
      </c>
      <c r="O78" s="17" t="str">
        <f t="shared" si="7"/>
        <v>N/A</v>
      </c>
      <c r="P78" s="20">
        <f>Functional!R85</f>
        <v>0</v>
      </c>
      <c r="Q78" s="20">
        <f>Functional!S85</f>
        <v>0</v>
      </c>
      <c r="R78" s="12">
        <f>Functional!T85</f>
        <v>0</v>
      </c>
    </row>
    <row r="79" spans="1:18">
      <c r="A79" s="9"/>
      <c r="B79" s="12" t="str">
        <f>Functional!B86</f>
        <v>EMA-TC0075</v>
      </c>
      <c r="C79" s="12">
        <f>Functional!P86</f>
        <v>0</v>
      </c>
      <c r="D79" s="19">
        <f>Functional!Q86</f>
        <v>0</v>
      </c>
      <c r="E79" s="19">
        <f t="shared" si="4"/>
        <v>0</v>
      </c>
      <c r="F79" s="30">
        <f>COUNTIF(Functional!I86:K86, "Y")</f>
        <v>3</v>
      </c>
      <c r="G79" s="31">
        <f>COUNTIF(Functional!M86:O86, "Passed")</f>
        <v>0</v>
      </c>
      <c r="H79" s="31">
        <f>COUNTIF(Functional!M86:O86,"Failed")</f>
        <v>0</v>
      </c>
      <c r="I79" s="31">
        <f>COUNTIF(Functional!M86:O86,"In Progress")</f>
        <v>0</v>
      </c>
      <c r="J79" s="31">
        <f>COUNTIF(Functional!M86:O86,"Descoped")</f>
        <v>1</v>
      </c>
      <c r="K79" s="31">
        <f>COUNTIF(Functional!M86:O86,"Deferred")</f>
        <v>0</v>
      </c>
      <c r="L79" s="31">
        <f>COUNTIF(Functional!M86:O86,"Not Started")</f>
        <v>2</v>
      </c>
      <c r="M79" s="18">
        <f t="shared" si="5"/>
        <v>-1</v>
      </c>
      <c r="N79" s="18">
        <f t="shared" si="6"/>
        <v>0</v>
      </c>
      <c r="O79" s="17" t="str">
        <f t="shared" si="7"/>
        <v>N/A</v>
      </c>
      <c r="P79" s="20">
        <f>Functional!R86</f>
        <v>0</v>
      </c>
      <c r="Q79" s="20">
        <f>Functional!S86</f>
        <v>0</v>
      </c>
      <c r="R79" s="12">
        <f>Functional!T86</f>
        <v>0</v>
      </c>
    </row>
    <row r="80" spans="1:18">
      <c r="A80" s="9"/>
      <c r="B80" s="12" t="str">
        <f>Functional!B87</f>
        <v>EMA-TC0076</v>
      </c>
      <c r="C80" s="12">
        <f>Functional!P87</f>
        <v>0</v>
      </c>
      <c r="D80" s="19">
        <f>Functional!Q87</f>
        <v>0</v>
      </c>
      <c r="E80" s="19">
        <f t="shared" si="4"/>
        <v>0</v>
      </c>
      <c r="F80" s="30">
        <f>COUNTIF(Functional!I87:K87, "Y")</f>
        <v>3</v>
      </c>
      <c r="G80" s="31">
        <f>COUNTIF(Functional!M87:O87, "Passed")</f>
        <v>0</v>
      </c>
      <c r="H80" s="31">
        <f>COUNTIF(Functional!M87:O87,"Failed")</f>
        <v>0</v>
      </c>
      <c r="I80" s="31">
        <f>COUNTIF(Functional!M87:O87,"In Progress")</f>
        <v>0</v>
      </c>
      <c r="J80" s="31">
        <f>COUNTIF(Functional!M87:O87,"Descoped")</f>
        <v>1</v>
      </c>
      <c r="K80" s="31">
        <f>COUNTIF(Functional!M87:O87,"Deferred")</f>
        <v>0</v>
      </c>
      <c r="L80" s="31">
        <f>COUNTIF(Functional!M87:O87,"Not Started")</f>
        <v>2</v>
      </c>
      <c r="M80" s="18">
        <f t="shared" si="5"/>
        <v>-1</v>
      </c>
      <c r="N80" s="18">
        <f t="shared" si="6"/>
        <v>0</v>
      </c>
      <c r="O80" s="17" t="str">
        <f t="shared" si="7"/>
        <v>N/A</v>
      </c>
      <c r="P80" s="20">
        <f>Functional!R87</f>
        <v>0</v>
      </c>
      <c r="Q80" s="20">
        <f>Functional!S87</f>
        <v>0</v>
      </c>
      <c r="R80" s="12">
        <f>Functional!T87</f>
        <v>0</v>
      </c>
    </row>
    <row r="81" spans="1:18">
      <c r="A81" s="9"/>
      <c r="B81" s="12" t="str">
        <f>Functional!B88</f>
        <v>EMA-TC0077</v>
      </c>
      <c r="C81" s="12">
        <f>Functional!P88</f>
        <v>0</v>
      </c>
      <c r="D81" s="19">
        <f>Functional!Q88</f>
        <v>0</v>
      </c>
      <c r="E81" s="19">
        <f t="shared" si="4"/>
        <v>0</v>
      </c>
      <c r="F81" s="30">
        <f>COUNTIF(Functional!I88:K88, "Y")</f>
        <v>3</v>
      </c>
      <c r="G81" s="31">
        <f>COUNTIF(Functional!M88:O88, "Passed")</f>
        <v>1</v>
      </c>
      <c r="H81" s="31">
        <f>COUNTIF(Functional!M88:O88,"Failed")</f>
        <v>0</v>
      </c>
      <c r="I81" s="31">
        <f>COUNTIF(Functional!M88:O88,"In Progress")</f>
        <v>0</v>
      </c>
      <c r="J81" s="31">
        <f>COUNTIF(Functional!M88:O88,"Descoped")</f>
        <v>0</v>
      </c>
      <c r="K81" s="31">
        <f>COUNTIF(Functional!M88:O88,"Deferred")</f>
        <v>0</v>
      </c>
      <c r="L81" s="31">
        <f>COUNTIF(Functional!M88:O88,"Not Started")</f>
        <v>2</v>
      </c>
      <c r="M81" s="18">
        <f t="shared" si="5"/>
        <v>0.33333333333333331</v>
      </c>
      <c r="N81" s="18">
        <f t="shared" si="6"/>
        <v>0.33333333333333331</v>
      </c>
      <c r="O81" s="17" t="str">
        <f t="shared" si="7"/>
        <v>Passed</v>
      </c>
      <c r="P81" s="20">
        <f>Functional!R88</f>
        <v>0</v>
      </c>
      <c r="Q81" s="20">
        <f>Functional!S88</f>
        <v>0</v>
      </c>
      <c r="R81" s="12">
        <f>Functional!T88</f>
        <v>0</v>
      </c>
    </row>
    <row r="82" spans="1:18">
      <c r="A82" s="9"/>
      <c r="B82" s="12" t="str">
        <f>Functional!B89</f>
        <v>EMA-TC0078</v>
      </c>
      <c r="C82" s="12">
        <f>Functional!P89</f>
        <v>0</v>
      </c>
      <c r="D82" s="19">
        <f>Functional!Q89</f>
        <v>0</v>
      </c>
      <c r="E82" s="19">
        <f t="shared" si="4"/>
        <v>0</v>
      </c>
      <c r="F82" s="30">
        <f>COUNTIF(Functional!I89:K89, "Y")</f>
        <v>3</v>
      </c>
      <c r="G82" s="31">
        <f>COUNTIF(Functional!M89:O89, "Passed")</f>
        <v>1</v>
      </c>
      <c r="H82" s="31">
        <f>COUNTIF(Functional!M89:O89,"Failed")</f>
        <v>0</v>
      </c>
      <c r="I82" s="31">
        <f>COUNTIF(Functional!M89:O89,"In Progress")</f>
        <v>0</v>
      </c>
      <c r="J82" s="31">
        <f>COUNTIF(Functional!M89:O89,"Descoped")</f>
        <v>0</v>
      </c>
      <c r="K82" s="31">
        <f>COUNTIF(Functional!M89:O89,"Deferred")</f>
        <v>0</v>
      </c>
      <c r="L82" s="31">
        <f>COUNTIF(Functional!M89:O89,"Not Started")</f>
        <v>2</v>
      </c>
      <c r="M82" s="18">
        <f t="shared" si="5"/>
        <v>0.33333333333333331</v>
      </c>
      <c r="N82" s="18">
        <f t="shared" si="6"/>
        <v>0.33333333333333331</v>
      </c>
      <c r="O82" s="17" t="str">
        <f t="shared" si="7"/>
        <v>Passed</v>
      </c>
      <c r="P82" s="20">
        <f>Functional!R89</f>
        <v>0</v>
      </c>
      <c r="Q82" s="20">
        <f>Functional!S89</f>
        <v>0</v>
      </c>
      <c r="R82" s="12">
        <f>Functional!T89</f>
        <v>0</v>
      </c>
    </row>
    <row r="83" spans="1:18">
      <c r="A83" s="9"/>
      <c r="B83" s="12" t="str">
        <f>Functional!B90</f>
        <v>EMA-TC0079</v>
      </c>
      <c r="C83" s="12">
        <f>Functional!P90</f>
        <v>0</v>
      </c>
      <c r="D83" s="19">
        <f>Functional!Q90</f>
        <v>0</v>
      </c>
      <c r="E83" s="19">
        <f t="shared" si="4"/>
        <v>0</v>
      </c>
      <c r="F83" s="30">
        <f>COUNTIF(Functional!I90:K90, "Y")</f>
        <v>3</v>
      </c>
      <c r="G83" s="31">
        <f>COUNTIF(Functional!M90:O90, "Passed")</f>
        <v>1</v>
      </c>
      <c r="H83" s="31">
        <f>COUNTIF(Functional!M90:O90,"Failed")</f>
        <v>0</v>
      </c>
      <c r="I83" s="31">
        <f>COUNTIF(Functional!M90:O90,"In Progress")</f>
        <v>0</v>
      </c>
      <c r="J83" s="31">
        <f>COUNTIF(Functional!M90:O90,"Descoped")</f>
        <v>0</v>
      </c>
      <c r="K83" s="31">
        <f>COUNTIF(Functional!M90:O90,"Deferred")</f>
        <v>0</v>
      </c>
      <c r="L83" s="31">
        <f>COUNTIF(Functional!M90:O90,"Not Started")</f>
        <v>2</v>
      </c>
      <c r="M83" s="18">
        <f t="shared" si="5"/>
        <v>0.33333333333333331</v>
      </c>
      <c r="N83" s="18">
        <f t="shared" si="6"/>
        <v>0.33333333333333331</v>
      </c>
      <c r="O83" s="17" t="str">
        <f t="shared" si="7"/>
        <v>Passed</v>
      </c>
      <c r="P83" s="20">
        <f>Functional!R90</f>
        <v>0</v>
      </c>
      <c r="Q83" s="20">
        <f>Functional!S90</f>
        <v>0</v>
      </c>
      <c r="R83" s="12">
        <f>Functional!T90</f>
        <v>0</v>
      </c>
    </row>
    <row r="84" spans="1:18" ht="21">
      <c r="A84" s="101" t="s">
        <v>41</v>
      </c>
      <c r="B84" s="102"/>
      <c r="C84" s="22"/>
      <c r="D84" s="23"/>
      <c r="E84" s="23"/>
      <c r="F84" s="23">
        <f t="shared" ref="F84:L84" si="8">SUM(F5:F83)</f>
        <v>237</v>
      </c>
      <c r="G84" s="24">
        <f t="shared" si="8"/>
        <v>46</v>
      </c>
      <c r="H84" s="25">
        <f t="shared" si="8"/>
        <v>0</v>
      </c>
      <c r="I84" s="26">
        <f t="shared" si="8"/>
        <v>0</v>
      </c>
      <c r="J84" s="27">
        <f t="shared" si="8"/>
        <v>33</v>
      </c>
      <c r="K84" s="28">
        <f t="shared" si="8"/>
        <v>0</v>
      </c>
      <c r="L84" s="28">
        <f t="shared" si="8"/>
        <v>158</v>
      </c>
      <c r="M84" s="29">
        <f>(SUM(G84:K84)-I84-J84)/F84</f>
        <v>0.1940928270042194</v>
      </c>
      <c r="N84" s="29">
        <f>G84/F84-J84</f>
        <v>-32.805907172995781</v>
      </c>
      <c r="O84" s="23"/>
      <c r="P84" s="23"/>
      <c r="Q84" s="23"/>
      <c r="R84" s="23"/>
    </row>
  </sheetData>
  <mergeCells count="3">
    <mergeCell ref="A1:R1"/>
    <mergeCell ref="A2:R3"/>
    <mergeCell ref="A84:B84"/>
  </mergeCells>
  <conditionalFormatting sqref="O5:Q83">
    <cfRule type="containsText" dxfId="15" priority="1" operator="containsText" text="In Progress">
      <formula>NOT(ISERROR(SEARCH("In Progress",O5)))</formula>
    </cfRule>
    <cfRule type="containsText" dxfId="14" priority="2" operator="containsText" text="Descoped">
      <formula>NOT(ISERROR(SEARCH("Descoped",O5)))</formula>
    </cfRule>
    <cfRule type="containsText" dxfId="13" priority="3" operator="containsText" text="Deferred">
      <formula>NOT(ISERROR(SEARCH("Deferred",O5)))</formula>
    </cfRule>
    <cfRule type="containsText" dxfId="12" priority="4" operator="containsText" text="Failed">
      <formula>NOT(ISERROR(SEARCH("Failed",O5)))</formula>
    </cfRule>
    <cfRule type="containsText" dxfId="11" priority="5" operator="containsText" text="Passed">
      <formula>NOT(ISERROR(SEARCH("Passed",O5)))</formula>
    </cfRule>
    <cfRule type="containsText" dxfId="10" priority="6" operator="containsText" text="Not Started">
      <formula>NOT(ISERROR(SEARCH("Not Started",O5)))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showGridLines="0" tabSelected="1" topLeftCell="C81" zoomScale="80" zoomScaleNormal="80" workbookViewId="0">
      <selection activeCell="E87" sqref="E87"/>
    </sheetView>
  </sheetViews>
  <sheetFormatPr defaultRowHeight="15"/>
  <cols>
    <col min="1" max="1" width="18.7109375" style="40" hidden="1" customWidth="1"/>
    <col min="2" max="2" width="16.28515625" style="40" hidden="1" customWidth="1"/>
    <col min="3" max="3" width="52.140625" style="40" customWidth="1"/>
    <col min="4" max="4" width="45.140625" style="40" customWidth="1"/>
    <col min="5" max="5" width="55" style="40" customWidth="1"/>
    <col min="6" max="6" width="39.85546875" style="40" customWidth="1"/>
    <col min="7" max="7" width="3.140625" style="40" customWidth="1"/>
    <col min="8" max="8" width="10.5703125" style="1" bestFit="1" customWidth="1"/>
    <col min="9" max="11" width="10.5703125" style="1" customWidth="1"/>
    <col min="12" max="12" width="3.140625" style="40" customWidth="1"/>
    <col min="13" max="15" width="16.7109375" style="40" customWidth="1"/>
    <col min="16" max="16" width="15.7109375" style="1" customWidth="1"/>
    <col min="17" max="17" width="14.140625" style="1" customWidth="1"/>
    <col min="18" max="18" width="14.7109375" style="40" customWidth="1"/>
    <col min="19" max="19" width="14.7109375" style="40" bestFit="1" customWidth="1"/>
    <col min="20" max="20" width="40.140625" style="40" bestFit="1" customWidth="1"/>
    <col min="21" max="16384" width="9.140625" style="40"/>
  </cols>
  <sheetData>
    <row r="1" spans="1:20" ht="16.5" thickBot="1">
      <c r="A1" s="108" t="s">
        <v>0</v>
      </c>
      <c r="B1" s="109"/>
    </row>
    <row r="2" spans="1:20" ht="15.75">
      <c r="A2" s="85" t="s">
        <v>1</v>
      </c>
      <c r="B2" s="86"/>
    </row>
    <row r="3" spans="1:20" ht="15.75">
      <c r="A3" s="87" t="s">
        <v>2</v>
      </c>
      <c r="B3" s="88" t="s">
        <v>6</v>
      </c>
    </row>
    <row r="4" spans="1:20" ht="15.75">
      <c r="A4" s="89" t="s">
        <v>3</v>
      </c>
      <c r="B4" s="90"/>
    </row>
    <row r="5" spans="1:20" ht="15.75">
      <c r="A5" s="89" t="s">
        <v>4</v>
      </c>
      <c r="B5" s="91"/>
    </row>
    <row r="6" spans="1:20" ht="32.25" thickBot="1">
      <c r="A6" s="92" t="s">
        <v>5</v>
      </c>
      <c r="B6" s="93"/>
    </row>
    <row r="7" spans="1:20" ht="15.75">
      <c r="A7" s="94"/>
      <c r="B7" s="95"/>
    </row>
    <row r="8" spans="1:20" ht="15.75">
      <c r="A8" s="94"/>
      <c r="B8" s="95"/>
    </row>
    <row r="9" spans="1:20">
      <c r="A9" s="1"/>
      <c r="B9" s="1"/>
      <c r="C9" s="1"/>
      <c r="D9" s="1"/>
      <c r="E9" s="1"/>
      <c r="F9" s="1"/>
      <c r="G9" s="1"/>
      <c r="H9" s="111" t="s">
        <v>11</v>
      </c>
      <c r="I9" s="111"/>
      <c r="J9" s="111"/>
      <c r="K9" s="111"/>
      <c r="L9" s="1"/>
      <c r="M9" s="111" t="s">
        <v>17</v>
      </c>
      <c r="N9" s="111"/>
      <c r="O9" s="111"/>
      <c r="P9" s="112" t="s">
        <v>109</v>
      </c>
      <c r="Q9" s="112" t="s">
        <v>110</v>
      </c>
      <c r="R9" s="112" t="s">
        <v>111</v>
      </c>
      <c r="S9" s="113" t="s">
        <v>23</v>
      </c>
      <c r="T9" s="112" t="s">
        <v>112</v>
      </c>
    </row>
    <row r="10" spans="1:20">
      <c r="A10" s="1"/>
      <c r="B10" s="1"/>
      <c r="C10" s="1"/>
      <c r="D10" s="1"/>
      <c r="E10" s="1"/>
      <c r="F10" s="1"/>
      <c r="G10" s="1"/>
      <c r="H10" s="82" t="s">
        <v>12</v>
      </c>
      <c r="I10" s="110" t="s">
        <v>13</v>
      </c>
      <c r="J10" s="110"/>
      <c r="K10" s="110"/>
      <c r="L10" s="1"/>
      <c r="M10" s="110" t="s">
        <v>13</v>
      </c>
      <c r="N10" s="110"/>
      <c r="O10" s="110"/>
      <c r="P10" s="113"/>
      <c r="Q10" s="112"/>
      <c r="R10" s="112"/>
      <c r="S10" s="113"/>
      <c r="T10" s="113"/>
    </row>
    <row r="11" spans="1:20" ht="30">
      <c r="A11" s="78" t="s">
        <v>31</v>
      </c>
      <c r="B11" s="78" t="s">
        <v>7</v>
      </c>
      <c r="C11" s="78" t="s">
        <v>8</v>
      </c>
      <c r="D11" s="78" t="s">
        <v>10</v>
      </c>
      <c r="E11" s="78" t="s">
        <v>9</v>
      </c>
      <c r="F11" s="78" t="s">
        <v>22</v>
      </c>
      <c r="G11" s="16"/>
      <c r="H11" s="79" t="s">
        <v>108</v>
      </c>
      <c r="I11" s="81" t="s">
        <v>14</v>
      </c>
      <c r="J11" s="83" t="s">
        <v>15</v>
      </c>
      <c r="K11" s="80" t="s">
        <v>16</v>
      </c>
      <c r="L11" s="16"/>
      <c r="M11" s="81" t="s">
        <v>14</v>
      </c>
      <c r="N11" s="83" t="s">
        <v>15</v>
      </c>
      <c r="O11" s="80" t="s">
        <v>16</v>
      </c>
      <c r="P11" s="113"/>
      <c r="Q11" s="112"/>
      <c r="R11" s="112"/>
      <c r="S11" s="113"/>
      <c r="T11" s="113"/>
    </row>
    <row r="12" spans="1:20" ht="61.5">
      <c r="A12" s="105" t="s">
        <v>113</v>
      </c>
      <c r="B12" s="75" t="s">
        <v>121</v>
      </c>
      <c r="C12" s="77" t="s">
        <v>239</v>
      </c>
      <c r="D12" s="84" t="s">
        <v>114</v>
      </c>
      <c r="E12" s="84" t="s">
        <v>240</v>
      </c>
      <c r="F12" s="84"/>
      <c r="H12" s="17" t="s">
        <v>38</v>
      </c>
      <c r="I12" s="17" t="s">
        <v>38</v>
      </c>
      <c r="J12" s="17" t="s">
        <v>38</v>
      </c>
      <c r="K12" s="17" t="s">
        <v>38</v>
      </c>
      <c r="M12" s="10" t="s">
        <v>24</v>
      </c>
      <c r="N12" s="10" t="s">
        <v>19</v>
      </c>
      <c r="O12" s="10" t="s">
        <v>19</v>
      </c>
      <c r="P12" s="13"/>
      <c r="Q12" s="14"/>
      <c r="R12" s="13"/>
      <c r="S12" s="17"/>
      <c r="T12" s="21"/>
    </row>
    <row r="13" spans="1:20" ht="61.5">
      <c r="A13" s="106"/>
      <c r="B13" s="75" t="s">
        <v>129</v>
      </c>
      <c r="C13" s="77" t="s">
        <v>241</v>
      </c>
      <c r="D13" s="84" t="s">
        <v>116</v>
      </c>
      <c r="E13" s="84" t="s">
        <v>242</v>
      </c>
      <c r="F13" s="84"/>
      <c r="H13" s="17" t="s">
        <v>38</v>
      </c>
      <c r="I13" s="17" t="s">
        <v>38</v>
      </c>
      <c r="J13" s="17" t="s">
        <v>38</v>
      </c>
      <c r="K13" s="17" t="s">
        <v>38</v>
      </c>
      <c r="M13" s="10" t="s">
        <v>24</v>
      </c>
      <c r="N13" s="10" t="s">
        <v>19</v>
      </c>
      <c r="O13" s="10" t="s">
        <v>19</v>
      </c>
      <c r="P13" s="13"/>
      <c r="Q13" s="14"/>
      <c r="R13" s="13"/>
      <c r="S13" s="17"/>
      <c r="T13" s="21"/>
    </row>
    <row r="14" spans="1:20" ht="61.5">
      <c r="A14" s="106"/>
      <c r="B14" s="75" t="s">
        <v>130</v>
      </c>
      <c r="C14" s="77" t="s">
        <v>243</v>
      </c>
      <c r="D14" s="84" t="s">
        <v>117</v>
      </c>
      <c r="E14" s="84" t="s">
        <v>244</v>
      </c>
      <c r="F14" s="84"/>
      <c r="H14" s="17" t="s">
        <v>38</v>
      </c>
      <c r="I14" s="17" t="s">
        <v>38</v>
      </c>
      <c r="J14" s="17" t="s">
        <v>38</v>
      </c>
      <c r="K14" s="17" t="s">
        <v>38</v>
      </c>
      <c r="M14" s="10" t="s">
        <v>24</v>
      </c>
      <c r="N14" s="10" t="s">
        <v>19</v>
      </c>
      <c r="O14" s="10" t="s">
        <v>19</v>
      </c>
      <c r="P14" s="13"/>
      <c r="Q14" s="14"/>
      <c r="R14" s="13"/>
      <c r="S14" s="17"/>
      <c r="T14" s="21"/>
    </row>
    <row r="15" spans="1:20" ht="61.5">
      <c r="A15" s="106"/>
      <c r="B15" s="75" t="s">
        <v>131</v>
      </c>
      <c r="C15" s="65" t="s">
        <v>245</v>
      </c>
      <c r="D15" s="84" t="s">
        <v>118</v>
      </c>
      <c r="E15" s="84" t="s">
        <v>246</v>
      </c>
      <c r="F15" s="84"/>
      <c r="H15" s="17" t="s">
        <v>38</v>
      </c>
      <c r="I15" s="17" t="s">
        <v>38</v>
      </c>
      <c r="J15" s="17" t="s">
        <v>38</v>
      </c>
      <c r="K15" s="17" t="s">
        <v>38</v>
      </c>
      <c r="M15" s="10" t="s">
        <v>24</v>
      </c>
      <c r="N15" s="10" t="s">
        <v>19</v>
      </c>
      <c r="O15" s="10" t="s">
        <v>19</v>
      </c>
      <c r="P15" s="13"/>
      <c r="Q15" s="14"/>
      <c r="R15" s="13"/>
      <c r="S15" s="17"/>
      <c r="T15" s="21"/>
    </row>
    <row r="16" spans="1:20" ht="61.5">
      <c r="A16" s="106"/>
      <c r="B16" s="75" t="s">
        <v>132</v>
      </c>
      <c r="C16" s="77" t="s">
        <v>247</v>
      </c>
      <c r="D16" s="84" t="s">
        <v>119</v>
      </c>
      <c r="E16" s="84" t="s">
        <v>248</v>
      </c>
      <c r="F16" s="84"/>
      <c r="H16" s="17" t="s">
        <v>38</v>
      </c>
      <c r="I16" s="17" t="s">
        <v>38</v>
      </c>
      <c r="J16" s="17" t="s">
        <v>38</v>
      </c>
      <c r="K16" s="17" t="s">
        <v>38</v>
      </c>
      <c r="M16" s="10" t="s">
        <v>24</v>
      </c>
      <c r="N16" s="10" t="s">
        <v>19</v>
      </c>
      <c r="O16" s="10" t="s">
        <v>19</v>
      </c>
      <c r="P16" s="13"/>
      <c r="Q16" s="14"/>
      <c r="R16" s="13"/>
      <c r="S16" s="17"/>
      <c r="T16" s="21"/>
    </row>
    <row r="17" spans="1:20" ht="61.5">
      <c r="A17" s="106"/>
      <c r="B17" s="75" t="s">
        <v>133</v>
      </c>
      <c r="C17" s="77" t="s">
        <v>249</v>
      </c>
      <c r="D17" s="84" t="s">
        <v>115</v>
      </c>
      <c r="E17" s="84" t="s">
        <v>250</v>
      </c>
      <c r="F17" s="84"/>
      <c r="H17" s="17" t="s">
        <v>38</v>
      </c>
      <c r="I17" s="17" t="s">
        <v>38</v>
      </c>
      <c r="J17" s="17" t="s">
        <v>38</v>
      </c>
      <c r="K17" s="17" t="s">
        <v>38</v>
      </c>
      <c r="M17" s="10" t="s">
        <v>24</v>
      </c>
      <c r="N17" s="10" t="s">
        <v>19</v>
      </c>
      <c r="O17" s="10" t="s">
        <v>19</v>
      </c>
      <c r="P17" s="13"/>
      <c r="Q17" s="14"/>
      <c r="R17" s="13"/>
      <c r="S17" s="17"/>
      <c r="T17" s="21"/>
    </row>
    <row r="18" spans="1:20" ht="61.5">
      <c r="A18" s="107"/>
      <c r="B18" s="75" t="s">
        <v>134</v>
      </c>
      <c r="C18" s="77" t="s">
        <v>251</v>
      </c>
      <c r="D18" s="84" t="s">
        <v>120</v>
      </c>
      <c r="E18" s="84" t="s">
        <v>252</v>
      </c>
      <c r="F18" s="84"/>
      <c r="H18" s="17" t="s">
        <v>38</v>
      </c>
      <c r="I18" s="17" t="s">
        <v>38</v>
      </c>
      <c r="J18" s="17" t="s">
        <v>38</v>
      </c>
      <c r="K18" s="17" t="s">
        <v>38</v>
      </c>
      <c r="M18" s="10" t="s">
        <v>24</v>
      </c>
      <c r="N18" s="10" t="s">
        <v>19</v>
      </c>
      <c r="O18" s="10" t="s">
        <v>19</v>
      </c>
      <c r="P18" s="13"/>
      <c r="Q18" s="14"/>
      <c r="R18" s="13"/>
      <c r="S18" s="17"/>
      <c r="T18" s="21"/>
    </row>
    <row r="19" spans="1:20" ht="180">
      <c r="A19" s="105" t="s">
        <v>280</v>
      </c>
      <c r="B19" s="75" t="s">
        <v>135</v>
      </c>
      <c r="C19" s="97" t="s">
        <v>128</v>
      </c>
      <c r="D19" s="84" t="s">
        <v>115</v>
      </c>
      <c r="E19" s="97" t="s">
        <v>221</v>
      </c>
      <c r="F19" s="84"/>
      <c r="H19" s="17" t="s">
        <v>38</v>
      </c>
      <c r="I19" s="17" t="s">
        <v>38</v>
      </c>
      <c r="J19" s="17" t="s">
        <v>38</v>
      </c>
      <c r="K19" s="17" t="s">
        <v>38</v>
      </c>
      <c r="M19" s="10" t="s">
        <v>24</v>
      </c>
      <c r="N19" s="10" t="s">
        <v>19</v>
      </c>
      <c r="O19" s="10" t="s">
        <v>19</v>
      </c>
      <c r="P19" s="13"/>
      <c r="Q19" s="14"/>
      <c r="R19" s="13"/>
      <c r="S19" s="17"/>
      <c r="T19" s="21"/>
    </row>
    <row r="20" spans="1:20" ht="61.5">
      <c r="A20" s="106"/>
      <c r="B20" s="75" t="s">
        <v>136</v>
      </c>
      <c r="C20" s="77" t="s">
        <v>122</v>
      </c>
      <c r="D20" s="84" t="s">
        <v>115</v>
      </c>
      <c r="E20" s="84" t="s">
        <v>123</v>
      </c>
      <c r="F20" s="84"/>
      <c r="H20" s="17" t="s">
        <v>38</v>
      </c>
      <c r="I20" s="17" t="s">
        <v>38</v>
      </c>
      <c r="J20" s="17" t="s">
        <v>38</v>
      </c>
      <c r="K20" s="17" t="s">
        <v>38</v>
      </c>
      <c r="M20" s="10" t="s">
        <v>24</v>
      </c>
      <c r="N20" s="10" t="s">
        <v>19</v>
      </c>
      <c r="O20" s="10" t="s">
        <v>19</v>
      </c>
      <c r="P20" s="13"/>
      <c r="Q20" s="14"/>
      <c r="R20" s="13"/>
      <c r="S20" s="17"/>
      <c r="T20" s="21"/>
    </row>
    <row r="21" spans="1:20" ht="61.5">
      <c r="A21" s="106"/>
      <c r="B21" s="75" t="s">
        <v>137</v>
      </c>
      <c r="C21" s="84" t="s">
        <v>150</v>
      </c>
      <c r="D21" s="84" t="s">
        <v>170</v>
      </c>
      <c r="E21" s="84" t="s">
        <v>222</v>
      </c>
      <c r="F21" s="84"/>
      <c r="H21" s="17" t="s">
        <v>38</v>
      </c>
      <c r="I21" s="17" t="s">
        <v>38</v>
      </c>
      <c r="J21" s="17" t="s">
        <v>38</v>
      </c>
      <c r="K21" s="17" t="s">
        <v>38</v>
      </c>
      <c r="M21" s="10" t="s">
        <v>27</v>
      </c>
      <c r="N21" s="10" t="s">
        <v>19</v>
      </c>
      <c r="O21" s="10" t="s">
        <v>19</v>
      </c>
      <c r="P21" s="13"/>
      <c r="Q21" s="14"/>
      <c r="R21" s="13"/>
      <c r="S21" s="17"/>
      <c r="T21" s="21"/>
    </row>
    <row r="22" spans="1:20" ht="75">
      <c r="A22" s="106"/>
      <c r="B22" s="75" t="s">
        <v>138</v>
      </c>
      <c r="C22" s="77" t="s">
        <v>253</v>
      </c>
      <c r="D22" s="84" t="s">
        <v>171</v>
      </c>
      <c r="E22" s="77" t="s">
        <v>254</v>
      </c>
      <c r="F22" s="84"/>
      <c r="H22" s="17" t="s">
        <v>38</v>
      </c>
      <c r="I22" s="17" t="s">
        <v>38</v>
      </c>
      <c r="J22" s="17" t="s">
        <v>38</v>
      </c>
      <c r="K22" s="17" t="s">
        <v>38</v>
      </c>
      <c r="M22" s="10" t="s">
        <v>24</v>
      </c>
      <c r="N22" s="10" t="s">
        <v>19</v>
      </c>
      <c r="O22" s="10" t="s">
        <v>19</v>
      </c>
      <c r="P22" s="13"/>
      <c r="Q22" s="14"/>
      <c r="R22" s="13"/>
      <c r="S22" s="17"/>
      <c r="T22" s="21"/>
    </row>
    <row r="23" spans="1:20" ht="75">
      <c r="A23" s="106"/>
      <c r="B23" s="75" t="s">
        <v>139</v>
      </c>
      <c r="C23" s="77" t="s">
        <v>124</v>
      </c>
      <c r="D23" s="84" t="s">
        <v>172</v>
      </c>
      <c r="E23" s="77" t="s">
        <v>223</v>
      </c>
      <c r="F23" s="84"/>
      <c r="H23" s="17" t="s">
        <v>38</v>
      </c>
      <c r="I23" s="17" t="s">
        <v>38</v>
      </c>
      <c r="J23" s="17" t="s">
        <v>38</v>
      </c>
      <c r="K23" s="17" t="s">
        <v>38</v>
      </c>
      <c r="M23" s="10" t="s">
        <v>24</v>
      </c>
      <c r="N23" s="10" t="s">
        <v>19</v>
      </c>
      <c r="O23" s="10" t="s">
        <v>19</v>
      </c>
      <c r="P23" s="13"/>
      <c r="Q23" s="14"/>
      <c r="R23" s="13"/>
      <c r="S23" s="17"/>
      <c r="T23" s="21"/>
    </row>
    <row r="24" spans="1:20" ht="62.25">
      <c r="A24" s="106"/>
      <c r="B24" s="75" t="s">
        <v>140</v>
      </c>
      <c r="C24" s="40" t="s">
        <v>149</v>
      </c>
      <c r="D24" s="103" t="s">
        <v>173</v>
      </c>
      <c r="E24" s="40" t="s">
        <v>224</v>
      </c>
      <c r="F24" s="84"/>
      <c r="H24" s="17" t="s">
        <v>38</v>
      </c>
      <c r="I24" s="17" t="s">
        <v>38</v>
      </c>
      <c r="J24" s="17" t="s">
        <v>38</v>
      </c>
      <c r="K24" s="17" t="s">
        <v>38</v>
      </c>
      <c r="M24" s="10" t="s">
        <v>24</v>
      </c>
      <c r="N24" s="10" t="s">
        <v>19</v>
      </c>
      <c r="O24" s="10" t="s">
        <v>19</v>
      </c>
      <c r="P24" s="13"/>
      <c r="Q24" s="14"/>
      <c r="R24" s="13"/>
      <c r="S24" s="17"/>
      <c r="T24" s="21"/>
    </row>
    <row r="25" spans="1:20" ht="61.5">
      <c r="A25" s="106"/>
      <c r="B25" s="75" t="s">
        <v>141</v>
      </c>
      <c r="C25" s="84" t="s">
        <v>397</v>
      </c>
      <c r="D25" s="104"/>
      <c r="E25" s="84" t="s">
        <v>225</v>
      </c>
      <c r="F25" s="84"/>
      <c r="H25" s="17" t="s">
        <v>38</v>
      </c>
      <c r="I25" s="17" t="s">
        <v>38</v>
      </c>
      <c r="J25" s="17" t="s">
        <v>38</v>
      </c>
      <c r="K25" s="17" t="s">
        <v>38</v>
      </c>
      <c r="M25" s="10" t="s">
        <v>27</v>
      </c>
      <c r="N25" s="10" t="s">
        <v>19</v>
      </c>
      <c r="O25" s="10" t="s">
        <v>19</v>
      </c>
      <c r="P25" s="13"/>
      <c r="Q25" s="14"/>
      <c r="R25" s="13"/>
      <c r="S25" s="17"/>
      <c r="T25" s="21"/>
    </row>
    <row r="26" spans="1:20" ht="75">
      <c r="A26" s="106"/>
      <c r="B26" s="75" t="s">
        <v>142</v>
      </c>
      <c r="C26" s="77" t="s">
        <v>127</v>
      </c>
      <c r="D26" s="84" t="s">
        <v>175</v>
      </c>
      <c r="E26" s="77" t="s">
        <v>226</v>
      </c>
      <c r="F26" s="84"/>
      <c r="H26" s="17" t="s">
        <v>38</v>
      </c>
      <c r="I26" s="17" t="s">
        <v>38</v>
      </c>
      <c r="J26" s="17" t="s">
        <v>38</v>
      </c>
      <c r="K26" s="17" t="s">
        <v>38</v>
      </c>
      <c r="M26" s="10" t="s">
        <v>27</v>
      </c>
      <c r="N26" s="10" t="s">
        <v>19</v>
      </c>
      <c r="O26" s="10" t="s">
        <v>19</v>
      </c>
      <c r="P26" s="13"/>
      <c r="Q26" s="14"/>
      <c r="R26" s="13"/>
      <c r="S26" s="17"/>
      <c r="T26" s="21"/>
    </row>
    <row r="27" spans="1:20" ht="61.5" customHeight="1">
      <c r="A27" s="106"/>
      <c r="B27" s="75" t="s">
        <v>143</v>
      </c>
      <c r="C27" s="40" t="s">
        <v>151</v>
      </c>
      <c r="D27" s="103" t="s">
        <v>185</v>
      </c>
      <c r="E27" s="40" t="s">
        <v>227</v>
      </c>
      <c r="F27" s="84"/>
      <c r="H27" s="17" t="s">
        <v>38</v>
      </c>
      <c r="I27" s="17" t="s">
        <v>38</v>
      </c>
      <c r="J27" s="17" t="s">
        <v>38</v>
      </c>
      <c r="K27" s="17" t="s">
        <v>38</v>
      </c>
      <c r="M27" s="10" t="s">
        <v>27</v>
      </c>
      <c r="N27" s="10" t="s">
        <v>19</v>
      </c>
      <c r="O27" s="10" t="s">
        <v>19</v>
      </c>
      <c r="P27" s="13"/>
      <c r="Q27" s="14"/>
      <c r="R27" s="13"/>
      <c r="S27" s="17"/>
      <c r="T27" s="21"/>
    </row>
    <row r="28" spans="1:20" ht="61.5">
      <c r="A28" s="106"/>
      <c r="B28" s="75" t="s">
        <v>144</v>
      </c>
      <c r="C28" s="84" t="s">
        <v>184</v>
      </c>
      <c r="D28" s="104"/>
      <c r="E28" s="84" t="s">
        <v>228</v>
      </c>
      <c r="F28" s="84"/>
      <c r="H28" s="17" t="s">
        <v>38</v>
      </c>
      <c r="I28" s="17" t="s">
        <v>38</v>
      </c>
      <c r="J28" s="17" t="s">
        <v>38</v>
      </c>
      <c r="K28" s="17" t="s">
        <v>38</v>
      </c>
      <c r="M28" s="10" t="s">
        <v>27</v>
      </c>
      <c r="N28" s="10" t="s">
        <v>19</v>
      </c>
      <c r="O28" s="10" t="s">
        <v>19</v>
      </c>
      <c r="P28" s="13"/>
      <c r="Q28" s="14"/>
      <c r="R28" s="13"/>
      <c r="S28" s="17"/>
      <c r="T28" s="21"/>
    </row>
    <row r="29" spans="1:20" ht="180">
      <c r="A29" s="106"/>
      <c r="B29" s="75" t="s">
        <v>145</v>
      </c>
      <c r="C29" s="77" t="s">
        <v>125</v>
      </c>
      <c r="D29" s="84" t="s">
        <v>176</v>
      </c>
      <c r="E29" s="77" t="s">
        <v>281</v>
      </c>
      <c r="F29" s="84"/>
      <c r="H29" s="17" t="s">
        <v>38</v>
      </c>
      <c r="I29" s="17" t="s">
        <v>38</v>
      </c>
      <c r="J29" s="17" t="s">
        <v>38</v>
      </c>
      <c r="K29" s="17" t="s">
        <v>38</v>
      </c>
      <c r="M29" s="10" t="s">
        <v>24</v>
      </c>
      <c r="N29" s="10" t="s">
        <v>19</v>
      </c>
      <c r="O29" s="10" t="s">
        <v>19</v>
      </c>
      <c r="P29" s="13"/>
      <c r="Q29" s="14"/>
      <c r="R29" s="13"/>
      <c r="S29" s="17"/>
      <c r="T29" s="21"/>
    </row>
    <row r="30" spans="1:20" ht="61.5">
      <c r="A30" s="106"/>
      <c r="B30" s="75" t="s">
        <v>146</v>
      </c>
      <c r="C30" s="84" t="s">
        <v>152</v>
      </c>
      <c r="D30" s="103" t="s">
        <v>178</v>
      </c>
      <c r="E30" s="84" t="s">
        <v>282</v>
      </c>
      <c r="F30" s="84"/>
      <c r="H30" s="17" t="s">
        <v>38</v>
      </c>
      <c r="I30" s="17" t="s">
        <v>38</v>
      </c>
      <c r="J30" s="17" t="s">
        <v>38</v>
      </c>
      <c r="K30" s="17" t="s">
        <v>38</v>
      </c>
      <c r="M30" s="10" t="s">
        <v>24</v>
      </c>
      <c r="N30" s="10" t="s">
        <v>19</v>
      </c>
      <c r="O30" s="10" t="s">
        <v>19</v>
      </c>
      <c r="P30" s="13"/>
      <c r="Q30" s="14"/>
      <c r="R30" s="13"/>
      <c r="S30" s="17"/>
      <c r="T30" s="21"/>
    </row>
    <row r="31" spans="1:20" ht="61.5" customHeight="1">
      <c r="A31" s="106"/>
      <c r="B31" s="75" t="s">
        <v>147</v>
      </c>
      <c r="C31" s="84" t="s">
        <v>174</v>
      </c>
      <c r="D31" s="104"/>
      <c r="E31" s="84" t="s">
        <v>283</v>
      </c>
      <c r="F31" s="84"/>
      <c r="H31" s="17" t="s">
        <v>38</v>
      </c>
      <c r="I31" s="17" t="s">
        <v>38</v>
      </c>
      <c r="J31" s="17" t="s">
        <v>38</v>
      </c>
      <c r="K31" s="17" t="s">
        <v>38</v>
      </c>
      <c r="M31" s="10" t="s">
        <v>27</v>
      </c>
      <c r="N31" s="10" t="s">
        <v>19</v>
      </c>
      <c r="O31" s="10" t="s">
        <v>19</v>
      </c>
      <c r="P31" s="13"/>
      <c r="Q31" s="14"/>
      <c r="R31" s="13"/>
      <c r="S31" s="17"/>
      <c r="T31" s="21"/>
    </row>
    <row r="32" spans="1:20" ht="90" customHeight="1">
      <c r="A32" s="106"/>
      <c r="B32" s="75" t="s">
        <v>148</v>
      </c>
      <c r="C32" s="77" t="s">
        <v>126</v>
      </c>
      <c r="D32" s="103" t="s">
        <v>179</v>
      </c>
      <c r="E32" s="77" t="s">
        <v>284</v>
      </c>
      <c r="F32" s="84"/>
      <c r="H32" s="17" t="s">
        <v>38</v>
      </c>
      <c r="I32" s="17" t="s">
        <v>38</v>
      </c>
      <c r="J32" s="17" t="s">
        <v>38</v>
      </c>
      <c r="K32" s="17" t="s">
        <v>38</v>
      </c>
      <c r="M32" s="10" t="s">
        <v>24</v>
      </c>
      <c r="N32" s="10" t="s">
        <v>19</v>
      </c>
      <c r="O32" s="10" t="s">
        <v>19</v>
      </c>
      <c r="P32" s="13"/>
      <c r="Q32" s="14"/>
      <c r="R32" s="13"/>
      <c r="S32" s="17"/>
      <c r="T32" s="21"/>
    </row>
    <row r="33" spans="1:20" ht="61.5">
      <c r="A33" s="106"/>
      <c r="B33" s="75" t="s">
        <v>199</v>
      </c>
      <c r="C33" s="84" t="s">
        <v>177</v>
      </c>
      <c r="D33" s="104"/>
      <c r="E33" s="84" t="s">
        <v>285</v>
      </c>
      <c r="F33" s="84"/>
      <c r="H33" s="17" t="s">
        <v>38</v>
      </c>
      <c r="I33" s="17" t="s">
        <v>38</v>
      </c>
      <c r="J33" s="17" t="s">
        <v>38</v>
      </c>
      <c r="K33" s="17" t="s">
        <v>38</v>
      </c>
      <c r="M33" s="10" t="s">
        <v>27</v>
      </c>
      <c r="N33" s="10" t="s">
        <v>19</v>
      </c>
      <c r="O33" s="10" t="s">
        <v>19</v>
      </c>
      <c r="P33" s="13"/>
      <c r="Q33" s="14"/>
      <c r="R33" s="13"/>
      <c r="S33" s="17"/>
      <c r="T33" s="21"/>
    </row>
    <row r="34" spans="1:20" ht="75">
      <c r="A34" s="106"/>
      <c r="B34" s="75" t="s">
        <v>200</v>
      </c>
      <c r="C34" s="97" t="s">
        <v>154</v>
      </c>
      <c r="D34" s="84" t="s">
        <v>180</v>
      </c>
      <c r="E34" s="97" t="s">
        <v>286</v>
      </c>
      <c r="F34" s="84"/>
      <c r="H34" s="17" t="s">
        <v>38</v>
      </c>
      <c r="I34" s="17" t="s">
        <v>38</v>
      </c>
      <c r="J34" s="17" t="s">
        <v>38</v>
      </c>
      <c r="K34" s="17" t="s">
        <v>38</v>
      </c>
      <c r="M34" s="10" t="s">
        <v>27</v>
      </c>
      <c r="N34" s="10" t="s">
        <v>19</v>
      </c>
      <c r="O34" s="10" t="s">
        <v>19</v>
      </c>
      <c r="P34" s="13"/>
      <c r="Q34" s="14"/>
      <c r="R34" s="13"/>
      <c r="S34" s="17"/>
      <c r="T34" s="21"/>
    </row>
    <row r="35" spans="1:20" ht="75">
      <c r="A35" s="106"/>
      <c r="B35" s="75" t="s">
        <v>201</v>
      </c>
      <c r="C35" s="84" t="s">
        <v>155</v>
      </c>
      <c r="D35" s="84" t="s">
        <v>181</v>
      </c>
      <c r="E35" s="84" t="s">
        <v>287</v>
      </c>
      <c r="F35" s="84"/>
      <c r="H35" s="17" t="s">
        <v>38</v>
      </c>
      <c r="I35" s="17" t="s">
        <v>38</v>
      </c>
      <c r="J35" s="17" t="s">
        <v>38</v>
      </c>
      <c r="K35" s="17" t="s">
        <v>38</v>
      </c>
      <c r="M35" s="10" t="s">
        <v>27</v>
      </c>
      <c r="N35" s="10" t="s">
        <v>19</v>
      </c>
      <c r="O35" s="10" t="s">
        <v>19</v>
      </c>
      <c r="P35" s="13"/>
      <c r="Q35" s="14"/>
      <c r="R35" s="13"/>
      <c r="S35" s="17"/>
      <c r="T35" s="21"/>
    </row>
    <row r="36" spans="1:20" ht="75">
      <c r="A36" s="106"/>
      <c r="B36" s="75" t="s">
        <v>202</v>
      </c>
      <c r="C36" s="77" t="s">
        <v>182</v>
      </c>
      <c r="D36" s="84" t="s">
        <v>183</v>
      </c>
      <c r="E36" s="77" t="s">
        <v>288</v>
      </c>
      <c r="F36" s="84"/>
      <c r="H36" s="17" t="s">
        <v>38</v>
      </c>
      <c r="I36" s="17" t="s">
        <v>38</v>
      </c>
      <c r="J36" s="17" t="s">
        <v>38</v>
      </c>
      <c r="K36" s="17" t="s">
        <v>38</v>
      </c>
      <c r="M36" s="10" t="s">
        <v>27</v>
      </c>
      <c r="N36" s="10" t="s">
        <v>19</v>
      </c>
      <c r="O36" s="10" t="s">
        <v>19</v>
      </c>
      <c r="P36" s="13"/>
      <c r="Q36" s="14"/>
      <c r="R36" s="13"/>
      <c r="S36" s="17"/>
      <c r="T36" s="21"/>
    </row>
    <row r="37" spans="1:20" ht="61.5">
      <c r="A37" s="106"/>
      <c r="B37" s="75" t="s">
        <v>203</v>
      </c>
      <c r="C37" s="77" t="s">
        <v>153</v>
      </c>
      <c r="D37" s="103" t="s">
        <v>187</v>
      </c>
      <c r="E37" s="77" t="s">
        <v>289</v>
      </c>
      <c r="F37" s="84"/>
      <c r="H37" s="17" t="s">
        <v>38</v>
      </c>
      <c r="I37" s="17" t="s">
        <v>38</v>
      </c>
      <c r="J37" s="17" t="s">
        <v>38</v>
      </c>
      <c r="K37" s="17" t="s">
        <v>38</v>
      </c>
      <c r="M37" s="10" t="s">
        <v>27</v>
      </c>
      <c r="N37" s="10" t="s">
        <v>19</v>
      </c>
      <c r="O37" s="10" t="s">
        <v>19</v>
      </c>
      <c r="P37" s="13"/>
      <c r="Q37" s="14"/>
      <c r="R37" s="13"/>
      <c r="S37" s="17"/>
      <c r="T37" s="21"/>
    </row>
    <row r="38" spans="1:20" ht="61.5">
      <c r="A38" s="106"/>
      <c r="B38" s="75" t="s">
        <v>204</v>
      </c>
      <c r="C38" s="84" t="s">
        <v>186</v>
      </c>
      <c r="D38" s="104"/>
      <c r="E38" s="84" t="s">
        <v>290</v>
      </c>
      <c r="F38" s="84"/>
      <c r="H38" s="17" t="s">
        <v>38</v>
      </c>
      <c r="I38" s="17" t="s">
        <v>38</v>
      </c>
      <c r="J38" s="17" t="s">
        <v>38</v>
      </c>
      <c r="K38" s="17" t="s">
        <v>38</v>
      </c>
      <c r="M38" s="10" t="s">
        <v>27</v>
      </c>
      <c r="N38" s="10" t="s">
        <v>19</v>
      </c>
      <c r="O38" s="10" t="s">
        <v>19</v>
      </c>
      <c r="P38" s="13"/>
      <c r="Q38" s="14"/>
      <c r="R38" s="13"/>
      <c r="S38" s="17"/>
      <c r="T38" s="21"/>
    </row>
    <row r="39" spans="1:20" ht="75">
      <c r="A39" s="106"/>
      <c r="B39" s="75" t="s">
        <v>205</v>
      </c>
      <c r="C39" s="97" t="s">
        <v>156</v>
      </c>
      <c r="D39" s="84" t="s">
        <v>190</v>
      </c>
      <c r="E39" s="97" t="s">
        <v>291</v>
      </c>
      <c r="F39" s="84"/>
      <c r="H39" s="17" t="s">
        <v>38</v>
      </c>
      <c r="I39" s="17" t="s">
        <v>38</v>
      </c>
      <c r="J39" s="17" t="s">
        <v>38</v>
      </c>
      <c r="K39" s="17" t="s">
        <v>38</v>
      </c>
      <c r="M39" s="10" t="s">
        <v>27</v>
      </c>
      <c r="N39" s="10" t="s">
        <v>19</v>
      </c>
      <c r="O39" s="10" t="s">
        <v>19</v>
      </c>
      <c r="P39" s="13"/>
      <c r="Q39" s="14"/>
      <c r="R39" s="13"/>
      <c r="S39" s="17"/>
      <c r="T39" s="21"/>
    </row>
    <row r="40" spans="1:20" ht="75">
      <c r="A40" s="106"/>
      <c r="B40" s="75" t="s">
        <v>206</v>
      </c>
      <c r="C40" s="84" t="s">
        <v>157</v>
      </c>
      <c r="D40" s="84" t="s">
        <v>191</v>
      </c>
      <c r="E40" s="84" t="s">
        <v>292</v>
      </c>
      <c r="F40" s="84"/>
      <c r="H40" s="17" t="s">
        <v>38</v>
      </c>
      <c r="I40" s="17" t="s">
        <v>38</v>
      </c>
      <c r="J40" s="17" t="s">
        <v>38</v>
      </c>
      <c r="K40" s="17" t="s">
        <v>38</v>
      </c>
      <c r="M40" s="10" t="s">
        <v>27</v>
      </c>
      <c r="N40" s="10" t="s">
        <v>19</v>
      </c>
      <c r="O40" s="10" t="s">
        <v>19</v>
      </c>
      <c r="P40" s="13"/>
      <c r="Q40" s="14"/>
      <c r="R40" s="13"/>
      <c r="S40" s="17"/>
      <c r="T40" s="21"/>
    </row>
    <row r="41" spans="1:20" ht="75">
      <c r="A41" s="106"/>
      <c r="B41" s="75" t="s">
        <v>207</v>
      </c>
      <c r="C41" s="97" t="s">
        <v>158</v>
      </c>
      <c r="D41" s="84" t="s">
        <v>190</v>
      </c>
      <c r="E41" s="97" t="s">
        <v>293</v>
      </c>
      <c r="F41" s="84"/>
      <c r="H41" s="17" t="s">
        <v>38</v>
      </c>
      <c r="I41" s="17" t="s">
        <v>38</v>
      </c>
      <c r="J41" s="17" t="s">
        <v>38</v>
      </c>
      <c r="K41" s="17" t="s">
        <v>38</v>
      </c>
      <c r="M41" s="10" t="s">
        <v>27</v>
      </c>
      <c r="N41" s="10" t="s">
        <v>19</v>
      </c>
      <c r="O41" s="10" t="s">
        <v>19</v>
      </c>
      <c r="P41" s="13"/>
      <c r="Q41" s="14"/>
      <c r="R41" s="13"/>
      <c r="S41" s="17"/>
      <c r="T41" s="21"/>
    </row>
    <row r="42" spans="1:20" ht="75">
      <c r="A42" s="106"/>
      <c r="B42" s="75" t="s">
        <v>208</v>
      </c>
      <c r="C42" s="84" t="s">
        <v>159</v>
      </c>
      <c r="D42" s="84" t="s">
        <v>191</v>
      </c>
      <c r="E42" s="84" t="s">
        <v>294</v>
      </c>
      <c r="F42" s="84"/>
      <c r="H42" s="17" t="s">
        <v>38</v>
      </c>
      <c r="I42" s="17" t="s">
        <v>38</v>
      </c>
      <c r="J42" s="17" t="s">
        <v>38</v>
      </c>
      <c r="K42" s="17" t="s">
        <v>38</v>
      </c>
      <c r="M42" s="10" t="s">
        <v>27</v>
      </c>
      <c r="N42" s="10" t="s">
        <v>19</v>
      </c>
      <c r="O42" s="10" t="s">
        <v>19</v>
      </c>
      <c r="P42" s="13"/>
      <c r="Q42" s="14"/>
      <c r="R42" s="13"/>
      <c r="S42" s="17"/>
      <c r="T42" s="21"/>
    </row>
    <row r="43" spans="1:20" ht="75">
      <c r="A43" s="106"/>
      <c r="B43" s="75" t="s">
        <v>209</v>
      </c>
      <c r="C43" s="97" t="s">
        <v>160</v>
      </c>
      <c r="D43" s="84" t="s">
        <v>192</v>
      </c>
      <c r="E43" s="97" t="s">
        <v>295</v>
      </c>
      <c r="F43" s="84"/>
      <c r="H43" s="17" t="s">
        <v>38</v>
      </c>
      <c r="I43" s="17" t="s">
        <v>38</v>
      </c>
      <c r="J43" s="17" t="s">
        <v>38</v>
      </c>
      <c r="K43" s="17" t="s">
        <v>38</v>
      </c>
      <c r="M43" s="10" t="s">
        <v>27</v>
      </c>
      <c r="N43" s="10" t="s">
        <v>19</v>
      </c>
      <c r="O43" s="10" t="s">
        <v>19</v>
      </c>
      <c r="P43" s="13"/>
      <c r="Q43" s="14"/>
      <c r="R43" s="13"/>
      <c r="S43" s="17"/>
      <c r="T43" s="21"/>
    </row>
    <row r="44" spans="1:20" ht="75">
      <c r="A44" s="106"/>
      <c r="B44" s="75" t="s">
        <v>210</v>
      </c>
      <c r="C44" s="84" t="s">
        <v>161</v>
      </c>
      <c r="D44" s="84" t="s">
        <v>193</v>
      </c>
      <c r="E44" s="84" t="s">
        <v>296</v>
      </c>
      <c r="F44" s="84"/>
      <c r="H44" s="17" t="s">
        <v>38</v>
      </c>
      <c r="I44" s="17" t="s">
        <v>38</v>
      </c>
      <c r="J44" s="17" t="s">
        <v>38</v>
      </c>
      <c r="K44" s="17" t="s">
        <v>38</v>
      </c>
      <c r="M44" s="10" t="s">
        <v>27</v>
      </c>
      <c r="N44" s="10" t="s">
        <v>19</v>
      </c>
      <c r="O44" s="10" t="s">
        <v>19</v>
      </c>
      <c r="P44" s="13"/>
      <c r="Q44" s="14"/>
      <c r="R44" s="13"/>
      <c r="S44" s="17"/>
      <c r="T44" s="21"/>
    </row>
    <row r="45" spans="1:20" ht="75">
      <c r="A45" s="106"/>
      <c r="B45" s="75" t="s">
        <v>211</v>
      </c>
      <c r="C45" s="97" t="s">
        <v>162</v>
      </c>
      <c r="D45" s="84" t="s">
        <v>192</v>
      </c>
      <c r="E45" s="97" t="s">
        <v>297</v>
      </c>
      <c r="F45" s="84"/>
      <c r="H45" s="17" t="s">
        <v>38</v>
      </c>
      <c r="I45" s="17" t="s">
        <v>38</v>
      </c>
      <c r="J45" s="17" t="s">
        <v>38</v>
      </c>
      <c r="K45" s="17" t="s">
        <v>38</v>
      </c>
      <c r="M45" s="10" t="s">
        <v>27</v>
      </c>
      <c r="N45" s="10" t="s">
        <v>19</v>
      </c>
      <c r="O45" s="10" t="s">
        <v>19</v>
      </c>
      <c r="P45" s="13"/>
      <c r="Q45" s="14"/>
      <c r="R45" s="13"/>
      <c r="S45" s="17"/>
      <c r="T45" s="21"/>
    </row>
    <row r="46" spans="1:20" ht="75">
      <c r="A46" s="106"/>
      <c r="B46" s="75" t="s">
        <v>212</v>
      </c>
      <c r="C46" s="84" t="s">
        <v>163</v>
      </c>
      <c r="D46" s="84" t="s">
        <v>193</v>
      </c>
      <c r="E46" s="84" t="s">
        <v>298</v>
      </c>
      <c r="F46" s="84"/>
      <c r="H46" s="17" t="s">
        <v>38</v>
      </c>
      <c r="I46" s="17" t="s">
        <v>38</v>
      </c>
      <c r="J46" s="17" t="s">
        <v>38</v>
      </c>
      <c r="K46" s="17" t="s">
        <v>38</v>
      </c>
      <c r="M46" s="10" t="s">
        <v>27</v>
      </c>
      <c r="N46" s="10" t="s">
        <v>19</v>
      </c>
      <c r="O46" s="10" t="s">
        <v>19</v>
      </c>
      <c r="P46" s="13"/>
      <c r="Q46" s="14"/>
      <c r="R46" s="13"/>
      <c r="S46" s="17"/>
      <c r="T46" s="21"/>
    </row>
    <row r="47" spans="1:20" ht="75">
      <c r="A47" s="106"/>
      <c r="B47" s="75" t="s">
        <v>213</v>
      </c>
      <c r="C47" s="77" t="s">
        <v>164</v>
      </c>
      <c r="D47" s="84" t="s">
        <v>194</v>
      </c>
      <c r="E47" s="77" t="s">
        <v>299</v>
      </c>
      <c r="F47" s="84"/>
      <c r="H47" s="17" t="s">
        <v>38</v>
      </c>
      <c r="I47" s="17" t="s">
        <v>38</v>
      </c>
      <c r="J47" s="17" t="s">
        <v>38</v>
      </c>
      <c r="K47" s="17" t="s">
        <v>38</v>
      </c>
      <c r="M47" s="10" t="s">
        <v>27</v>
      </c>
      <c r="N47" s="10" t="s">
        <v>19</v>
      </c>
      <c r="O47" s="10" t="s">
        <v>19</v>
      </c>
      <c r="P47" s="13"/>
      <c r="Q47" s="14"/>
      <c r="R47" s="13"/>
      <c r="S47" s="17"/>
      <c r="T47" s="21"/>
    </row>
    <row r="48" spans="1:20" ht="75">
      <c r="A48" s="106"/>
      <c r="B48" s="75" t="s">
        <v>214</v>
      </c>
      <c r="C48" s="77" t="s">
        <v>165</v>
      </c>
      <c r="D48" s="84" t="s">
        <v>194</v>
      </c>
      <c r="E48" s="77" t="s">
        <v>300</v>
      </c>
      <c r="F48" s="84"/>
      <c r="H48" s="17" t="s">
        <v>38</v>
      </c>
      <c r="I48" s="17" t="s">
        <v>38</v>
      </c>
      <c r="J48" s="17" t="s">
        <v>38</v>
      </c>
      <c r="K48" s="17" t="s">
        <v>38</v>
      </c>
      <c r="M48" s="10" t="s">
        <v>27</v>
      </c>
      <c r="N48" s="10" t="s">
        <v>19</v>
      </c>
      <c r="O48" s="10" t="s">
        <v>19</v>
      </c>
      <c r="P48" s="13"/>
      <c r="Q48" s="14"/>
      <c r="R48" s="13"/>
      <c r="S48" s="17"/>
      <c r="T48" s="21"/>
    </row>
    <row r="49" spans="1:20" ht="75">
      <c r="A49" s="106"/>
      <c r="B49" s="75" t="s">
        <v>215</v>
      </c>
      <c r="C49" s="97" t="s">
        <v>166</v>
      </c>
      <c r="D49" s="84" t="s">
        <v>195</v>
      </c>
      <c r="E49" s="97" t="s">
        <v>301</v>
      </c>
      <c r="F49" s="84"/>
      <c r="H49" s="17" t="s">
        <v>38</v>
      </c>
      <c r="I49" s="17" t="s">
        <v>38</v>
      </c>
      <c r="J49" s="17" t="s">
        <v>38</v>
      </c>
      <c r="K49" s="17" t="s">
        <v>38</v>
      </c>
      <c r="M49" s="10" t="s">
        <v>27</v>
      </c>
      <c r="N49" s="10" t="s">
        <v>19</v>
      </c>
      <c r="O49" s="10" t="s">
        <v>19</v>
      </c>
      <c r="P49" s="13"/>
      <c r="Q49" s="14"/>
      <c r="R49" s="13"/>
      <c r="S49" s="17"/>
      <c r="T49" s="21"/>
    </row>
    <row r="50" spans="1:20" ht="75">
      <c r="A50" s="106"/>
      <c r="B50" s="75" t="s">
        <v>216</v>
      </c>
      <c r="C50" s="84" t="s">
        <v>167</v>
      </c>
      <c r="D50" s="84" t="s">
        <v>196</v>
      </c>
      <c r="E50" s="84" t="s">
        <v>302</v>
      </c>
      <c r="F50" s="84"/>
      <c r="H50" s="17" t="s">
        <v>38</v>
      </c>
      <c r="I50" s="17" t="s">
        <v>38</v>
      </c>
      <c r="J50" s="17" t="s">
        <v>38</v>
      </c>
      <c r="K50" s="17" t="s">
        <v>38</v>
      </c>
      <c r="M50" s="10" t="s">
        <v>27</v>
      </c>
      <c r="N50" s="10" t="s">
        <v>19</v>
      </c>
      <c r="O50" s="10" t="s">
        <v>19</v>
      </c>
      <c r="P50" s="13"/>
      <c r="Q50" s="14"/>
      <c r="R50" s="13"/>
      <c r="S50" s="17"/>
      <c r="T50" s="21"/>
    </row>
    <row r="51" spans="1:20" ht="75">
      <c r="A51" s="106"/>
      <c r="B51" s="75" t="s">
        <v>217</v>
      </c>
      <c r="C51" s="97" t="s">
        <v>168</v>
      </c>
      <c r="D51" s="84" t="s">
        <v>195</v>
      </c>
      <c r="E51" s="97" t="s">
        <v>303</v>
      </c>
      <c r="F51" s="84"/>
      <c r="H51" s="17" t="s">
        <v>38</v>
      </c>
      <c r="I51" s="17" t="s">
        <v>38</v>
      </c>
      <c r="J51" s="17" t="s">
        <v>38</v>
      </c>
      <c r="K51" s="17" t="s">
        <v>38</v>
      </c>
      <c r="M51" s="10" t="s">
        <v>27</v>
      </c>
      <c r="N51" s="10" t="s">
        <v>19</v>
      </c>
      <c r="O51" s="10" t="s">
        <v>19</v>
      </c>
      <c r="P51" s="13"/>
      <c r="Q51" s="14"/>
      <c r="R51" s="13"/>
      <c r="S51" s="17"/>
      <c r="T51" s="21"/>
    </row>
    <row r="52" spans="1:20" ht="75">
      <c r="A52" s="106"/>
      <c r="B52" s="75" t="s">
        <v>218</v>
      </c>
      <c r="C52" s="84" t="s">
        <v>169</v>
      </c>
      <c r="D52" s="84" t="s">
        <v>196</v>
      </c>
      <c r="E52" s="84" t="s">
        <v>304</v>
      </c>
      <c r="F52" s="84"/>
      <c r="H52" s="17" t="s">
        <v>38</v>
      </c>
      <c r="I52" s="17" t="s">
        <v>38</v>
      </c>
      <c r="J52" s="17" t="s">
        <v>38</v>
      </c>
      <c r="K52" s="17" t="s">
        <v>38</v>
      </c>
      <c r="M52" s="10" t="s">
        <v>27</v>
      </c>
      <c r="N52" s="10" t="s">
        <v>19</v>
      </c>
      <c r="O52" s="10" t="s">
        <v>19</v>
      </c>
      <c r="P52" s="13"/>
      <c r="Q52" s="14"/>
      <c r="R52" s="13"/>
      <c r="S52" s="17"/>
      <c r="T52" s="21"/>
    </row>
    <row r="53" spans="1:20" ht="75">
      <c r="A53" s="106"/>
      <c r="B53" s="75" t="s">
        <v>219</v>
      </c>
      <c r="C53" s="77" t="s">
        <v>189</v>
      </c>
      <c r="D53" s="84" t="s">
        <v>197</v>
      </c>
      <c r="E53" s="77" t="s">
        <v>305</v>
      </c>
      <c r="F53" s="84"/>
      <c r="H53" s="17" t="s">
        <v>38</v>
      </c>
      <c r="I53" s="17" t="s">
        <v>38</v>
      </c>
      <c r="J53" s="17" t="s">
        <v>38</v>
      </c>
      <c r="K53" s="17" t="s">
        <v>38</v>
      </c>
      <c r="M53" s="10" t="s">
        <v>27</v>
      </c>
      <c r="N53" s="10" t="s">
        <v>19</v>
      </c>
      <c r="O53" s="10" t="s">
        <v>19</v>
      </c>
      <c r="P53" s="13"/>
      <c r="Q53" s="14"/>
      <c r="R53" s="13"/>
      <c r="S53" s="17"/>
      <c r="T53" s="21"/>
    </row>
    <row r="54" spans="1:20" ht="90">
      <c r="A54" s="106"/>
      <c r="B54" s="75" t="s">
        <v>220</v>
      </c>
      <c r="C54" s="77" t="s">
        <v>188</v>
      </c>
      <c r="D54" s="84" t="s">
        <v>198</v>
      </c>
      <c r="E54" s="77" t="s">
        <v>306</v>
      </c>
      <c r="F54" s="84"/>
      <c r="H54" s="17" t="s">
        <v>38</v>
      </c>
      <c r="I54" s="17" t="s">
        <v>38</v>
      </c>
      <c r="J54" s="17" t="s">
        <v>38</v>
      </c>
      <c r="K54" s="17" t="s">
        <v>38</v>
      </c>
      <c r="M54" s="10" t="s">
        <v>24</v>
      </c>
      <c r="N54" s="10" t="s">
        <v>19</v>
      </c>
      <c r="O54" s="10" t="s">
        <v>19</v>
      </c>
      <c r="P54" s="13"/>
      <c r="Q54" s="14"/>
      <c r="R54" s="13"/>
      <c r="S54" s="17"/>
      <c r="T54" s="21"/>
    </row>
    <row r="55" spans="1:20" ht="61.5">
      <c r="A55" s="106"/>
      <c r="B55" s="75" t="s">
        <v>231</v>
      </c>
      <c r="C55" s="77" t="s">
        <v>229</v>
      </c>
      <c r="D55" s="103" t="s">
        <v>234</v>
      </c>
      <c r="E55" s="77" t="s">
        <v>307</v>
      </c>
      <c r="F55" s="84"/>
      <c r="H55" s="17" t="s">
        <v>38</v>
      </c>
      <c r="I55" s="17" t="s">
        <v>38</v>
      </c>
      <c r="J55" s="17" t="s">
        <v>38</v>
      </c>
      <c r="K55" s="17" t="s">
        <v>38</v>
      </c>
      <c r="M55" s="10" t="s">
        <v>24</v>
      </c>
      <c r="N55" s="10" t="s">
        <v>19</v>
      </c>
      <c r="O55" s="10" t="s">
        <v>19</v>
      </c>
      <c r="P55" s="13"/>
      <c r="Q55" s="14"/>
      <c r="R55" s="13"/>
      <c r="S55" s="17"/>
      <c r="T55" s="21"/>
    </row>
    <row r="56" spans="1:20" ht="61.5">
      <c r="A56" s="106"/>
      <c r="B56" s="75" t="s">
        <v>232</v>
      </c>
      <c r="C56" s="77" t="s">
        <v>255</v>
      </c>
      <c r="D56" s="104"/>
      <c r="E56" s="77" t="s">
        <v>308</v>
      </c>
      <c r="F56" s="84"/>
      <c r="H56" s="17" t="s">
        <v>38</v>
      </c>
      <c r="I56" s="17" t="s">
        <v>38</v>
      </c>
      <c r="J56" s="17" t="s">
        <v>38</v>
      </c>
      <c r="K56" s="17" t="s">
        <v>38</v>
      </c>
      <c r="M56" s="10" t="s">
        <v>24</v>
      </c>
      <c r="N56" s="10" t="s">
        <v>19</v>
      </c>
      <c r="O56" s="10" t="s">
        <v>19</v>
      </c>
      <c r="P56" s="13"/>
      <c r="Q56" s="14"/>
      <c r="R56" s="13"/>
      <c r="S56" s="17"/>
      <c r="T56" s="21"/>
    </row>
    <row r="57" spans="1:20" ht="61.5">
      <c r="A57" s="106"/>
      <c r="B57" s="75" t="s">
        <v>233</v>
      </c>
      <c r="C57" s="77" t="s">
        <v>310</v>
      </c>
      <c r="D57" s="84" t="s">
        <v>235</v>
      </c>
      <c r="E57" s="77" t="s">
        <v>311</v>
      </c>
      <c r="F57" s="84"/>
      <c r="H57" s="17" t="s">
        <v>38</v>
      </c>
      <c r="I57" s="17" t="s">
        <v>38</v>
      </c>
      <c r="J57" s="17" t="s">
        <v>38</v>
      </c>
      <c r="K57" s="17" t="s">
        <v>38</v>
      </c>
      <c r="M57" s="10" t="s">
        <v>24</v>
      </c>
      <c r="N57" s="10" t="s">
        <v>19</v>
      </c>
      <c r="O57" s="10" t="s">
        <v>19</v>
      </c>
      <c r="P57" s="13"/>
      <c r="Q57" s="14"/>
      <c r="R57" s="13"/>
      <c r="S57" s="17"/>
      <c r="T57" s="21"/>
    </row>
    <row r="58" spans="1:20" ht="75">
      <c r="A58" s="106"/>
      <c r="B58" s="75" t="s">
        <v>316</v>
      </c>
      <c r="C58" s="77" t="s">
        <v>230</v>
      </c>
      <c r="D58" s="84" t="s">
        <v>313</v>
      </c>
      <c r="E58" s="77" t="s">
        <v>309</v>
      </c>
      <c r="F58" s="84"/>
      <c r="H58" s="17" t="s">
        <v>38</v>
      </c>
      <c r="I58" s="17" t="s">
        <v>38</v>
      </c>
      <c r="J58" s="17" t="s">
        <v>38</v>
      </c>
      <c r="K58" s="17" t="s">
        <v>38</v>
      </c>
      <c r="M58" s="10" t="s">
        <v>27</v>
      </c>
      <c r="N58" s="10" t="s">
        <v>19</v>
      </c>
      <c r="O58" s="10" t="s">
        <v>19</v>
      </c>
      <c r="P58" s="13"/>
      <c r="Q58" s="14"/>
      <c r="R58" s="13"/>
      <c r="S58" s="17"/>
      <c r="T58" s="21"/>
    </row>
    <row r="59" spans="1:20" ht="75">
      <c r="A59" s="107"/>
      <c r="B59" s="75" t="s">
        <v>317</v>
      </c>
      <c r="C59" s="77" t="s">
        <v>314</v>
      </c>
      <c r="D59" s="84" t="s">
        <v>312</v>
      </c>
      <c r="E59" s="77" t="s">
        <v>315</v>
      </c>
      <c r="F59" s="84"/>
      <c r="H59" s="17" t="s">
        <v>38</v>
      </c>
      <c r="I59" s="17" t="s">
        <v>38</v>
      </c>
      <c r="J59" s="17" t="s">
        <v>38</v>
      </c>
      <c r="K59" s="17" t="s">
        <v>38</v>
      </c>
      <c r="M59" s="10" t="s">
        <v>24</v>
      </c>
      <c r="N59" s="10" t="s">
        <v>19</v>
      </c>
      <c r="O59" s="10" t="s">
        <v>19</v>
      </c>
      <c r="P59" s="13"/>
      <c r="Q59" s="14"/>
      <c r="R59" s="13"/>
      <c r="S59" s="17"/>
      <c r="T59" s="21"/>
    </row>
    <row r="60" spans="1:20" ht="105">
      <c r="A60" s="105" t="s">
        <v>279</v>
      </c>
      <c r="B60" s="75" t="s">
        <v>318</v>
      </c>
      <c r="C60" s="97" t="s">
        <v>236</v>
      </c>
      <c r="D60" s="84" t="s">
        <v>114</v>
      </c>
      <c r="E60" s="97" t="s">
        <v>340</v>
      </c>
      <c r="F60" s="84"/>
      <c r="H60" s="17" t="s">
        <v>38</v>
      </c>
      <c r="I60" s="17" t="s">
        <v>38</v>
      </c>
      <c r="J60" s="17" t="s">
        <v>38</v>
      </c>
      <c r="K60" s="17" t="s">
        <v>38</v>
      </c>
      <c r="M60" s="10" t="s">
        <v>24</v>
      </c>
      <c r="N60" s="10" t="s">
        <v>19</v>
      </c>
      <c r="O60" s="10" t="s">
        <v>19</v>
      </c>
      <c r="P60" s="13"/>
      <c r="Q60" s="14"/>
      <c r="R60" s="13"/>
      <c r="S60" s="17"/>
      <c r="T60" s="21"/>
    </row>
    <row r="61" spans="1:20" ht="61.5">
      <c r="A61" s="106"/>
      <c r="B61" s="75" t="s">
        <v>319</v>
      </c>
      <c r="C61" s="77" t="s">
        <v>237</v>
      </c>
      <c r="D61" s="84" t="s">
        <v>114</v>
      </c>
      <c r="E61" s="77" t="s">
        <v>341</v>
      </c>
      <c r="F61" s="84"/>
      <c r="H61" s="17" t="s">
        <v>38</v>
      </c>
      <c r="I61" s="17" t="s">
        <v>38</v>
      </c>
      <c r="J61" s="17" t="s">
        <v>38</v>
      </c>
      <c r="K61" s="17" t="s">
        <v>38</v>
      </c>
      <c r="M61" s="10" t="s">
        <v>24</v>
      </c>
      <c r="N61" s="10" t="s">
        <v>19</v>
      </c>
      <c r="O61" s="10" t="s">
        <v>19</v>
      </c>
      <c r="P61" s="13"/>
      <c r="Q61" s="14"/>
      <c r="R61" s="13"/>
      <c r="S61" s="17"/>
      <c r="T61" s="21"/>
    </row>
    <row r="62" spans="1:20" ht="61.5">
      <c r="A62" s="106"/>
      <c r="B62" s="75" t="s">
        <v>320</v>
      </c>
      <c r="C62" s="77" t="s">
        <v>273</v>
      </c>
      <c r="D62" s="84" t="s">
        <v>274</v>
      </c>
      <c r="E62" s="77" t="s">
        <v>342</v>
      </c>
      <c r="F62" s="84"/>
      <c r="H62" s="17" t="s">
        <v>38</v>
      </c>
      <c r="I62" s="17" t="s">
        <v>38</v>
      </c>
      <c r="J62" s="17" t="s">
        <v>38</v>
      </c>
      <c r="K62" s="17" t="s">
        <v>38</v>
      </c>
      <c r="M62" s="10" t="s">
        <v>24</v>
      </c>
      <c r="N62" s="10" t="s">
        <v>19</v>
      </c>
      <c r="O62" s="10" t="s">
        <v>19</v>
      </c>
      <c r="P62" s="13"/>
      <c r="Q62" s="14"/>
      <c r="R62" s="13"/>
      <c r="S62" s="17"/>
      <c r="T62" s="21"/>
    </row>
    <row r="63" spans="1:20" ht="61.5">
      <c r="A63" s="106"/>
      <c r="B63" s="75" t="s">
        <v>321</v>
      </c>
      <c r="C63" s="77" t="s">
        <v>230</v>
      </c>
      <c r="D63" s="84" t="s">
        <v>275</v>
      </c>
      <c r="E63" s="77" t="s">
        <v>309</v>
      </c>
      <c r="F63" s="84"/>
      <c r="H63" s="17" t="s">
        <v>38</v>
      </c>
      <c r="I63" s="17" t="s">
        <v>38</v>
      </c>
      <c r="J63" s="17" t="s">
        <v>38</v>
      </c>
      <c r="K63" s="17" t="s">
        <v>38</v>
      </c>
      <c r="M63" s="10" t="s">
        <v>27</v>
      </c>
      <c r="N63" s="10" t="s">
        <v>19</v>
      </c>
      <c r="O63" s="10" t="s">
        <v>19</v>
      </c>
      <c r="P63" s="13"/>
      <c r="Q63" s="14"/>
      <c r="R63" s="13"/>
      <c r="S63" s="17"/>
      <c r="T63" s="21"/>
    </row>
    <row r="64" spans="1:20" ht="61.5">
      <c r="A64" s="106"/>
      <c r="B64" s="75" t="s">
        <v>322</v>
      </c>
      <c r="C64" s="77" t="s">
        <v>256</v>
      </c>
      <c r="D64" s="84" t="s">
        <v>276</v>
      </c>
      <c r="E64" s="77" t="s">
        <v>343</v>
      </c>
      <c r="F64" s="84"/>
      <c r="H64" s="17" t="s">
        <v>38</v>
      </c>
      <c r="I64" s="17" t="s">
        <v>38</v>
      </c>
      <c r="J64" s="17" t="s">
        <v>38</v>
      </c>
      <c r="K64" s="17" t="s">
        <v>38</v>
      </c>
      <c r="M64" s="10" t="s">
        <v>24</v>
      </c>
      <c r="N64" s="10" t="s">
        <v>19</v>
      </c>
      <c r="O64" s="10" t="s">
        <v>19</v>
      </c>
      <c r="P64" s="13"/>
      <c r="Q64" s="14"/>
      <c r="R64" s="13"/>
      <c r="S64" s="17"/>
      <c r="T64" s="21"/>
    </row>
    <row r="65" spans="1:20" ht="61.5">
      <c r="A65" s="106"/>
      <c r="B65" s="75" t="s">
        <v>323</v>
      </c>
      <c r="C65" s="77" t="s">
        <v>238</v>
      </c>
      <c r="D65" s="84" t="s">
        <v>277</v>
      </c>
      <c r="E65" s="77" t="s">
        <v>344</v>
      </c>
      <c r="F65" s="84"/>
      <c r="H65" s="17" t="s">
        <v>38</v>
      </c>
      <c r="I65" s="17" t="s">
        <v>38</v>
      </c>
      <c r="J65" s="17" t="s">
        <v>38</v>
      </c>
      <c r="K65" s="17" t="s">
        <v>38</v>
      </c>
      <c r="M65" s="10" t="s">
        <v>27</v>
      </c>
      <c r="N65" s="10" t="s">
        <v>19</v>
      </c>
      <c r="O65" s="10" t="s">
        <v>19</v>
      </c>
      <c r="P65" s="13"/>
      <c r="Q65" s="14"/>
      <c r="R65" s="13"/>
      <c r="S65" s="17"/>
      <c r="T65" s="21"/>
    </row>
    <row r="66" spans="1:20" ht="61.5">
      <c r="A66" s="106"/>
      <c r="B66" s="75" t="s">
        <v>324</v>
      </c>
      <c r="C66" s="77" t="s">
        <v>257</v>
      </c>
      <c r="D66" s="84" t="s">
        <v>278</v>
      </c>
      <c r="E66" s="77" t="s">
        <v>345</v>
      </c>
      <c r="F66" s="84"/>
      <c r="H66" s="17" t="s">
        <v>38</v>
      </c>
      <c r="I66" s="17" t="s">
        <v>38</v>
      </c>
      <c r="J66" s="17" t="s">
        <v>38</v>
      </c>
      <c r="K66" s="17" t="s">
        <v>38</v>
      </c>
      <c r="M66" s="10" t="s">
        <v>24</v>
      </c>
      <c r="N66" s="10" t="s">
        <v>19</v>
      </c>
      <c r="O66" s="10" t="s">
        <v>19</v>
      </c>
      <c r="P66" s="13"/>
      <c r="Q66" s="14"/>
      <c r="R66" s="13"/>
      <c r="S66" s="17"/>
      <c r="T66" s="21"/>
    </row>
    <row r="67" spans="1:20" ht="61.5">
      <c r="A67" s="106"/>
      <c r="B67" s="75" t="s">
        <v>325</v>
      </c>
      <c r="C67" s="77" t="s">
        <v>258</v>
      </c>
      <c r="D67" s="84" t="s">
        <v>278</v>
      </c>
      <c r="E67" s="77" t="s">
        <v>346</v>
      </c>
      <c r="F67" s="84"/>
      <c r="H67" s="17" t="s">
        <v>38</v>
      </c>
      <c r="I67" s="17" t="s">
        <v>38</v>
      </c>
      <c r="J67" s="17" t="s">
        <v>38</v>
      </c>
      <c r="K67" s="17" t="s">
        <v>38</v>
      </c>
      <c r="M67" s="10" t="s">
        <v>24</v>
      </c>
      <c r="N67" s="10" t="s">
        <v>19</v>
      </c>
      <c r="O67" s="10" t="s">
        <v>19</v>
      </c>
      <c r="P67" s="13"/>
      <c r="Q67" s="14"/>
      <c r="R67" s="13"/>
      <c r="S67" s="17"/>
      <c r="T67" s="21"/>
    </row>
    <row r="68" spans="1:20" ht="61.5">
      <c r="A68" s="106"/>
      <c r="B68" s="75" t="s">
        <v>326</v>
      </c>
      <c r="C68" s="77" t="s">
        <v>259</v>
      </c>
      <c r="D68" s="84" t="s">
        <v>278</v>
      </c>
      <c r="E68" s="77" t="s">
        <v>347</v>
      </c>
      <c r="F68" s="84"/>
      <c r="H68" s="17" t="s">
        <v>38</v>
      </c>
      <c r="I68" s="17" t="s">
        <v>38</v>
      </c>
      <c r="J68" s="17" t="s">
        <v>38</v>
      </c>
      <c r="K68" s="17" t="s">
        <v>38</v>
      </c>
      <c r="M68" s="10" t="s">
        <v>24</v>
      </c>
      <c r="N68" s="10" t="s">
        <v>19</v>
      </c>
      <c r="O68" s="10" t="s">
        <v>19</v>
      </c>
      <c r="P68" s="13"/>
      <c r="Q68" s="14"/>
      <c r="R68" s="13"/>
      <c r="S68" s="17"/>
      <c r="T68" s="21"/>
    </row>
    <row r="69" spans="1:20" ht="61.5">
      <c r="A69" s="106"/>
      <c r="B69" s="75" t="s">
        <v>327</v>
      </c>
      <c r="C69" s="77" t="s">
        <v>260</v>
      </c>
      <c r="D69" s="84" t="s">
        <v>278</v>
      </c>
      <c r="E69" s="77" t="s">
        <v>348</v>
      </c>
      <c r="F69" s="84"/>
      <c r="H69" s="17" t="s">
        <v>38</v>
      </c>
      <c r="I69" s="17" t="s">
        <v>38</v>
      </c>
      <c r="J69" s="17" t="s">
        <v>38</v>
      </c>
      <c r="K69" s="17" t="s">
        <v>38</v>
      </c>
      <c r="M69" s="10" t="s">
        <v>24</v>
      </c>
      <c r="N69" s="10" t="s">
        <v>19</v>
      </c>
      <c r="O69" s="10" t="s">
        <v>19</v>
      </c>
      <c r="P69" s="13"/>
      <c r="Q69" s="14"/>
      <c r="R69" s="13"/>
      <c r="S69" s="17"/>
      <c r="T69" s="21"/>
    </row>
    <row r="70" spans="1:20" ht="61.5">
      <c r="A70" s="106"/>
      <c r="B70" s="75" t="s">
        <v>328</v>
      </c>
      <c r="C70" s="77" t="s">
        <v>261</v>
      </c>
      <c r="D70" s="84" t="s">
        <v>278</v>
      </c>
      <c r="E70" s="77" t="s">
        <v>349</v>
      </c>
      <c r="F70" s="84"/>
      <c r="H70" s="17" t="s">
        <v>38</v>
      </c>
      <c r="I70" s="17" t="s">
        <v>38</v>
      </c>
      <c r="J70" s="17" t="s">
        <v>38</v>
      </c>
      <c r="K70" s="17" t="s">
        <v>38</v>
      </c>
      <c r="M70" s="10" t="s">
        <v>24</v>
      </c>
      <c r="N70" s="10" t="s">
        <v>19</v>
      </c>
      <c r="O70" s="10" t="s">
        <v>19</v>
      </c>
      <c r="P70" s="13"/>
      <c r="Q70" s="14"/>
      <c r="R70" s="13"/>
      <c r="S70" s="17"/>
      <c r="T70" s="21"/>
    </row>
    <row r="71" spans="1:20" ht="61.5">
      <c r="A71" s="106"/>
      <c r="B71" s="75" t="s">
        <v>329</v>
      </c>
      <c r="C71" s="77" t="s">
        <v>262</v>
      </c>
      <c r="D71" s="84" t="s">
        <v>278</v>
      </c>
      <c r="E71" s="77" t="s">
        <v>350</v>
      </c>
      <c r="F71" s="84"/>
      <c r="H71" s="17" t="s">
        <v>38</v>
      </c>
      <c r="I71" s="17" t="s">
        <v>38</v>
      </c>
      <c r="J71" s="17" t="s">
        <v>38</v>
      </c>
      <c r="K71" s="17" t="s">
        <v>38</v>
      </c>
      <c r="M71" s="10" t="s">
        <v>24</v>
      </c>
      <c r="N71" s="10" t="s">
        <v>19</v>
      </c>
      <c r="O71" s="10" t="s">
        <v>19</v>
      </c>
      <c r="P71" s="13"/>
      <c r="Q71" s="14"/>
      <c r="R71" s="13"/>
      <c r="S71" s="17"/>
      <c r="T71" s="21"/>
    </row>
    <row r="72" spans="1:20" ht="61.5">
      <c r="A72" s="106"/>
      <c r="B72" s="75" t="s">
        <v>330</v>
      </c>
      <c r="C72" s="77" t="s">
        <v>263</v>
      </c>
      <c r="D72" s="84" t="s">
        <v>278</v>
      </c>
      <c r="E72" s="77" t="s">
        <v>351</v>
      </c>
      <c r="F72" s="84"/>
      <c r="H72" s="17" t="s">
        <v>38</v>
      </c>
      <c r="I72" s="17" t="s">
        <v>38</v>
      </c>
      <c r="J72" s="17" t="s">
        <v>38</v>
      </c>
      <c r="K72" s="17" t="s">
        <v>38</v>
      </c>
      <c r="M72" s="10" t="s">
        <v>24</v>
      </c>
      <c r="N72" s="10" t="s">
        <v>19</v>
      </c>
      <c r="O72" s="10" t="s">
        <v>19</v>
      </c>
      <c r="P72" s="13"/>
      <c r="Q72" s="14"/>
      <c r="R72" s="13"/>
      <c r="S72" s="17"/>
      <c r="T72" s="21"/>
    </row>
    <row r="73" spans="1:20" ht="61.5">
      <c r="A73" s="106"/>
      <c r="B73" s="75" t="s">
        <v>331</v>
      </c>
      <c r="C73" s="77" t="s">
        <v>264</v>
      </c>
      <c r="D73" s="84" t="s">
        <v>278</v>
      </c>
      <c r="E73" s="77" t="s">
        <v>352</v>
      </c>
      <c r="F73" s="84"/>
      <c r="H73" s="17" t="s">
        <v>38</v>
      </c>
      <c r="I73" s="17" t="s">
        <v>38</v>
      </c>
      <c r="J73" s="17" t="s">
        <v>38</v>
      </c>
      <c r="K73" s="17" t="s">
        <v>38</v>
      </c>
      <c r="M73" s="10" t="s">
        <v>24</v>
      </c>
      <c r="N73" s="10" t="s">
        <v>19</v>
      </c>
      <c r="O73" s="10" t="s">
        <v>19</v>
      </c>
      <c r="P73" s="13"/>
      <c r="Q73" s="14"/>
      <c r="R73" s="13"/>
      <c r="S73" s="17"/>
      <c r="T73" s="21"/>
    </row>
    <row r="74" spans="1:20" ht="61.5">
      <c r="A74" s="106"/>
      <c r="B74" s="75" t="s">
        <v>332</v>
      </c>
      <c r="C74" s="77" t="s">
        <v>265</v>
      </c>
      <c r="D74" s="84" t="s">
        <v>278</v>
      </c>
      <c r="E74" s="77" t="s">
        <v>353</v>
      </c>
      <c r="F74" s="84"/>
      <c r="H74" s="17" t="s">
        <v>38</v>
      </c>
      <c r="I74" s="17" t="s">
        <v>38</v>
      </c>
      <c r="J74" s="17" t="s">
        <v>38</v>
      </c>
      <c r="K74" s="17" t="s">
        <v>38</v>
      </c>
      <c r="M74" s="10" t="s">
        <v>24</v>
      </c>
      <c r="N74" s="10" t="s">
        <v>19</v>
      </c>
      <c r="O74" s="10" t="s">
        <v>19</v>
      </c>
      <c r="P74" s="13"/>
      <c r="Q74" s="14"/>
      <c r="R74" s="13"/>
      <c r="S74" s="17"/>
      <c r="T74" s="21"/>
    </row>
    <row r="75" spans="1:20" ht="61.5">
      <c r="A75" s="106"/>
      <c r="B75" s="75" t="s">
        <v>333</v>
      </c>
      <c r="C75" s="77" t="s">
        <v>266</v>
      </c>
      <c r="D75" s="84" t="s">
        <v>278</v>
      </c>
      <c r="E75" s="77" t="s">
        <v>354</v>
      </c>
      <c r="F75" s="84"/>
      <c r="H75" s="17" t="s">
        <v>38</v>
      </c>
      <c r="I75" s="17" t="s">
        <v>38</v>
      </c>
      <c r="J75" s="17" t="s">
        <v>38</v>
      </c>
      <c r="K75" s="17" t="s">
        <v>38</v>
      </c>
      <c r="M75" s="10" t="s">
        <v>24</v>
      </c>
      <c r="N75" s="10" t="s">
        <v>19</v>
      </c>
      <c r="O75" s="10" t="s">
        <v>19</v>
      </c>
      <c r="P75" s="13"/>
      <c r="Q75" s="14"/>
      <c r="R75" s="13"/>
      <c r="S75" s="17"/>
      <c r="T75" s="21"/>
    </row>
    <row r="76" spans="1:20" ht="61.5">
      <c r="A76" s="106"/>
      <c r="B76" s="75" t="s">
        <v>334</v>
      </c>
      <c r="C76" s="77" t="s">
        <v>267</v>
      </c>
      <c r="D76" s="84" t="s">
        <v>278</v>
      </c>
      <c r="E76" s="77" t="s">
        <v>355</v>
      </c>
      <c r="F76" s="84"/>
      <c r="H76" s="17" t="s">
        <v>38</v>
      </c>
      <c r="I76" s="17" t="s">
        <v>38</v>
      </c>
      <c r="J76" s="17" t="s">
        <v>38</v>
      </c>
      <c r="K76" s="17" t="s">
        <v>38</v>
      </c>
      <c r="M76" s="10" t="s">
        <v>24</v>
      </c>
      <c r="N76" s="10" t="s">
        <v>19</v>
      </c>
      <c r="O76" s="10" t="s">
        <v>19</v>
      </c>
      <c r="P76" s="13"/>
      <c r="Q76" s="14"/>
      <c r="R76" s="13"/>
      <c r="S76" s="17"/>
      <c r="T76" s="21"/>
    </row>
    <row r="77" spans="1:20" ht="61.5">
      <c r="A77" s="106"/>
      <c r="B77" s="75" t="s">
        <v>335</v>
      </c>
      <c r="C77" s="77" t="s">
        <v>268</v>
      </c>
      <c r="D77" s="84" t="s">
        <v>278</v>
      </c>
      <c r="E77" s="77" t="s">
        <v>356</v>
      </c>
      <c r="F77" s="84"/>
      <c r="H77" s="17" t="s">
        <v>38</v>
      </c>
      <c r="I77" s="17" t="s">
        <v>38</v>
      </c>
      <c r="J77" s="17" t="s">
        <v>38</v>
      </c>
      <c r="K77" s="17" t="s">
        <v>38</v>
      </c>
      <c r="M77" s="10" t="s">
        <v>24</v>
      </c>
      <c r="N77" s="10" t="s">
        <v>19</v>
      </c>
      <c r="O77" s="10" t="s">
        <v>19</v>
      </c>
      <c r="P77" s="13"/>
      <c r="Q77" s="14"/>
      <c r="R77" s="13"/>
      <c r="S77" s="17"/>
      <c r="T77" s="21"/>
    </row>
    <row r="78" spans="1:20" ht="61.5">
      <c r="A78" s="106"/>
      <c r="B78" s="75" t="s">
        <v>336</v>
      </c>
      <c r="C78" s="77" t="s">
        <v>269</v>
      </c>
      <c r="D78" s="84" t="s">
        <v>278</v>
      </c>
      <c r="E78" s="77" t="s">
        <v>357</v>
      </c>
      <c r="F78" s="84"/>
      <c r="H78" s="17" t="s">
        <v>38</v>
      </c>
      <c r="I78" s="17" t="s">
        <v>38</v>
      </c>
      <c r="J78" s="17" t="s">
        <v>38</v>
      </c>
      <c r="K78" s="17" t="s">
        <v>38</v>
      </c>
      <c r="M78" s="10" t="s">
        <v>24</v>
      </c>
      <c r="N78" s="10" t="s">
        <v>19</v>
      </c>
      <c r="O78" s="10" t="s">
        <v>19</v>
      </c>
      <c r="P78" s="13"/>
      <c r="Q78" s="14"/>
      <c r="R78" s="13"/>
      <c r="S78" s="17"/>
      <c r="T78" s="21"/>
    </row>
    <row r="79" spans="1:20" ht="61.5">
      <c r="A79" s="106"/>
      <c r="B79" s="75" t="s">
        <v>337</v>
      </c>
      <c r="C79" s="77" t="s">
        <v>270</v>
      </c>
      <c r="D79" s="84" t="s">
        <v>278</v>
      </c>
      <c r="E79" s="77" t="s">
        <v>358</v>
      </c>
      <c r="F79" s="84"/>
      <c r="H79" s="17" t="s">
        <v>38</v>
      </c>
      <c r="I79" s="17" t="s">
        <v>38</v>
      </c>
      <c r="J79" s="17" t="s">
        <v>38</v>
      </c>
      <c r="K79" s="17" t="s">
        <v>38</v>
      </c>
      <c r="M79" s="10" t="s">
        <v>24</v>
      </c>
      <c r="N79" s="10" t="s">
        <v>19</v>
      </c>
      <c r="O79" s="10" t="s">
        <v>19</v>
      </c>
      <c r="P79" s="13"/>
      <c r="Q79" s="14"/>
      <c r="R79" s="13"/>
      <c r="S79" s="17"/>
      <c r="T79" s="21"/>
    </row>
    <row r="80" spans="1:20" ht="61.5">
      <c r="A80" s="106"/>
      <c r="B80" s="75" t="s">
        <v>338</v>
      </c>
      <c r="C80" s="77" t="s">
        <v>271</v>
      </c>
      <c r="D80" s="84" t="s">
        <v>278</v>
      </c>
      <c r="E80" s="77" t="s">
        <v>359</v>
      </c>
      <c r="F80" s="84"/>
      <c r="H80" s="17" t="s">
        <v>38</v>
      </c>
      <c r="I80" s="17" t="s">
        <v>38</v>
      </c>
      <c r="J80" s="17" t="s">
        <v>38</v>
      </c>
      <c r="K80" s="17" t="s">
        <v>38</v>
      </c>
      <c r="M80" s="10" t="s">
        <v>24</v>
      </c>
      <c r="N80" s="10" t="s">
        <v>19</v>
      </c>
      <c r="O80" s="10" t="s">
        <v>19</v>
      </c>
      <c r="P80" s="13"/>
      <c r="Q80" s="14"/>
      <c r="R80" s="13"/>
      <c r="S80" s="17"/>
      <c r="T80" s="21"/>
    </row>
    <row r="81" spans="1:20" ht="61.5">
      <c r="A81" s="106"/>
      <c r="B81" s="75" t="s">
        <v>339</v>
      </c>
      <c r="C81" s="77" t="s">
        <v>272</v>
      </c>
      <c r="D81" s="84" t="s">
        <v>278</v>
      </c>
      <c r="E81" s="77" t="s">
        <v>360</v>
      </c>
      <c r="F81" s="84"/>
      <c r="H81" s="17" t="s">
        <v>38</v>
      </c>
      <c r="I81" s="17" t="s">
        <v>38</v>
      </c>
      <c r="J81" s="17" t="s">
        <v>38</v>
      </c>
      <c r="K81" s="17" t="s">
        <v>38</v>
      </c>
      <c r="M81" s="10" t="s">
        <v>24</v>
      </c>
      <c r="N81" s="10" t="s">
        <v>19</v>
      </c>
      <c r="O81" s="10" t="s">
        <v>19</v>
      </c>
      <c r="P81" s="13"/>
      <c r="Q81" s="14"/>
      <c r="R81" s="13"/>
      <c r="S81" s="17"/>
      <c r="T81" s="21"/>
    </row>
    <row r="82" spans="1:20" ht="61.5">
      <c r="A82" s="106"/>
      <c r="B82" s="75" t="s">
        <v>370</v>
      </c>
      <c r="C82" s="84" t="s">
        <v>367</v>
      </c>
      <c r="D82" s="84" t="s">
        <v>379</v>
      </c>
      <c r="E82" s="84" t="s">
        <v>387</v>
      </c>
      <c r="F82" s="84"/>
      <c r="H82" s="17" t="s">
        <v>38</v>
      </c>
      <c r="I82" s="17" t="s">
        <v>38</v>
      </c>
      <c r="J82" s="17" t="s">
        <v>38</v>
      </c>
      <c r="K82" s="17" t="s">
        <v>38</v>
      </c>
      <c r="M82" s="10" t="s">
        <v>24</v>
      </c>
      <c r="N82" s="10" t="s">
        <v>19</v>
      </c>
      <c r="O82" s="10" t="s">
        <v>19</v>
      </c>
      <c r="P82" s="13"/>
      <c r="Q82" s="14"/>
      <c r="R82" s="13"/>
      <c r="S82" s="17"/>
      <c r="T82" s="21"/>
    </row>
    <row r="83" spans="1:20" ht="61.5">
      <c r="A83" s="106"/>
      <c r="B83" s="75" t="s">
        <v>371</v>
      </c>
      <c r="C83" s="84" t="s">
        <v>368</v>
      </c>
      <c r="D83" s="84" t="s">
        <v>380</v>
      </c>
      <c r="E83" s="84" t="s">
        <v>388</v>
      </c>
      <c r="F83" s="84"/>
      <c r="H83" s="17" t="s">
        <v>38</v>
      </c>
      <c r="I83" s="17" t="s">
        <v>38</v>
      </c>
      <c r="J83" s="17" t="s">
        <v>38</v>
      </c>
      <c r="K83" s="17" t="s">
        <v>38</v>
      </c>
      <c r="M83" s="10" t="s">
        <v>24</v>
      </c>
      <c r="N83" s="10" t="s">
        <v>19</v>
      </c>
      <c r="O83" s="10" t="s">
        <v>19</v>
      </c>
      <c r="P83" s="13"/>
      <c r="Q83" s="14"/>
      <c r="R83" s="13"/>
      <c r="S83" s="17"/>
      <c r="T83" s="21"/>
    </row>
    <row r="84" spans="1:20" ht="61.5">
      <c r="A84" s="106"/>
      <c r="B84" s="75" t="s">
        <v>372</v>
      </c>
      <c r="C84" s="77" t="s">
        <v>361</v>
      </c>
      <c r="D84" s="84" t="s">
        <v>381</v>
      </c>
      <c r="E84" s="77" t="s">
        <v>389</v>
      </c>
      <c r="F84" s="84"/>
      <c r="H84" s="17" t="s">
        <v>38</v>
      </c>
      <c r="I84" s="17" t="s">
        <v>38</v>
      </c>
      <c r="J84" s="17" t="s">
        <v>38</v>
      </c>
      <c r="K84" s="17" t="s">
        <v>38</v>
      </c>
      <c r="M84" s="10" t="s">
        <v>24</v>
      </c>
      <c r="N84" s="10" t="s">
        <v>19</v>
      </c>
      <c r="O84" s="10" t="s">
        <v>19</v>
      </c>
      <c r="P84" s="13"/>
      <c r="Q84" s="14"/>
      <c r="R84" s="13"/>
      <c r="S84" s="17"/>
      <c r="T84" s="21"/>
    </row>
    <row r="85" spans="1:20" ht="61.5">
      <c r="A85" s="106"/>
      <c r="B85" s="75" t="s">
        <v>373</v>
      </c>
      <c r="C85" s="77" t="s">
        <v>362</v>
      </c>
      <c r="D85" s="84" t="s">
        <v>382</v>
      </c>
      <c r="E85" s="77" t="s">
        <v>390</v>
      </c>
      <c r="F85" s="84"/>
      <c r="H85" s="17" t="s">
        <v>38</v>
      </c>
      <c r="I85" s="17" t="s">
        <v>38</v>
      </c>
      <c r="J85" s="17" t="s">
        <v>38</v>
      </c>
      <c r="K85" s="17" t="s">
        <v>38</v>
      </c>
      <c r="M85" s="10" t="s">
        <v>27</v>
      </c>
      <c r="N85" s="10" t="s">
        <v>19</v>
      </c>
      <c r="O85" s="10" t="s">
        <v>19</v>
      </c>
      <c r="P85" s="13"/>
      <c r="Q85" s="14"/>
      <c r="R85" s="13"/>
      <c r="S85" s="17"/>
      <c r="T85" s="21"/>
    </row>
    <row r="86" spans="1:20" ht="75">
      <c r="A86" s="106"/>
      <c r="B86" s="75" t="s">
        <v>374</v>
      </c>
      <c r="C86" s="77" t="s">
        <v>363</v>
      </c>
      <c r="D86" s="84" t="s">
        <v>383</v>
      </c>
      <c r="E86" s="77" t="s">
        <v>391</v>
      </c>
      <c r="F86" s="84"/>
      <c r="H86" s="17" t="s">
        <v>38</v>
      </c>
      <c r="I86" s="17" t="s">
        <v>38</v>
      </c>
      <c r="J86" s="17" t="s">
        <v>38</v>
      </c>
      <c r="K86" s="17" t="s">
        <v>38</v>
      </c>
      <c r="M86" s="10" t="s">
        <v>27</v>
      </c>
      <c r="N86" s="10" t="s">
        <v>19</v>
      </c>
      <c r="O86" s="10" t="s">
        <v>19</v>
      </c>
      <c r="P86" s="13"/>
      <c r="Q86" s="14"/>
      <c r="R86" s="13"/>
      <c r="S86" s="17"/>
      <c r="T86" s="21"/>
    </row>
    <row r="87" spans="1:20" ht="75">
      <c r="A87" s="106"/>
      <c r="B87" s="75" t="s">
        <v>375</v>
      </c>
      <c r="C87" s="77" t="s">
        <v>364</v>
      </c>
      <c r="D87" s="84" t="s">
        <v>384</v>
      </c>
      <c r="E87" s="77" t="s">
        <v>392</v>
      </c>
      <c r="F87" s="84"/>
      <c r="H87" s="17" t="s">
        <v>38</v>
      </c>
      <c r="I87" s="17" t="s">
        <v>38</v>
      </c>
      <c r="J87" s="17" t="s">
        <v>38</v>
      </c>
      <c r="K87" s="17" t="s">
        <v>38</v>
      </c>
      <c r="M87" s="10" t="s">
        <v>27</v>
      </c>
      <c r="N87" s="10" t="s">
        <v>19</v>
      </c>
      <c r="O87" s="10" t="s">
        <v>19</v>
      </c>
      <c r="P87" s="13"/>
      <c r="Q87" s="14"/>
      <c r="R87" s="13"/>
      <c r="S87" s="17"/>
      <c r="T87" s="21"/>
    </row>
    <row r="88" spans="1:20" ht="75">
      <c r="A88" s="106"/>
      <c r="B88" s="75" t="s">
        <v>376</v>
      </c>
      <c r="C88" s="77" t="s">
        <v>365</v>
      </c>
      <c r="D88" s="84" t="s">
        <v>385</v>
      </c>
      <c r="E88" s="77" t="s">
        <v>393</v>
      </c>
      <c r="F88" s="84"/>
      <c r="H88" s="17" t="s">
        <v>38</v>
      </c>
      <c r="I88" s="17" t="s">
        <v>38</v>
      </c>
      <c r="J88" s="17" t="s">
        <v>38</v>
      </c>
      <c r="K88" s="17" t="s">
        <v>38</v>
      </c>
      <c r="M88" s="10" t="s">
        <v>24</v>
      </c>
      <c r="N88" s="10" t="s">
        <v>19</v>
      </c>
      <c r="O88" s="10" t="s">
        <v>19</v>
      </c>
      <c r="P88" s="13"/>
      <c r="Q88" s="14"/>
      <c r="R88" s="13"/>
      <c r="S88" s="17"/>
      <c r="T88" s="21"/>
    </row>
    <row r="89" spans="1:20" ht="61.5">
      <c r="A89" s="106"/>
      <c r="B89" s="75" t="s">
        <v>377</v>
      </c>
      <c r="C89" s="77" t="s">
        <v>366</v>
      </c>
      <c r="D89" s="103" t="s">
        <v>386</v>
      </c>
      <c r="E89" s="77" t="s">
        <v>394</v>
      </c>
      <c r="F89" s="84"/>
      <c r="H89" s="17" t="s">
        <v>38</v>
      </c>
      <c r="I89" s="17" t="s">
        <v>38</v>
      </c>
      <c r="J89" s="17" t="s">
        <v>38</v>
      </c>
      <c r="K89" s="17" t="s">
        <v>38</v>
      </c>
      <c r="M89" s="10" t="s">
        <v>24</v>
      </c>
      <c r="N89" s="10" t="s">
        <v>19</v>
      </c>
      <c r="O89" s="10" t="s">
        <v>19</v>
      </c>
      <c r="P89" s="13"/>
      <c r="Q89" s="14"/>
      <c r="R89" s="13"/>
      <c r="S89" s="17"/>
      <c r="T89" s="21"/>
    </row>
    <row r="90" spans="1:20" ht="61.5">
      <c r="A90" s="106"/>
      <c r="B90" s="75" t="s">
        <v>378</v>
      </c>
      <c r="C90" s="77" t="s">
        <v>369</v>
      </c>
      <c r="D90" s="104"/>
      <c r="E90" s="77" t="s">
        <v>395</v>
      </c>
      <c r="F90" s="84"/>
      <c r="H90" s="17" t="s">
        <v>38</v>
      </c>
      <c r="I90" s="17" t="s">
        <v>38</v>
      </c>
      <c r="J90" s="17" t="s">
        <v>38</v>
      </c>
      <c r="K90" s="17" t="s">
        <v>38</v>
      </c>
      <c r="M90" s="10" t="s">
        <v>24</v>
      </c>
      <c r="N90" s="10" t="s">
        <v>19</v>
      </c>
      <c r="O90" s="10" t="s">
        <v>19</v>
      </c>
      <c r="P90" s="13"/>
      <c r="Q90" s="14"/>
      <c r="R90" s="13"/>
      <c r="S90" s="17"/>
      <c r="T90" s="21"/>
    </row>
    <row r="91" spans="1:20">
      <c r="A91" s="75"/>
      <c r="B91" s="75"/>
      <c r="C91" s="77"/>
      <c r="D91" s="84"/>
      <c r="E91" s="84"/>
      <c r="F91" s="84"/>
      <c r="H91" s="17"/>
      <c r="I91" s="17"/>
      <c r="J91" s="17"/>
      <c r="K91" s="17"/>
      <c r="M91" s="10"/>
      <c r="N91" s="10"/>
      <c r="O91" s="10"/>
      <c r="P91" s="13"/>
      <c r="Q91" s="14"/>
      <c r="R91" s="13"/>
      <c r="S91" s="17"/>
      <c r="T91" s="21"/>
    </row>
    <row r="92" spans="1:20">
      <c r="A92" s="75"/>
      <c r="B92" s="75"/>
      <c r="C92" s="77"/>
      <c r="D92" s="84"/>
      <c r="E92" s="84"/>
      <c r="F92" s="84"/>
      <c r="H92" s="17"/>
      <c r="I92" s="17"/>
      <c r="J92" s="17"/>
      <c r="K92" s="17"/>
      <c r="M92" s="10"/>
      <c r="N92" s="10"/>
      <c r="O92" s="10"/>
      <c r="P92" s="13"/>
      <c r="Q92" s="14"/>
      <c r="R92" s="13"/>
      <c r="S92" s="17"/>
      <c r="T92" s="21"/>
    </row>
    <row r="93" spans="1:20">
      <c r="A93" s="75"/>
      <c r="B93" s="75"/>
      <c r="C93" s="77"/>
      <c r="D93" s="84"/>
      <c r="E93" s="84"/>
      <c r="F93" s="84"/>
      <c r="H93" s="17"/>
      <c r="I93" s="17"/>
      <c r="J93" s="17"/>
      <c r="K93" s="17"/>
      <c r="M93" s="10"/>
      <c r="N93" s="10"/>
      <c r="O93" s="10"/>
      <c r="P93" s="13"/>
      <c r="Q93" s="14"/>
      <c r="R93" s="13"/>
      <c r="S93" s="17"/>
      <c r="T93" s="21"/>
    </row>
    <row r="94" spans="1:20">
      <c r="A94" s="75"/>
      <c r="B94" s="75"/>
      <c r="C94" s="77"/>
      <c r="D94" s="84"/>
      <c r="E94" s="84"/>
      <c r="F94" s="84"/>
      <c r="H94" s="17"/>
      <c r="I94" s="17"/>
      <c r="J94" s="17"/>
      <c r="K94" s="17"/>
      <c r="M94" s="10"/>
      <c r="N94" s="10"/>
      <c r="O94" s="10"/>
      <c r="P94" s="13"/>
      <c r="Q94" s="14"/>
      <c r="R94" s="13"/>
      <c r="S94" s="17"/>
      <c r="T94" s="21"/>
    </row>
    <row r="95" spans="1:20">
      <c r="A95" s="75"/>
      <c r="B95" s="75"/>
      <c r="C95" s="77"/>
      <c r="D95" s="84"/>
      <c r="E95" s="84"/>
      <c r="F95" s="84"/>
      <c r="H95" s="17"/>
      <c r="I95" s="17"/>
      <c r="J95" s="17"/>
      <c r="K95" s="17"/>
      <c r="M95" s="10"/>
      <c r="N95" s="10"/>
      <c r="O95" s="10"/>
      <c r="P95" s="13"/>
      <c r="Q95" s="14"/>
      <c r="R95" s="13"/>
      <c r="S95" s="17"/>
      <c r="T95" s="21"/>
    </row>
    <row r="96" spans="1:20">
      <c r="A96" s="75"/>
      <c r="B96" s="75"/>
      <c r="C96" s="77"/>
      <c r="D96" s="84"/>
      <c r="E96" s="84"/>
      <c r="F96" s="84"/>
      <c r="H96" s="17"/>
      <c r="I96" s="17"/>
      <c r="J96" s="17"/>
      <c r="K96" s="17"/>
      <c r="M96" s="10"/>
      <c r="N96" s="10"/>
      <c r="O96" s="10"/>
      <c r="P96" s="13"/>
      <c r="Q96" s="14"/>
      <c r="R96" s="13"/>
      <c r="S96" s="17"/>
      <c r="T96" s="21"/>
    </row>
    <row r="97" spans="1:20">
      <c r="A97" s="75"/>
      <c r="B97" s="75"/>
      <c r="C97" s="77"/>
      <c r="D97" s="84"/>
      <c r="E97" s="84"/>
      <c r="F97" s="84"/>
      <c r="H97" s="17"/>
      <c r="I97" s="17"/>
      <c r="J97" s="17"/>
      <c r="K97" s="17"/>
      <c r="M97" s="10"/>
      <c r="N97" s="10"/>
      <c r="O97" s="10"/>
      <c r="P97" s="13"/>
      <c r="Q97" s="14"/>
      <c r="R97" s="13"/>
      <c r="S97" s="17"/>
      <c r="T97" s="21"/>
    </row>
    <row r="98" spans="1:20">
      <c r="A98" s="75"/>
      <c r="B98" s="75"/>
      <c r="C98" s="77"/>
      <c r="D98" s="84"/>
      <c r="E98" s="84"/>
      <c r="F98" s="84"/>
      <c r="H98" s="17"/>
      <c r="I98" s="17"/>
      <c r="J98" s="17"/>
      <c r="K98" s="17"/>
      <c r="M98" s="10"/>
      <c r="N98" s="10"/>
      <c r="O98" s="10"/>
      <c r="P98" s="13"/>
      <c r="Q98" s="14"/>
      <c r="R98" s="13"/>
      <c r="S98" s="17"/>
      <c r="T98" s="21"/>
    </row>
    <row r="99" spans="1:20">
      <c r="A99" s="75"/>
      <c r="B99" s="75"/>
      <c r="C99" s="77"/>
      <c r="D99" s="84"/>
      <c r="E99" s="84"/>
      <c r="F99" s="84"/>
      <c r="H99" s="17"/>
      <c r="I99" s="17"/>
      <c r="J99" s="17"/>
      <c r="K99" s="17"/>
      <c r="M99" s="10"/>
      <c r="N99" s="10"/>
      <c r="O99" s="10"/>
      <c r="P99" s="13"/>
      <c r="Q99" s="14"/>
      <c r="R99" s="13"/>
      <c r="S99" s="17"/>
      <c r="T99" s="21"/>
    </row>
    <row r="100" spans="1:20">
      <c r="A100" s="75"/>
      <c r="B100" s="76"/>
      <c r="C100" s="77"/>
      <c r="D100" s="84"/>
      <c r="E100" s="84"/>
      <c r="F100" s="84"/>
      <c r="H100" s="17"/>
      <c r="I100" s="17"/>
      <c r="J100" s="17"/>
      <c r="K100" s="17"/>
      <c r="M100" s="10"/>
      <c r="N100" s="10"/>
      <c r="O100" s="10"/>
      <c r="P100" s="13"/>
      <c r="Q100" s="14"/>
      <c r="R100" s="13"/>
      <c r="S100" s="17"/>
      <c r="T100" s="21"/>
    </row>
    <row r="101" spans="1:20">
      <c r="A101" s="75"/>
      <c r="B101" s="76"/>
      <c r="C101" s="77"/>
      <c r="D101" s="84"/>
      <c r="E101" s="84"/>
      <c r="F101" s="84"/>
      <c r="H101" s="17"/>
      <c r="I101" s="17"/>
      <c r="J101" s="17"/>
      <c r="K101" s="17"/>
      <c r="M101" s="10"/>
      <c r="N101" s="10"/>
      <c r="O101" s="10"/>
      <c r="P101" s="13"/>
      <c r="Q101" s="14"/>
      <c r="R101" s="13"/>
      <c r="S101" s="17"/>
      <c r="T101" s="21"/>
    </row>
    <row r="102" spans="1:20">
      <c r="A102" s="75"/>
      <c r="B102" s="76"/>
      <c r="C102" s="77"/>
      <c r="D102" s="84"/>
      <c r="E102" s="84"/>
      <c r="F102" s="84"/>
      <c r="H102" s="17"/>
      <c r="I102" s="17"/>
      <c r="J102" s="17"/>
      <c r="K102" s="17"/>
      <c r="M102" s="10"/>
      <c r="N102" s="10"/>
      <c r="O102" s="10"/>
      <c r="P102" s="13"/>
      <c r="Q102" s="14"/>
      <c r="R102" s="13"/>
      <c r="S102" s="17"/>
      <c r="T102" s="21"/>
    </row>
    <row r="103" spans="1:20">
      <c r="A103" s="75"/>
      <c r="B103" s="76"/>
      <c r="C103" s="77"/>
      <c r="D103" s="84"/>
      <c r="E103" s="84"/>
      <c r="F103" s="84"/>
      <c r="H103" s="17"/>
      <c r="I103" s="17"/>
      <c r="J103" s="17"/>
      <c r="K103" s="17"/>
      <c r="M103" s="10"/>
      <c r="N103" s="10"/>
      <c r="O103" s="10"/>
      <c r="P103" s="13"/>
      <c r="Q103" s="14"/>
      <c r="R103" s="13"/>
      <c r="S103" s="17"/>
      <c r="T103" s="21"/>
    </row>
    <row r="104" spans="1:20">
      <c r="A104" s="75"/>
      <c r="B104" s="76"/>
      <c r="C104" s="77"/>
      <c r="D104" s="84"/>
      <c r="E104" s="84"/>
      <c r="F104" s="84"/>
      <c r="H104" s="17"/>
      <c r="I104" s="17"/>
      <c r="J104" s="17"/>
      <c r="K104" s="17"/>
      <c r="M104" s="10"/>
      <c r="N104" s="10"/>
      <c r="O104" s="10"/>
      <c r="P104" s="13"/>
      <c r="Q104" s="14"/>
      <c r="R104" s="13"/>
      <c r="S104" s="17"/>
      <c r="T104" s="21"/>
    </row>
    <row r="105" spans="1:20">
      <c r="A105" s="75"/>
      <c r="B105" s="76"/>
      <c r="C105" s="77"/>
      <c r="D105" s="84"/>
      <c r="E105" s="84"/>
      <c r="F105" s="84"/>
      <c r="H105" s="17"/>
      <c r="I105" s="17"/>
      <c r="J105" s="17"/>
      <c r="K105" s="17"/>
      <c r="M105" s="10"/>
      <c r="N105" s="10"/>
      <c r="O105" s="10"/>
      <c r="P105" s="13"/>
      <c r="Q105" s="14"/>
      <c r="R105" s="13"/>
      <c r="S105" s="17"/>
      <c r="T105" s="21"/>
    </row>
    <row r="106" spans="1:20">
      <c r="A106" s="75"/>
      <c r="B106" s="76"/>
      <c r="C106" s="77"/>
      <c r="D106" s="84"/>
      <c r="E106" s="84"/>
      <c r="F106" s="84"/>
      <c r="H106" s="17"/>
      <c r="I106" s="17"/>
      <c r="J106" s="17"/>
      <c r="K106" s="17"/>
      <c r="M106" s="10"/>
      <c r="N106" s="10"/>
      <c r="O106" s="10"/>
      <c r="P106" s="13"/>
      <c r="Q106" s="14"/>
      <c r="R106" s="13"/>
      <c r="S106" s="17"/>
      <c r="T106" s="21"/>
    </row>
    <row r="107" spans="1:20">
      <c r="A107" s="75"/>
      <c r="B107" s="76"/>
      <c r="C107" s="77"/>
      <c r="D107" s="84"/>
      <c r="E107" s="84"/>
      <c r="F107" s="84"/>
      <c r="H107" s="17"/>
      <c r="I107" s="17"/>
      <c r="J107" s="17"/>
      <c r="K107" s="17"/>
      <c r="M107" s="10"/>
      <c r="N107" s="10"/>
      <c r="O107" s="10"/>
      <c r="P107" s="13"/>
      <c r="Q107" s="14"/>
      <c r="R107" s="13"/>
      <c r="S107" s="17"/>
      <c r="T107" s="21"/>
    </row>
    <row r="108" spans="1:20">
      <c r="A108" s="75"/>
      <c r="B108" s="76"/>
      <c r="C108" s="77"/>
      <c r="D108" s="84"/>
      <c r="E108" s="84"/>
      <c r="F108" s="84"/>
      <c r="H108" s="17"/>
      <c r="I108" s="17"/>
      <c r="J108" s="17"/>
      <c r="K108" s="17"/>
      <c r="M108" s="10"/>
      <c r="N108" s="10"/>
      <c r="O108" s="10"/>
      <c r="P108" s="13"/>
      <c r="Q108" s="14"/>
      <c r="R108" s="13"/>
      <c r="S108" s="17"/>
      <c r="T108" s="21"/>
    </row>
    <row r="109" spans="1:20">
      <c r="A109" s="75"/>
      <c r="B109" s="76"/>
      <c r="C109" s="77"/>
      <c r="D109" s="84"/>
      <c r="E109" s="84"/>
      <c r="F109" s="84"/>
      <c r="H109" s="17"/>
      <c r="I109" s="17"/>
      <c r="J109" s="17"/>
      <c r="K109" s="17"/>
      <c r="M109" s="10"/>
      <c r="N109" s="10"/>
      <c r="O109" s="10"/>
      <c r="P109" s="13"/>
      <c r="Q109" s="14"/>
      <c r="R109" s="13"/>
      <c r="S109" s="17"/>
      <c r="T109" s="21"/>
    </row>
    <row r="110" spans="1:20">
      <c r="A110" s="75"/>
      <c r="B110" s="76"/>
      <c r="C110" s="77"/>
      <c r="D110" s="84"/>
      <c r="E110" s="84"/>
      <c r="F110" s="84"/>
      <c r="H110" s="17"/>
      <c r="I110" s="17"/>
      <c r="J110" s="17"/>
      <c r="K110" s="17"/>
      <c r="M110" s="10"/>
      <c r="N110" s="10"/>
      <c r="O110" s="10"/>
      <c r="P110" s="13"/>
      <c r="Q110" s="14"/>
      <c r="R110" s="13"/>
      <c r="S110" s="17"/>
      <c r="T110" s="21"/>
    </row>
    <row r="111" spans="1:20">
      <c r="A111" s="75"/>
      <c r="B111" s="76"/>
      <c r="C111" s="77"/>
      <c r="D111" s="84"/>
      <c r="E111" s="84"/>
      <c r="F111" s="84"/>
      <c r="H111" s="17"/>
      <c r="I111" s="17"/>
      <c r="J111" s="17"/>
      <c r="K111" s="17"/>
      <c r="M111" s="10"/>
      <c r="N111" s="10"/>
      <c r="O111" s="10"/>
      <c r="P111" s="13"/>
      <c r="Q111" s="14"/>
      <c r="R111" s="13"/>
      <c r="S111" s="17"/>
      <c r="T111" s="21"/>
    </row>
    <row r="112" spans="1:20">
      <c r="A112" s="75"/>
      <c r="B112" s="76"/>
      <c r="C112" s="77"/>
      <c r="D112" s="84"/>
      <c r="E112" s="84"/>
      <c r="F112" s="84"/>
      <c r="H112" s="17"/>
      <c r="I112" s="17"/>
      <c r="J112" s="17"/>
      <c r="K112" s="17"/>
      <c r="M112" s="10"/>
      <c r="N112" s="10"/>
      <c r="O112" s="10"/>
      <c r="P112" s="13"/>
      <c r="Q112" s="14"/>
      <c r="R112" s="13"/>
      <c r="S112" s="17"/>
      <c r="T112" s="21"/>
    </row>
    <row r="113" spans="1:20">
      <c r="A113" s="75"/>
      <c r="B113" s="76"/>
      <c r="C113" s="77"/>
      <c r="D113" s="84"/>
      <c r="E113" s="84"/>
      <c r="F113" s="84"/>
      <c r="H113" s="17"/>
      <c r="I113" s="17"/>
      <c r="J113" s="17"/>
      <c r="K113" s="17"/>
      <c r="M113" s="10"/>
      <c r="N113" s="10"/>
      <c r="O113" s="10"/>
      <c r="P113" s="13"/>
      <c r="Q113" s="14"/>
      <c r="R113" s="13"/>
      <c r="S113" s="17"/>
      <c r="T113" s="21"/>
    </row>
    <row r="114" spans="1:20">
      <c r="A114" s="75"/>
      <c r="B114" s="76"/>
      <c r="C114" s="77"/>
      <c r="D114" s="84"/>
      <c r="E114" s="84"/>
      <c r="F114" s="84"/>
      <c r="H114" s="17"/>
      <c r="I114" s="17"/>
      <c r="J114" s="17"/>
      <c r="K114" s="17"/>
      <c r="M114" s="10"/>
      <c r="N114" s="10"/>
      <c r="O114" s="10"/>
      <c r="P114" s="13"/>
      <c r="Q114" s="14"/>
      <c r="R114" s="13"/>
      <c r="S114" s="17"/>
      <c r="T114" s="21"/>
    </row>
    <row r="115" spans="1:20">
      <c r="A115" s="75"/>
      <c r="B115" s="76"/>
      <c r="C115" s="77"/>
      <c r="D115" s="84"/>
      <c r="E115" s="84"/>
      <c r="F115" s="84"/>
      <c r="H115" s="17"/>
      <c r="I115" s="17"/>
      <c r="J115" s="17"/>
      <c r="K115" s="17"/>
      <c r="M115" s="10"/>
      <c r="N115" s="10"/>
      <c r="O115" s="10"/>
      <c r="P115" s="13"/>
      <c r="Q115" s="14"/>
      <c r="R115" s="13"/>
      <c r="S115" s="17"/>
      <c r="T115" s="21"/>
    </row>
    <row r="116" spans="1:20">
      <c r="A116" s="75"/>
      <c r="B116" s="76"/>
      <c r="C116" s="77"/>
      <c r="D116" s="84"/>
      <c r="E116" s="84"/>
      <c r="F116" s="84"/>
      <c r="H116" s="17"/>
      <c r="I116" s="17"/>
      <c r="J116" s="17"/>
      <c r="K116" s="17"/>
      <c r="M116" s="10"/>
      <c r="N116" s="10"/>
      <c r="O116" s="10"/>
      <c r="P116" s="13"/>
      <c r="Q116" s="14"/>
      <c r="R116" s="13"/>
      <c r="S116" s="17"/>
      <c r="T116" s="21"/>
    </row>
    <row r="117" spans="1:20">
      <c r="A117" s="75"/>
      <c r="B117" s="76"/>
      <c r="C117" s="77"/>
      <c r="D117" s="84"/>
      <c r="E117" s="84"/>
      <c r="F117" s="84"/>
      <c r="H117" s="17"/>
      <c r="I117" s="17"/>
      <c r="J117" s="17"/>
      <c r="K117" s="17"/>
      <c r="M117" s="10"/>
      <c r="N117" s="10"/>
      <c r="O117" s="10"/>
      <c r="P117" s="13"/>
      <c r="Q117" s="14"/>
      <c r="R117" s="13"/>
      <c r="S117" s="17"/>
      <c r="T117" s="21"/>
    </row>
    <row r="118" spans="1:20">
      <c r="A118" s="75"/>
      <c r="B118" s="76"/>
      <c r="C118" s="77"/>
      <c r="D118" s="84"/>
      <c r="E118" s="84"/>
      <c r="F118" s="84"/>
      <c r="H118" s="17"/>
      <c r="I118" s="17"/>
      <c r="J118" s="17"/>
      <c r="K118" s="17"/>
      <c r="M118" s="10"/>
      <c r="N118" s="10"/>
      <c r="O118" s="10"/>
      <c r="P118" s="13"/>
      <c r="Q118" s="14"/>
      <c r="R118" s="13"/>
      <c r="S118" s="17"/>
      <c r="T118" s="21"/>
    </row>
    <row r="119" spans="1:20">
      <c r="A119" s="75"/>
      <c r="B119" s="76"/>
      <c r="C119" s="77"/>
      <c r="D119" s="84"/>
      <c r="E119" s="84"/>
      <c r="F119" s="84"/>
      <c r="H119" s="17"/>
      <c r="I119" s="17"/>
      <c r="J119" s="17"/>
      <c r="K119" s="17"/>
      <c r="M119" s="10"/>
      <c r="N119" s="10"/>
      <c r="O119" s="10"/>
      <c r="P119" s="13"/>
      <c r="Q119" s="14"/>
      <c r="R119" s="13"/>
      <c r="S119" s="17"/>
      <c r="T119" s="21"/>
    </row>
    <row r="120" spans="1:20">
      <c r="A120" s="75"/>
      <c r="B120" s="76"/>
      <c r="C120" s="77"/>
      <c r="D120" s="84"/>
      <c r="E120" s="84"/>
      <c r="F120" s="84"/>
      <c r="H120" s="17"/>
      <c r="I120" s="17"/>
      <c r="J120" s="17"/>
      <c r="K120" s="17"/>
      <c r="M120" s="10"/>
      <c r="N120" s="10"/>
      <c r="O120" s="10"/>
      <c r="P120" s="13"/>
      <c r="Q120" s="14"/>
      <c r="R120" s="13"/>
      <c r="S120" s="17"/>
      <c r="T120" s="21"/>
    </row>
    <row r="121" spans="1:20">
      <c r="A121" s="75"/>
      <c r="B121" s="76"/>
      <c r="C121" s="77"/>
      <c r="D121" s="84"/>
      <c r="E121" s="84"/>
      <c r="F121" s="84"/>
      <c r="H121" s="17"/>
      <c r="I121" s="17"/>
      <c r="J121" s="17"/>
      <c r="K121" s="17"/>
      <c r="M121" s="10"/>
      <c r="N121" s="10"/>
      <c r="O121" s="10"/>
      <c r="P121" s="13"/>
      <c r="Q121" s="14"/>
      <c r="R121" s="13"/>
      <c r="S121" s="17"/>
      <c r="T121" s="21"/>
    </row>
    <row r="122" spans="1:20">
      <c r="A122" s="75"/>
      <c r="B122" s="76"/>
      <c r="C122" s="77"/>
      <c r="D122" s="84"/>
      <c r="E122" s="84"/>
      <c r="F122" s="84"/>
      <c r="H122" s="17"/>
      <c r="I122" s="17"/>
      <c r="J122" s="17"/>
      <c r="K122" s="17"/>
      <c r="M122" s="10"/>
      <c r="N122" s="10"/>
      <c r="O122" s="10"/>
      <c r="P122" s="13"/>
      <c r="Q122" s="14"/>
      <c r="R122" s="13"/>
      <c r="S122" s="17"/>
      <c r="T122" s="21"/>
    </row>
    <row r="123" spans="1:20">
      <c r="A123" s="75"/>
      <c r="B123" s="76"/>
      <c r="C123" s="77"/>
      <c r="D123" s="84"/>
      <c r="E123" s="84"/>
      <c r="F123" s="84"/>
      <c r="H123" s="17"/>
      <c r="I123" s="17"/>
      <c r="J123" s="17"/>
      <c r="K123" s="17"/>
      <c r="M123" s="10"/>
      <c r="N123" s="10"/>
      <c r="O123" s="10"/>
      <c r="P123" s="13"/>
      <c r="Q123" s="14"/>
      <c r="R123" s="13"/>
      <c r="S123" s="17"/>
      <c r="T123" s="21"/>
    </row>
    <row r="124" spans="1:20">
      <c r="A124" s="75"/>
      <c r="B124" s="76"/>
      <c r="C124" s="77"/>
      <c r="D124" s="84"/>
      <c r="E124" s="84"/>
      <c r="F124" s="84"/>
      <c r="H124" s="17"/>
      <c r="I124" s="17"/>
      <c r="J124" s="17"/>
      <c r="K124" s="17"/>
      <c r="M124" s="10"/>
      <c r="N124" s="10"/>
      <c r="O124" s="10"/>
      <c r="P124" s="13"/>
      <c r="Q124" s="14"/>
      <c r="R124" s="13"/>
      <c r="S124" s="17"/>
      <c r="T124" s="21"/>
    </row>
    <row r="125" spans="1:20">
      <c r="A125" s="75"/>
      <c r="B125" s="76"/>
      <c r="C125" s="77"/>
      <c r="D125" s="84"/>
      <c r="E125" s="84"/>
      <c r="F125" s="84"/>
      <c r="H125" s="17"/>
      <c r="I125" s="17"/>
      <c r="J125" s="17"/>
      <c r="K125" s="17"/>
      <c r="M125" s="10"/>
      <c r="N125" s="10"/>
      <c r="O125" s="10"/>
      <c r="P125" s="13"/>
      <c r="Q125" s="14"/>
      <c r="R125" s="13"/>
      <c r="S125" s="17"/>
      <c r="T125" s="21"/>
    </row>
    <row r="126" spans="1:20">
      <c r="A126" s="75"/>
      <c r="B126" s="76"/>
      <c r="C126" s="77"/>
      <c r="D126" s="84"/>
      <c r="E126" s="84"/>
      <c r="F126" s="84"/>
      <c r="H126" s="17"/>
      <c r="I126" s="17"/>
      <c r="J126" s="17"/>
      <c r="K126" s="17"/>
      <c r="M126" s="10"/>
      <c r="N126" s="10"/>
      <c r="O126" s="10"/>
      <c r="P126" s="13"/>
      <c r="Q126" s="14"/>
      <c r="R126" s="13"/>
      <c r="S126" s="17"/>
      <c r="T126" s="21"/>
    </row>
    <row r="127" spans="1:20">
      <c r="A127" s="75"/>
      <c r="B127" s="76"/>
      <c r="C127" s="77"/>
      <c r="D127" s="84"/>
      <c r="E127" s="84"/>
      <c r="F127" s="84"/>
      <c r="H127" s="17"/>
      <c r="I127" s="17"/>
      <c r="J127" s="17"/>
      <c r="K127" s="17"/>
      <c r="M127" s="10"/>
      <c r="N127" s="10"/>
      <c r="O127" s="10"/>
      <c r="P127" s="13"/>
      <c r="Q127" s="14"/>
      <c r="R127" s="13"/>
      <c r="S127" s="17"/>
      <c r="T127" s="21"/>
    </row>
    <row r="128" spans="1:20">
      <c r="A128" s="75"/>
      <c r="B128" s="76"/>
      <c r="C128" s="77"/>
      <c r="D128" s="84"/>
      <c r="E128" s="84"/>
      <c r="F128" s="84"/>
      <c r="H128" s="17"/>
      <c r="I128" s="17"/>
      <c r="J128" s="17"/>
      <c r="K128" s="17"/>
      <c r="M128" s="10"/>
      <c r="N128" s="10"/>
      <c r="O128" s="10"/>
      <c r="P128" s="13"/>
      <c r="Q128" s="14"/>
      <c r="R128" s="13"/>
      <c r="S128" s="17"/>
      <c r="T128" s="21"/>
    </row>
    <row r="129" spans="1:20">
      <c r="A129" s="75"/>
      <c r="B129" s="76"/>
      <c r="C129" s="77"/>
      <c r="D129" s="84"/>
      <c r="E129" s="84"/>
      <c r="F129" s="84"/>
      <c r="H129" s="17"/>
      <c r="I129" s="17"/>
      <c r="J129" s="17"/>
      <c r="K129" s="17"/>
      <c r="M129" s="10"/>
      <c r="N129" s="10"/>
      <c r="O129" s="10"/>
      <c r="P129" s="13"/>
      <c r="Q129" s="14"/>
      <c r="R129" s="13"/>
      <c r="S129" s="17"/>
      <c r="T129" s="21"/>
    </row>
    <row r="130" spans="1:20">
      <c r="A130" s="75"/>
      <c r="B130" s="76"/>
      <c r="C130" s="77"/>
      <c r="D130" s="84"/>
      <c r="E130" s="84"/>
      <c r="F130" s="84"/>
      <c r="H130" s="17"/>
      <c r="I130" s="17"/>
      <c r="J130" s="17"/>
      <c r="K130" s="17"/>
      <c r="M130" s="10"/>
      <c r="N130" s="10"/>
      <c r="O130" s="10"/>
      <c r="P130" s="13"/>
      <c r="Q130" s="14"/>
      <c r="R130" s="13"/>
      <c r="S130" s="17"/>
      <c r="T130" s="21"/>
    </row>
    <row r="131" spans="1:20">
      <c r="A131" s="75"/>
      <c r="B131" s="76"/>
      <c r="C131" s="77"/>
      <c r="D131" s="84"/>
      <c r="E131" s="84"/>
      <c r="F131" s="84"/>
      <c r="H131" s="17"/>
      <c r="I131" s="17"/>
      <c r="J131" s="17"/>
      <c r="K131" s="17"/>
      <c r="M131" s="10"/>
      <c r="N131" s="10"/>
      <c r="O131" s="10"/>
      <c r="P131" s="13"/>
      <c r="Q131" s="14"/>
      <c r="R131" s="13"/>
      <c r="S131" s="17"/>
      <c r="T131" s="21"/>
    </row>
    <row r="132" spans="1:20">
      <c r="A132" s="75"/>
      <c r="B132" s="76"/>
      <c r="C132" s="77"/>
      <c r="D132" s="84"/>
      <c r="E132" s="84"/>
      <c r="F132" s="84"/>
      <c r="H132" s="17"/>
      <c r="I132" s="17"/>
      <c r="J132" s="17"/>
      <c r="K132" s="17"/>
      <c r="M132" s="10"/>
      <c r="N132" s="10"/>
      <c r="O132" s="10"/>
      <c r="P132" s="13"/>
      <c r="Q132" s="14"/>
      <c r="R132" s="13"/>
      <c r="S132" s="17"/>
      <c r="T132" s="21"/>
    </row>
    <row r="133" spans="1:20">
      <c r="A133" s="75"/>
      <c r="B133" s="76"/>
      <c r="C133" s="77"/>
      <c r="D133" s="84"/>
      <c r="E133" s="84"/>
      <c r="F133" s="84"/>
      <c r="H133" s="17"/>
      <c r="I133" s="17"/>
      <c r="J133" s="17"/>
      <c r="K133" s="17"/>
      <c r="M133" s="10"/>
      <c r="N133" s="10"/>
      <c r="O133" s="10"/>
      <c r="P133" s="13"/>
      <c r="Q133" s="14"/>
      <c r="R133" s="13"/>
      <c r="S133" s="17"/>
      <c r="T133" s="21"/>
    </row>
    <row r="134" spans="1:20">
      <c r="A134" s="75"/>
      <c r="B134" s="76"/>
      <c r="C134" s="77"/>
      <c r="D134" s="84"/>
      <c r="E134" s="84"/>
      <c r="F134" s="84"/>
      <c r="H134" s="17"/>
      <c r="I134" s="17"/>
      <c r="J134" s="17"/>
      <c r="K134" s="17"/>
      <c r="M134" s="10"/>
      <c r="N134" s="10"/>
      <c r="O134" s="10"/>
      <c r="P134" s="13"/>
      <c r="Q134" s="14"/>
      <c r="R134" s="13"/>
      <c r="S134" s="17"/>
      <c r="T134" s="21"/>
    </row>
    <row r="135" spans="1:20">
      <c r="A135" s="75"/>
      <c r="B135" s="76"/>
      <c r="C135" s="77"/>
      <c r="D135" s="84"/>
      <c r="E135" s="84"/>
      <c r="F135" s="84"/>
      <c r="H135" s="17"/>
      <c r="I135" s="17"/>
      <c r="J135" s="17"/>
      <c r="K135" s="17"/>
      <c r="M135" s="10"/>
      <c r="N135" s="10"/>
      <c r="O135" s="10"/>
      <c r="P135" s="13"/>
      <c r="Q135" s="14"/>
      <c r="R135" s="13"/>
      <c r="S135" s="17"/>
      <c r="T135" s="21"/>
    </row>
    <row r="136" spans="1:20">
      <c r="A136" s="75"/>
      <c r="B136" s="76"/>
      <c r="C136" s="77"/>
      <c r="D136" s="84"/>
      <c r="E136" s="84"/>
      <c r="F136" s="84"/>
      <c r="H136" s="17"/>
      <c r="I136" s="17"/>
      <c r="J136" s="17"/>
      <c r="K136" s="17"/>
      <c r="M136" s="10"/>
      <c r="N136" s="10"/>
      <c r="O136" s="10"/>
      <c r="P136" s="13"/>
      <c r="Q136" s="14"/>
      <c r="R136" s="13"/>
      <c r="S136" s="17"/>
      <c r="T136" s="21"/>
    </row>
    <row r="137" spans="1:20">
      <c r="A137" s="75"/>
      <c r="B137" s="76"/>
      <c r="C137" s="77"/>
      <c r="D137" s="84"/>
      <c r="E137" s="84"/>
      <c r="F137" s="84"/>
      <c r="H137" s="17"/>
      <c r="I137" s="17"/>
      <c r="J137" s="17"/>
      <c r="K137" s="17"/>
      <c r="M137" s="10"/>
      <c r="N137" s="10"/>
      <c r="O137" s="10"/>
      <c r="P137" s="13"/>
      <c r="Q137" s="14"/>
      <c r="R137" s="13"/>
      <c r="S137" s="17"/>
      <c r="T137" s="21"/>
    </row>
    <row r="138" spans="1:20">
      <c r="A138" s="75"/>
      <c r="B138" s="76"/>
      <c r="C138" s="77"/>
      <c r="D138" s="84"/>
      <c r="E138" s="84"/>
      <c r="F138" s="84"/>
      <c r="H138" s="17"/>
      <c r="I138" s="17"/>
      <c r="J138" s="17"/>
      <c r="K138" s="17"/>
      <c r="M138" s="10"/>
      <c r="N138" s="10"/>
      <c r="O138" s="10"/>
      <c r="P138" s="13"/>
      <c r="Q138" s="14"/>
      <c r="R138" s="13"/>
      <c r="S138" s="17"/>
      <c r="T138" s="21"/>
    </row>
    <row r="139" spans="1:20">
      <c r="A139" s="75"/>
      <c r="B139" s="76"/>
      <c r="C139" s="77"/>
      <c r="D139" s="84"/>
      <c r="E139" s="84"/>
      <c r="F139" s="84"/>
      <c r="H139" s="17"/>
      <c r="I139" s="17"/>
      <c r="J139" s="17"/>
      <c r="K139" s="17"/>
      <c r="M139" s="10"/>
      <c r="N139" s="10"/>
      <c r="O139" s="10"/>
      <c r="P139" s="13"/>
      <c r="Q139" s="14"/>
      <c r="R139" s="13"/>
      <c r="S139" s="17"/>
      <c r="T139" s="21"/>
    </row>
    <row r="140" spans="1:20">
      <c r="A140" s="75"/>
      <c r="B140" s="76"/>
      <c r="C140" s="77"/>
      <c r="D140" s="84"/>
      <c r="E140" s="84"/>
      <c r="F140" s="84"/>
      <c r="H140" s="17"/>
      <c r="I140" s="17"/>
      <c r="J140" s="17"/>
      <c r="K140" s="17"/>
      <c r="M140" s="10"/>
      <c r="N140" s="10"/>
      <c r="O140" s="10"/>
      <c r="P140" s="13"/>
      <c r="Q140" s="14"/>
      <c r="R140" s="13"/>
      <c r="S140" s="17"/>
      <c r="T140" s="21"/>
    </row>
    <row r="141" spans="1:20">
      <c r="A141" s="75"/>
      <c r="B141" s="76"/>
      <c r="C141" s="77"/>
      <c r="D141" s="84"/>
      <c r="E141" s="84"/>
      <c r="F141" s="84"/>
      <c r="H141" s="17"/>
      <c r="I141" s="17"/>
      <c r="J141" s="17"/>
      <c r="K141" s="17"/>
      <c r="M141" s="10"/>
      <c r="N141" s="10"/>
      <c r="O141" s="10"/>
      <c r="P141" s="13"/>
      <c r="Q141" s="14"/>
      <c r="R141" s="13"/>
      <c r="S141" s="17"/>
      <c r="T141" s="21"/>
    </row>
    <row r="142" spans="1:20">
      <c r="A142" s="75"/>
      <c r="B142" s="76"/>
      <c r="C142" s="77"/>
      <c r="D142" s="84"/>
      <c r="E142" s="84"/>
      <c r="F142" s="84"/>
      <c r="H142" s="17"/>
      <c r="I142" s="17"/>
      <c r="J142" s="17"/>
      <c r="K142" s="17"/>
      <c r="M142" s="10"/>
      <c r="N142" s="10"/>
      <c r="O142" s="10"/>
      <c r="P142" s="13"/>
      <c r="Q142" s="14"/>
      <c r="R142" s="13"/>
      <c r="S142" s="17"/>
      <c r="T142" s="21"/>
    </row>
    <row r="143" spans="1:20">
      <c r="A143" s="75"/>
      <c r="B143" s="76"/>
      <c r="C143" s="77"/>
      <c r="D143" s="84"/>
      <c r="E143" s="84"/>
      <c r="F143" s="84"/>
      <c r="H143" s="17"/>
      <c r="I143" s="17"/>
      <c r="J143" s="17"/>
      <c r="K143" s="17"/>
      <c r="M143" s="10"/>
      <c r="N143" s="10"/>
      <c r="O143" s="10"/>
      <c r="P143" s="13"/>
      <c r="Q143" s="14"/>
      <c r="R143" s="13"/>
      <c r="S143" s="17"/>
      <c r="T143" s="21"/>
    </row>
    <row r="144" spans="1:20">
      <c r="A144" s="75"/>
      <c r="B144" s="76"/>
      <c r="C144" s="77"/>
      <c r="D144" s="84"/>
      <c r="E144" s="84"/>
      <c r="F144" s="84"/>
      <c r="H144" s="17"/>
      <c r="I144" s="17"/>
      <c r="J144" s="17"/>
      <c r="K144" s="17"/>
      <c r="M144" s="10"/>
      <c r="N144" s="10"/>
      <c r="O144" s="10"/>
      <c r="P144" s="13"/>
      <c r="Q144" s="14"/>
      <c r="R144" s="13"/>
      <c r="S144" s="17"/>
      <c r="T144" s="21"/>
    </row>
    <row r="145" spans="1:20">
      <c r="A145" s="75"/>
      <c r="B145" s="76"/>
      <c r="C145" s="77"/>
      <c r="D145" s="84"/>
      <c r="E145" s="84"/>
      <c r="F145" s="84"/>
      <c r="H145" s="17"/>
      <c r="I145" s="17"/>
      <c r="J145" s="17"/>
      <c r="K145" s="17"/>
      <c r="M145" s="10"/>
      <c r="N145" s="10"/>
      <c r="O145" s="10"/>
      <c r="P145" s="13"/>
      <c r="Q145" s="14"/>
      <c r="R145" s="13"/>
      <c r="S145" s="17"/>
      <c r="T145" s="21"/>
    </row>
    <row r="146" spans="1:20">
      <c r="A146" s="75"/>
      <c r="B146" s="76"/>
      <c r="C146" s="77"/>
      <c r="D146" s="84"/>
      <c r="E146" s="84"/>
      <c r="F146" s="84"/>
      <c r="H146" s="17"/>
      <c r="I146" s="17"/>
      <c r="J146" s="17"/>
      <c r="K146" s="17"/>
      <c r="M146" s="10"/>
      <c r="N146" s="10"/>
      <c r="O146" s="10"/>
      <c r="P146" s="13"/>
      <c r="Q146" s="14"/>
      <c r="R146" s="13"/>
      <c r="S146" s="17"/>
      <c r="T146" s="21"/>
    </row>
    <row r="147" spans="1:20">
      <c r="A147" s="75"/>
      <c r="B147" s="76"/>
      <c r="C147" s="77"/>
      <c r="D147" s="84"/>
      <c r="E147" s="84"/>
      <c r="F147" s="84"/>
      <c r="H147" s="17"/>
      <c r="I147" s="17"/>
      <c r="J147" s="17"/>
      <c r="K147" s="17"/>
      <c r="M147" s="10"/>
      <c r="N147" s="10"/>
      <c r="O147" s="10"/>
      <c r="P147" s="13"/>
      <c r="Q147" s="14"/>
      <c r="R147" s="13"/>
      <c r="S147" s="17"/>
      <c r="T147" s="21"/>
    </row>
    <row r="148" spans="1:20">
      <c r="A148" s="75"/>
      <c r="B148" s="76"/>
      <c r="C148" s="77"/>
      <c r="D148" s="84"/>
      <c r="E148" s="84"/>
      <c r="F148" s="84"/>
      <c r="H148" s="17"/>
      <c r="I148" s="17"/>
      <c r="J148" s="17"/>
      <c r="K148" s="17"/>
      <c r="M148" s="10"/>
      <c r="N148" s="10"/>
      <c r="O148" s="10"/>
      <c r="P148" s="13"/>
      <c r="Q148" s="14"/>
      <c r="R148" s="13"/>
      <c r="S148" s="17"/>
      <c r="T148" s="21"/>
    </row>
    <row r="149" spans="1:20">
      <c r="A149" s="75"/>
      <c r="B149" s="76"/>
      <c r="C149" s="77"/>
      <c r="D149" s="84"/>
      <c r="E149" s="84"/>
      <c r="F149" s="84"/>
      <c r="H149" s="17"/>
      <c r="I149" s="17"/>
      <c r="J149" s="17"/>
      <c r="K149" s="17"/>
      <c r="M149" s="10"/>
      <c r="N149" s="10"/>
      <c r="O149" s="10"/>
      <c r="P149" s="13"/>
      <c r="Q149" s="14"/>
      <c r="R149" s="13"/>
      <c r="S149" s="17"/>
      <c r="T149" s="21"/>
    </row>
    <row r="150" spans="1:20">
      <c r="A150" s="75"/>
      <c r="B150" s="76"/>
      <c r="C150" s="77"/>
      <c r="D150" s="84"/>
      <c r="E150" s="84"/>
      <c r="F150" s="84"/>
      <c r="H150" s="17"/>
      <c r="I150" s="17"/>
      <c r="J150" s="17"/>
      <c r="K150" s="17"/>
      <c r="M150" s="10"/>
      <c r="N150" s="10"/>
      <c r="O150" s="10"/>
      <c r="P150" s="13"/>
      <c r="Q150" s="14"/>
      <c r="R150" s="13"/>
      <c r="S150" s="17"/>
      <c r="T150" s="21"/>
    </row>
    <row r="151" spans="1:20">
      <c r="A151" s="75"/>
      <c r="B151" s="76"/>
      <c r="C151" s="77"/>
      <c r="D151" s="84"/>
      <c r="E151" s="84"/>
      <c r="F151" s="84"/>
      <c r="H151" s="17"/>
      <c r="I151" s="17"/>
      <c r="J151" s="17"/>
      <c r="K151" s="17"/>
      <c r="M151" s="10"/>
      <c r="N151" s="10"/>
      <c r="O151" s="10"/>
      <c r="P151" s="13"/>
      <c r="Q151" s="14"/>
      <c r="R151" s="13"/>
      <c r="S151" s="17"/>
      <c r="T151" s="21"/>
    </row>
    <row r="152" spans="1:20">
      <c r="A152" s="75"/>
      <c r="B152" s="76"/>
      <c r="C152" s="77"/>
      <c r="D152" s="84"/>
      <c r="E152" s="84"/>
      <c r="F152" s="84"/>
      <c r="H152" s="17"/>
      <c r="I152" s="17"/>
      <c r="J152" s="17"/>
      <c r="K152" s="17"/>
      <c r="M152" s="10"/>
      <c r="N152" s="10"/>
      <c r="O152" s="10"/>
      <c r="P152" s="13"/>
      <c r="Q152" s="14"/>
      <c r="R152" s="13"/>
      <c r="S152" s="17"/>
      <c r="T152" s="21"/>
    </row>
    <row r="153" spans="1:20">
      <c r="A153" s="75"/>
      <c r="B153" s="76"/>
      <c r="C153" s="77"/>
      <c r="D153" s="84"/>
      <c r="E153" s="84"/>
      <c r="F153" s="84"/>
      <c r="H153" s="17"/>
      <c r="I153" s="17"/>
      <c r="J153" s="17"/>
      <c r="K153" s="17"/>
      <c r="M153" s="10"/>
      <c r="N153" s="10"/>
      <c r="O153" s="10"/>
      <c r="P153" s="13"/>
      <c r="Q153" s="14"/>
      <c r="R153" s="13"/>
      <c r="S153" s="17"/>
      <c r="T153" s="21"/>
    </row>
    <row r="154" spans="1:20">
      <c r="A154" s="75"/>
      <c r="B154" s="76"/>
      <c r="C154" s="77"/>
      <c r="D154" s="84"/>
      <c r="E154" s="84"/>
      <c r="F154" s="84"/>
      <c r="H154" s="17"/>
      <c r="I154" s="17"/>
      <c r="J154" s="17"/>
      <c r="K154" s="17"/>
      <c r="M154" s="10"/>
      <c r="N154" s="10"/>
      <c r="O154" s="10"/>
      <c r="P154" s="13"/>
      <c r="Q154" s="14"/>
      <c r="R154" s="13"/>
      <c r="S154" s="17"/>
      <c r="T154" s="21"/>
    </row>
    <row r="155" spans="1:20">
      <c r="A155" s="75"/>
      <c r="B155" s="76"/>
      <c r="C155" s="77"/>
      <c r="D155" s="84"/>
      <c r="E155" s="84"/>
      <c r="F155" s="84"/>
      <c r="H155" s="17"/>
      <c r="I155" s="17"/>
      <c r="J155" s="17"/>
      <c r="K155" s="17"/>
      <c r="M155" s="10"/>
      <c r="N155" s="10"/>
      <c r="O155" s="10"/>
      <c r="P155" s="13"/>
      <c r="Q155" s="14"/>
      <c r="R155" s="13"/>
      <c r="S155" s="17"/>
      <c r="T155" s="21"/>
    </row>
    <row r="156" spans="1:20">
      <c r="A156" s="75"/>
      <c r="B156" s="76"/>
      <c r="C156" s="77"/>
      <c r="D156" s="84"/>
      <c r="E156" s="84"/>
      <c r="F156" s="84"/>
      <c r="H156" s="17"/>
      <c r="I156" s="17"/>
      <c r="J156" s="17"/>
      <c r="K156" s="17"/>
      <c r="M156" s="10"/>
      <c r="N156" s="10"/>
      <c r="O156" s="10"/>
      <c r="P156" s="13"/>
      <c r="Q156" s="14"/>
      <c r="R156" s="13"/>
      <c r="S156" s="17"/>
      <c r="T156" s="21"/>
    </row>
    <row r="157" spans="1:20">
      <c r="A157" s="75"/>
      <c r="B157" s="76"/>
      <c r="C157" s="77"/>
      <c r="D157" s="84"/>
      <c r="E157" s="84"/>
      <c r="F157" s="84"/>
      <c r="H157" s="17"/>
      <c r="I157" s="17"/>
      <c r="J157" s="17"/>
      <c r="K157" s="17"/>
      <c r="M157" s="10"/>
      <c r="N157" s="10"/>
      <c r="O157" s="10"/>
      <c r="P157" s="13"/>
      <c r="Q157" s="14"/>
      <c r="R157" s="13"/>
      <c r="S157" s="17"/>
      <c r="T157" s="21"/>
    </row>
    <row r="158" spans="1:20">
      <c r="A158" s="75"/>
      <c r="B158" s="76"/>
      <c r="C158" s="77"/>
      <c r="D158" s="84"/>
      <c r="E158" s="84"/>
      <c r="F158" s="84"/>
      <c r="H158" s="17"/>
      <c r="I158" s="17"/>
      <c r="J158" s="17"/>
      <c r="K158" s="17"/>
      <c r="M158" s="10"/>
      <c r="N158" s="10"/>
      <c r="O158" s="10"/>
      <c r="P158" s="13"/>
      <c r="Q158" s="14"/>
      <c r="R158" s="13"/>
      <c r="S158" s="17"/>
      <c r="T158" s="21"/>
    </row>
    <row r="159" spans="1:20">
      <c r="A159" s="75"/>
      <c r="B159" s="76"/>
      <c r="C159" s="77"/>
      <c r="D159" s="84"/>
      <c r="E159" s="84"/>
      <c r="F159" s="84"/>
      <c r="H159" s="17"/>
      <c r="I159" s="17"/>
      <c r="J159" s="17"/>
      <c r="K159" s="17"/>
      <c r="M159" s="10"/>
      <c r="N159" s="10"/>
      <c r="O159" s="10"/>
      <c r="P159" s="13"/>
      <c r="Q159" s="14"/>
      <c r="R159" s="13"/>
      <c r="S159" s="17"/>
      <c r="T159" s="21"/>
    </row>
    <row r="160" spans="1:20">
      <c r="A160" s="75"/>
      <c r="B160" s="76"/>
      <c r="C160" s="77"/>
      <c r="D160" s="84"/>
      <c r="E160" s="84"/>
      <c r="F160" s="84"/>
      <c r="H160" s="17"/>
      <c r="I160" s="17"/>
      <c r="J160" s="17"/>
      <c r="K160" s="17"/>
      <c r="M160" s="10"/>
      <c r="N160" s="10"/>
      <c r="O160" s="10"/>
      <c r="P160" s="13"/>
      <c r="Q160" s="14"/>
      <c r="R160" s="13"/>
      <c r="S160" s="17"/>
      <c r="T160" s="21"/>
    </row>
    <row r="161" spans="1:20">
      <c r="A161" s="75"/>
      <c r="B161" s="76"/>
      <c r="C161" s="77"/>
      <c r="D161" s="84"/>
      <c r="E161" s="84"/>
      <c r="F161" s="84"/>
      <c r="H161" s="17"/>
      <c r="I161" s="17"/>
      <c r="J161" s="17"/>
      <c r="K161" s="17"/>
      <c r="M161" s="10"/>
      <c r="N161" s="10"/>
      <c r="O161" s="10"/>
      <c r="P161" s="13"/>
      <c r="Q161" s="14"/>
      <c r="R161" s="13"/>
      <c r="S161" s="17"/>
      <c r="T161" s="21"/>
    </row>
    <row r="162" spans="1:20">
      <c r="A162" s="75"/>
      <c r="B162" s="76"/>
      <c r="C162" s="77"/>
      <c r="D162" s="84"/>
      <c r="E162" s="84"/>
      <c r="F162" s="84"/>
      <c r="H162" s="17"/>
      <c r="I162" s="17"/>
      <c r="J162" s="17"/>
      <c r="K162" s="17"/>
      <c r="M162" s="10"/>
      <c r="N162" s="10"/>
      <c r="O162" s="10"/>
      <c r="P162" s="13"/>
      <c r="Q162" s="14"/>
      <c r="R162" s="13"/>
      <c r="S162" s="17"/>
      <c r="T162" s="21"/>
    </row>
    <row r="163" spans="1:20">
      <c r="A163" s="75"/>
      <c r="B163" s="76"/>
      <c r="C163" s="77"/>
      <c r="D163" s="84"/>
      <c r="E163" s="84"/>
      <c r="F163" s="84"/>
      <c r="H163" s="17"/>
      <c r="I163" s="17"/>
      <c r="J163" s="17"/>
      <c r="K163" s="17"/>
      <c r="M163" s="10"/>
      <c r="N163" s="10"/>
      <c r="O163" s="10"/>
      <c r="P163" s="13"/>
      <c r="Q163" s="14"/>
      <c r="R163" s="13"/>
      <c r="S163" s="17"/>
      <c r="T163" s="21"/>
    </row>
    <row r="164" spans="1:20">
      <c r="A164" s="75"/>
      <c r="B164" s="76"/>
      <c r="C164" s="77"/>
      <c r="D164" s="84"/>
      <c r="E164" s="84"/>
      <c r="F164" s="84"/>
      <c r="H164" s="17"/>
      <c r="I164" s="17"/>
      <c r="J164" s="17"/>
      <c r="K164" s="17"/>
      <c r="M164" s="10"/>
      <c r="N164" s="10"/>
      <c r="O164" s="10"/>
      <c r="P164" s="13"/>
      <c r="Q164" s="14"/>
      <c r="R164" s="13"/>
      <c r="S164" s="17"/>
      <c r="T164" s="21"/>
    </row>
    <row r="165" spans="1:20">
      <c r="A165" s="75"/>
      <c r="B165" s="76"/>
      <c r="C165" s="77"/>
      <c r="D165" s="84"/>
      <c r="E165" s="84"/>
      <c r="F165" s="84"/>
      <c r="H165" s="17"/>
      <c r="I165" s="17"/>
      <c r="J165" s="17"/>
      <c r="K165" s="17"/>
      <c r="M165" s="10"/>
      <c r="N165" s="10"/>
      <c r="O165" s="10"/>
      <c r="P165" s="13"/>
      <c r="Q165" s="14"/>
      <c r="R165" s="13"/>
      <c r="S165" s="17"/>
      <c r="T165" s="21"/>
    </row>
    <row r="166" spans="1:20">
      <c r="A166" s="75"/>
      <c r="B166" s="76"/>
      <c r="C166" s="77"/>
      <c r="D166" s="84"/>
      <c r="E166" s="84"/>
      <c r="F166" s="84"/>
      <c r="H166" s="17"/>
      <c r="I166" s="17"/>
      <c r="J166" s="17"/>
      <c r="K166" s="17"/>
      <c r="M166" s="10"/>
      <c r="N166" s="10"/>
      <c r="O166" s="10"/>
      <c r="P166" s="13"/>
      <c r="Q166" s="14"/>
      <c r="R166" s="13"/>
      <c r="S166" s="17"/>
      <c r="T166" s="21"/>
    </row>
    <row r="167" spans="1:20">
      <c r="A167" s="75"/>
      <c r="B167" s="76"/>
      <c r="C167" s="77"/>
      <c r="D167" s="84"/>
      <c r="E167" s="84"/>
      <c r="F167" s="84"/>
      <c r="H167" s="17"/>
      <c r="I167" s="17"/>
      <c r="J167" s="17"/>
      <c r="K167" s="17"/>
      <c r="M167" s="10"/>
      <c r="N167" s="10"/>
      <c r="O167" s="10"/>
      <c r="P167" s="13"/>
      <c r="Q167" s="14"/>
      <c r="R167" s="13"/>
      <c r="S167" s="17"/>
      <c r="T167" s="21"/>
    </row>
    <row r="168" spans="1:20">
      <c r="A168" s="75"/>
      <c r="B168" s="76"/>
      <c r="C168" s="77"/>
      <c r="D168" s="84"/>
      <c r="E168" s="84"/>
      <c r="F168" s="84"/>
      <c r="H168" s="17"/>
      <c r="I168" s="17"/>
      <c r="J168" s="17"/>
      <c r="K168" s="17"/>
      <c r="M168" s="10"/>
      <c r="N168" s="10"/>
      <c r="O168" s="10"/>
      <c r="P168" s="13"/>
      <c r="Q168" s="14"/>
      <c r="R168" s="13"/>
      <c r="S168" s="17"/>
      <c r="T168" s="21"/>
    </row>
    <row r="169" spans="1:20">
      <c r="A169" s="75"/>
      <c r="B169" s="76"/>
      <c r="C169" s="77"/>
      <c r="D169" s="84"/>
      <c r="E169" s="84"/>
      <c r="F169" s="84"/>
      <c r="H169" s="17"/>
      <c r="I169" s="17"/>
      <c r="J169" s="17"/>
      <c r="K169" s="17"/>
      <c r="M169" s="10"/>
      <c r="N169" s="10"/>
      <c r="O169" s="10"/>
      <c r="P169" s="13"/>
      <c r="Q169" s="14"/>
      <c r="R169" s="13"/>
      <c r="S169" s="17"/>
      <c r="T169" s="21"/>
    </row>
    <row r="170" spans="1:20">
      <c r="A170" s="75"/>
      <c r="B170" s="76"/>
      <c r="C170" s="77"/>
      <c r="D170" s="84"/>
      <c r="E170" s="84"/>
      <c r="F170" s="84"/>
      <c r="H170" s="17"/>
      <c r="I170" s="17"/>
      <c r="J170" s="17"/>
      <c r="K170" s="17"/>
      <c r="M170" s="10"/>
      <c r="N170" s="10"/>
      <c r="O170" s="10"/>
      <c r="P170" s="13"/>
      <c r="Q170" s="14"/>
      <c r="R170" s="13"/>
      <c r="S170" s="17"/>
      <c r="T170" s="21"/>
    </row>
    <row r="171" spans="1:20">
      <c r="A171" s="75"/>
      <c r="B171" s="76"/>
      <c r="C171" s="77"/>
      <c r="D171" s="84"/>
      <c r="E171" s="84"/>
      <c r="F171" s="84"/>
      <c r="H171" s="17"/>
      <c r="I171" s="17"/>
      <c r="J171" s="17"/>
      <c r="K171" s="17"/>
      <c r="M171" s="10"/>
      <c r="N171" s="10"/>
      <c r="O171" s="10"/>
      <c r="P171" s="13"/>
      <c r="Q171" s="14"/>
      <c r="R171" s="13"/>
      <c r="S171" s="17"/>
      <c r="T171" s="21"/>
    </row>
    <row r="172" spans="1:20">
      <c r="A172" s="75"/>
      <c r="B172" s="76"/>
      <c r="C172" s="77"/>
      <c r="D172" s="84"/>
      <c r="E172" s="84"/>
      <c r="F172" s="84"/>
      <c r="H172" s="17"/>
      <c r="I172" s="17"/>
      <c r="J172" s="17"/>
      <c r="K172" s="17"/>
      <c r="M172" s="10"/>
      <c r="N172" s="10"/>
      <c r="O172" s="10"/>
      <c r="P172" s="13"/>
      <c r="Q172" s="14"/>
      <c r="R172" s="13"/>
      <c r="S172" s="17"/>
      <c r="T172" s="21"/>
    </row>
    <row r="173" spans="1:20">
      <c r="A173" s="75"/>
      <c r="B173" s="76"/>
      <c r="C173" s="77"/>
      <c r="D173" s="84"/>
      <c r="E173" s="84"/>
      <c r="F173" s="84"/>
      <c r="H173" s="17"/>
      <c r="I173" s="17"/>
      <c r="J173" s="17"/>
      <c r="K173" s="17"/>
      <c r="M173" s="10"/>
      <c r="N173" s="10"/>
      <c r="O173" s="10"/>
      <c r="P173" s="13"/>
      <c r="Q173" s="14"/>
      <c r="R173" s="13"/>
      <c r="S173" s="17"/>
      <c r="T173" s="21"/>
    </row>
    <row r="174" spans="1:20">
      <c r="A174" s="75"/>
      <c r="B174" s="76"/>
      <c r="C174" s="77"/>
      <c r="D174" s="84"/>
      <c r="E174" s="84"/>
      <c r="F174" s="84"/>
      <c r="H174" s="17"/>
      <c r="I174" s="17"/>
      <c r="J174" s="17"/>
      <c r="K174" s="17"/>
      <c r="M174" s="10"/>
      <c r="N174" s="10"/>
      <c r="O174" s="10"/>
      <c r="P174" s="13"/>
      <c r="Q174" s="14"/>
      <c r="R174" s="13"/>
      <c r="S174" s="17"/>
      <c r="T174" s="21"/>
    </row>
    <row r="175" spans="1:20">
      <c r="A175" s="75"/>
      <c r="B175" s="76"/>
      <c r="C175" s="77"/>
      <c r="D175" s="84"/>
      <c r="E175" s="84"/>
      <c r="F175" s="84"/>
      <c r="H175" s="17"/>
      <c r="I175" s="17"/>
      <c r="J175" s="17"/>
      <c r="K175" s="17"/>
      <c r="M175" s="10"/>
      <c r="N175" s="10"/>
      <c r="O175" s="10"/>
      <c r="P175" s="13"/>
      <c r="Q175" s="14"/>
      <c r="R175" s="13"/>
      <c r="S175" s="17"/>
      <c r="T175" s="21"/>
    </row>
    <row r="176" spans="1:20">
      <c r="A176" s="75"/>
      <c r="B176" s="76"/>
      <c r="C176" s="77"/>
      <c r="D176" s="84"/>
      <c r="E176" s="84"/>
      <c r="F176" s="84"/>
      <c r="H176" s="17"/>
      <c r="I176" s="17"/>
      <c r="J176" s="17"/>
      <c r="K176" s="17"/>
      <c r="M176" s="10"/>
      <c r="N176" s="10"/>
      <c r="O176" s="10"/>
      <c r="P176" s="13"/>
      <c r="Q176" s="14"/>
      <c r="R176" s="13"/>
      <c r="S176" s="17"/>
      <c r="T176" s="21"/>
    </row>
    <row r="177" spans="1:20">
      <c r="A177" s="75"/>
      <c r="B177" s="76"/>
      <c r="C177" s="77"/>
      <c r="D177" s="84"/>
      <c r="E177" s="84"/>
      <c r="F177" s="84"/>
      <c r="H177" s="17"/>
      <c r="I177" s="17"/>
      <c r="J177" s="17"/>
      <c r="K177" s="17"/>
      <c r="M177" s="10"/>
      <c r="N177" s="10"/>
      <c r="O177" s="10"/>
      <c r="P177" s="13"/>
      <c r="Q177" s="14"/>
      <c r="R177" s="13"/>
      <c r="S177" s="17"/>
      <c r="T177" s="21"/>
    </row>
    <row r="178" spans="1:20">
      <c r="A178" s="75"/>
      <c r="B178" s="76"/>
      <c r="C178" s="77"/>
      <c r="D178" s="84"/>
      <c r="E178" s="84"/>
      <c r="F178" s="84"/>
      <c r="H178" s="17"/>
      <c r="I178" s="17"/>
      <c r="J178" s="17"/>
      <c r="K178" s="17"/>
      <c r="M178" s="10"/>
      <c r="N178" s="10"/>
      <c r="O178" s="10"/>
      <c r="P178" s="13"/>
      <c r="Q178" s="14"/>
      <c r="R178" s="13"/>
      <c r="S178" s="17"/>
      <c r="T178" s="21"/>
    </row>
    <row r="179" spans="1:20">
      <c r="A179" s="75"/>
      <c r="B179" s="76"/>
      <c r="C179" s="77"/>
      <c r="D179" s="84"/>
      <c r="E179" s="84"/>
      <c r="F179" s="84"/>
      <c r="H179" s="17"/>
      <c r="I179" s="17"/>
      <c r="J179" s="17"/>
      <c r="K179" s="17"/>
      <c r="M179" s="10"/>
      <c r="N179" s="10"/>
      <c r="O179" s="10"/>
      <c r="P179" s="13"/>
      <c r="Q179" s="14"/>
      <c r="R179" s="13"/>
      <c r="S179" s="17"/>
      <c r="T179" s="21"/>
    </row>
    <row r="180" spans="1:20">
      <c r="A180" s="75"/>
      <c r="B180" s="76"/>
      <c r="C180" s="77"/>
      <c r="D180" s="84"/>
      <c r="E180" s="84"/>
      <c r="F180" s="84"/>
      <c r="H180" s="17"/>
      <c r="I180" s="17"/>
      <c r="J180" s="17"/>
      <c r="K180" s="17"/>
      <c r="M180" s="10"/>
      <c r="N180" s="10"/>
      <c r="O180" s="10"/>
      <c r="P180" s="13"/>
      <c r="Q180" s="14"/>
      <c r="R180" s="13"/>
      <c r="S180" s="17"/>
      <c r="T180" s="21"/>
    </row>
    <row r="181" spans="1:20">
      <c r="A181" s="75"/>
      <c r="B181" s="76"/>
      <c r="C181" s="77"/>
      <c r="D181" s="84"/>
      <c r="E181" s="84"/>
      <c r="F181" s="84"/>
      <c r="H181" s="17"/>
      <c r="I181" s="17"/>
      <c r="J181" s="17"/>
      <c r="K181" s="17"/>
      <c r="M181" s="10"/>
      <c r="N181" s="10"/>
      <c r="O181" s="10"/>
      <c r="P181" s="13"/>
      <c r="Q181" s="14"/>
      <c r="R181" s="13"/>
      <c r="S181" s="17"/>
      <c r="T181" s="21"/>
    </row>
    <row r="182" spans="1:20">
      <c r="A182" s="75"/>
      <c r="B182" s="76"/>
      <c r="C182" s="77"/>
      <c r="D182" s="84"/>
      <c r="E182" s="84"/>
      <c r="F182" s="84"/>
      <c r="H182" s="17"/>
      <c r="I182" s="17"/>
      <c r="J182" s="17"/>
      <c r="K182" s="17"/>
      <c r="M182" s="10"/>
      <c r="N182" s="10"/>
      <c r="O182" s="10"/>
      <c r="P182" s="13"/>
      <c r="Q182" s="14"/>
      <c r="R182" s="13"/>
      <c r="S182" s="17"/>
      <c r="T182" s="21"/>
    </row>
    <row r="183" spans="1:20">
      <c r="A183" s="75"/>
      <c r="B183" s="76"/>
      <c r="C183" s="77"/>
      <c r="D183" s="84"/>
      <c r="E183" s="84"/>
      <c r="F183" s="84"/>
      <c r="H183" s="17"/>
      <c r="I183" s="17"/>
      <c r="J183" s="17"/>
      <c r="K183" s="17"/>
      <c r="M183" s="10"/>
      <c r="N183" s="10"/>
      <c r="O183" s="10"/>
      <c r="P183" s="13"/>
      <c r="Q183" s="14"/>
      <c r="R183" s="13"/>
      <c r="S183" s="17"/>
      <c r="T183" s="21"/>
    </row>
    <row r="184" spans="1:20">
      <c r="A184" s="75"/>
      <c r="B184" s="76"/>
      <c r="C184" s="77"/>
      <c r="D184" s="84"/>
      <c r="E184" s="84"/>
      <c r="F184" s="84"/>
      <c r="H184" s="17"/>
      <c r="I184" s="17"/>
      <c r="J184" s="17"/>
      <c r="K184" s="17"/>
      <c r="M184" s="10"/>
      <c r="N184" s="10"/>
      <c r="O184" s="10"/>
      <c r="P184" s="13"/>
      <c r="Q184" s="14"/>
      <c r="R184" s="13"/>
      <c r="S184" s="17"/>
      <c r="T184" s="21"/>
    </row>
    <row r="185" spans="1:20">
      <c r="A185" s="75"/>
      <c r="B185" s="76"/>
      <c r="C185" s="77"/>
      <c r="D185" s="84"/>
      <c r="E185" s="84"/>
      <c r="F185" s="84"/>
      <c r="H185" s="17"/>
      <c r="I185" s="17"/>
      <c r="J185" s="17"/>
      <c r="K185" s="17"/>
      <c r="M185" s="10"/>
      <c r="N185" s="10"/>
      <c r="O185" s="10"/>
      <c r="P185" s="13"/>
      <c r="Q185" s="14"/>
      <c r="R185" s="13"/>
      <c r="S185" s="17"/>
      <c r="T185" s="21"/>
    </row>
    <row r="186" spans="1:20">
      <c r="A186" s="75"/>
      <c r="B186" s="76"/>
      <c r="C186" s="77"/>
      <c r="D186" s="84"/>
      <c r="E186" s="84"/>
      <c r="F186" s="84"/>
      <c r="H186" s="17"/>
      <c r="I186" s="17"/>
      <c r="J186" s="17"/>
      <c r="K186" s="17"/>
      <c r="M186" s="10"/>
      <c r="N186" s="10"/>
      <c r="O186" s="10"/>
      <c r="P186" s="13"/>
      <c r="Q186" s="14"/>
      <c r="R186" s="13"/>
      <c r="S186" s="17"/>
      <c r="T186" s="21"/>
    </row>
    <row r="187" spans="1:20">
      <c r="A187" s="96"/>
      <c r="B187" s="96"/>
      <c r="C187" s="84"/>
      <c r="D187" s="96"/>
      <c r="E187" s="84"/>
      <c r="F187" s="96"/>
      <c r="H187" s="17"/>
      <c r="I187" s="17"/>
      <c r="J187" s="17"/>
      <c r="K187" s="17"/>
      <c r="M187" s="10"/>
      <c r="N187" s="10"/>
      <c r="O187" s="10"/>
      <c r="P187" s="17"/>
      <c r="Q187" s="11"/>
      <c r="R187" s="17"/>
      <c r="S187" s="17"/>
      <c r="T187" s="70"/>
    </row>
    <row r="188" spans="1:20">
      <c r="A188" s="96"/>
      <c r="B188" s="96"/>
      <c r="C188" s="84"/>
      <c r="D188" s="96"/>
      <c r="E188" s="84"/>
      <c r="F188" s="96"/>
      <c r="H188" s="17"/>
      <c r="I188" s="17"/>
      <c r="J188" s="17"/>
      <c r="K188" s="17"/>
      <c r="M188" s="10"/>
      <c r="N188" s="10"/>
      <c r="O188" s="10"/>
      <c r="P188" s="17"/>
      <c r="Q188" s="11"/>
      <c r="R188" s="17"/>
      <c r="S188" s="17"/>
      <c r="T188" s="70"/>
    </row>
    <row r="189" spans="1:20">
      <c r="A189" s="96"/>
      <c r="B189" s="96"/>
      <c r="C189" s="84"/>
      <c r="D189" s="96"/>
      <c r="E189" s="84"/>
      <c r="F189" s="96"/>
      <c r="H189" s="17"/>
      <c r="I189" s="17"/>
      <c r="J189" s="17"/>
      <c r="K189" s="17"/>
      <c r="M189" s="10"/>
      <c r="N189" s="10"/>
      <c r="O189" s="10"/>
      <c r="P189" s="17"/>
      <c r="Q189" s="11"/>
      <c r="R189" s="17"/>
      <c r="S189" s="17"/>
      <c r="T189" s="70"/>
    </row>
    <row r="190" spans="1:20">
      <c r="A190" s="96"/>
      <c r="B190" s="96"/>
      <c r="C190" s="84"/>
      <c r="D190" s="96"/>
      <c r="E190" s="84"/>
      <c r="F190" s="96"/>
      <c r="H190" s="17"/>
      <c r="I190" s="17"/>
      <c r="J190" s="17"/>
      <c r="K190" s="17"/>
      <c r="M190" s="10"/>
      <c r="N190" s="10"/>
      <c r="O190" s="10"/>
      <c r="P190" s="17"/>
      <c r="Q190" s="11"/>
      <c r="R190" s="17"/>
      <c r="S190" s="17"/>
      <c r="T190" s="70"/>
    </row>
    <row r="191" spans="1:20">
      <c r="A191" s="96"/>
      <c r="B191" s="96"/>
      <c r="C191" s="84"/>
      <c r="D191" s="96"/>
      <c r="E191" s="84"/>
      <c r="F191" s="96"/>
      <c r="H191" s="17"/>
      <c r="I191" s="17"/>
      <c r="J191" s="17"/>
      <c r="K191" s="17"/>
      <c r="M191" s="10"/>
      <c r="N191" s="10"/>
      <c r="O191" s="10"/>
      <c r="P191" s="17"/>
      <c r="Q191" s="11"/>
      <c r="R191" s="17"/>
      <c r="S191" s="17"/>
      <c r="T191" s="70"/>
    </row>
    <row r="192" spans="1:20">
      <c r="A192" s="96"/>
      <c r="B192" s="96"/>
      <c r="C192" s="96"/>
      <c r="D192" s="96"/>
      <c r="E192" s="96"/>
      <c r="F192" s="96"/>
      <c r="H192" s="17"/>
      <c r="I192" s="17"/>
      <c r="J192" s="17"/>
      <c r="K192" s="17"/>
      <c r="M192" s="10"/>
      <c r="N192" s="10"/>
      <c r="O192" s="10"/>
      <c r="P192" s="17"/>
      <c r="Q192" s="11"/>
      <c r="R192" s="70"/>
      <c r="S192" s="17"/>
      <c r="T192" s="70"/>
    </row>
    <row r="193" spans="1:20">
      <c r="A193" s="96"/>
      <c r="B193" s="96"/>
      <c r="C193" s="96"/>
      <c r="D193" s="96"/>
      <c r="E193" s="96"/>
      <c r="F193" s="96"/>
      <c r="H193" s="17"/>
      <c r="I193" s="17"/>
      <c r="J193" s="17"/>
      <c r="K193" s="17"/>
      <c r="M193" s="10"/>
      <c r="N193" s="10"/>
      <c r="O193" s="10"/>
      <c r="P193" s="17"/>
      <c r="Q193" s="11"/>
      <c r="R193" s="70"/>
      <c r="S193" s="17"/>
      <c r="T193" s="70"/>
    </row>
    <row r="194" spans="1:20">
      <c r="A194" s="96"/>
      <c r="B194" s="96"/>
      <c r="C194" s="96"/>
      <c r="D194" s="96"/>
      <c r="E194" s="96"/>
      <c r="F194" s="96"/>
      <c r="H194" s="17"/>
      <c r="I194" s="17"/>
      <c r="J194" s="17"/>
      <c r="K194" s="17"/>
      <c r="M194" s="10"/>
      <c r="N194" s="10"/>
      <c r="O194" s="10"/>
      <c r="P194" s="17"/>
      <c r="Q194" s="11"/>
      <c r="R194" s="70"/>
      <c r="S194" s="17"/>
      <c r="T194" s="70"/>
    </row>
    <row r="195" spans="1:20">
      <c r="A195" s="96"/>
      <c r="B195" s="96"/>
      <c r="C195" s="96"/>
      <c r="D195" s="96"/>
      <c r="E195" s="96"/>
      <c r="F195" s="96"/>
      <c r="H195" s="17"/>
      <c r="I195" s="17"/>
      <c r="J195" s="17"/>
      <c r="K195" s="17"/>
      <c r="M195" s="10"/>
      <c r="N195" s="10"/>
      <c r="O195" s="10"/>
      <c r="P195" s="17"/>
      <c r="Q195" s="11"/>
      <c r="R195" s="70"/>
      <c r="S195" s="17"/>
      <c r="T195" s="70"/>
    </row>
    <row r="196" spans="1:20">
      <c r="A196" s="96"/>
      <c r="B196" s="96"/>
      <c r="C196" s="96"/>
      <c r="D196" s="96"/>
      <c r="E196" s="96"/>
      <c r="F196" s="96"/>
      <c r="H196" s="17"/>
      <c r="I196" s="17"/>
      <c r="J196" s="17"/>
      <c r="K196" s="17"/>
      <c r="M196" s="10"/>
      <c r="N196" s="10"/>
      <c r="O196" s="10"/>
      <c r="P196" s="17"/>
      <c r="Q196" s="11"/>
      <c r="R196" s="70"/>
      <c r="S196" s="17"/>
      <c r="T196" s="70"/>
    </row>
    <row r="197" spans="1:20">
      <c r="A197" s="96"/>
      <c r="B197" s="96"/>
      <c r="C197" s="96"/>
      <c r="D197" s="96"/>
      <c r="E197" s="96"/>
      <c r="F197" s="96"/>
      <c r="H197" s="17"/>
      <c r="I197" s="17"/>
      <c r="J197" s="17"/>
      <c r="K197" s="17"/>
      <c r="M197" s="10"/>
      <c r="N197" s="10"/>
      <c r="O197" s="10"/>
      <c r="P197" s="17"/>
      <c r="Q197" s="11"/>
      <c r="R197" s="70"/>
      <c r="S197" s="17"/>
      <c r="T197" s="70"/>
    </row>
    <row r="198" spans="1:20">
      <c r="A198" s="96"/>
      <c r="B198" s="96"/>
      <c r="C198" s="96"/>
      <c r="D198" s="96"/>
      <c r="E198" s="96"/>
      <c r="F198" s="96"/>
      <c r="H198" s="17"/>
      <c r="I198" s="17"/>
      <c r="J198" s="17"/>
      <c r="K198" s="17"/>
      <c r="M198" s="10"/>
      <c r="N198" s="10"/>
      <c r="O198" s="10"/>
      <c r="P198" s="17"/>
      <c r="Q198" s="11"/>
      <c r="R198" s="70"/>
      <c r="S198" s="17"/>
      <c r="T198" s="70"/>
    </row>
    <row r="199" spans="1:20">
      <c r="A199" s="96"/>
      <c r="B199" s="96"/>
      <c r="C199" s="96"/>
      <c r="D199" s="96"/>
      <c r="E199" s="96"/>
      <c r="F199" s="96"/>
      <c r="H199" s="17"/>
      <c r="I199" s="17"/>
      <c r="J199" s="17"/>
      <c r="K199" s="17"/>
      <c r="M199" s="10"/>
      <c r="N199" s="10"/>
      <c r="O199" s="10"/>
      <c r="P199" s="17"/>
      <c r="Q199" s="11"/>
      <c r="R199" s="70"/>
      <c r="S199" s="17"/>
      <c r="T199" s="70"/>
    </row>
    <row r="200" spans="1:20">
      <c r="A200" s="96"/>
      <c r="B200" s="96"/>
      <c r="C200" s="96"/>
      <c r="D200" s="96"/>
      <c r="E200" s="96"/>
      <c r="F200" s="96"/>
      <c r="H200" s="17"/>
      <c r="I200" s="17"/>
      <c r="J200" s="17"/>
      <c r="K200" s="17"/>
      <c r="M200" s="10"/>
      <c r="N200" s="10"/>
      <c r="O200" s="10"/>
      <c r="P200" s="17"/>
      <c r="Q200" s="11"/>
      <c r="R200" s="70"/>
      <c r="S200" s="17"/>
      <c r="T200" s="70"/>
    </row>
    <row r="201" spans="1:20">
      <c r="A201" s="96"/>
      <c r="B201" s="96"/>
      <c r="C201" s="96"/>
      <c r="D201" s="96"/>
      <c r="E201" s="96"/>
      <c r="F201" s="96"/>
      <c r="H201" s="17"/>
      <c r="I201" s="17"/>
      <c r="J201" s="17"/>
      <c r="K201" s="17"/>
      <c r="M201" s="10"/>
      <c r="N201" s="10"/>
      <c r="O201" s="10"/>
      <c r="P201" s="17"/>
      <c r="Q201" s="11"/>
      <c r="R201" s="70"/>
      <c r="S201" s="17"/>
      <c r="T201" s="70"/>
    </row>
    <row r="202" spans="1:20">
      <c r="A202" s="96"/>
      <c r="B202" s="96"/>
      <c r="C202" s="96"/>
      <c r="D202" s="96"/>
      <c r="E202" s="96"/>
      <c r="F202" s="96"/>
      <c r="H202" s="17"/>
      <c r="I202" s="17"/>
      <c r="J202" s="17"/>
      <c r="K202" s="17"/>
      <c r="M202" s="10"/>
      <c r="N202" s="10"/>
      <c r="O202" s="10"/>
      <c r="P202" s="17"/>
      <c r="Q202" s="11"/>
      <c r="R202" s="70"/>
      <c r="S202" s="17"/>
      <c r="T202" s="70"/>
    </row>
    <row r="203" spans="1:20">
      <c r="A203" s="96"/>
      <c r="B203" s="96"/>
      <c r="C203" s="96"/>
      <c r="D203" s="96"/>
      <c r="E203" s="96"/>
      <c r="F203" s="96"/>
      <c r="H203" s="17"/>
      <c r="I203" s="17"/>
      <c r="J203" s="17"/>
      <c r="K203" s="17"/>
      <c r="M203" s="10"/>
      <c r="N203" s="10"/>
      <c r="O203" s="10"/>
      <c r="P203" s="17"/>
      <c r="Q203" s="11"/>
      <c r="R203" s="70"/>
      <c r="S203" s="17"/>
      <c r="T203" s="70"/>
    </row>
    <row r="204" spans="1:20">
      <c r="A204" s="96"/>
      <c r="B204" s="96"/>
      <c r="C204" s="96"/>
      <c r="D204" s="96"/>
      <c r="E204" s="96"/>
      <c r="F204" s="96"/>
      <c r="H204" s="17"/>
      <c r="I204" s="17"/>
      <c r="J204" s="17"/>
      <c r="K204" s="17"/>
      <c r="M204" s="10"/>
      <c r="N204" s="10"/>
      <c r="O204" s="10"/>
      <c r="P204" s="17"/>
      <c r="Q204" s="11"/>
      <c r="R204" s="70"/>
      <c r="S204" s="17"/>
      <c r="T204" s="70"/>
    </row>
    <row r="205" spans="1:20">
      <c r="A205" s="96"/>
      <c r="B205" s="96"/>
      <c r="C205" s="96"/>
      <c r="D205" s="96"/>
      <c r="E205" s="96"/>
      <c r="F205" s="96"/>
      <c r="H205" s="17"/>
      <c r="I205" s="17"/>
      <c r="J205" s="17"/>
      <c r="K205" s="17"/>
      <c r="M205" s="10"/>
      <c r="N205" s="10"/>
      <c r="O205" s="10"/>
      <c r="P205" s="17"/>
      <c r="Q205" s="11"/>
      <c r="R205" s="70"/>
      <c r="S205" s="17"/>
      <c r="T205" s="70"/>
    </row>
    <row r="206" spans="1:20">
      <c r="A206" s="96"/>
      <c r="B206" s="96"/>
      <c r="C206" s="96"/>
      <c r="D206" s="96"/>
      <c r="E206" s="96"/>
      <c r="F206" s="96"/>
      <c r="H206" s="17"/>
      <c r="I206" s="17"/>
      <c r="J206" s="17"/>
      <c r="K206" s="17"/>
      <c r="M206" s="10"/>
      <c r="N206" s="10"/>
      <c r="O206" s="10"/>
      <c r="P206" s="17"/>
      <c r="Q206" s="11"/>
      <c r="R206" s="70"/>
      <c r="S206" s="17"/>
      <c r="T206" s="70"/>
    </row>
    <row r="207" spans="1:20">
      <c r="A207" s="96"/>
      <c r="B207" s="96"/>
      <c r="C207" s="96"/>
      <c r="D207" s="96"/>
      <c r="E207" s="96"/>
      <c r="F207" s="96"/>
      <c r="H207" s="17"/>
      <c r="I207" s="17"/>
      <c r="J207" s="17"/>
      <c r="K207" s="17"/>
      <c r="M207" s="10"/>
      <c r="N207" s="10"/>
      <c r="O207" s="10"/>
      <c r="P207" s="17"/>
      <c r="Q207" s="11"/>
      <c r="R207" s="70"/>
      <c r="S207" s="17"/>
      <c r="T207" s="70"/>
    </row>
    <row r="208" spans="1:20">
      <c r="A208" s="96"/>
      <c r="B208" s="96"/>
      <c r="C208" s="96"/>
      <c r="D208" s="96"/>
      <c r="E208" s="96"/>
      <c r="F208" s="96"/>
      <c r="H208" s="17"/>
      <c r="I208" s="17"/>
      <c r="J208" s="17"/>
      <c r="K208" s="17"/>
      <c r="M208" s="10"/>
      <c r="N208" s="10"/>
      <c r="O208" s="10"/>
      <c r="P208" s="17"/>
      <c r="Q208" s="11"/>
      <c r="R208" s="70"/>
      <c r="S208" s="17"/>
      <c r="T208" s="70"/>
    </row>
    <row r="209" spans="1:20">
      <c r="A209" s="96"/>
      <c r="B209" s="96"/>
      <c r="C209" s="96"/>
      <c r="D209" s="96"/>
      <c r="E209" s="96"/>
      <c r="F209" s="96"/>
      <c r="H209" s="17"/>
      <c r="I209" s="17"/>
      <c r="J209" s="17"/>
      <c r="K209" s="17"/>
      <c r="M209" s="10"/>
      <c r="N209" s="10"/>
      <c r="O209" s="10"/>
      <c r="P209" s="17"/>
      <c r="Q209" s="11"/>
      <c r="R209" s="70"/>
      <c r="S209" s="17"/>
      <c r="T209" s="70"/>
    </row>
    <row r="210" spans="1:20">
      <c r="A210" s="96"/>
      <c r="B210" s="96"/>
      <c r="C210" s="96"/>
      <c r="D210" s="96"/>
      <c r="E210" s="96"/>
      <c r="F210" s="96"/>
      <c r="H210" s="17"/>
      <c r="I210" s="17"/>
      <c r="J210" s="17"/>
      <c r="K210" s="17"/>
      <c r="M210" s="10"/>
      <c r="N210" s="10"/>
      <c r="O210" s="10"/>
      <c r="P210" s="17"/>
      <c r="Q210" s="11"/>
      <c r="R210" s="70"/>
      <c r="S210" s="17"/>
      <c r="T210" s="70"/>
    </row>
    <row r="211" spans="1:20">
      <c r="A211" s="96"/>
      <c r="B211" s="96"/>
      <c r="C211" s="96"/>
      <c r="D211" s="96"/>
      <c r="E211" s="96"/>
      <c r="F211" s="96"/>
      <c r="H211" s="17"/>
      <c r="I211" s="17"/>
      <c r="J211" s="17"/>
      <c r="K211" s="17"/>
      <c r="M211" s="10"/>
      <c r="N211" s="10"/>
      <c r="O211" s="10"/>
      <c r="P211" s="17"/>
      <c r="Q211" s="11"/>
      <c r="R211" s="70"/>
      <c r="S211" s="17"/>
      <c r="T211" s="70"/>
    </row>
    <row r="212" spans="1:20">
      <c r="A212" s="96"/>
      <c r="B212" s="96"/>
      <c r="C212" s="96"/>
      <c r="D212" s="96"/>
      <c r="E212" s="96"/>
      <c r="F212" s="96"/>
      <c r="H212" s="17"/>
      <c r="I212" s="17"/>
      <c r="J212" s="17"/>
      <c r="K212" s="17"/>
      <c r="M212" s="10"/>
      <c r="N212" s="10"/>
      <c r="O212" s="10"/>
      <c r="P212" s="17"/>
      <c r="Q212" s="11"/>
      <c r="R212" s="70"/>
      <c r="S212" s="17"/>
      <c r="T212" s="70"/>
    </row>
    <row r="213" spans="1:20">
      <c r="A213" s="96"/>
      <c r="B213" s="96"/>
      <c r="C213" s="96"/>
      <c r="D213" s="96"/>
      <c r="E213" s="96"/>
      <c r="F213" s="96"/>
      <c r="H213" s="17"/>
      <c r="I213" s="17"/>
      <c r="J213" s="17"/>
      <c r="K213" s="17"/>
      <c r="M213" s="10"/>
      <c r="N213" s="10"/>
      <c r="O213" s="10"/>
      <c r="P213" s="17"/>
      <c r="Q213" s="11"/>
      <c r="R213" s="70"/>
      <c r="S213" s="17"/>
      <c r="T213" s="70"/>
    </row>
    <row r="214" spans="1:20">
      <c r="A214" s="96"/>
      <c r="B214" s="96"/>
      <c r="C214" s="96"/>
      <c r="D214" s="96"/>
      <c r="E214" s="96"/>
      <c r="F214" s="96"/>
      <c r="H214" s="17"/>
      <c r="I214" s="17"/>
      <c r="J214" s="17"/>
      <c r="K214" s="17"/>
      <c r="M214" s="10"/>
      <c r="N214" s="10"/>
      <c r="O214" s="10"/>
      <c r="P214" s="17"/>
      <c r="Q214" s="11"/>
      <c r="R214" s="70"/>
      <c r="S214" s="17"/>
      <c r="T214" s="70"/>
    </row>
    <row r="215" spans="1:20">
      <c r="A215" s="96"/>
      <c r="B215" s="96"/>
      <c r="C215" s="96"/>
      <c r="D215" s="96"/>
      <c r="E215" s="96"/>
      <c r="F215" s="96"/>
      <c r="H215" s="17"/>
      <c r="I215" s="17"/>
      <c r="J215" s="17"/>
      <c r="K215" s="17"/>
      <c r="M215" s="10"/>
      <c r="N215" s="10"/>
      <c r="O215" s="10"/>
      <c r="P215" s="17"/>
      <c r="Q215" s="11"/>
      <c r="R215" s="70"/>
      <c r="S215" s="17"/>
      <c r="T215" s="70"/>
    </row>
    <row r="216" spans="1:20">
      <c r="A216" s="96"/>
      <c r="B216" s="96"/>
      <c r="C216" s="96"/>
      <c r="D216" s="96"/>
      <c r="E216" s="96"/>
      <c r="F216" s="96"/>
      <c r="H216" s="17"/>
      <c r="I216" s="17"/>
      <c r="J216" s="17"/>
      <c r="K216" s="17"/>
      <c r="M216" s="10"/>
      <c r="N216" s="10"/>
      <c r="O216" s="10"/>
      <c r="P216" s="17"/>
      <c r="Q216" s="11"/>
      <c r="R216" s="70"/>
      <c r="S216" s="17"/>
      <c r="T216" s="70"/>
    </row>
    <row r="217" spans="1:20">
      <c r="A217" s="96"/>
      <c r="B217" s="96"/>
      <c r="C217" s="96"/>
      <c r="D217" s="96"/>
      <c r="E217" s="96"/>
      <c r="F217" s="96"/>
      <c r="H217" s="17"/>
      <c r="I217" s="17"/>
      <c r="J217" s="17"/>
      <c r="K217" s="17"/>
      <c r="M217" s="10"/>
      <c r="N217" s="10"/>
      <c r="O217" s="10"/>
      <c r="P217" s="17"/>
      <c r="Q217" s="11"/>
      <c r="R217" s="70"/>
      <c r="S217" s="17"/>
      <c r="T217" s="70"/>
    </row>
    <row r="218" spans="1:20">
      <c r="A218" s="96"/>
      <c r="B218" s="96"/>
      <c r="C218" s="96"/>
      <c r="D218" s="96"/>
      <c r="E218" s="96"/>
      <c r="F218" s="96"/>
      <c r="H218" s="17"/>
      <c r="I218" s="17"/>
      <c r="J218" s="17"/>
      <c r="K218" s="17"/>
      <c r="M218" s="10"/>
      <c r="N218" s="10"/>
      <c r="O218" s="10"/>
      <c r="P218" s="17"/>
      <c r="Q218" s="11"/>
      <c r="R218" s="70"/>
      <c r="S218" s="17"/>
      <c r="T218" s="70"/>
    </row>
    <row r="219" spans="1:20">
      <c r="A219" s="96"/>
      <c r="B219" s="96"/>
      <c r="C219" s="96"/>
      <c r="D219" s="96"/>
      <c r="E219" s="96"/>
      <c r="F219" s="96"/>
      <c r="H219" s="17"/>
      <c r="I219" s="17"/>
      <c r="J219" s="17"/>
      <c r="K219" s="17"/>
      <c r="M219" s="10"/>
      <c r="N219" s="10"/>
      <c r="O219" s="10"/>
      <c r="P219" s="17"/>
      <c r="Q219" s="11"/>
      <c r="R219" s="70"/>
      <c r="S219" s="17"/>
      <c r="T219" s="70"/>
    </row>
    <row r="220" spans="1:20">
      <c r="A220" s="96"/>
      <c r="B220" s="96"/>
      <c r="C220" s="96"/>
      <c r="D220" s="96"/>
      <c r="E220" s="96"/>
      <c r="F220" s="96"/>
      <c r="H220" s="17"/>
      <c r="I220" s="17"/>
      <c r="J220" s="17"/>
      <c r="K220" s="17"/>
      <c r="M220" s="10"/>
      <c r="N220" s="10"/>
      <c r="O220" s="10"/>
      <c r="P220" s="17"/>
      <c r="Q220" s="11"/>
      <c r="R220" s="70"/>
      <c r="S220" s="17"/>
      <c r="T220" s="70"/>
    </row>
    <row r="221" spans="1:20">
      <c r="A221" s="96"/>
      <c r="B221" s="96"/>
      <c r="C221" s="96"/>
      <c r="D221" s="96"/>
      <c r="E221" s="96"/>
      <c r="F221" s="96"/>
      <c r="H221" s="17"/>
      <c r="I221" s="17"/>
      <c r="J221" s="17"/>
      <c r="K221" s="17"/>
      <c r="M221" s="10"/>
      <c r="N221" s="10"/>
      <c r="O221" s="10"/>
      <c r="P221" s="17"/>
      <c r="Q221" s="11"/>
      <c r="R221" s="70"/>
      <c r="S221" s="17"/>
      <c r="T221" s="70"/>
    </row>
    <row r="222" spans="1:20">
      <c r="A222" s="96"/>
      <c r="B222" s="96"/>
      <c r="C222" s="96"/>
      <c r="D222" s="96"/>
      <c r="E222" s="96"/>
      <c r="F222" s="96"/>
      <c r="H222" s="17"/>
      <c r="I222" s="17"/>
      <c r="J222" s="17"/>
      <c r="K222" s="17"/>
      <c r="M222" s="10"/>
      <c r="N222" s="10"/>
      <c r="O222" s="10"/>
      <c r="P222" s="17"/>
      <c r="Q222" s="11"/>
      <c r="R222" s="70"/>
      <c r="S222" s="17"/>
      <c r="T222" s="70"/>
    </row>
    <row r="223" spans="1:20">
      <c r="A223" s="96"/>
      <c r="B223" s="96"/>
      <c r="C223" s="96"/>
      <c r="D223" s="96"/>
      <c r="E223" s="96"/>
      <c r="F223" s="96"/>
      <c r="H223" s="17"/>
      <c r="I223" s="17"/>
      <c r="J223" s="17"/>
      <c r="K223" s="17"/>
      <c r="M223" s="10"/>
      <c r="N223" s="10"/>
      <c r="O223" s="10"/>
      <c r="P223" s="17"/>
      <c r="Q223" s="11"/>
      <c r="R223" s="70"/>
      <c r="S223" s="17"/>
      <c r="T223" s="70"/>
    </row>
    <row r="224" spans="1:20">
      <c r="A224" s="96"/>
      <c r="B224" s="96"/>
      <c r="C224" s="96"/>
      <c r="D224" s="96"/>
      <c r="E224" s="96"/>
      <c r="F224" s="96"/>
      <c r="H224" s="17"/>
      <c r="I224" s="17"/>
      <c r="J224" s="17"/>
      <c r="K224" s="17"/>
      <c r="M224" s="10"/>
      <c r="N224" s="10"/>
      <c r="O224" s="10"/>
      <c r="P224" s="17"/>
      <c r="Q224" s="11"/>
      <c r="R224" s="70"/>
      <c r="S224" s="17"/>
      <c r="T224" s="70"/>
    </row>
  </sheetData>
  <mergeCells count="20">
    <mergeCell ref="M10:O10"/>
    <mergeCell ref="M9:O9"/>
    <mergeCell ref="D30:D31"/>
    <mergeCell ref="D32:D33"/>
    <mergeCell ref="D27:D28"/>
    <mergeCell ref="T9:T11"/>
    <mergeCell ref="S9:S11"/>
    <mergeCell ref="P9:P11"/>
    <mergeCell ref="Q9:Q11"/>
    <mergeCell ref="R9:R11"/>
    <mergeCell ref="D89:D90"/>
    <mergeCell ref="A19:A59"/>
    <mergeCell ref="A60:A90"/>
    <mergeCell ref="A1:B1"/>
    <mergeCell ref="I10:K10"/>
    <mergeCell ref="H9:K9"/>
    <mergeCell ref="D24:D25"/>
    <mergeCell ref="A12:A18"/>
    <mergeCell ref="D55:D56"/>
    <mergeCell ref="D37:D38"/>
  </mergeCells>
  <conditionalFormatting sqref="H12:K224">
    <cfRule type="containsText" dxfId="9" priority="15" operator="containsText" text="Y">
      <formula>NOT(ISERROR(SEARCH("Y",H12)))</formula>
    </cfRule>
    <cfRule type="containsBlanks" dxfId="8" priority="16">
      <formula>LEN(TRIM(H12))=0</formula>
    </cfRule>
  </conditionalFormatting>
  <conditionalFormatting sqref="M12:O224">
    <cfRule type="containsBlanks" dxfId="7" priority="2">
      <formula>LEN(TRIM(M12))=0</formula>
    </cfRule>
    <cfRule type="containsText" dxfId="6" priority="3" operator="containsText" text="Deferred">
      <formula>NOT(ISERROR(SEARCH("Deferred",M12)))</formula>
    </cfRule>
    <cfRule type="containsText" dxfId="5" priority="4" operator="containsText" text="Descoped">
      <formula>NOT(ISERROR(SEARCH("Descoped",M12)))</formula>
    </cfRule>
    <cfRule type="containsText" dxfId="4" priority="5" operator="containsText" text="In Progress">
      <formula>NOT(ISERROR(SEARCH("In Progress",M12)))</formula>
    </cfRule>
    <cfRule type="containsText" dxfId="3" priority="6" operator="containsText" text="Failed">
      <formula>NOT(ISERROR(SEARCH("Failed",M12)))</formula>
    </cfRule>
    <cfRule type="containsText" dxfId="2" priority="7" operator="containsText" text="Passed">
      <formula>NOT(ISERROR(SEARCH("Passed",M12)))</formula>
    </cfRule>
    <cfRule type="containsText" dxfId="1" priority="8" operator="containsText" text="Not Started">
      <formula>NOT(ISERROR(SEARCH("Not Started",M12)))</formula>
    </cfRule>
  </conditionalFormatting>
  <conditionalFormatting sqref="C13:C17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'Error Summary'!$B$8:$B$11</xm:f>
          </x14:formula1>
          <xm:sqref>S12:S224</xm:sqref>
        </x14:dataValidation>
        <x14:dataValidation type="list" allowBlank="1" showInputMessage="1" showErrorMessage="1">
          <x14:formula1>
            <xm:f>'Status Report'!$G$4:$L$4</xm:f>
          </x14:formula1>
          <xm:sqref>M12:O224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>
    <row r="1" spans="1:1">
      <c r="A1" t="s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G18" sqref="G18"/>
    </sheetView>
  </sheetViews>
  <sheetFormatPr defaultRowHeight="15"/>
  <cols>
    <col min="1" max="1" width="21.42578125" style="40" customWidth="1"/>
    <col min="2" max="2" width="21.42578125" style="1" customWidth="1"/>
    <col min="3" max="4" width="37.7109375" style="40" customWidth="1"/>
    <col min="5" max="5" width="45" style="40" customWidth="1"/>
    <col min="6" max="6" width="26.85546875" style="1" customWidth="1"/>
    <col min="7" max="7" width="16.42578125" style="1" customWidth="1"/>
    <col min="8" max="8" width="18.7109375" style="1" bestFit="1" customWidth="1"/>
    <col min="9" max="9" width="27.28515625" style="40" customWidth="1"/>
    <col min="10" max="16384" width="9.140625" style="40"/>
  </cols>
  <sheetData>
    <row r="1" spans="1:9">
      <c r="A1" s="39" t="s">
        <v>78</v>
      </c>
      <c r="B1" s="117"/>
      <c r="C1" s="117"/>
      <c r="D1" s="117"/>
      <c r="E1" s="117"/>
      <c r="F1" s="117"/>
      <c r="G1" s="117"/>
      <c r="H1" s="117"/>
      <c r="I1" s="117"/>
    </row>
    <row r="2" spans="1:9">
      <c r="A2" s="39" t="s">
        <v>79</v>
      </c>
      <c r="B2" s="118"/>
      <c r="C2" s="119"/>
      <c r="D2" s="119"/>
      <c r="E2" s="119"/>
      <c r="F2" s="119"/>
      <c r="G2" s="119"/>
      <c r="H2" s="119"/>
      <c r="I2" s="119"/>
    </row>
    <row r="3" spans="1:9">
      <c r="A3" s="39" t="s">
        <v>80</v>
      </c>
      <c r="B3" s="117"/>
      <c r="C3" s="117"/>
      <c r="D3" s="117"/>
      <c r="E3" s="117"/>
      <c r="F3" s="117"/>
      <c r="G3" s="117"/>
      <c r="H3" s="117"/>
      <c r="I3" s="117"/>
    </row>
    <row r="4" spans="1:9">
      <c r="A4" s="39" t="s">
        <v>81</v>
      </c>
      <c r="B4" s="117"/>
      <c r="C4" s="117"/>
      <c r="D4" s="117"/>
      <c r="E4" s="117"/>
      <c r="F4" s="117"/>
      <c r="G4" s="117"/>
      <c r="H4" s="117"/>
      <c r="I4" s="117"/>
    </row>
    <row r="5" spans="1:9" hidden="1">
      <c r="A5" s="41"/>
      <c r="B5" s="42"/>
      <c r="C5" s="43"/>
      <c r="D5" s="43"/>
      <c r="E5" s="43"/>
      <c r="F5" s="42"/>
      <c r="G5" s="42"/>
      <c r="H5" s="42"/>
      <c r="I5" s="43"/>
    </row>
    <row r="6" spans="1:9" ht="15.75" hidden="1" thickBot="1">
      <c r="A6" s="44" t="s">
        <v>82</v>
      </c>
      <c r="B6" s="45"/>
      <c r="C6" s="46"/>
      <c r="D6" s="47"/>
      <c r="E6" s="120"/>
      <c r="F6" s="120"/>
      <c r="G6" s="120"/>
      <c r="H6" s="121"/>
      <c r="I6" s="43"/>
    </row>
    <row r="7" spans="1:9" ht="15.75" hidden="1" thickBot="1">
      <c r="A7" s="48" t="s">
        <v>83</v>
      </c>
      <c r="B7" s="49" t="s">
        <v>84</v>
      </c>
      <c r="C7" s="50" t="s">
        <v>85</v>
      </c>
      <c r="D7" s="51" t="s">
        <v>86</v>
      </c>
      <c r="E7" s="114"/>
      <c r="F7" s="114"/>
      <c r="G7" s="115"/>
      <c r="H7" s="116"/>
      <c r="I7" s="43"/>
    </row>
    <row r="8" spans="1:9" hidden="1">
      <c r="A8" s="52" t="s">
        <v>87</v>
      </c>
      <c r="B8" s="53" t="s">
        <v>43</v>
      </c>
      <c r="C8" s="54" t="s">
        <v>88</v>
      </c>
      <c r="D8" s="40" t="s">
        <v>89</v>
      </c>
      <c r="E8" s="123"/>
      <c r="F8" s="124"/>
      <c r="G8" s="124"/>
      <c r="H8" s="125"/>
      <c r="I8" s="43"/>
    </row>
    <row r="9" spans="1:9" hidden="1">
      <c r="A9" s="55" t="s">
        <v>90</v>
      </c>
      <c r="B9" s="56" t="s">
        <v>91</v>
      </c>
      <c r="C9" s="57" t="s">
        <v>92</v>
      </c>
      <c r="D9" s="58" t="s">
        <v>14</v>
      </c>
      <c r="E9" s="126"/>
      <c r="F9" s="126"/>
      <c r="G9" s="126"/>
      <c r="H9" s="127"/>
      <c r="I9" s="43"/>
    </row>
    <row r="10" spans="1:9" hidden="1">
      <c r="A10" s="55"/>
      <c r="B10" s="56" t="s">
        <v>93</v>
      </c>
      <c r="C10" s="57" t="s">
        <v>94</v>
      </c>
      <c r="D10" s="59" t="s">
        <v>16</v>
      </c>
      <c r="E10" s="126"/>
      <c r="F10" s="126"/>
      <c r="G10" s="126"/>
      <c r="H10" s="127"/>
      <c r="I10" s="43"/>
    </row>
    <row r="11" spans="1:9" ht="15.75" hidden="1" thickBot="1">
      <c r="A11" s="55"/>
      <c r="B11" s="56" t="s">
        <v>95</v>
      </c>
      <c r="C11" s="57" t="s">
        <v>96</v>
      </c>
      <c r="D11" s="59" t="s">
        <v>15</v>
      </c>
      <c r="E11" s="128"/>
      <c r="F11" s="128"/>
      <c r="G11" s="128"/>
      <c r="H11" s="129"/>
      <c r="I11" s="43"/>
    </row>
    <row r="12" spans="1:9" hidden="1">
      <c r="A12" s="41"/>
      <c r="B12" s="60"/>
      <c r="C12" s="61"/>
      <c r="D12" s="62" t="s">
        <v>97</v>
      </c>
      <c r="E12" s="60"/>
      <c r="F12" s="60"/>
      <c r="G12" s="60"/>
      <c r="H12" s="60"/>
      <c r="I12" s="43"/>
    </row>
    <row r="13" spans="1:9">
      <c r="A13" s="41"/>
      <c r="B13" s="42"/>
      <c r="C13" s="43"/>
      <c r="D13" s="43"/>
      <c r="E13" s="43"/>
      <c r="F13" s="42"/>
      <c r="G13" s="42"/>
      <c r="H13" s="42"/>
      <c r="I13" s="43"/>
    </row>
    <row r="14" spans="1:9">
      <c r="A14" s="39" t="s">
        <v>98</v>
      </c>
      <c r="B14" s="117"/>
      <c r="C14" s="122"/>
      <c r="D14" s="122"/>
      <c r="E14" s="122"/>
      <c r="F14" s="122"/>
      <c r="G14" s="122"/>
      <c r="H14" s="122"/>
      <c r="I14" s="122"/>
    </row>
    <row r="15" spans="1:9">
      <c r="A15" s="39" t="s">
        <v>99</v>
      </c>
      <c r="B15" s="117"/>
      <c r="C15" s="122"/>
      <c r="D15" s="122"/>
      <c r="E15" s="122"/>
      <c r="F15" s="122"/>
      <c r="G15" s="122"/>
      <c r="H15" s="122"/>
      <c r="I15" s="122"/>
    </row>
    <row r="16" spans="1:9">
      <c r="A16" s="63" t="s">
        <v>100</v>
      </c>
      <c r="B16" s="117" t="s">
        <v>101</v>
      </c>
      <c r="C16" s="122"/>
      <c r="D16" s="122"/>
      <c r="E16" s="122"/>
      <c r="F16" s="122"/>
      <c r="G16" s="122"/>
      <c r="H16" s="122"/>
      <c r="I16" s="122"/>
    </row>
    <row r="17" spans="1:9">
      <c r="A17" s="64" t="s">
        <v>102</v>
      </c>
      <c r="B17" s="64" t="s">
        <v>31</v>
      </c>
      <c r="C17" s="64" t="s">
        <v>103</v>
      </c>
      <c r="D17" s="64" t="s">
        <v>9</v>
      </c>
      <c r="E17" s="64" t="s">
        <v>104</v>
      </c>
      <c r="F17" s="64" t="s">
        <v>105</v>
      </c>
      <c r="G17" s="64" t="s">
        <v>23</v>
      </c>
      <c r="H17" s="64" t="s">
        <v>106</v>
      </c>
      <c r="I17" s="64" t="s">
        <v>107</v>
      </c>
    </row>
    <row r="18" spans="1:9">
      <c r="A18" s="17"/>
      <c r="B18" s="17"/>
      <c r="C18" s="65"/>
      <c r="D18" s="65"/>
      <c r="E18" s="66"/>
      <c r="F18" s="17"/>
      <c r="G18" s="17"/>
      <c r="H18" s="17"/>
      <c r="I18" s="67"/>
    </row>
    <row r="19" spans="1:9">
      <c r="A19" s="17"/>
      <c r="B19" s="17"/>
      <c r="C19" s="65"/>
      <c r="D19" s="65"/>
      <c r="E19" s="65"/>
      <c r="F19" s="17"/>
      <c r="G19" s="17"/>
      <c r="H19" s="17"/>
      <c r="I19" s="68"/>
    </row>
    <row r="20" spans="1:9">
      <c r="A20" s="17"/>
      <c r="B20" s="17"/>
      <c r="C20" s="65"/>
      <c r="D20" s="65"/>
      <c r="E20" s="69"/>
      <c r="F20" s="17"/>
      <c r="G20" s="17"/>
      <c r="H20" s="17"/>
      <c r="I20" s="70"/>
    </row>
    <row r="21" spans="1:9">
      <c r="A21" s="17"/>
      <c r="B21" s="17"/>
      <c r="C21" s="65"/>
      <c r="D21" s="65"/>
      <c r="E21" s="65"/>
      <c r="F21" s="17"/>
      <c r="G21" s="17"/>
      <c r="H21" s="17"/>
      <c r="I21" s="70"/>
    </row>
    <row r="22" spans="1:9">
      <c r="A22" s="17"/>
      <c r="B22" s="17"/>
      <c r="C22" s="65"/>
      <c r="D22" s="65"/>
      <c r="E22" s="71"/>
      <c r="F22" s="17"/>
      <c r="G22" s="17"/>
      <c r="H22" s="17"/>
      <c r="I22" s="67"/>
    </row>
    <row r="23" spans="1:9">
      <c r="A23" s="17"/>
      <c r="B23" s="17"/>
      <c r="C23" s="65"/>
      <c r="D23" s="71"/>
      <c r="E23" s="71"/>
      <c r="F23" s="17"/>
      <c r="G23" s="17"/>
      <c r="H23" s="17"/>
      <c r="I23" s="67"/>
    </row>
    <row r="24" spans="1:9">
      <c r="A24" s="17"/>
      <c r="B24" s="67"/>
      <c r="C24" s="65"/>
      <c r="D24" s="71"/>
      <c r="E24" s="71"/>
      <c r="F24" s="17"/>
      <c r="G24" s="17"/>
      <c r="H24" s="17"/>
      <c r="I24" s="17"/>
    </row>
    <row r="25" spans="1:9">
      <c r="A25" s="17"/>
      <c r="B25" s="17"/>
      <c r="C25" s="65"/>
      <c r="D25" s="65"/>
      <c r="E25" s="65"/>
      <c r="F25" s="17"/>
      <c r="G25" s="17"/>
      <c r="H25" s="17"/>
      <c r="I25" s="67"/>
    </row>
    <row r="26" spans="1:9">
      <c r="A26" s="17"/>
      <c r="B26" s="67"/>
      <c r="C26" s="65"/>
      <c r="D26" s="65"/>
      <c r="E26" s="66"/>
      <c r="F26" s="17"/>
      <c r="G26" s="17"/>
      <c r="H26" s="17"/>
      <c r="I26" s="67"/>
    </row>
    <row r="27" spans="1:9">
      <c r="A27" s="17"/>
      <c r="B27" s="67"/>
      <c r="C27" s="65"/>
      <c r="D27" s="71"/>
      <c r="E27" s="65"/>
      <c r="F27" s="17"/>
      <c r="G27" s="17"/>
      <c r="H27" s="17"/>
      <c r="I27" s="17"/>
    </row>
    <row r="28" spans="1:9">
      <c r="A28" s="17"/>
      <c r="B28" s="67"/>
      <c r="C28" s="72"/>
      <c r="D28" s="71"/>
      <c r="E28" s="65"/>
      <c r="F28" s="17"/>
      <c r="G28" s="17"/>
      <c r="H28" s="17"/>
      <c r="I28" s="67"/>
    </row>
    <row r="29" spans="1:9">
      <c r="A29" s="17"/>
      <c r="B29" s="67"/>
      <c r="C29" s="72"/>
      <c r="D29" s="71"/>
      <c r="E29" s="71"/>
      <c r="F29" s="17"/>
      <c r="G29" s="17"/>
      <c r="H29" s="17"/>
      <c r="I29" s="67"/>
    </row>
    <row r="30" spans="1:9">
      <c r="A30" s="17"/>
      <c r="B30" s="67"/>
      <c r="C30" s="72"/>
      <c r="D30" s="71"/>
      <c r="E30" s="71"/>
      <c r="F30" s="17"/>
      <c r="G30" s="17"/>
      <c r="H30" s="17"/>
      <c r="I30" s="17"/>
    </row>
    <row r="31" spans="1:9">
      <c r="A31" s="17"/>
      <c r="B31" s="67"/>
      <c r="C31" s="65"/>
      <c r="D31" s="73"/>
      <c r="E31" s="71"/>
      <c r="F31" s="17"/>
      <c r="G31" s="17"/>
      <c r="H31" s="17"/>
      <c r="I31" s="67"/>
    </row>
    <row r="32" spans="1:9">
      <c r="A32" s="17"/>
      <c r="B32" s="67"/>
      <c r="C32" s="72"/>
      <c r="D32" s="73"/>
      <c r="E32" s="71"/>
      <c r="F32" s="17"/>
      <c r="G32" s="17"/>
      <c r="H32" s="17"/>
      <c r="I32" s="17"/>
    </row>
    <row r="33" spans="1:9">
      <c r="A33" s="17"/>
      <c r="B33" s="67"/>
      <c r="C33" s="71"/>
      <c r="D33" s="73"/>
      <c r="E33" s="71"/>
      <c r="F33" s="17"/>
      <c r="G33" s="17"/>
      <c r="H33" s="17"/>
      <c r="I33" s="74"/>
    </row>
    <row r="34" spans="1:9">
      <c r="A34" s="17"/>
      <c r="B34" s="67"/>
      <c r="C34" s="72"/>
      <c r="D34" s="73"/>
      <c r="E34" s="71"/>
      <c r="F34" s="17"/>
      <c r="G34" s="17"/>
      <c r="H34" s="17"/>
      <c r="I34" s="17"/>
    </row>
    <row r="35" spans="1:9">
      <c r="A35" s="17"/>
      <c r="B35" s="67"/>
      <c r="C35" s="65"/>
      <c r="D35" s="73"/>
      <c r="E35" s="71"/>
      <c r="F35" s="17"/>
      <c r="G35" s="17"/>
      <c r="H35" s="17"/>
      <c r="I35" s="74"/>
    </row>
    <row r="36" spans="1:9">
      <c r="A36" s="17"/>
      <c r="B36" s="67"/>
      <c r="C36" s="71"/>
      <c r="D36" s="71"/>
      <c r="E36" s="66"/>
      <c r="F36" s="17"/>
      <c r="G36" s="17"/>
      <c r="H36" s="17"/>
      <c r="I36" s="67"/>
    </row>
  </sheetData>
  <mergeCells count="13">
    <mergeCell ref="B16:I16"/>
    <mergeCell ref="E8:H8"/>
    <mergeCell ref="E9:H9"/>
    <mergeCell ref="E10:H10"/>
    <mergeCell ref="E11:H11"/>
    <mergeCell ref="B14:I14"/>
    <mergeCell ref="B15:I15"/>
    <mergeCell ref="E7:H7"/>
    <mergeCell ref="B1:I1"/>
    <mergeCell ref="B2:I2"/>
    <mergeCell ref="B3:I3"/>
    <mergeCell ref="B4:I4"/>
    <mergeCell ref="E6:H6"/>
  </mergeCells>
  <dataValidations count="3">
    <dataValidation type="list" allowBlank="1" showInputMessage="1" showErrorMessage="1" sqref="F18:F36">
      <formula1>$D$8:$D$12</formula1>
    </dataValidation>
    <dataValidation type="list" allowBlank="1" showInputMessage="1" showErrorMessage="1" sqref="H18:H36">
      <formula1>$C$8:$C$11</formula1>
    </dataValidation>
    <dataValidation type="list" allowBlank="1" showInputMessage="1" showErrorMessage="1" sqref="G18:G36">
      <formula1>$B$8:$B$11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5"/>
  <sheetViews>
    <sheetView workbookViewId="0">
      <selection sqref="A1:XFD1048576"/>
    </sheetView>
  </sheetViews>
  <sheetFormatPr defaultRowHeight="12.75"/>
  <cols>
    <col min="1" max="16384" width="9.140625" style="33"/>
  </cols>
  <sheetData>
    <row r="3" spans="1:1">
      <c r="A3" s="32" t="s">
        <v>42</v>
      </c>
    </row>
    <row r="5" spans="1:1">
      <c r="A5" s="34" t="s">
        <v>43</v>
      </c>
    </row>
    <row r="6" spans="1:1">
      <c r="A6" s="35" t="s">
        <v>44</v>
      </c>
    </row>
    <row r="7" spans="1:1">
      <c r="A7" s="35" t="s">
        <v>45</v>
      </c>
    </row>
    <row r="8" spans="1:1">
      <c r="A8" s="35" t="s">
        <v>46</v>
      </c>
    </row>
    <row r="9" spans="1:1">
      <c r="A9" s="35" t="s">
        <v>47</v>
      </c>
    </row>
    <row r="10" spans="1:1">
      <c r="A10" s="35" t="s">
        <v>48</v>
      </c>
    </row>
    <row r="11" spans="1:1">
      <c r="A11" s="35" t="s">
        <v>49</v>
      </c>
    </row>
    <row r="12" spans="1:1">
      <c r="A12" s="35" t="s">
        <v>50</v>
      </c>
    </row>
    <row r="13" spans="1:1">
      <c r="A13" s="35" t="s">
        <v>51</v>
      </c>
    </row>
    <row r="14" spans="1:1">
      <c r="A14" s="36"/>
    </row>
    <row r="15" spans="1:1">
      <c r="A15" s="34" t="s">
        <v>52</v>
      </c>
    </row>
    <row r="16" spans="1:1">
      <c r="A16" s="37" t="s">
        <v>53</v>
      </c>
    </row>
    <row r="17" spans="1:1">
      <c r="A17" s="37" t="s">
        <v>54</v>
      </c>
    </row>
    <row r="18" spans="1:1">
      <c r="A18" s="37" t="s">
        <v>55</v>
      </c>
    </row>
    <row r="19" spans="1:1">
      <c r="A19" s="37" t="s">
        <v>56</v>
      </c>
    </row>
    <row r="20" spans="1:1">
      <c r="A20" s="37" t="s">
        <v>57</v>
      </c>
    </row>
    <row r="21" spans="1:1">
      <c r="A21" s="37" t="s">
        <v>58</v>
      </c>
    </row>
    <row r="22" spans="1:1">
      <c r="A22" s="37" t="s">
        <v>59</v>
      </c>
    </row>
    <row r="23" spans="1:1">
      <c r="A23" s="37" t="s">
        <v>60</v>
      </c>
    </row>
    <row r="24" spans="1:1">
      <c r="A24" s="37" t="s">
        <v>61</v>
      </c>
    </row>
    <row r="25" spans="1:1">
      <c r="A25" s="36"/>
    </row>
    <row r="26" spans="1:1">
      <c r="A26" s="34" t="s">
        <v>62</v>
      </c>
    </row>
    <row r="27" spans="1:1">
      <c r="A27" s="37" t="s">
        <v>63</v>
      </c>
    </row>
    <row r="28" spans="1:1">
      <c r="A28" s="37" t="s">
        <v>64</v>
      </c>
    </row>
    <row r="29" spans="1:1">
      <c r="A29" s="37" t="s">
        <v>65</v>
      </c>
    </row>
    <row r="30" spans="1:1">
      <c r="A30" s="37" t="s">
        <v>66</v>
      </c>
    </row>
    <row r="31" spans="1:1">
      <c r="A31" s="37" t="s">
        <v>67</v>
      </c>
    </row>
    <row r="32" spans="1:1">
      <c r="A32" s="37" t="s">
        <v>68</v>
      </c>
    </row>
    <row r="33" spans="1:1">
      <c r="A33" s="37" t="s">
        <v>69</v>
      </c>
    </row>
    <row r="34" spans="1:1">
      <c r="A34" s="37" t="s">
        <v>70</v>
      </c>
    </row>
    <row r="35" spans="1:1">
      <c r="A35" s="37" t="s">
        <v>71</v>
      </c>
    </row>
    <row r="36" spans="1:1">
      <c r="A36" s="36"/>
    </row>
    <row r="37" spans="1:1">
      <c r="A37" s="34" t="s">
        <v>72</v>
      </c>
    </row>
    <row r="38" spans="1:1">
      <c r="A38" s="38"/>
    </row>
    <row r="39" spans="1:1">
      <c r="A39" s="38"/>
    </row>
    <row r="40" spans="1:1">
      <c r="A40" s="38"/>
    </row>
    <row r="41" spans="1:1">
      <c r="A41" s="38"/>
    </row>
    <row r="42" spans="1:1">
      <c r="A42" s="38"/>
    </row>
    <row r="43" spans="1:1">
      <c r="A43" s="38"/>
    </row>
    <row r="44" spans="1:1">
      <c r="A44" s="32" t="s">
        <v>73</v>
      </c>
    </row>
    <row r="45" spans="1:1">
      <c r="A45" s="38"/>
    </row>
    <row r="46" spans="1:1">
      <c r="A46" s="38"/>
    </row>
    <row r="49" spans="1:1">
      <c r="A49" s="34" t="s">
        <v>74</v>
      </c>
    </row>
    <row r="51" spans="1:1">
      <c r="A51" s="34" t="s">
        <v>75</v>
      </c>
    </row>
    <row r="53" spans="1:1">
      <c r="A53" s="34" t="s">
        <v>76</v>
      </c>
    </row>
    <row r="55" spans="1:1">
      <c r="A55" s="3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Status Report</vt:lpstr>
      <vt:lpstr>Functional</vt:lpstr>
      <vt:lpstr>Out of Scope</vt:lpstr>
      <vt:lpstr>Error Summary</vt:lpstr>
      <vt:lpstr>Defect Sev&amp;Prio 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Renaleen</dc:creator>
  <cp:lastModifiedBy>renaleen.sobere</cp:lastModifiedBy>
  <cp:lastPrinted>2015-11-12T13:47:43Z</cp:lastPrinted>
  <dcterms:created xsi:type="dcterms:W3CDTF">2014-10-09T06:58:37Z</dcterms:created>
  <dcterms:modified xsi:type="dcterms:W3CDTF">2015-12-04T03:09:30Z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719e9d21-b937-44a6-b759-e368fede83a5</vt:lpwstr>
  </property>
</Properties>
</file>